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showInkAnnotation="0" autoCompressPictures="0"/>
  <mc:AlternateContent xmlns:mc="http://schemas.openxmlformats.org/markup-compatibility/2006">
    <mc:Choice Requires="x15">
      <x15ac:absPath xmlns:x15ac="http://schemas.microsoft.com/office/spreadsheetml/2010/11/ac" url="/Users/taylordavidson/Documents/dev/runway-tool/"/>
    </mc:Choice>
  </mc:AlternateContent>
  <xr:revisionPtr revIDLastSave="0" documentId="13_ncr:1_{BF1DCEFB-F3D7-4C49-9A7C-368A06F6296E}" xr6:coauthVersionLast="43" xr6:coauthVersionMax="43" xr10:uidLastSave="{00000000-0000-0000-0000-000000000000}"/>
  <bookViews>
    <workbookView xWindow="880" yWindow="760" windowWidth="28800" windowHeight="17540" tabRatio="500" xr2:uid="{00000000-000D-0000-FFFF-FFFF00000000}"/>
  </bookViews>
  <sheets>
    <sheet name="README" sheetId="11" r:id="rId1"/>
    <sheet name="Support" sheetId="16" r:id="rId2"/>
    <sheet name="Features" sheetId="20" r:id="rId3"/>
    <sheet name="Disclaimer" sheetId="17" r:id="rId4"/>
    <sheet name="Outline" sheetId="12" r:id="rId5"/>
    <sheet name="Get Started" sheetId="5" r:id="rId6"/>
    <sheet name="Key Reports" sheetId="6" r:id="rId7"/>
    <sheet name="Impact" sheetId="21" r:id="rId8"/>
    <sheet name="Forecast" sheetId="8" r:id="rId9"/>
    <sheet name="Changelog" sheetId="18" r:id="rId10"/>
  </sheets>
  <externalReferences>
    <externalReference r:id="rId11"/>
  </externalReferences>
  <definedNames>
    <definedName name="_xlnm.Print_Area" localSheetId="7">Impact!$B$2:$H$3</definedName>
    <definedName name="_xlnm.Print_Area" localSheetId="0">README!$B$2:$B$45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21" l="1"/>
  <c r="B26" i="21"/>
  <c r="B25" i="21"/>
  <c r="B24" i="21"/>
  <c r="B23" i="21"/>
  <c r="D5" i="8"/>
  <c r="B22" i="21"/>
  <c r="B21" i="21"/>
  <c r="B20" i="21"/>
  <c r="B19" i="21"/>
  <c r="F78" i="21" l="1"/>
  <c r="F80" i="21" s="1"/>
  <c r="G45" i="21"/>
  <c r="G47" i="21" s="1"/>
  <c r="C45" i="21"/>
  <c r="D45" i="21"/>
  <c r="D47" i="21" s="1"/>
  <c r="C89" i="21"/>
  <c r="E45" i="21"/>
  <c r="E47" i="21" s="1"/>
  <c r="D78" i="21"/>
  <c r="D80" i="21" s="1"/>
  <c r="E89" i="21"/>
  <c r="E91" i="21" s="1"/>
  <c r="G89" i="21"/>
  <c r="G91" i="21" s="1"/>
  <c r="C67" i="21"/>
  <c r="D56" i="21"/>
  <c r="D58" i="21" s="1"/>
  <c r="F45" i="21"/>
  <c r="F47" i="21" s="1"/>
  <c r="F56" i="21"/>
  <c r="F58" i="21" s="1"/>
  <c r="C56" i="21"/>
  <c r="G56" i="21"/>
  <c r="G58" i="21" s="1"/>
  <c r="E78" i="21"/>
  <c r="E80" i="21" s="1"/>
  <c r="F89" i="21"/>
  <c r="F91" i="21" s="1"/>
  <c r="E56" i="21"/>
  <c r="E58" i="21" s="1"/>
  <c r="C78" i="21"/>
  <c r="G78" i="21"/>
  <c r="G80" i="21" s="1"/>
  <c r="D89" i="21"/>
  <c r="D8" i="5"/>
  <c r="K4" i="8" s="1"/>
  <c r="L116" i="8"/>
  <c r="M116" i="8" s="1"/>
  <c r="L106" i="8"/>
  <c r="L110" i="8" s="1"/>
  <c r="M106" i="8"/>
  <c r="M110" i="8" s="1"/>
  <c r="M122" i="8" s="1"/>
  <c r="M124" i="8" s="1"/>
  <c r="M123" i="8" s="1"/>
  <c r="N106" i="8"/>
  <c r="N110" i="8" s="1"/>
  <c r="N127" i="8" s="1"/>
  <c r="O106" i="8"/>
  <c r="O110" i="8" s="1"/>
  <c r="P106" i="8"/>
  <c r="P110" i="8" s="1"/>
  <c r="Q106" i="8"/>
  <c r="Q110" i="8" s="1"/>
  <c r="Q122" i="8" s="1"/>
  <c r="Q124" i="8" s="1"/>
  <c r="Q123" i="8" s="1"/>
  <c r="R106" i="8"/>
  <c r="R110" i="8" s="1"/>
  <c r="S106" i="8"/>
  <c r="S110" i="8" s="1"/>
  <c r="T106" i="8"/>
  <c r="T110" i="8" s="1"/>
  <c r="U106" i="8"/>
  <c r="U110" i="8" s="1"/>
  <c r="V106" i="8"/>
  <c r="V110" i="8" s="1"/>
  <c r="W106" i="8"/>
  <c r="W110" i="8" s="1"/>
  <c r="W122" i="8" s="1"/>
  <c r="W124" i="8" s="1"/>
  <c r="W123" i="8" s="1"/>
  <c r="X106" i="8"/>
  <c r="X110" i="8" s="1"/>
  <c r="X127" i="8" s="1"/>
  <c r="J142" i="8"/>
  <c r="K125" i="8"/>
  <c r="J139" i="8" s="1"/>
  <c r="J149" i="8" s="1"/>
  <c r="T127" i="8"/>
  <c r="L13" i="8"/>
  <c r="M13" i="8" s="1"/>
  <c r="N13" i="8" s="1"/>
  <c r="O13" i="8" s="1"/>
  <c r="K106" i="8"/>
  <c r="K110" i="8" s="1"/>
  <c r="Y106" i="8"/>
  <c r="Y110" i="8" s="1"/>
  <c r="L20" i="8"/>
  <c r="M20" i="8" s="1"/>
  <c r="L21" i="8"/>
  <c r="M21" i="8" s="1"/>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L21" i="8" s="1"/>
  <c r="AM21" i="8" s="1"/>
  <c r="AN21" i="8" s="1"/>
  <c r="AO21" i="8" s="1"/>
  <c r="AP21" i="8" s="1"/>
  <c r="AQ21" i="8" s="1"/>
  <c r="AR21" i="8" s="1"/>
  <c r="AS21" i="8" s="1"/>
  <c r="AT21" i="8" s="1"/>
  <c r="AU21" i="8" s="1"/>
  <c r="AV21" i="8" s="1"/>
  <c r="AW21" i="8" s="1"/>
  <c r="AX21" i="8" s="1"/>
  <c r="AY21" i="8" s="1"/>
  <c r="AZ21" i="8" s="1"/>
  <c r="BA21" i="8" s="1"/>
  <c r="BB21" i="8" s="1"/>
  <c r="BC21" i="8" s="1"/>
  <c r="BD21" i="8" s="1"/>
  <c r="BE21" i="8" s="1"/>
  <c r="L22" i="8"/>
  <c r="L23" i="8"/>
  <c r="M23" i="8" s="1"/>
  <c r="L24" i="8"/>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AN24" i="8" s="1"/>
  <c r="AO24" i="8" s="1"/>
  <c r="AP24" i="8" s="1"/>
  <c r="AQ24" i="8" s="1"/>
  <c r="AR24" i="8" s="1"/>
  <c r="AS24" i="8" s="1"/>
  <c r="AT24" i="8" s="1"/>
  <c r="AU24" i="8" s="1"/>
  <c r="AV24" i="8" s="1"/>
  <c r="AW24" i="8" s="1"/>
  <c r="AX24" i="8" s="1"/>
  <c r="AY24" i="8" s="1"/>
  <c r="AZ24" i="8" s="1"/>
  <c r="BA24" i="8" s="1"/>
  <c r="BB24" i="8" s="1"/>
  <c r="BC24" i="8" s="1"/>
  <c r="BD24" i="8" s="1"/>
  <c r="BE24" i="8" s="1"/>
  <c r="L25" i="8"/>
  <c r="M25" i="8" s="1"/>
  <c r="N25" i="8" s="1"/>
  <c r="O25" i="8" s="1"/>
  <c r="P25" i="8" s="1"/>
  <c r="Q25" i="8" s="1"/>
  <c r="R25" i="8" s="1"/>
  <c r="S25" i="8" s="1"/>
  <c r="T25" i="8" s="1"/>
  <c r="U25" i="8" s="1"/>
  <c r="V25" i="8" s="1"/>
  <c r="W25" i="8" s="1"/>
  <c r="X25" i="8" s="1"/>
  <c r="Y25" i="8" s="1"/>
  <c r="Z25" i="8" s="1"/>
  <c r="AA25" i="8" s="1"/>
  <c r="AB25" i="8" s="1"/>
  <c r="AC25" i="8" s="1"/>
  <c r="AD25" i="8" s="1"/>
  <c r="AE25" i="8" s="1"/>
  <c r="AF25" i="8" s="1"/>
  <c r="AG25" i="8" s="1"/>
  <c r="AH25" i="8" s="1"/>
  <c r="AI25" i="8" s="1"/>
  <c r="AJ25" i="8" s="1"/>
  <c r="AK25" i="8" s="1"/>
  <c r="AL25" i="8" s="1"/>
  <c r="AM25" i="8" s="1"/>
  <c r="AN25" i="8" s="1"/>
  <c r="AO25" i="8" s="1"/>
  <c r="AP25" i="8" s="1"/>
  <c r="AQ25" i="8" s="1"/>
  <c r="AR25" i="8" s="1"/>
  <c r="AS25" i="8" s="1"/>
  <c r="AT25" i="8" s="1"/>
  <c r="AU25" i="8" s="1"/>
  <c r="AV25" i="8" s="1"/>
  <c r="AW25" i="8" s="1"/>
  <c r="AX25" i="8" s="1"/>
  <c r="AY25" i="8" s="1"/>
  <c r="AZ25" i="8" s="1"/>
  <c r="BA25" i="8" s="1"/>
  <c r="BB25" i="8" s="1"/>
  <c r="BC25" i="8" s="1"/>
  <c r="BD25" i="8" s="1"/>
  <c r="BE25" i="8" s="1"/>
  <c r="L26" i="8"/>
  <c r="L27" i="8"/>
  <c r="M27" i="8" s="1"/>
  <c r="N27" i="8" s="1"/>
  <c r="O27" i="8" s="1"/>
  <c r="P27" i="8" s="1"/>
  <c r="Q27" i="8" s="1"/>
  <c r="R27" i="8" s="1"/>
  <c r="L28" i="8"/>
  <c r="M28" i="8" s="1"/>
  <c r="N28" i="8" s="1"/>
  <c r="O28" i="8" s="1"/>
  <c r="O56" i="8" s="1"/>
  <c r="O92" i="8" s="1"/>
  <c r="L29" i="8"/>
  <c r="L30" i="8"/>
  <c r="L31" i="8"/>
  <c r="M31" i="8" s="1"/>
  <c r="N31" i="8" s="1"/>
  <c r="O31" i="8" s="1"/>
  <c r="P31" i="8" s="1"/>
  <c r="Q31" i="8" s="1"/>
  <c r="R31" i="8" s="1"/>
  <c r="S31" i="8" s="1"/>
  <c r="T31" i="8" s="1"/>
  <c r="U31" i="8" s="1"/>
  <c r="V31" i="8" s="1"/>
  <c r="W31" i="8" s="1"/>
  <c r="X31" i="8" s="1"/>
  <c r="Y31" i="8" s="1"/>
  <c r="Z31" i="8" s="1"/>
  <c r="AA31" i="8" s="1"/>
  <c r="AB31" i="8" s="1"/>
  <c r="AC31" i="8" s="1"/>
  <c r="AD31" i="8" s="1"/>
  <c r="AE31" i="8" s="1"/>
  <c r="AF31" i="8" s="1"/>
  <c r="AG31" i="8" s="1"/>
  <c r="AH31" i="8" s="1"/>
  <c r="AI31" i="8" s="1"/>
  <c r="AJ31" i="8" s="1"/>
  <c r="AK31" i="8" s="1"/>
  <c r="AL31" i="8" s="1"/>
  <c r="AM31" i="8" s="1"/>
  <c r="AN31" i="8" s="1"/>
  <c r="AO31" i="8" s="1"/>
  <c r="AP31" i="8" s="1"/>
  <c r="AQ31" i="8" s="1"/>
  <c r="AR31" i="8" s="1"/>
  <c r="AS31" i="8" s="1"/>
  <c r="AT31" i="8" s="1"/>
  <c r="AU31" i="8" s="1"/>
  <c r="AV31" i="8" s="1"/>
  <c r="AW31" i="8" s="1"/>
  <c r="AX31" i="8" s="1"/>
  <c r="AY31" i="8" s="1"/>
  <c r="AZ31" i="8" s="1"/>
  <c r="BA31" i="8" s="1"/>
  <c r="BB31" i="8" s="1"/>
  <c r="BC31" i="8" s="1"/>
  <c r="BD31" i="8" s="1"/>
  <c r="BE31" i="8" s="1"/>
  <c r="L32" i="8"/>
  <c r="M32" i="8" s="1"/>
  <c r="N32" i="8" s="1"/>
  <c r="O32" i="8" s="1"/>
  <c r="P32" i="8" s="1"/>
  <c r="Q32" i="8" s="1"/>
  <c r="R32" i="8" s="1"/>
  <c r="S32" i="8" s="1"/>
  <c r="T32" i="8" s="1"/>
  <c r="U32" i="8" s="1"/>
  <c r="V32" i="8" s="1"/>
  <c r="W32" i="8" s="1"/>
  <c r="X32" i="8" s="1"/>
  <c r="Y32" i="8" s="1"/>
  <c r="Z32" i="8" s="1"/>
  <c r="AA32" i="8" s="1"/>
  <c r="AB32" i="8" s="1"/>
  <c r="AC32" i="8" s="1"/>
  <c r="AD32" i="8" s="1"/>
  <c r="AE32" i="8" s="1"/>
  <c r="AF32" i="8" s="1"/>
  <c r="AG32" i="8" s="1"/>
  <c r="AH32" i="8" s="1"/>
  <c r="AI32" i="8" s="1"/>
  <c r="AJ32" i="8" s="1"/>
  <c r="AK32" i="8" s="1"/>
  <c r="AL32" i="8" s="1"/>
  <c r="AM32" i="8" s="1"/>
  <c r="AN32" i="8" s="1"/>
  <c r="AO32" i="8" s="1"/>
  <c r="AP32" i="8" s="1"/>
  <c r="AQ32" i="8" s="1"/>
  <c r="AR32" i="8" s="1"/>
  <c r="AS32" i="8" s="1"/>
  <c r="AT32" i="8" s="1"/>
  <c r="AU32" i="8" s="1"/>
  <c r="AV32" i="8" s="1"/>
  <c r="AW32" i="8" s="1"/>
  <c r="AX32" i="8" s="1"/>
  <c r="AY32" i="8" s="1"/>
  <c r="AZ32" i="8" s="1"/>
  <c r="BA32" i="8" s="1"/>
  <c r="BB32" i="8" s="1"/>
  <c r="BC32" i="8" s="1"/>
  <c r="BD32" i="8" s="1"/>
  <c r="BE32" i="8" s="1"/>
  <c r="L33" i="8"/>
  <c r="M33" i="8" s="1"/>
  <c r="N33" i="8" s="1"/>
  <c r="O33" i="8" s="1"/>
  <c r="P33" i="8" s="1"/>
  <c r="Q33" i="8" s="1"/>
  <c r="R33" i="8" s="1"/>
  <c r="S33" i="8" s="1"/>
  <c r="T33" i="8" s="1"/>
  <c r="U33" i="8" s="1"/>
  <c r="V33" i="8" s="1"/>
  <c r="W33" i="8" s="1"/>
  <c r="X33" i="8" s="1"/>
  <c r="Y33" i="8" s="1"/>
  <c r="Z33" i="8" s="1"/>
  <c r="AA33" i="8" s="1"/>
  <c r="AB33" i="8" s="1"/>
  <c r="AC33" i="8" s="1"/>
  <c r="AD33" i="8" s="1"/>
  <c r="AE33" i="8" s="1"/>
  <c r="AF33" i="8" s="1"/>
  <c r="AG33" i="8" s="1"/>
  <c r="AH33" i="8" s="1"/>
  <c r="AI33" i="8" s="1"/>
  <c r="AJ33" i="8" s="1"/>
  <c r="AK33" i="8" s="1"/>
  <c r="AL33" i="8" s="1"/>
  <c r="AM33" i="8" s="1"/>
  <c r="AN33" i="8" s="1"/>
  <c r="AO33" i="8" s="1"/>
  <c r="AP33" i="8" s="1"/>
  <c r="AQ33" i="8" s="1"/>
  <c r="AR33" i="8" s="1"/>
  <c r="AS33" i="8" s="1"/>
  <c r="AT33" i="8" s="1"/>
  <c r="AU33" i="8" s="1"/>
  <c r="AV33" i="8" s="1"/>
  <c r="AW33" i="8" s="1"/>
  <c r="AX33" i="8" s="1"/>
  <c r="AY33" i="8" s="1"/>
  <c r="AZ33" i="8" s="1"/>
  <c r="BA33" i="8" s="1"/>
  <c r="BB33" i="8" s="1"/>
  <c r="BC33" i="8" s="1"/>
  <c r="BD33" i="8" s="1"/>
  <c r="BE33" i="8" s="1"/>
  <c r="L34" i="8"/>
  <c r="L35" i="8"/>
  <c r="M35" i="8" s="1"/>
  <c r="N35" i="8" s="1"/>
  <c r="O35" i="8" s="1"/>
  <c r="L36" i="8"/>
  <c r="M36" i="8" s="1"/>
  <c r="N36" i="8" s="1"/>
  <c r="O36" i="8" s="1"/>
  <c r="P36" i="8" s="1"/>
  <c r="L37" i="8"/>
  <c r="M37" i="8" s="1"/>
  <c r="N37" i="8" s="1"/>
  <c r="O37" i="8" s="1"/>
  <c r="P37" i="8" s="1"/>
  <c r="Q37" i="8" s="1"/>
  <c r="R37" i="8" s="1"/>
  <c r="S37" i="8" s="1"/>
  <c r="T37" i="8" s="1"/>
  <c r="U37" i="8" s="1"/>
  <c r="V37" i="8" s="1"/>
  <c r="W37" i="8" s="1"/>
  <c r="X37" i="8" s="1"/>
  <c r="Y37" i="8" s="1"/>
  <c r="Z37" i="8" s="1"/>
  <c r="AA37" i="8" s="1"/>
  <c r="AB37" i="8" s="1"/>
  <c r="AC37" i="8" s="1"/>
  <c r="AD37" i="8" s="1"/>
  <c r="AE37" i="8" s="1"/>
  <c r="AF37" i="8" s="1"/>
  <c r="AG37" i="8" s="1"/>
  <c r="AH37" i="8" s="1"/>
  <c r="AI37" i="8" s="1"/>
  <c r="AJ37" i="8" s="1"/>
  <c r="AK37" i="8" s="1"/>
  <c r="AL37" i="8" s="1"/>
  <c r="AM37" i="8" s="1"/>
  <c r="AN37" i="8" s="1"/>
  <c r="AO37" i="8" s="1"/>
  <c r="AP37" i="8" s="1"/>
  <c r="AQ37" i="8" s="1"/>
  <c r="AR37" i="8" s="1"/>
  <c r="AS37" i="8" s="1"/>
  <c r="AT37" i="8" s="1"/>
  <c r="AU37" i="8" s="1"/>
  <c r="AV37" i="8" s="1"/>
  <c r="AW37" i="8" s="1"/>
  <c r="AX37" i="8" s="1"/>
  <c r="AY37" i="8" s="1"/>
  <c r="AZ37" i="8" s="1"/>
  <c r="BA37" i="8" s="1"/>
  <c r="BB37" i="8" s="1"/>
  <c r="BC37" i="8" s="1"/>
  <c r="BD37" i="8" s="1"/>
  <c r="BE37" i="8" s="1"/>
  <c r="L38" i="8"/>
  <c r="L39" i="8"/>
  <c r="M39" i="8" s="1"/>
  <c r="L40" i="8"/>
  <c r="M40" i="8" s="1"/>
  <c r="N40" i="8" s="1"/>
  <c r="O40" i="8" s="1"/>
  <c r="P40" i="8" s="1"/>
  <c r="Q40" i="8" s="1"/>
  <c r="R40" i="8" s="1"/>
  <c r="S40" i="8" s="1"/>
  <c r="T40" i="8" s="1"/>
  <c r="U40" i="8" s="1"/>
  <c r="V40" i="8" s="1"/>
  <c r="W40" i="8" s="1"/>
  <c r="X40" i="8" s="1"/>
  <c r="Y40" i="8" s="1"/>
  <c r="Z40" i="8" s="1"/>
  <c r="AA40" i="8" s="1"/>
  <c r="AB40" i="8" s="1"/>
  <c r="AC40" i="8" s="1"/>
  <c r="AD40" i="8" s="1"/>
  <c r="AE40" i="8" s="1"/>
  <c r="AF40" i="8" s="1"/>
  <c r="AG40" i="8" s="1"/>
  <c r="AH40" i="8" s="1"/>
  <c r="AI40" i="8" s="1"/>
  <c r="AJ40" i="8" s="1"/>
  <c r="AK40" i="8" s="1"/>
  <c r="AL40" i="8" s="1"/>
  <c r="AM40" i="8" s="1"/>
  <c r="AN40" i="8" s="1"/>
  <c r="AO40" i="8" s="1"/>
  <c r="AP40" i="8" s="1"/>
  <c r="AQ40" i="8" s="1"/>
  <c r="AR40" i="8" s="1"/>
  <c r="AS40" i="8" s="1"/>
  <c r="AT40" i="8" s="1"/>
  <c r="AU40" i="8" s="1"/>
  <c r="AV40" i="8" s="1"/>
  <c r="AW40" i="8" s="1"/>
  <c r="AX40" i="8" s="1"/>
  <c r="AY40" i="8" s="1"/>
  <c r="AZ40" i="8" s="1"/>
  <c r="BA40" i="8" s="1"/>
  <c r="BB40" i="8" s="1"/>
  <c r="BC40" i="8" s="1"/>
  <c r="BD40" i="8" s="1"/>
  <c r="BE40" i="8" s="1"/>
  <c r="L41" i="8"/>
  <c r="L42" i="8"/>
  <c r="L43" i="8"/>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AI43" i="8" s="1"/>
  <c r="AJ43" i="8" s="1"/>
  <c r="AK43" i="8" s="1"/>
  <c r="AL43" i="8" s="1"/>
  <c r="AM43" i="8" s="1"/>
  <c r="AN43" i="8" s="1"/>
  <c r="AO43" i="8" s="1"/>
  <c r="AP43" i="8" s="1"/>
  <c r="AQ43" i="8" s="1"/>
  <c r="AR43" i="8" s="1"/>
  <c r="AS43" i="8" s="1"/>
  <c r="AT43" i="8" s="1"/>
  <c r="AU43" i="8" s="1"/>
  <c r="AV43" i="8" s="1"/>
  <c r="AW43" i="8" s="1"/>
  <c r="AX43" i="8" s="1"/>
  <c r="AY43" i="8" s="1"/>
  <c r="AZ43" i="8" s="1"/>
  <c r="BA43" i="8" s="1"/>
  <c r="BB43" i="8" s="1"/>
  <c r="BC43" i="8" s="1"/>
  <c r="BD43" i="8" s="1"/>
  <c r="BE43" i="8" s="1"/>
  <c r="L44" i="8"/>
  <c r="M44" i="8" s="1"/>
  <c r="N44" i="8" s="1"/>
  <c r="O44" i="8" s="1"/>
  <c r="P44" i="8" s="1"/>
  <c r="Q44" i="8" s="1"/>
  <c r="R44" i="8" s="1"/>
  <c r="S44" i="8" s="1"/>
  <c r="T44" i="8" s="1"/>
  <c r="U44" i="8" s="1"/>
  <c r="V44" i="8" s="1"/>
  <c r="W44" i="8" s="1"/>
  <c r="X44" i="8" s="1"/>
  <c r="Y44" i="8" s="1"/>
  <c r="Z44" i="8" s="1"/>
  <c r="AA44" i="8" s="1"/>
  <c r="AB44" i="8" s="1"/>
  <c r="AC44" i="8" s="1"/>
  <c r="AD44" i="8" s="1"/>
  <c r="AE44" i="8" s="1"/>
  <c r="AF44" i="8" s="1"/>
  <c r="AG44" i="8" s="1"/>
  <c r="AH44" i="8" s="1"/>
  <c r="AI44" i="8" s="1"/>
  <c r="AJ44" i="8" s="1"/>
  <c r="AK44" i="8" s="1"/>
  <c r="AL44" i="8" s="1"/>
  <c r="AM44" i="8" s="1"/>
  <c r="AN44" i="8" s="1"/>
  <c r="AO44" i="8" s="1"/>
  <c r="AP44" i="8" s="1"/>
  <c r="AQ44" i="8" s="1"/>
  <c r="AR44" i="8" s="1"/>
  <c r="AS44" i="8" s="1"/>
  <c r="AT44" i="8" s="1"/>
  <c r="AU44" i="8" s="1"/>
  <c r="AV44" i="8" s="1"/>
  <c r="AW44" i="8" s="1"/>
  <c r="AX44" i="8" s="1"/>
  <c r="AY44" i="8" s="1"/>
  <c r="AZ44" i="8" s="1"/>
  <c r="BA44" i="8" s="1"/>
  <c r="BB44" i="8" s="1"/>
  <c r="BC44" i="8" s="1"/>
  <c r="BD44" i="8" s="1"/>
  <c r="BE44" i="8" s="1"/>
  <c r="L45" i="8"/>
  <c r="M45" i="8" s="1"/>
  <c r="N45" i="8" s="1"/>
  <c r="O45" i="8" s="1"/>
  <c r="P45" i="8" s="1"/>
  <c r="Q45" i="8" s="1"/>
  <c r="R45" i="8" s="1"/>
  <c r="S45" i="8" s="1"/>
  <c r="T45" i="8" s="1"/>
  <c r="U45" i="8" s="1"/>
  <c r="V45" i="8" s="1"/>
  <c r="W45" i="8" s="1"/>
  <c r="X45" i="8" s="1"/>
  <c r="Y45" i="8" s="1"/>
  <c r="Z45" i="8" s="1"/>
  <c r="AA45" i="8" s="1"/>
  <c r="AB45" i="8" s="1"/>
  <c r="AC45" i="8" s="1"/>
  <c r="AD45" i="8" s="1"/>
  <c r="AE45" i="8" s="1"/>
  <c r="AF45" i="8" s="1"/>
  <c r="AG45" i="8" s="1"/>
  <c r="AH45" i="8" s="1"/>
  <c r="AI45" i="8" s="1"/>
  <c r="AJ45" i="8" s="1"/>
  <c r="AK45" i="8" s="1"/>
  <c r="AL45" i="8" s="1"/>
  <c r="AM45" i="8" s="1"/>
  <c r="AN45" i="8" s="1"/>
  <c r="AO45" i="8" s="1"/>
  <c r="AP45" i="8" s="1"/>
  <c r="AQ45" i="8" s="1"/>
  <c r="AR45" i="8" s="1"/>
  <c r="AS45" i="8" s="1"/>
  <c r="AT45" i="8" s="1"/>
  <c r="AU45" i="8" s="1"/>
  <c r="AV45" i="8" s="1"/>
  <c r="AW45" i="8" s="1"/>
  <c r="AX45" i="8" s="1"/>
  <c r="AY45" i="8" s="1"/>
  <c r="AZ45" i="8" s="1"/>
  <c r="BA45" i="8" s="1"/>
  <c r="BB45" i="8" s="1"/>
  <c r="BC45" i="8" s="1"/>
  <c r="BD45" i="8" s="1"/>
  <c r="BE45" i="8" s="1"/>
  <c r="L46" i="8"/>
  <c r="L47" i="8"/>
  <c r="M47" i="8" s="1"/>
  <c r="L48" i="8"/>
  <c r="M48" i="8" s="1"/>
  <c r="N48" i="8" s="1"/>
  <c r="O48" i="8" s="1"/>
  <c r="P48" i="8" s="1"/>
  <c r="Q48" i="8" s="1"/>
  <c r="R48" i="8" s="1"/>
  <c r="S48" i="8" s="1"/>
  <c r="T48" i="8" s="1"/>
  <c r="U48" i="8" s="1"/>
  <c r="V48" i="8" s="1"/>
  <c r="W48" i="8" s="1"/>
  <c r="X48" i="8" s="1"/>
  <c r="Y48" i="8" s="1"/>
  <c r="Z48" i="8" s="1"/>
  <c r="AA48" i="8" s="1"/>
  <c r="AB48" i="8" s="1"/>
  <c r="AC48" i="8" s="1"/>
  <c r="AD48" i="8" s="1"/>
  <c r="AE48" i="8" s="1"/>
  <c r="AF48" i="8" s="1"/>
  <c r="AG48" i="8" s="1"/>
  <c r="AH48" i="8" s="1"/>
  <c r="AI48" i="8" s="1"/>
  <c r="AJ48" i="8" s="1"/>
  <c r="AK48" i="8" s="1"/>
  <c r="AL48" i="8" s="1"/>
  <c r="AM48" i="8" s="1"/>
  <c r="AN48" i="8" s="1"/>
  <c r="AO48" i="8" s="1"/>
  <c r="AP48" i="8" s="1"/>
  <c r="AQ48" i="8" s="1"/>
  <c r="AR48" i="8" s="1"/>
  <c r="AS48" i="8" s="1"/>
  <c r="AT48" i="8" s="1"/>
  <c r="AU48" i="8" s="1"/>
  <c r="AV48" i="8" s="1"/>
  <c r="AW48" i="8" s="1"/>
  <c r="AX48" i="8" s="1"/>
  <c r="AY48" i="8" s="1"/>
  <c r="AZ48" i="8" s="1"/>
  <c r="BA48" i="8" s="1"/>
  <c r="BB48" i="8" s="1"/>
  <c r="BC48" i="8" s="1"/>
  <c r="BD48" i="8" s="1"/>
  <c r="BE48" i="8" s="1"/>
  <c r="L49" i="8"/>
  <c r="M49" i="8" s="1"/>
  <c r="N49" i="8" s="1"/>
  <c r="O49" i="8" s="1"/>
  <c r="P49" i="8" s="1"/>
  <c r="Q49" i="8" s="1"/>
  <c r="R49" i="8" s="1"/>
  <c r="S49" i="8" s="1"/>
  <c r="T49" i="8" s="1"/>
  <c r="U49" i="8" s="1"/>
  <c r="V49" i="8" s="1"/>
  <c r="W49" i="8" s="1"/>
  <c r="X49" i="8" s="1"/>
  <c r="Y49" i="8" s="1"/>
  <c r="Z49" i="8" s="1"/>
  <c r="AA49" i="8" s="1"/>
  <c r="AB49" i="8" s="1"/>
  <c r="AC49" i="8" s="1"/>
  <c r="AD49" i="8" s="1"/>
  <c r="AE49" i="8" s="1"/>
  <c r="AF49" i="8" s="1"/>
  <c r="AG49" i="8" s="1"/>
  <c r="AH49" i="8" s="1"/>
  <c r="AI49" i="8" s="1"/>
  <c r="AJ49" i="8" s="1"/>
  <c r="AK49" i="8" s="1"/>
  <c r="AL49" i="8" s="1"/>
  <c r="AM49" i="8" s="1"/>
  <c r="AN49" i="8" s="1"/>
  <c r="AO49" i="8" s="1"/>
  <c r="AP49" i="8" s="1"/>
  <c r="AQ49" i="8" s="1"/>
  <c r="AR49" i="8" s="1"/>
  <c r="AS49" i="8" s="1"/>
  <c r="AT49" i="8" s="1"/>
  <c r="AU49" i="8" s="1"/>
  <c r="AV49" i="8" s="1"/>
  <c r="AW49" i="8" s="1"/>
  <c r="AX49" i="8" s="1"/>
  <c r="AY49" i="8" s="1"/>
  <c r="AZ49" i="8" s="1"/>
  <c r="BA49" i="8" s="1"/>
  <c r="BB49" i="8" s="1"/>
  <c r="BC49" i="8" s="1"/>
  <c r="BD49" i="8" s="1"/>
  <c r="BE49" i="8" s="1"/>
  <c r="L50" i="8"/>
  <c r="L51" i="8"/>
  <c r="M51" i="8" s="1"/>
  <c r="N51" i="8" s="1"/>
  <c r="O51" i="8" s="1"/>
  <c r="M22" i="8"/>
  <c r="N22" i="8" s="1"/>
  <c r="O22" i="8" s="1"/>
  <c r="P22" i="8" s="1"/>
  <c r="Q22" i="8" s="1"/>
  <c r="R22" i="8" s="1"/>
  <c r="S22" i="8" s="1"/>
  <c r="T22" i="8" s="1"/>
  <c r="U22" i="8" s="1"/>
  <c r="V22" i="8" s="1"/>
  <c r="W22" i="8" s="1"/>
  <c r="X22" i="8" s="1"/>
  <c r="Y22" i="8" s="1"/>
  <c r="Z22" i="8" s="1"/>
  <c r="AA22" i="8" s="1"/>
  <c r="AB22" i="8" s="1"/>
  <c r="AC22" i="8" s="1"/>
  <c r="AD22" i="8" s="1"/>
  <c r="AE22" i="8" s="1"/>
  <c r="AF22" i="8" s="1"/>
  <c r="AG22" i="8" s="1"/>
  <c r="AH22" i="8" s="1"/>
  <c r="AI22" i="8" s="1"/>
  <c r="AJ22" i="8" s="1"/>
  <c r="AK22" i="8" s="1"/>
  <c r="AL22" i="8" s="1"/>
  <c r="AM22" i="8" s="1"/>
  <c r="AN22" i="8" s="1"/>
  <c r="AO22" i="8" s="1"/>
  <c r="AP22" i="8" s="1"/>
  <c r="AQ22" i="8" s="1"/>
  <c r="AR22" i="8" s="1"/>
  <c r="AS22" i="8" s="1"/>
  <c r="AT22" i="8" s="1"/>
  <c r="AU22" i="8" s="1"/>
  <c r="AV22" i="8" s="1"/>
  <c r="AW22" i="8" s="1"/>
  <c r="AX22" i="8" s="1"/>
  <c r="AY22" i="8" s="1"/>
  <c r="AZ22" i="8" s="1"/>
  <c r="BA22" i="8" s="1"/>
  <c r="BB22" i="8" s="1"/>
  <c r="BC22" i="8" s="1"/>
  <c r="BD22" i="8" s="1"/>
  <c r="BE22" i="8" s="1"/>
  <c r="M30" i="8"/>
  <c r="N30" i="8" s="1"/>
  <c r="O30" i="8" s="1"/>
  <c r="M34" i="8"/>
  <c r="N34" i="8" s="1"/>
  <c r="O34" i="8" s="1"/>
  <c r="P34" i="8" s="1"/>
  <c r="M38" i="8"/>
  <c r="N38" i="8" s="1"/>
  <c r="O38" i="8" s="1"/>
  <c r="P38" i="8" s="1"/>
  <c r="Q38" i="8" s="1"/>
  <c r="R38" i="8" s="1"/>
  <c r="S38" i="8" s="1"/>
  <c r="T38" i="8" s="1"/>
  <c r="U38" i="8" s="1"/>
  <c r="V38" i="8" s="1"/>
  <c r="W38" i="8" s="1"/>
  <c r="M41" i="8"/>
  <c r="N41" i="8" s="1"/>
  <c r="O41" i="8" s="1"/>
  <c r="P41" i="8" s="1"/>
  <c r="Q41" i="8" s="1"/>
  <c r="R41" i="8" s="1"/>
  <c r="S41" i="8" s="1"/>
  <c r="T41" i="8" s="1"/>
  <c r="U41" i="8" s="1"/>
  <c r="V41" i="8" s="1"/>
  <c r="W41" i="8" s="1"/>
  <c r="X41" i="8" s="1"/>
  <c r="Y41" i="8" s="1"/>
  <c r="Z41" i="8" s="1"/>
  <c r="AA41" i="8" s="1"/>
  <c r="AB41" i="8" s="1"/>
  <c r="AC41" i="8" s="1"/>
  <c r="AD41" i="8" s="1"/>
  <c r="AE41" i="8" s="1"/>
  <c r="AF41" i="8" s="1"/>
  <c r="AG41" i="8" s="1"/>
  <c r="AH41" i="8" s="1"/>
  <c r="AI41" i="8" s="1"/>
  <c r="AJ41" i="8" s="1"/>
  <c r="AK41" i="8" s="1"/>
  <c r="AL41" i="8" s="1"/>
  <c r="AM41" i="8" s="1"/>
  <c r="AN41" i="8" s="1"/>
  <c r="AO41" i="8" s="1"/>
  <c r="AP41" i="8" s="1"/>
  <c r="AQ41" i="8" s="1"/>
  <c r="AR41" i="8" s="1"/>
  <c r="AS41" i="8" s="1"/>
  <c r="AT41" i="8" s="1"/>
  <c r="AU41" i="8" s="1"/>
  <c r="AV41" i="8" s="1"/>
  <c r="AW41" i="8" s="1"/>
  <c r="AX41" i="8" s="1"/>
  <c r="AY41" i="8" s="1"/>
  <c r="AZ41" i="8" s="1"/>
  <c r="BA41" i="8" s="1"/>
  <c r="BB41" i="8" s="1"/>
  <c r="BC41" i="8" s="1"/>
  <c r="BD41" i="8" s="1"/>
  <c r="BE41" i="8" s="1"/>
  <c r="M42" i="8"/>
  <c r="N42" i="8" s="1"/>
  <c r="O42" i="8" s="1"/>
  <c r="P42" i="8" s="1"/>
  <c r="Q42" i="8" s="1"/>
  <c r="R42" i="8" s="1"/>
  <c r="S42" i="8" s="1"/>
  <c r="T42" i="8" s="1"/>
  <c r="U42" i="8" s="1"/>
  <c r="V42" i="8" s="1"/>
  <c r="W42" i="8" s="1"/>
  <c r="X42" i="8" s="1"/>
  <c r="Y42" i="8" s="1"/>
  <c r="Z42" i="8" s="1"/>
  <c r="AA42" i="8" s="1"/>
  <c r="AB42" i="8" s="1"/>
  <c r="AC42" i="8" s="1"/>
  <c r="AD42" i="8" s="1"/>
  <c r="AE42" i="8" s="1"/>
  <c r="AF42" i="8" s="1"/>
  <c r="AG42" i="8" s="1"/>
  <c r="AH42" i="8" s="1"/>
  <c r="AI42" i="8" s="1"/>
  <c r="AJ42" i="8" s="1"/>
  <c r="AK42" i="8" s="1"/>
  <c r="AL42" i="8" s="1"/>
  <c r="AM42" i="8" s="1"/>
  <c r="AN42" i="8" s="1"/>
  <c r="AO42" i="8" s="1"/>
  <c r="AP42" i="8" s="1"/>
  <c r="AQ42" i="8" s="1"/>
  <c r="AR42" i="8" s="1"/>
  <c r="AS42" i="8" s="1"/>
  <c r="AT42" i="8" s="1"/>
  <c r="AU42" i="8" s="1"/>
  <c r="AV42" i="8" s="1"/>
  <c r="AW42" i="8" s="1"/>
  <c r="AX42" i="8" s="1"/>
  <c r="AY42" i="8" s="1"/>
  <c r="AZ42" i="8" s="1"/>
  <c r="BA42" i="8" s="1"/>
  <c r="BB42" i="8" s="1"/>
  <c r="BC42" i="8" s="1"/>
  <c r="BD42" i="8" s="1"/>
  <c r="BE42" i="8" s="1"/>
  <c r="M46" i="8"/>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I46" i="8" s="1"/>
  <c r="AJ46" i="8" s="1"/>
  <c r="AK46" i="8" s="1"/>
  <c r="AL46" i="8" s="1"/>
  <c r="AM46" i="8" s="1"/>
  <c r="AN46" i="8" s="1"/>
  <c r="AO46" i="8" s="1"/>
  <c r="AP46" i="8" s="1"/>
  <c r="AQ46" i="8" s="1"/>
  <c r="AR46" i="8" s="1"/>
  <c r="AS46" i="8" s="1"/>
  <c r="AT46" i="8" s="1"/>
  <c r="AU46" i="8" s="1"/>
  <c r="AV46" i="8" s="1"/>
  <c r="AW46" i="8" s="1"/>
  <c r="AX46" i="8" s="1"/>
  <c r="AY46" i="8" s="1"/>
  <c r="AZ46" i="8" s="1"/>
  <c r="BA46" i="8" s="1"/>
  <c r="BB46" i="8" s="1"/>
  <c r="BC46" i="8" s="1"/>
  <c r="BD46" i="8" s="1"/>
  <c r="BE46" i="8" s="1"/>
  <c r="M50" i="8"/>
  <c r="N50" i="8" s="1"/>
  <c r="O50" i="8" s="1"/>
  <c r="P50" i="8" s="1"/>
  <c r="Q50" i="8" s="1"/>
  <c r="R50" i="8" s="1"/>
  <c r="S50" i="8" s="1"/>
  <c r="T50" i="8" s="1"/>
  <c r="U50" i="8" s="1"/>
  <c r="V50" i="8" s="1"/>
  <c r="W50" i="8" s="1"/>
  <c r="X50" i="8" s="1"/>
  <c r="Y50" i="8" s="1"/>
  <c r="Z50" i="8" s="1"/>
  <c r="AA50" i="8" s="1"/>
  <c r="AB50" i="8" s="1"/>
  <c r="AC50" i="8" s="1"/>
  <c r="AD50" i="8" s="1"/>
  <c r="AE50" i="8" s="1"/>
  <c r="AF50" i="8" s="1"/>
  <c r="AG50" i="8" s="1"/>
  <c r="AH50" i="8" s="1"/>
  <c r="AI50" i="8" s="1"/>
  <c r="AJ50" i="8" s="1"/>
  <c r="AK50" i="8" s="1"/>
  <c r="AL50" i="8" s="1"/>
  <c r="AM50" i="8" s="1"/>
  <c r="AN50" i="8" s="1"/>
  <c r="AO50" i="8" s="1"/>
  <c r="AP50" i="8" s="1"/>
  <c r="AQ50" i="8" s="1"/>
  <c r="AR50" i="8" s="1"/>
  <c r="AS50" i="8" s="1"/>
  <c r="AT50" i="8" s="1"/>
  <c r="AU50" i="8" s="1"/>
  <c r="AV50" i="8" s="1"/>
  <c r="AW50" i="8" s="1"/>
  <c r="AX50" i="8" s="1"/>
  <c r="AY50" i="8" s="1"/>
  <c r="AZ50" i="8" s="1"/>
  <c r="BA50" i="8" s="1"/>
  <c r="BB50" i="8" s="1"/>
  <c r="BC50" i="8" s="1"/>
  <c r="BD50" i="8" s="1"/>
  <c r="BE50" i="8" s="1"/>
  <c r="N23" i="8"/>
  <c r="O23" i="8" s="1"/>
  <c r="P23" i="8" s="1"/>
  <c r="Q23" i="8" s="1"/>
  <c r="R23" i="8" s="1"/>
  <c r="S23" i="8" s="1"/>
  <c r="T23" i="8" s="1"/>
  <c r="U23" i="8" s="1"/>
  <c r="V23" i="8" s="1"/>
  <c r="W23" i="8" s="1"/>
  <c r="X23" i="8" s="1"/>
  <c r="Y23" i="8" s="1"/>
  <c r="Z23" i="8" s="1"/>
  <c r="AA23" i="8" s="1"/>
  <c r="AB23" i="8" s="1"/>
  <c r="AC23" i="8" s="1"/>
  <c r="AD23" i="8" s="1"/>
  <c r="AE23" i="8" s="1"/>
  <c r="AF23" i="8" s="1"/>
  <c r="AG23" i="8" s="1"/>
  <c r="AH23" i="8" s="1"/>
  <c r="AI23" i="8" s="1"/>
  <c r="AJ23" i="8" s="1"/>
  <c r="AK23" i="8" s="1"/>
  <c r="AL23" i="8" s="1"/>
  <c r="AM23" i="8" s="1"/>
  <c r="AN23" i="8" s="1"/>
  <c r="AO23" i="8" s="1"/>
  <c r="AP23" i="8" s="1"/>
  <c r="AQ23" i="8" s="1"/>
  <c r="AR23" i="8" s="1"/>
  <c r="AS23" i="8" s="1"/>
  <c r="AT23" i="8" s="1"/>
  <c r="AU23" i="8" s="1"/>
  <c r="AV23" i="8" s="1"/>
  <c r="AW23" i="8" s="1"/>
  <c r="AX23" i="8" s="1"/>
  <c r="AY23" i="8" s="1"/>
  <c r="AZ23" i="8" s="1"/>
  <c r="BA23" i="8" s="1"/>
  <c r="BB23" i="8" s="1"/>
  <c r="BC23" i="8" s="1"/>
  <c r="BD23" i="8" s="1"/>
  <c r="BE23" i="8" s="1"/>
  <c r="N39" i="8"/>
  <c r="O39" i="8" s="1"/>
  <c r="P39" i="8" s="1"/>
  <c r="Q39" i="8" s="1"/>
  <c r="R39" i="8" s="1"/>
  <c r="S39" i="8" s="1"/>
  <c r="T39" i="8" s="1"/>
  <c r="U39" i="8" s="1"/>
  <c r="V39" i="8" s="1"/>
  <c r="W39" i="8" s="1"/>
  <c r="X39" i="8" s="1"/>
  <c r="Y39" i="8" s="1"/>
  <c r="Z39" i="8" s="1"/>
  <c r="AA39" i="8" s="1"/>
  <c r="AB39" i="8" s="1"/>
  <c r="AC39" i="8" s="1"/>
  <c r="AD39" i="8" s="1"/>
  <c r="AE39" i="8" s="1"/>
  <c r="AF39" i="8" s="1"/>
  <c r="AG39" i="8" s="1"/>
  <c r="AH39" i="8" s="1"/>
  <c r="AI39" i="8" s="1"/>
  <c r="AJ39" i="8" s="1"/>
  <c r="AK39" i="8" s="1"/>
  <c r="AL39" i="8" s="1"/>
  <c r="AM39" i="8" s="1"/>
  <c r="AN39" i="8" s="1"/>
  <c r="AO39" i="8" s="1"/>
  <c r="AP39" i="8" s="1"/>
  <c r="AQ39" i="8" s="1"/>
  <c r="AR39" i="8" s="1"/>
  <c r="AS39" i="8" s="1"/>
  <c r="AT39" i="8" s="1"/>
  <c r="AU39" i="8" s="1"/>
  <c r="AV39" i="8" s="1"/>
  <c r="AW39" i="8" s="1"/>
  <c r="AX39" i="8" s="1"/>
  <c r="AY39" i="8" s="1"/>
  <c r="AZ39" i="8" s="1"/>
  <c r="BA39" i="8" s="1"/>
  <c r="BB39" i="8" s="1"/>
  <c r="BC39" i="8" s="1"/>
  <c r="BD39" i="8" s="1"/>
  <c r="BE39" i="8" s="1"/>
  <c r="N47" i="8"/>
  <c r="O47" i="8" s="1"/>
  <c r="P47" i="8" s="1"/>
  <c r="Q47" i="8" s="1"/>
  <c r="R47" i="8" s="1"/>
  <c r="S47" i="8" s="1"/>
  <c r="T47" i="8" s="1"/>
  <c r="U47" i="8" s="1"/>
  <c r="V47" i="8" s="1"/>
  <c r="W47" i="8" s="1"/>
  <c r="X47" i="8" s="1"/>
  <c r="Y47" i="8" s="1"/>
  <c r="Z47" i="8" s="1"/>
  <c r="AA47" i="8" s="1"/>
  <c r="AB47" i="8" s="1"/>
  <c r="AC47" i="8" s="1"/>
  <c r="AD47" i="8" s="1"/>
  <c r="AE47" i="8" s="1"/>
  <c r="AF47" i="8" s="1"/>
  <c r="AG47" i="8" s="1"/>
  <c r="AH47" i="8" s="1"/>
  <c r="AI47" i="8" s="1"/>
  <c r="AJ47" i="8" s="1"/>
  <c r="AK47" i="8" s="1"/>
  <c r="AL47" i="8" s="1"/>
  <c r="AM47" i="8" s="1"/>
  <c r="AN47" i="8" s="1"/>
  <c r="AO47" i="8" s="1"/>
  <c r="AP47" i="8" s="1"/>
  <c r="AQ47" i="8" s="1"/>
  <c r="AR47" i="8" s="1"/>
  <c r="AS47" i="8" s="1"/>
  <c r="AT47" i="8" s="1"/>
  <c r="AU47" i="8" s="1"/>
  <c r="AV47" i="8" s="1"/>
  <c r="AW47" i="8" s="1"/>
  <c r="AX47" i="8" s="1"/>
  <c r="AY47" i="8" s="1"/>
  <c r="AZ47" i="8" s="1"/>
  <c r="BA47" i="8" s="1"/>
  <c r="BB47" i="8" s="1"/>
  <c r="BC47" i="8" s="1"/>
  <c r="BD47" i="8" s="1"/>
  <c r="BE47" i="8" s="1"/>
  <c r="P35" i="8"/>
  <c r="Q35" i="8" s="1"/>
  <c r="R35" i="8" s="1"/>
  <c r="S35" i="8" s="1"/>
  <c r="T35" i="8" s="1"/>
  <c r="U35" i="8" s="1"/>
  <c r="V35" i="8" s="1"/>
  <c r="W35" i="8" s="1"/>
  <c r="X35" i="8" s="1"/>
  <c r="Y35" i="8" s="1"/>
  <c r="Z35" i="8" s="1"/>
  <c r="AA35" i="8" s="1"/>
  <c r="AB35" i="8" s="1"/>
  <c r="AC35" i="8" s="1"/>
  <c r="AD35" i="8" s="1"/>
  <c r="AE35" i="8" s="1"/>
  <c r="AF35" i="8" s="1"/>
  <c r="AG35" i="8" s="1"/>
  <c r="AH35" i="8" s="1"/>
  <c r="AI35" i="8" s="1"/>
  <c r="AJ35" i="8" s="1"/>
  <c r="AK35" i="8" s="1"/>
  <c r="AL35" i="8" s="1"/>
  <c r="AM35" i="8" s="1"/>
  <c r="AN35" i="8" s="1"/>
  <c r="AO35" i="8" s="1"/>
  <c r="AP35" i="8" s="1"/>
  <c r="AQ35" i="8" s="1"/>
  <c r="AR35" i="8" s="1"/>
  <c r="AS35" i="8" s="1"/>
  <c r="AT35" i="8" s="1"/>
  <c r="AU35" i="8" s="1"/>
  <c r="AV35" i="8" s="1"/>
  <c r="AW35" i="8" s="1"/>
  <c r="AX35" i="8" s="1"/>
  <c r="AY35" i="8" s="1"/>
  <c r="AZ35" i="8" s="1"/>
  <c r="BA35" i="8" s="1"/>
  <c r="BB35" i="8" s="1"/>
  <c r="BC35" i="8" s="1"/>
  <c r="BD35" i="8" s="1"/>
  <c r="BE35" i="8" s="1"/>
  <c r="P51" i="8"/>
  <c r="Q51" i="8" s="1"/>
  <c r="R51" i="8" s="1"/>
  <c r="S51" i="8" s="1"/>
  <c r="T51" i="8" s="1"/>
  <c r="U51" i="8" s="1"/>
  <c r="Q34" i="8"/>
  <c r="R34" i="8" s="1"/>
  <c r="S34" i="8" s="1"/>
  <c r="T34" i="8" s="1"/>
  <c r="U34" i="8" s="1"/>
  <c r="V34" i="8" s="1"/>
  <c r="W34" i="8" s="1"/>
  <c r="X34" i="8" s="1"/>
  <c r="Y34" i="8" s="1"/>
  <c r="Z34" i="8" s="1"/>
  <c r="AA34" i="8" s="1"/>
  <c r="AB34" i="8" s="1"/>
  <c r="AC34" i="8" s="1"/>
  <c r="AD34" i="8" s="1"/>
  <c r="AE34" i="8" s="1"/>
  <c r="AF34" i="8" s="1"/>
  <c r="AG34" i="8" s="1"/>
  <c r="AH34" i="8" s="1"/>
  <c r="AI34" i="8" s="1"/>
  <c r="AJ34" i="8" s="1"/>
  <c r="AK34" i="8" s="1"/>
  <c r="AL34" i="8" s="1"/>
  <c r="AM34" i="8" s="1"/>
  <c r="AN34" i="8" s="1"/>
  <c r="AO34" i="8" s="1"/>
  <c r="AP34" i="8" s="1"/>
  <c r="AQ34" i="8" s="1"/>
  <c r="AR34" i="8" s="1"/>
  <c r="AS34" i="8" s="1"/>
  <c r="AT34" i="8" s="1"/>
  <c r="AU34" i="8" s="1"/>
  <c r="AV34" i="8" s="1"/>
  <c r="AW34" i="8" s="1"/>
  <c r="AX34" i="8" s="1"/>
  <c r="AY34" i="8" s="1"/>
  <c r="AZ34" i="8" s="1"/>
  <c r="BA34" i="8" s="1"/>
  <c r="BB34" i="8" s="1"/>
  <c r="BC34" i="8" s="1"/>
  <c r="BD34" i="8" s="1"/>
  <c r="BE34" i="8" s="1"/>
  <c r="V51" i="8"/>
  <c r="W51" i="8" s="1"/>
  <c r="X51" i="8" s="1"/>
  <c r="Y51" i="8" s="1"/>
  <c r="Z51" i="8" s="1"/>
  <c r="AA51" i="8" s="1"/>
  <c r="AB51" i="8" s="1"/>
  <c r="AC51" i="8" s="1"/>
  <c r="AD51" i="8" s="1"/>
  <c r="AE51" i="8" s="1"/>
  <c r="AF51" i="8" s="1"/>
  <c r="AG51" i="8" s="1"/>
  <c r="AH51" i="8" s="1"/>
  <c r="AI51" i="8" s="1"/>
  <c r="AJ51" i="8" s="1"/>
  <c r="AK51" i="8" s="1"/>
  <c r="AL51" i="8" s="1"/>
  <c r="AM51" i="8" s="1"/>
  <c r="AN51" i="8" s="1"/>
  <c r="AO51" i="8" s="1"/>
  <c r="AP51" i="8" s="1"/>
  <c r="AQ51" i="8" s="1"/>
  <c r="AR51" i="8" s="1"/>
  <c r="AS51" i="8" s="1"/>
  <c r="AT51" i="8" s="1"/>
  <c r="AU51" i="8" s="1"/>
  <c r="AV51" i="8" s="1"/>
  <c r="AW51" i="8" s="1"/>
  <c r="AX51" i="8" s="1"/>
  <c r="AY51" i="8" s="1"/>
  <c r="AZ51" i="8" s="1"/>
  <c r="BA51" i="8" s="1"/>
  <c r="BB51" i="8" s="1"/>
  <c r="BC51" i="8" s="1"/>
  <c r="BD51" i="8" s="1"/>
  <c r="BE51" i="8" s="1"/>
  <c r="K52" i="8"/>
  <c r="K70" i="8" s="1"/>
  <c r="Z106" i="8"/>
  <c r="Z110" i="8" s="1"/>
  <c r="AA106" i="8"/>
  <c r="AA110" i="8" s="1"/>
  <c r="AB106" i="8"/>
  <c r="AB154" i="8" s="1"/>
  <c r="AC106" i="8"/>
  <c r="AC110" i="8" s="1"/>
  <c r="AD106" i="8"/>
  <c r="AD110" i="8"/>
  <c r="AE106" i="8"/>
  <c r="AE110" i="8" s="1"/>
  <c r="AF106" i="8"/>
  <c r="AF110" i="8" s="1"/>
  <c r="AG106" i="8"/>
  <c r="AG110" i="8" s="1"/>
  <c r="AH106" i="8"/>
  <c r="AH110" i="8" s="1"/>
  <c r="AI106" i="8"/>
  <c r="AI110" i="8" s="1"/>
  <c r="AJ106" i="8"/>
  <c r="AK106" i="8"/>
  <c r="AK110" i="8" s="1"/>
  <c r="AL106" i="8"/>
  <c r="AL110" i="8" s="1"/>
  <c r="AM106" i="8"/>
  <c r="AM110" i="8" s="1"/>
  <c r="AN106" i="8"/>
  <c r="AN110" i="8" s="1"/>
  <c r="AO106" i="8"/>
  <c r="AO110" i="8" s="1"/>
  <c r="AP106" i="8"/>
  <c r="AP110" i="8" s="1"/>
  <c r="AQ106" i="8"/>
  <c r="AQ110" i="8" s="1"/>
  <c r="AR106" i="8"/>
  <c r="AS106" i="8"/>
  <c r="AS110" i="8" s="1"/>
  <c r="AT106" i="8"/>
  <c r="AT154" i="8" s="1"/>
  <c r="AU106" i="8"/>
  <c r="AU110" i="8" s="1"/>
  <c r="AV106" i="8"/>
  <c r="AV110" i="8"/>
  <c r="AW106" i="8"/>
  <c r="AW110" i="8" s="1"/>
  <c r="AX106" i="8"/>
  <c r="AX110" i="8" s="1"/>
  <c r="AY106" i="8"/>
  <c r="AY110" i="8" s="1"/>
  <c r="AZ106" i="8"/>
  <c r="AZ154" i="8" s="1"/>
  <c r="BA106" i="8"/>
  <c r="BA110" i="8" s="1"/>
  <c r="BB106" i="8"/>
  <c r="BB110" i="8" s="1"/>
  <c r="BC106" i="8"/>
  <c r="BC110" i="8" s="1"/>
  <c r="BD106" i="8"/>
  <c r="BD110" i="8" s="1"/>
  <c r="BE106" i="8"/>
  <c r="BE110" i="8" s="1"/>
  <c r="L114" i="8"/>
  <c r="M114" i="8" s="1"/>
  <c r="N114" i="8" s="1"/>
  <c r="O114" i="8" s="1"/>
  <c r="L115" i="8"/>
  <c r="M115" i="8" s="1"/>
  <c r="N115" i="8" s="1"/>
  <c r="O115" i="8" s="1"/>
  <c r="P115" i="8" s="1"/>
  <c r="Q115" i="8" s="1"/>
  <c r="R115" i="8" s="1"/>
  <c r="S115" i="8" s="1"/>
  <c r="T115" i="8" s="1"/>
  <c r="U115" i="8" s="1"/>
  <c r="V115" i="8" s="1"/>
  <c r="W115" i="8" s="1"/>
  <c r="X115" i="8" s="1"/>
  <c r="Y115" i="8" s="1"/>
  <c r="Z115" i="8" s="1"/>
  <c r="AA115" i="8" s="1"/>
  <c r="AB115" i="8" s="1"/>
  <c r="AC115" i="8" s="1"/>
  <c r="AD115" i="8" s="1"/>
  <c r="AE115" i="8" s="1"/>
  <c r="AF115" i="8" s="1"/>
  <c r="AG115" i="8" s="1"/>
  <c r="AH115" i="8" s="1"/>
  <c r="AI115" i="8" s="1"/>
  <c r="AJ115" i="8" s="1"/>
  <c r="AK115" i="8" s="1"/>
  <c r="AL115" i="8" s="1"/>
  <c r="AM115" i="8" s="1"/>
  <c r="AN115" i="8" s="1"/>
  <c r="AO115" i="8" s="1"/>
  <c r="AP115" i="8" s="1"/>
  <c r="AQ115" i="8" s="1"/>
  <c r="AR115" i="8" s="1"/>
  <c r="AS115" i="8" s="1"/>
  <c r="AT115" i="8" s="1"/>
  <c r="AU115" i="8" s="1"/>
  <c r="AV115" i="8" s="1"/>
  <c r="AW115" i="8" s="1"/>
  <c r="AX115" i="8" s="1"/>
  <c r="AY115" i="8" s="1"/>
  <c r="AZ115" i="8" s="1"/>
  <c r="BA115" i="8" s="1"/>
  <c r="BB115" i="8" s="1"/>
  <c r="BC115" i="8" s="1"/>
  <c r="BD115" i="8" s="1"/>
  <c r="BE115" i="8" s="1"/>
  <c r="P114" i="8"/>
  <c r="Q114" i="8" s="1"/>
  <c r="R114" i="8" s="1"/>
  <c r="S114" i="8" s="1"/>
  <c r="T114" i="8" s="1"/>
  <c r="U114" i="8" s="1"/>
  <c r="V114" i="8" s="1"/>
  <c r="W114" i="8" s="1"/>
  <c r="X114" i="8" s="1"/>
  <c r="Y114" i="8" s="1"/>
  <c r="Z114" i="8" s="1"/>
  <c r="AA114" i="8" s="1"/>
  <c r="AB114" i="8" s="1"/>
  <c r="AC114" i="8" s="1"/>
  <c r="AD114" i="8" s="1"/>
  <c r="AE114" i="8" s="1"/>
  <c r="AF114" i="8" s="1"/>
  <c r="AG114" i="8" s="1"/>
  <c r="AH114" i="8" s="1"/>
  <c r="AI114" i="8" s="1"/>
  <c r="AJ114" i="8" s="1"/>
  <c r="AK114" i="8" s="1"/>
  <c r="AL114" i="8" s="1"/>
  <c r="AM114" i="8" s="1"/>
  <c r="AN114" i="8" s="1"/>
  <c r="AO114" i="8" s="1"/>
  <c r="AP114" i="8" s="1"/>
  <c r="AQ114" i="8" s="1"/>
  <c r="AR114" i="8" s="1"/>
  <c r="AS114" i="8" s="1"/>
  <c r="AT114" i="8" s="1"/>
  <c r="AU114" i="8" s="1"/>
  <c r="AV114" i="8" s="1"/>
  <c r="AW114" i="8" s="1"/>
  <c r="AX114" i="8" s="1"/>
  <c r="AY114" i="8" s="1"/>
  <c r="AZ114" i="8" s="1"/>
  <c r="BA114" i="8" s="1"/>
  <c r="BB114" i="8" s="1"/>
  <c r="BC114" i="8" s="1"/>
  <c r="BD114" i="8" s="1"/>
  <c r="BE114" i="8" s="1"/>
  <c r="K16" i="8"/>
  <c r="K71" i="8" s="1"/>
  <c r="K76" i="8"/>
  <c r="C11" i="6" s="1"/>
  <c r="L14" i="8"/>
  <c r="L15" i="8"/>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AN15" i="8" s="1"/>
  <c r="AO15" i="8" s="1"/>
  <c r="AP15" i="8" s="1"/>
  <c r="AQ15" i="8" s="1"/>
  <c r="AR15" i="8" s="1"/>
  <c r="AS15" i="8" s="1"/>
  <c r="AT15" i="8" s="1"/>
  <c r="AU15" i="8" s="1"/>
  <c r="AV15" i="8" s="1"/>
  <c r="AW15" i="8" s="1"/>
  <c r="AX15" i="8" s="1"/>
  <c r="AY15" i="8" s="1"/>
  <c r="AZ15" i="8" s="1"/>
  <c r="BA15" i="8" s="1"/>
  <c r="BB15" i="8" s="1"/>
  <c r="BC15" i="8" s="1"/>
  <c r="BD15" i="8" s="1"/>
  <c r="BE15" i="8" s="1"/>
  <c r="L5" i="8"/>
  <c r="M5" i="8" s="1"/>
  <c r="E138" i="6"/>
  <c r="F138" i="6"/>
  <c r="G138" i="6" s="1"/>
  <c r="H138" i="6" s="1"/>
  <c r="I138" i="6" s="1"/>
  <c r="J138" i="6"/>
  <c r="K138" i="6" s="1"/>
  <c r="L138" i="6" s="1"/>
  <c r="M138" i="6" s="1"/>
  <c r="N138" i="6" s="1"/>
  <c r="O138" i="6" s="1"/>
  <c r="P138" i="6" s="1"/>
  <c r="Q138" i="6" s="1"/>
  <c r="R138" i="6" s="1"/>
  <c r="S138" i="6" s="1"/>
  <c r="T138" i="6" s="1"/>
  <c r="U138" i="6" s="1"/>
  <c r="V138" i="6" s="1"/>
  <c r="W138" i="6" s="1"/>
  <c r="X138" i="6" s="1"/>
  <c r="Y138" i="6" s="1"/>
  <c r="Z138" i="6" s="1"/>
  <c r="AA138" i="6" s="1"/>
  <c r="AB138" i="6" s="1"/>
  <c r="AC138" i="6" s="1"/>
  <c r="AD138" i="6" s="1"/>
  <c r="AE138" i="6" s="1"/>
  <c r="AF138" i="6" s="1"/>
  <c r="AG138" i="6" s="1"/>
  <c r="AH138" i="6" s="1"/>
  <c r="AI138" i="6" s="1"/>
  <c r="AJ138" i="6" s="1"/>
  <c r="AK138" i="6" s="1"/>
  <c r="AL138" i="6" s="1"/>
  <c r="AM138" i="6" s="1"/>
  <c r="AN138" i="6" s="1"/>
  <c r="AO138" i="6" s="1"/>
  <c r="AP138" i="6" s="1"/>
  <c r="AQ138" i="6" s="1"/>
  <c r="AR138" i="6" s="1"/>
  <c r="AS138" i="6" s="1"/>
  <c r="AT138" i="6" s="1"/>
  <c r="AU138" i="6" s="1"/>
  <c r="AV138" i="6" s="1"/>
  <c r="AW138" i="6" s="1"/>
  <c r="AX138" i="6" s="1"/>
  <c r="K107" i="8"/>
  <c r="L107" i="8" s="1"/>
  <c r="C154" i="8"/>
  <c r="C153" i="8"/>
  <c r="C152" i="8"/>
  <c r="B151" i="8"/>
  <c r="C149" i="8"/>
  <c r="C148" i="8"/>
  <c r="C147" i="8"/>
  <c r="C131" i="8"/>
  <c r="C130" i="8"/>
  <c r="C124" i="8"/>
  <c r="C123" i="8"/>
  <c r="C119" i="8"/>
  <c r="C118" i="8"/>
  <c r="B118" i="8"/>
  <c r="C117" i="8"/>
  <c r="B117" i="8"/>
  <c r="C115" i="8"/>
  <c r="B115" i="8"/>
  <c r="C113" i="8"/>
  <c r="B113" i="8"/>
  <c r="C112" i="8"/>
  <c r="B112" i="8"/>
  <c r="C111" i="8"/>
  <c r="B111" i="8"/>
  <c r="C110" i="8"/>
  <c r="B110" i="8"/>
  <c r="C107" i="8"/>
  <c r="B107" i="8"/>
  <c r="C106" i="8"/>
  <c r="B106" i="8"/>
  <c r="B142" i="8"/>
  <c r="B143" i="8"/>
  <c r="D143" i="8"/>
  <c r="B147" i="8"/>
  <c r="B148" i="8"/>
  <c r="B149" i="8"/>
  <c r="B152" i="8"/>
  <c r="L152" i="8"/>
  <c r="M152" i="8" s="1"/>
  <c r="N152" i="8" s="1"/>
  <c r="O152" i="8" s="1"/>
  <c r="B153" i="8"/>
  <c r="J154" i="8"/>
  <c r="J153" i="8" s="1"/>
  <c r="K154" i="8"/>
  <c r="K153" i="8" s="1"/>
  <c r="L154" i="8"/>
  <c r="O154" i="8"/>
  <c r="P154" i="8"/>
  <c r="T154" i="8"/>
  <c r="W154" i="8"/>
  <c r="X154" i="8"/>
  <c r="Y154" i="8"/>
  <c r="AC154" i="8"/>
  <c r="AD154" i="8"/>
  <c r="AF154" i="8"/>
  <c r="AJ154" i="8"/>
  <c r="AN154" i="8"/>
  <c r="AQ154" i="8"/>
  <c r="AR154" i="8"/>
  <c r="AU154" i="8"/>
  <c r="AV154" i="8"/>
  <c r="AX154" i="8"/>
  <c r="BB154" i="8"/>
  <c r="BC154" i="8"/>
  <c r="C66" i="8"/>
  <c r="C65" i="8"/>
  <c r="C64" i="8"/>
  <c r="C63" i="8"/>
  <c r="M56" i="8"/>
  <c r="Z57" i="8"/>
  <c r="AA57" i="8"/>
  <c r="AA93" i="8" s="1"/>
  <c r="AB57" i="8"/>
  <c r="AB93" i="8" s="1"/>
  <c r="AC57" i="8"/>
  <c r="AC93" i="8" s="1"/>
  <c r="L57" i="8"/>
  <c r="L93" i="8" s="1"/>
  <c r="M57" i="8"/>
  <c r="M93" i="8" s="1"/>
  <c r="N57" i="8"/>
  <c r="N93" i="8" s="1"/>
  <c r="O57" i="8"/>
  <c r="O93" i="8" s="1"/>
  <c r="P57" i="8"/>
  <c r="Q57" i="8"/>
  <c r="Q93" i="8" s="1"/>
  <c r="R57" i="8"/>
  <c r="R93" i="8" s="1"/>
  <c r="S57" i="8"/>
  <c r="S93" i="8" s="1"/>
  <c r="T57" i="8"/>
  <c r="T93" i="8" s="1"/>
  <c r="U57" i="8"/>
  <c r="U93" i="8" s="1"/>
  <c r="V57" i="8"/>
  <c r="V93" i="8" s="1"/>
  <c r="W57" i="8"/>
  <c r="W93" i="8" s="1"/>
  <c r="X57" i="8"/>
  <c r="Y57" i="8"/>
  <c r="Y93" i="8" s="1"/>
  <c r="AD57" i="8"/>
  <c r="AD93" i="8" s="1"/>
  <c r="AE57" i="8"/>
  <c r="AE93" i="8" s="1"/>
  <c r="AF57" i="8"/>
  <c r="AG57" i="8"/>
  <c r="AG93" i="8" s="1"/>
  <c r="AH57" i="8"/>
  <c r="AH93" i="8" s="1"/>
  <c r="AI57" i="8"/>
  <c r="AJ57" i="8"/>
  <c r="AK57" i="8"/>
  <c r="AK93" i="8" s="1"/>
  <c r="AL57" i="8"/>
  <c r="AL93" i="8" s="1"/>
  <c r="AM57" i="8"/>
  <c r="AM93" i="8" s="1"/>
  <c r="AN57" i="8"/>
  <c r="AN93" i="8" s="1"/>
  <c r="AO57" i="8"/>
  <c r="AO93" i="8" s="1"/>
  <c r="AP57" i="8"/>
  <c r="AP93" i="8" s="1"/>
  <c r="AQ57" i="8"/>
  <c r="AR57" i="8"/>
  <c r="AR93" i="8" s="1"/>
  <c r="AS57" i="8"/>
  <c r="AS93" i="8" s="1"/>
  <c r="AT57" i="8"/>
  <c r="AT93" i="8" s="1"/>
  <c r="AU57" i="8"/>
  <c r="AU93" i="8" s="1"/>
  <c r="AV57" i="8"/>
  <c r="AV93" i="8" s="1"/>
  <c r="AW57" i="8"/>
  <c r="AW93" i="8" s="1"/>
  <c r="AX57" i="8"/>
  <c r="AX93" i="8" s="1"/>
  <c r="AY57" i="8"/>
  <c r="AY93" i="8" s="1"/>
  <c r="AZ57" i="8"/>
  <c r="AZ93" i="8" s="1"/>
  <c r="BA57" i="8"/>
  <c r="BA93" i="8" s="1"/>
  <c r="BB57" i="8"/>
  <c r="BB93" i="8" s="1"/>
  <c r="BC57" i="8"/>
  <c r="BC93" i="8" s="1"/>
  <c r="BD57" i="8"/>
  <c r="BE57" i="8"/>
  <c r="BE93" i="8" s="1"/>
  <c r="L58" i="8"/>
  <c r="L94" i="8" s="1"/>
  <c r="M58" i="8"/>
  <c r="M94" i="8" s="1"/>
  <c r="K55" i="8"/>
  <c r="K91" i="8" s="1"/>
  <c r="BH99" i="8"/>
  <c r="BI99" i="8" s="1"/>
  <c r="BH98" i="8"/>
  <c r="BI98" i="8" s="1"/>
  <c r="BJ98" i="8" s="1"/>
  <c r="BK98" i="8" s="1"/>
  <c r="BL98" i="8" s="1"/>
  <c r="BM98" i="8" s="1"/>
  <c r="BN98" i="8" s="1"/>
  <c r="BO98" i="8" s="1"/>
  <c r="BP98" i="8" s="1"/>
  <c r="BQ98" i="8" s="1"/>
  <c r="BR98" i="8" s="1"/>
  <c r="BS98" i="8" s="1"/>
  <c r="BT98" i="8" s="1"/>
  <c r="BU98" i="8" s="1"/>
  <c r="BV98" i="8" s="1"/>
  <c r="K56" i="8"/>
  <c r="K57" i="8"/>
  <c r="K93" i="8" s="1"/>
  <c r="K58" i="8"/>
  <c r="K94" i="8" s="1"/>
  <c r="B4" i="17"/>
  <c r="D9" i="6"/>
  <c r="E9" i="6"/>
  <c r="F9" i="6"/>
  <c r="G9" i="6"/>
  <c r="H9" i="6" s="1"/>
  <c r="I9" i="6" s="1"/>
  <c r="J9" i="6"/>
  <c r="K9" i="6" s="1"/>
  <c r="L9" i="6" s="1"/>
  <c r="M9" i="6" s="1"/>
  <c r="N9" i="6" s="1"/>
  <c r="O9" i="6"/>
  <c r="P9" i="6" s="1"/>
  <c r="Q9" i="6" s="1"/>
  <c r="R9" i="6"/>
  <c r="S9" i="6" s="1"/>
  <c r="T9" i="6" s="1"/>
  <c r="U9" i="6" s="1"/>
  <c r="V9" i="6" s="1"/>
  <c r="W9" i="6" s="1"/>
  <c r="X9" i="6" s="1"/>
  <c r="Y9" i="6" s="1"/>
  <c r="Z9" i="6" s="1"/>
  <c r="AA9" i="6" s="1"/>
  <c r="AB9" i="6" s="1"/>
  <c r="AC9" i="6" s="1"/>
  <c r="AD9" i="6" s="1"/>
  <c r="AE9" i="6" s="1"/>
  <c r="AF9" i="6" s="1"/>
  <c r="AG9" i="6" s="1"/>
  <c r="AH9" i="6" s="1"/>
  <c r="AI9" i="6" s="1"/>
  <c r="AJ9" i="6" s="1"/>
  <c r="AK9" i="6" s="1"/>
  <c r="AL9" i="6" s="1"/>
  <c r="C10" i="5"/>
  <c r="AQ93" i="8"/>
  <c r="BD93" i="8"/>
  <c r="AT100" i="8"/>
  <c r="AU100" i="8"/>
  <c r="AV100" i="8"/>
  <c r="AW100" i="8"/>
  <c r="AX100" i="8"/>
  <c r="AY100" i="8"/>
  <c r="AZ100" i="8"/>
  <c r="BA100" i="8"/>
  <c r="BB100" i="8"/>
  <c r="BC100" i="8"/>
  <c r="BD100" i="8"/>
  <c r="BE100" i="8"/>
  <c r="C22" i="8"/>
  <c r="C21" i="8"/>
  <c r="C43" i="8"/>
  <c r="C44" i="8"/>
  <c r="C45" i="8"/>
  <c r="B16" i="6"/>
  <c r="B15" i="6"/>
  <c r="BX100" i="8"/>
  <c r="BY100" i="8"/>
  <c r="BZ100" i="8"/>
  <c r="CA100" i="8"/>
  <c r="BG100" i="8"/>
  <c r="K92" i="8"/>
  <c r="M92" i="8"/>
  <c r="L100" i="8"/>
  <c r="M100"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AL100" i="8"/>
  <c r="AM100" i="8"/>
  <c r="AN100" i="8"/>
  <c r="AO100" i="8"/>
  <c r="AP100" i="8"/>
  <c r="AQ100" i="8"/>
  <c r="AR100" i="8"/>
  <c r="AS100" i="8"/>
  <c r="K100" i="8"/>
  <c r="C94" i="8"/>
  <c r="C93" i="8"/>
  <c r="C92" i="8"/>
  <c r="B95" i="8"/>
  <c r="B94" i="8"/>
  <c r="B93" i="8"/>
  <c r="B92" i="8"/>
  <c r="B91" i="8"/>
  <c r="C40" i="8"/>
  <c r="C41" i="8"/>
  <c r="C49" i="8"/>
  <c r="C48" i="8"/>
  <c r="C47" i="8"/>
  <c r="C42" i="8"/>
  <c r="C46" i="8"/>
  <c r="C82" i="8"/>
  <c r="C81" i="8"/>
  <c r="B72" i="8"/>
  <c r="C100" i="8"/>
  <c r="C99" i="8"/>
  <c r="C24" i="8"/>
  <c r="C23" i="8"/>
  <c r="C98" i="8"/>
  <c r="C96" i="8"/>
  <c r="C95" i="8"/>
  <c r="C91" i="8"/>
  <c r="C26" i="8"/>
  <c r="C14" i="8"/>
  <c r="C86" i="8"/>
  <c r="C84" i="8"/>
  <c r="C80" i="8"/>
  <c r="C79" i="8"/>
  <c r="C78" i="8"/>
  <c r="C76" i="8"/>
  <c r="C72" i="8"/>
  <c r="C71" i="8"/>
  <c r="C70" i="8"/>
  <c r="C60" i="8"/>
  <c r="C59" i="8"/>
  <c r="C58" i="8"/>
  <c r="C57" i="8"/>
  <c r="C56" i="8"/>
  <c r="C55" i="8"/>
  <c r="C52" i="8"/>
  <c r="C51" i="8"/>
  <c r="C50" i="8"/>
  <c r="C39" i="8"/>
  <c r="C38" i="8"/>
  <c r="C27" i="8"/>
  <c r="C37" i="8"/>
  <c r="C36" i="8"/>
  <c r="C35" i="8"/>
  <c r="C34" i="8"/>
  <c r="C33" i="8"/>
  <c r="C32" i="8"/>
  <c r="C31" i="8"/>
  <c r="C30" i="8"/>
  <c r="C29" i="8"/>
  <c r="C28" i="8"/>
  <c r="C25" i="8"/>
  <c r="C20" i="8"/>
  <c r="C16" i="8"/>
  <c r="C15" i="8"/>
  <c r="C13" i="8"/>
  <c r="C111" i="6" a="1"/>
  <c r="C111" i="6" s="1"/>
  <c r="C107" i="6" s="1"/>
  <c r="B119" i="6"/>
  <c r="B118" i="6"/>
  <c r="B117" i="6"/>
  <c r="B116" i="6"/>
  <c r="B115" i="6"/>
  <c r="B67" i="6"/>
  <c r="B66" i="6"/>
  <c r="B65" i="6"/>
  <c r="B64" i="6"/>
  <c r="B63" i="6"/>
  <c r="C114" i="6"/>
  <c r="N53" i="6"/>
  <c r="P93" i="8"/>
  <c r="X93" i="8"/>
  <c r="Z93" i="8"/>
  <c r="AF93" i="8"/>
  <c r="AI93" i="8"/>
  <c r="AJ93" i="8"/>
  <c r="K59" i="8"/>
  <c r="K95" i="8" s="1"/>
  <c r="R122" i="8" l="1"/>
  <c r="R124" i="8" s="1"/>
  <c r="R123" i="8" s="1"/>
  <c r="R127" i="8"/>
  <c r="L56" i="8"/>
  <c r="L92" i="8" s="1"/>
  <c r="L16" i="8"/>
  <c r="AL154" i="8"/>
  <c r="R154" i="8"/>
  <c r="P28" i="8"/>
  <c r="Q28" i="8" s="1"/>
  <c r="R28" i="8" s="1"/>
  <c r="S28" i="8" s="1"/>
  <c r="T28" i="8" s="1"/>
  <c r="U28" i="8" s="1"/>
  <c r="BE154" i="8"/>
  <c r="AP154" i="8"/>
  <c r="Q154" i="8"/>
  <c r="BH100" i="8"/>
  <c r="N56" i="8"/>
  <c r="N92" i="8" s="1"/>
  <c r="BD154" i="8"/>
  <c r="AY154" i="8"/>
  <c r="AS154" i="8"/>
  <c r="AO154" i="8"/>
  <c r="AG154" i="8"/>
  <c r="AA154" i="8"/>
  <c r="U154" i="8"/>
  <c r="AB110" i="8"/>
  <c r="L59" i="8"/>
  <c r="L95" i="8" s="1"/>
  <c r="P127" i="8"/>
  <c r="P122" i="8"/>
  <c r="P124" i="8" s="1"/>
  <c r="P123" i="8" s="1"/>
  <c r="L122" i="8"/>
  <c r="L124" i="8" s="1"/>
  <c r="L123" i="8" s="1"/>
  <c r="L127" i="8"/>
  <c r="C14" i="6"/>
  <c r="C16" i="6" s="1"/>
  <c r="K72" i="8"/>
  <c r="O122" i="8"/>
  <c r="O124" i="8" s="1"/>
  <c r="O123" i="8" s="1"/>
  <c r="O127" i="8"/>
  <c r="AI154" i="8"/>
  <c r="M154" i="8"/>
  <c r="M153" i="8" s="1"/>
  <c r="M14" i="8"/>
  <c r="M16" i="8" s="1"/>
  <c r="N58" i="8"/>
  <c r="N94" i="8" s="1"/>
  <c r="AM154" i="8"/>
  <c r="L153" i="8"/>
  <c r="M107" i="8"/>
  <c r="N107" i="8" s="1"/>
  <c r="O107" i="8" s="1"/>
  <c r="P107" i="8" s="1"/>
  <c r="Q107" i="8" s="1"/>
  <c r="R107" i="8" s="1"/>
  <c r="S107" i="8" s="1"/>
  <c r="T107" i="8" s="1"/>
  <c r="U107" i="8" s="1"/>
  <c r="V107" i="8" s="1"/>
  <c r="W107" i="8" s="1"/>
  <c r="X107" i="8" s="1"/>
  <c r="Y107" i="8" s="1"/>
  <c r="Z107" i="8" s="1"/>
  <c r="AA107" i="8" s="1"/>
  <c r="AB107" i="8" s="1"/>
  <c r="AC107" i="8" s="1"/>
  <c r="AD107" i="8" s="1"/>
  <c r="AE107" i="8" s="1"/>
  <c r="AF107" i="8" s="1"/>
  <c r="AG107" i="8" s="1"/>
  <c r="AH107" i="8" s="1"/>
  <c r="AI107" i="8" s="1"/>
  <c r="AJ107" i="8" s="1"/>
  <c r="AK107" i="8" s="1"/>
  <c r="AL107" i="8" s="1"/>
  <c r="AM107" i="8" s="1"/>
  <c r="AN107" i="8" s="1"/>
  <c r="AO107" i="8" s="1"/>
  <c r="AP107" i="8" s="1"/>
  <c r="AQ107" i="8" s="1"/>
  <c r="AR107" i="8" s="1"/>
  <c r="AS107" i="8" s="1"/>
  <c r="AT107" i="8" s="1"/>
  <c r="AU107" i="8" s="1"/>
  <c r="AV107" i="8" s="1"/>
  <c r="AW107" i="8" s="1"/>
  <c r="AX107" i="8" s="1"/>
  <c r="AY107" i="8" s="1"/>
  <c r="AZ107" i="8" s="1"/>
  <c r="BA107" i="8" s="1"/>
  <c r="BB107" i="8" s="1"/>
  <c r="BC107" i="8" s="1"/>
  <c r="BD107" i="8" s="1"/>
  <c r="BE107" i="8" s="1"/>
  <c r="K79" i="8"/>
  <c r="S122" i="8"/>
  <c r="S124" i="8" s="1"/>
  <c r="S123" i="8" s="1"/>
  <c r="S127" i="8"/>
  <c r="V122" i="8"/>
  <c r="V124" i="8" s="1"/>
  <c r="V123" i="8" s="1"/>
  <c r="V127" i="8"/>
  <c r="Q36" i="8"/>
  <c r="P56" i="8"/>
  <c r="P92" i="8" s="1"/>
  <c r="P30" i="8"/>
  <c r="O58" i="8"/>
  <c r="O94" i="8" s="1"/>
  <c r="AE154" i="8"/>
  <c r="S154" i="8"/>
  <c r="N14" i="8"/>
  <c r="O14" i="8" s="1"/>
  <c r="X122" i="8"/>
  <c r="X124" i="8" s="1"/>
  <c r="X123" i="8" s="1"/>
  <c r="AH154" i="8"/>
  <c r="Z154" i="8"/>
  <c r="V154" i="8"/>
  <c r="N154" i="8"/>
  <c r="N153" i="8" s="1"/>
  <c r="M29" i="8"/>
  <c r="M52" i="8" s="1"/>
  <c r="W127" i="8"/>
  <c r="BA154" i="8"/>
  <c r="AW154" i="8"/>
  <c r="AK154" i="8"/>
  <c r="L55" i="8"/>
  <c r="H47" i="21"/>
  <c r="C112" i="6"/>
  <c r="BX76" i="8"/>
  <c r="H80" i="21"/>
  <c r="S27" i="8"/>
  <c r="K60" i="8"/>
  <c r="K96" i="8"/>
  <c r="M26" i="8"/>
  <c r="L52" i="8"/>
  <c r="BG76" i="8"/>
  <c r="C8" i="6"/>
  <c r="C7" i="6" s="1"/>
  <c r="D9" i="5"/>
  <c r="BX4" i="8" s="1"/>
  <c r="D137" i="6"/>
  <c r="L4" i="8"/>
  <c r="D63" i="8"/>
  <c r="E63" i="8" s="1"/>
  <c r="D64" i="8" s="1"/>
  <c r="E64" i="8" s="1"/>
  <c r="D65" i="8" s="1"/>
  <c r="K9" i="8"/>
  <c r="H45" i="21"/>
  <c r="H46" i="21" s="1"/>
  <c r="H78" i="21"/>
  <c r="H58" i="21"/>
  <c r="H56" i="21"/>
  <c r="D91" i="21"/>
  <c r="H91" i="21" s="1"/>
  <c r="H89" i="21"/>
  <c r="AT110" i="8"/>
  <c r="P152" i="8"/>
  <c r="Q152" i="8" s="1"/>
  <c r="O153" i="8"/>
  <c r="N5" i="8"/>
  <c r="X38" i="8"/>
  <c r="BJ99" i="8"/>
  <c r="BI100" i="8"/>
  <c r="AZ110" i="8"/>
  <c r="AV122" i="8"/>
  <c r="AV124" i="8" s="1"/>
  <c r="AV123" i="8" s="1"/>
  <c r="AV127" i="8"/>
  <c r="AJ110" i="8"/>
  <c r="AG122" i="8"/>
  <c r="AG124" i="8" s="1"/>
  <c r="AG123" i="8" s="1"/>
  <c r="AG127" i="8"/>
  <c r="AD127" i="8"/>
  <c r="AD122" i="8"/>
  <c r="AD124" i="8" s="1"/>
  <c r="AD123" i="8" s="1"/>
  <c r="L78" i="8"/>
  <c r="E141" i="6"/>
  <c r="E146" i="6" s="1"/>
  <c r="BE127" i="8"/>
  <c r="BE122" i="8"/>
  <c r="BE124" i="8" s="1"/>
  <c r="BE123" i="8" s="1"/>
  <c r="BB127" i="8"/>
  <c r="BB122" i="8"/>
  <c r="BB124" i="8" s="1"/>
  <c r="BB123" i="8" s="1"/>
  <c r="AY122" i="8"/>
  <c r="AY124" i="8" s="1"/>
  <c r="AY123" i="8" s="1"/>
  <c r="AY127" i="8"/>
  <c r="F141" i="6"/>
  <c r="F146" i="6" s="1"/>
  <c r="M78" i="8"/>
  <c r="BD122" i="8"/>
  <c r="BD124" i="8" s="1"/>
  <c r="BD123" i="8" s="1"/>
  <c r="BD127" i="8"/>
  <c r="AX127" i="8"/>
  <c r="AX122" i="8"/>
  <c r="AX124" i="8" s="1"/>
  <c r="AX123" i="8" s="1"/>
  <c r="AR110" i="8"/>
  <c r="AO127" i="8"/>
  <c r="AO122" i="8"/>
  <c r="AO124" i="8" s="1"/>
  <c r="AO123" i="8" s="1"/>
  <c r="AL127" i="8"/>
  <c r="AL122" i="8"/>
  <c r="AL124" i="8" s="1"/>
  <c r="AL123" i="8" s="1"/>
  <c r="AI127" i="8"/>
  <c r="AI122" i="8"/>
  <c r="AI124" i="8" s="1"/>
  <c r="AI123" i="8" s="1"/>
  <c r="AF122" i="8"/>
  <c r="AF127" i="8"/>
  <c r="AA127" i="8"/>
  <c r="AA122" i="8"/>
  <c r="AA124" i="8" s="1"/>
  <c r="AA123" i="8" s="1"/>
  <c r="AW127" i="8"/>
  <c r="AW122" i="8"/>
  <c r="AW124" i="8" s="1"/>
  <c r="AW123" i="8" s="1"/>
  <c r="AQ122" i="8"/>
  <c r="AQ124" i="8" s="1"/>
  <c r="AQ123" i="8" s="1"/>
  <c r="AQ127" i="8"/>
  <c r="AN122" i="8"/>
  <c r="AN127" i="8"/>
  <c r="D141" i="6"/>
  <c r="D146" i="6" s="1"/>
  <c r="K78" i="8"/>
  <c r="BA127" i="8"/>
  <c r="AS127" i="8"/>
  <c r="AS122" i="8"/>
  <c r="AS124" i="8" s="1"/>
  <c r="AS123" i="8" s="1"/>
  <c r="AP127" i="8"/>
  <c r="AP122" i="8"/>
  <c r="AP124" i="8" s="1"/>
  <c r="AP123" i="8" s="1"/>
  <c r="AN124" i="8"/>
  <c r="AN123" i="8" s="1"/>
  <c r="AK122" i="8"/>
  <c r="AK124" i="8" s="1"/>
  <c r="AK123" i="8" s="1"/>
  <c r="AK127" i="8"/>
  <c r="AH127" i="8"/>
  <c r="AH122" i="8"/>
  <c r="AH124" i="8" s="1"/>
  <c r="AH123" i="8" s="1"/>
  <c r="AC122" i="8"/>
  <c r="AC124" i="8" s="1"/>
  <c r="AC123" i="8" s="1"/>
  <c r="AC127" i="8"/>
  <c r="Z127" i="8"/>
  <c r="Z122" i="8"/>
  <c r="Z124" i="8" s="1"/>
  <c r="Z123" i="8" s="1"/>
  <c r="BA122" i="8"/>
  <c r="BA124" i="8" s="1"/>
  <c r="BA123" i="8" s="1"/>
  <c r="BC122" i="8"/>
  <c r="BC124" i="8" s="1"/>
  <c r="BC123" i="8" s="1"/>
  <c r="BC127" i="8"/>
  <c r="AU122" i="8"/>
  <c r="AU124" i="8" s="1"/>
  <c r="AU123" i="8" s="1"/>
  <c r="AU127" i="8"/>
  <c r="AM122" i="8"/>
  <c r="AM124" i="8" s="1"/>
  <c r="AM123" i="8" s="1"/>
  <c r="AM127" i="8"/>
  <c r="AE127" i="8"/>
  <c r="AE122" i="8"/>
  <c r="AE124" i="8" s="1"/>
  <c r="AE123" i="8" s="1"/>
  <c r="AB122" i="8"/>
  <c r="AB124" i="8" s="1"/>
  <c r="AB123" i="8" s="1"/>
  <c r="AB127" i="8"/>
  <c r="P13" i="8"/>
  <c r="U122" i="8"/>
  <c r="U124" i="8" s="1"/>
  <c r="U123" i="8" s="1"/>
  <c r="U127" i="8"/>
  <c r="Y122" i="8"/>
  <c r="Y124" i="8" s="1"/>
  <c r="Y123" i="8" s="1"/>
  <c r="Y127" i="8"/>
  <c r="N116" i="8"/>
  <c r="K127" i="8"/>
  <c r="K122" i="8"/>
  <c r="K124" i="8" s="1"/>
  <c r="K123" i="8" s="1"/>
  <c r="K130" i="8" s="1"/>
  <c r="K131" i="8" s="1"/>
  <c r="K112" i="8"/>
  <c r="AF124" i="8"/>
  <c r="AF123" i="8" s="1"/>
  <c r="N20" i="8"/>
  <c r="T122" i="8"/>
  <c r="T124" i="8" s="1"/>
  <c r="T123" i="8" s="1"/>
  <c r="N122" i="8"/>
  <c r="N124" i="8" s="1"/>
  <c r="N123" i="8" s="1"/>
  <c r="Q127" i="8"/>
  <c r="M127" i="8"/>
  <c r="J137" i="8"/>
  <c r="J143" i="8"/>
  <c r="D8" i="6" l="1"/>
  <c r="D7" i="6" s="1"/>
  <c r="C17" i="6"/>
  <c r="L60" i="8"/>
  <c r="C15" i="6"/>
  <c r="K84" i="8"/>
  <c r="N16" i="8"/>
  <c r="P14" i="8"/>
  <c r="Q14" i="8" s="1"/>
  <c r="R14" i="8" s="1"/>
  <c r="S14" i="8" s="1"/>
  <c r="T14" i="8" s="1"/>
  <c r="U14" i="8" s="1"/>
  <c r="V14" i="8" s="1"/>
  <c r="W14" i="8" s="1"/>
  <c r="X14" i="8" s="1"/>
  <c r="Y14" i="8" s="1"/>
  <c r="Z14" i="8" s="1"/>
  <c r="AA14" i="8" s="1"/>
  <c r="AB14" i="8" s="1"/>
  <c r="AC14" i="8" s="1"/>
  <c r="AD14" i="8" s="1"/>
  <c r="AE14" i="8" s="1"/>
  <c r="AF14" i="8" s="1"/>
  <c r="AG14" i="8" s="1"/>
  <c r="AH14" i="8" s="1"/>
  <c r="AI14" i="8" s="1"/>
  <c r="AJ14" i="8" s="1"/>
  <c r="AK14" i="8" s="1"/>
  <c r="AL14" i="8" s="1"/>
  <c r="AM14" i="8" s="1"/>
  <c r="AN14" i="8" s="1"/>
  <c r="AO14" i="8" s="1"/>
  <c r="AP14" i="8" s="1"/>
  <c r="AQ14" i="8" s="1"/>
  <c r="AR14" i="8" s="1"/>
  <c r="AS14" i="8" s="1"/>
  <c r="AT14" i="8" s="1"/>
  <c r="AU14" i="8" s="1"/>
  <c r="AV14" i="8" s="1"/>
  <c r="AW14" i="8" s="1"/>
  <c r="AX14" i="8" s="1"/>
  <c r="AY14" i="8" s="1"/>
  <c r="AZ14" i="8" s="1"/>
  <c r="BA14" i="8" s="1"/>
  <c r="BB14" i="8" s="1"/>
  <c r="BC14" i="8" s="1"/>
  <c r="BD14" i="8" s="1"/>
  <c r="BE14" i="8" s="1"/>
  <c r="O16" i="8"/>
  <c r="H141" i="6" s="1"/>
  <c r="H146" i="6" s="1"/>
  <c r="Q30" i="8"/>
  <c r="P58" i="8"/>
  <c r="P94" i="8" s="1"/>
  <c r="L91" i="8"/>
  <c r="L96" i="8" s="1"/>
  <c r="N29" i="8"/>
  <c r="N52" i="8" s="1"/>
  <c r="M59" i="8"/>
  <c r="M95" i="8" s="1"/>
  <c r="V28" i="8"/>
  <c r="R36" i="8"/>
  <c r="Q56" i="8"/>
  <c r="Q92" i="8" s="1"/>
  <c r="H79" i="21"/>
  <c r="H90" i="21"/>
  <c r="N26" i="8"/>
  <c r="O26" i="8" s="1"/>
  <c r="P26" i="8" s="1"/>
  <c r="Q26" i="8" s="1"/>
  <c r="R26" i="8" s="1"/>
  <c r="S26" i="8" s="1"/>
  <c r="T26" i="8" s="1"/>
  <c r="U26" i="8" s="1"/>
  <c r="V26" i="8" s="1"/>
  <c r="W26" i="8" s="1"/>
  <c r="X26" i="8" s="1"/>
  <c r="Y26" i="8" s="1"/>
  <c r="Z26" i="8" s="1"/>
  <c r="AA26" i="8" s="1"/>
  <c r="AB26" i="8" s="1"/>
  <c r="AC26" i="8" s="1"/>
  <c r="AD26" i="8" s="1"/>
  <c r="AE26" i="8" s="1"/>
  <c r="AF26" i="8" s="1"/>
  <c r="AG26" i="8" s="1"/>
  <c r="AH26" i="8" s="1"/>
  <c r="AI26" i="8" s="1"/>
  <c r="AJ26" i="8" s="1"/>
  <c r="AK26" i="8" s="1"/>
  <c r="AL26" i="8" s="1"/>
  <c r="AM26" i="8" s="1"/>
  <c r="AN26" i="8" s="1"/>
  <c r="AO26" i="8" s="1"/>
  <c r="AP26" i="8" s="1"/>
  <c r="AQ26" i="8" s="1"/>
  <c r="AR26" i="8" s="1"/>
  <c r="AS26" i="8" s="1"/>
  <c r="AT26" i="8" s="1"/>
  <c r="AU26" i="8" s="1"/>
  <c r="AV26" i="8" s="1"/>
  <c r="AW26" i="8" s="1"/>
  <c r="AX26" i="8" s="1"/>
  <c r="AY26" i="8" s="1"/>
  <c r="AZ26" i="8" s="1"/>
  <c r="BA26" i="8" s="1"/>
  <c r="BB26" i="8" s="1"/>
  <c r="BC26" i="8" s="1"/>
  <c r="BD26" i="8" s="1"/>
  <c r="BE26" i="8" s="1"/>
  <c r="M55" i="8"/>
  <c r="L70" i="8"/>
  <c r="L71" i="8" s="1"/>
  <c r="L79" i="8"/>
  <c r="T27" i="8"/>
  <c r="L6" i="8"/>
  <c r="E136" i="6" s="1"/>
  <c r="K10" i="8"/>
  <c r="K7" i="8" s="1"/>
  <c r="L10" i="8"/>
  <c r="L7" i="8" s="1"/>
  <c r="K6" i="8"/>
  <c r="L64" i="8"/>
  <c r="K64" i="8"/>
  <c r="K63" i="8"/>
  <c r="L63" i="8"/>
  <c r="BX9" i="8"/>
  <c r="BX6" i="8"/>
  <c r="BX8" i="8" s="1"/>
  <c r="BX10" i="8"/>
  <c r="H57" i="21"/>
  <c r="M4" i="8"/>
  <c r="M63" i="8" s="1"/>
  <c r="L9" i="8"/>
  <c r="E137" i="6"/>
  <c r="BY4" i="8"/>
  <c r="BY6" i="8" s="1"/>
  <c r="J138" i="8"/>
  <c r="J148" i="8" s="1"/>
  <c r="J144" i="8"/>
  <c r="M70" i="8"/>
  <c r="M71" i="8" s="1"/>
  <c r="M79" i="8"/>
  <c r="AZ122" i="8"/>
  <c r="AZ124" i="8" s="1"/>
  <c r="AZ123" i="8" s="1"/>
  <c r="AZ127" i="8"/>
  <c r="BK99" i="8"/>
  <c r="BJ100" i="8"/>
  <c r="J147" i="8"/>
  <c r="D148" i="6"/>
  <c r="L76" i="8"/>
  <c r="C12" i="6"/>
  <c r="E47" i="6" s="1"/>
  <c r="AR122" i="8"/>
  <c r="AR124" i="8" s="1"/>
  <c r="AR123" i="8" s="1"/>
  <c r="AR127" i="8"/>
  <c r="Y38" i="8"/>
  <c r="O5" i="8"/>
  <c r="R152" i="8"/>
  <c r="Q153" i="8"/>
  <c r="K117" i="8"/>
  <c r="K119" i="8"/>
  <c r="K113" i="8"/>
  <c r="O116" i="8"/>
  <c r="Q13" i="8"/>
  <c r="P16" i="8"/>
  <c r="AJ122" i="8"/>
  <c r="AJ124" i="8" s="1"/>
  <c r="AJ123" i="8" s="1"/>
  <c r="AJ127" i="8"/>
  <c r="N78" i="8"/>
  <c r="G141" i="6"/>
  <c r="G146" i="6" s="1"/>
  <c r="P153" i="8"/>
  <c r="O20" i="8"/>
  <c r="N55" i="8"/>
  <c r="AT127" i="8"/>
  <c r="AT122" i="8"/>
  <c r="AT124" i="8" s="1"/>
  <c r="AT123" i="8" s="1"/>
  <c r="E8" i="6" l="1"/>
  <c r="F8" i="6" s="1"/>
  <c r="BY8" i="8"/>
  <c r="E18" i="21"/>
  <c r="L8" i="8"/>
  <c r="BG7" i="8"/>
  <c r="BH7" i="8" s="1"/>
  <c r="BI7" i="8" s="1"/>
  <c r="K8" i="8"/>
  <c r="O78" i="8"/>
  <c r="R30" i="8"/>
  <c r="Q58" i="8"/>
  <c r="Q94" i="8" s="1"/>
  <c r="W28" i="8"/>
  <c r="S36" i="8"/>
  <c r="R56" i="8"/>
  <c r="R92" i="8" s="1"/>
  <c r="N59" i="8"/>
  <c r="N95" i="8" s="1"/>
  <c r="O29" i="8"/>
  <c r="L61" i="6"/>
  <c r="D18" i="21"/>
  <c r="U27" i="8"/>
  <c r="M91" i="8"/>
  <c r="M96" i="8" s="1"/>
  <c r="M60" i="8"/>
  <c r="D14" i="6"/>
  <c r="L72" i="8"/>
  <c r="D136" i="6"/>
  <c r="BG6" i="8"/>
  <c r="BZ4" i="8"/>
  <c r="BZ9" i="8" s="1"/>
  <c r="BY9" i="8"/>
  <c r="BY10" i="8"/>
  <c r="M9" i="8"/>
  <c r="N4" i="8"/>
  <c r="N63" i="8" s="1"/>
  <c r="F137" i="6"/>
  <c r="M6" i="8"/>
  <c r="F136" i="6" s="1"/>
  <c r="M64" i="8"/>
  <c r="M10" i="8"/>
  <c r="M7" i="8" s="1"/>
  <c r="N91" i="8"/>
  <c r="N60" i="8"/>
  <c r="P78" i="8"/>
  <c r="I141" i="6"/>
  <c r="I146" i="6" s="1"/>
  <c r="P116" i="8"/>
  <c r="S152" i="8"/>
  <c r="R153" i="8"/>
  <c r="Z38" i="8"/>
  <c r="P20" i="8"/>
  <c r="O55" i="8"/>
  <c r="P5" i="8"/>
  <c r="L84" i="8"/>
  <c r="D11" i="6"/>
  <c r="M61" i="6"/>
  <c r="K118" i="8"/>
  <c r="K126" i="8"/>
  <c r="N70" i="8"/>
  <c r="N79" i="8"/>
  <c r="R13" i="8"/>
  <c r="Q16" i="8"/>
  <c r="BK100" i="8"/>
  <c r="BL99" i="8"/>
  <c r="L112" i="8"/>
  <c r="E14" i="6"/>
  <c r="M72" i="8"/>
  <c r="E7" i="6" l="1"/>
  <c r="M8" i="8"/>
  <c r="BG8" i="8"/>
  <c r="C61" i="6" s="1"/>
  <c r="P29" i="8"/>
  <c r="O59" i="8"/>
  <c r="O95" i="8" s="1"/>
  <c r="X28" i="8"/>
  <c r="O52" i="8"/>
  <c r="O79" i="8" s="1"/>
  <c r="T36" i="8"/>
  <c r="S56" i="8"/>
  <c r="S92" i="8" s="1"/>
  <c r="R58" i="8"/>
  <c r="R94" i="8" s="1"/>
  <c r="S30" i="8"/>
  <c r="D16" i="6"/>
  <c r="D15" i="6"/>
  <c r="D17" i="6"/>
  <c r="V27" i="8"/>
  <c r="BZ6" i="8"/>
  <c r="CA4" i="8"/>
  <c r="CA9" i="8" s="1"/>
  <c r="BZ10" i="8"/>
  <c r="O4" i="8"/>
  <c r="O63" i="8" s="1"/>
  <c r="N9" i="8"/>
  <c r="G137" i="6"/>
  <c r="N6" i="8"/>
  <c r="G136" i="6" s="1"/>
  <c r="N64" i="8"/>
  <c r="N10" i="8"/>
  <c r="N7" i="8" s="1"/>
  <c r="N71" i="8"/>
  <c r="E17" i="6"/>
  <c r="E16" i="6"/>
  <c r="E15" i="6"/>
  <c r="Q5" i="8"/>
  <c r="Q20" i="8"/>
  <c r="P55" i="8"/>
  <c r="P52" i="8"/>
  <c r="AA38" i="8"/>
  <c r="BJ7" i="8"/>
  <c r="L113" i="8"/>
  <c r="L119" i="8"/>
  <c r="L117" i="8"/>
  <c r="J141" i="6"/>
  <c r="J146" i="6" s="1"/>
  <c r="Q78" i="8"/>
  <c r="E148" i="6"/>
  <c r="M76" i="8"/>
  <c r="D12" i="6"/>
  <c r="O70" i="8"/>
  <c r="O71" i="8" s="1"/>
  <c r="G14" i="6" s="1"/>
  <c r="Q116" i="8"/>
  <c r="O60" i="8"/>
  <c r="O91" i="8"/>
  <c r="O96" i="8" s="1"/>
  <c r="G8" i="6"/>
  <c r="F7" i="6"/>
  <c r="BM99" i="8"/>
  <c r="BL100" i="8"/>
  <c r="S13" i="8"/>
  <c r="R16" i="8"/>
  <c r="K129" i="8"/>
  <c r="K132" i="8"/>
  <c r="T152" i="8"/>
  <c r="S153" i="8"/>
  <c r="N96" i="8"/>
  <c r="BZ8" i="8" l="1"/>
  <c r="F18" i="21"/>
  <c r="N8" i="8"/>
  <c r="Y28" i="8"/>
  <c r="U36" i="8"/>
  <c r="T56" i="8"/>
  <c r="T92" i="8" s="1"/>
  <c r="T30" i="8"/>
  <c r="S58" i="8"/>
  <c r="S94" i="8" s="1"/>
  <c r="P59" i="8"/>
  <c r="P95" i="8" s="1"/>
  <c r="Q29" i="8"/>
  <c r="N61" i="6"/>
  <c r="CA10" i="8"/>
  <c r="CA6" i="8"/>
  <c r="W27" i="8"/>
  <c r="P4" i="8"/>
  <c r="BG4" i="8" s="1"/>
  <c r="O9" i="8"/>
  <c r="H137" i="6"/>
  <c r="O10" i="8"/>
  <c r="O7" i="8" s="1"/>
  <c r="O6" i="8"/>
  <c r="H136" i="6" s="1"/>
  <c r="O64" i="8"/>
  <c r="K138" i="8"/>
  <c r="K133" i="8"/>
  <c r="D147" i="6" s="1"/>
  <c r="M84" i="8"/>
  <c r="E11" i="6"/>
  <c r="P60" i="8"/>
  <c r="P91" i="8"/>
  <c r="P96" i="8" s="1"/>
  <c r="R5" i="8"/>
  <c r="T13" i="8"/>
  <c r="S16" i="8"/>
  <c r="R116" i="8"/>
  <c r="BK7" i="8"/>
  <c r="F14" i="6"/>
  <c r="N72" i="8"/>
  <c r="O72" i="8"/>
  <c r="M112" i="8"/>
  <c r="P70" i="8"/>
  <c r="P79" i="8"/>
  <c r="U152" i="8"/>
  <c r="T153" i="8"/>
  <c r="L125" i="8"/>
  <c r="K128" i="8"/>
  <c r="K137" i="8" s="1"/>
  <c r="K139" i="8"/>
  <c r="K134" i="8"/>
  <c r="BN99" i="8"/>
  <c r="BM100" i="8"/>
  <c r="K141" i="6"/>
  <c r="K146" i="6" s="1"/>
  <c r="R78" i="8"/>
  <c r="H8" i="6"/>
  <c r="G7" i="6"/>
  <c r="G17" i="6"/>
  <c r="G16" i="6"/>
  <c r="G15" i="6"/>
  <c r="L118" i="8"/>
  <c r="AB38" i="8"/>
  <c r="Q52" i="8"/>
  <c r="R20" i="8"/>
  <c r="Q55" i="8"/>
  <c r="CA8" i="8" l="1"/>
  <c r="G18" i="21"/>
  <c r="O8" i="8"/>
  <c r="R29" i="8"/>
  <c r="Q59" i="8"/>
  <c r="Q95" i="8" s="1"/>
  <c r="V36" i="8"/>
  <c r="U56" i="8"/>
  <c r="U92" i="8" s="1"/>
  <c r="U30" i="8"/>
  <c r="T58" i="8"/>
  <c r="T94" i="8" s="1"/>
  <c r="Z28" i="8"/>
  <c r="X27" i="8"/>
  <c r="P63" i="8"/>
  <c r="BG10" i="8"/>
  <c r="BH4" i="8"/>
  <c r="BG9" i="8"/>
  <c r="Q4" i="8"/>
  <c r="Q63" i="8" s="1"/>
  <c r="I137" i="6"/>
  <c r="P10" i="8"/>
  <c r="P7" i="8" s="1"/>
  <c r="P9" i="8"/>
  <c r="P6" i="8"/>
  <c r="I136" i="6" s="1"/>
  <c r="P64" i="8"/>
  <c r="S20" i="8"/>
  <c r="R52" i="8"/>
  <c r="R55" i="8"/>
  <c r="I8" i="6"/>
  <c r="H7" i="6"/>
  <c r="K149" i="8"/>
  <c r="K144" i="8"/>
  <c r="V152" i="8"/>
  <c r="U153" i="8"/>
  <c r="Q70" i="8"/>
  <c r="Q71" i="8" s="1"/>
  <c r="I14" i="6" s="1"/>
  <c r="Q79" i="8"/>
  <c r="L141" i="6"/>
  <c r="L146" i="6" s="1"/>
  <c r="S78" i="8"/>
  <c r="BO99" i="8"/>
  <c r="BN100" i="8"/>
  <c r="L130" i="8"/>
  <c r="M113" i="8"/>
  <c r="M119" i="8"/>
  <c r="M117" i="8"/>
  <c r="U13" i="8"/>
  <c r="T16" i="8"/>
  <c r="S5" i="8"/>
  <c r="N76" i="8"/>
  <c r="F148" i="6"/>
  <c r="E12" i="6"/>
  <c r="K148" i="8"/>
  <c r="K143" i="8"/>
  <c r="K142" i="8"/>
  <c r="K147" i="8"/>
  <c r="P71" i="8"/>
  <c r="BL7" i="8"/>
  <c r="Q60" i="8"/>
  <c r="Q91" i="8"/>
  <c r="AC38" i="8"/>
  <c r="F16" i="6"/>
  <c r="F17" i="6"/>
  <c r="F15" i="6"/>
  <c r="S116" i="8"/>
  <c r="P8" i="8" l="1"/>
  <c r="Q96" i="8"/>
  <c r="AA28" i="8"/>
  <c r="W36" i="8"/>
  <c r="V56" i="8"/>
  <c r="V92" i="8" s="1"/>
  <c r="V30" i="8"/>
  <c r="U58" i="8"/>
  <c r="U94" i="8" s="1"/>
  <c r="S29" i="8"/>
  <c r="R59" i="8"/>
  <c r="R95" i="8" s="1"/>
  <c r="Y27" i="8"/>
  <c r="R4" i="8"/>
  <c r="R63" i="8" s="1"/>
  <c r="J137" i="6"/>
  <c r="Q10" i="8"/>
  <c r="Q7" i="8" s="1"/>
  <c r="Q9" i="8"/>
  <c r="Q64" i="8"/>
  <c r="Q6" i="8"/>
  <c r="J136" i="6" s="1"/>
  <c r="BH9" i="8"/>
  <c r="BI4" i="8"/>
  <c r="BH10" i="8"/>
  <c r="BP99" i="8"/>
  <c r="BO100" i="8"/>
  <c r="J8" i="6"/>
  <c r="I7" i="6"/>
  <c r="BM7" i="8"/>
  <c r="N84" i="8"/>
  <c r="F11" i="6"/>
  <c r="L126" i="8"/>
  <c r="L131" i="8"/>
  <c r="V13" i="8"/>
  <c r="U16" i="8"/>
  <c r="I17" i="6"/>
  <c r="I16" i="6"/>
  <c r="I15" i="6"/>
  <c r="R70" i="8"/>
  <c r="R71" i="8" s="1"/>
  <c r="J14" i="6" s="1"/>
  <c r="R79" i="8"/>
  <c r="T5" i="8"/>
  <c r="W152" i="8"/>
  <c r="V153" i="8"/>
  <c r="T116" i="8"/>
  <c r="T78" i="8"/>
  <c r="M141" i="6"/>
  <c r="M146" i="6" s="1"/>
  <c r="M118" i="8"/>
  <c r="R91" i="8"/>
  <c r="AD38" i="8"/>
  <c r="H14" i="6"/>
  <c r="Q72" i="8"/>
  <c r="P72" i="8"/>
  <c r="N112" i="8"/>
  <c r="S52" i="8"/>
  <c r="T20" i="8"/>
  <c r="S55" i="8"/>
  <c r="Q8" i="8" l="1"/>
  <c r="R60" i="8"/>
  <c r="R96" i="8"/>
  <c r="T29" i="8"/>
  <c r="S59" i="8"/>
  <c r="S95" i="8" s="1"/>
  <c r="X36" i="8"/>
  <c r="W56" i="8"/>
  <c r="W92" i="8" s="1"/>
  <c r="R72" i="8"/>
  <c r="W30" i="8"/>
  <c r="V58" i="8"/>
  <c r="V94" i="8" s="1"/>
  <c r="AB28" i="8"/>
  <c r="Z27" i="8"/>
  <c r="BI9" i="8"/>
  <c r="BI10" i="8"/>
  <c r="BJ4" i="8"/>
  <c r="S4" i="8"/>
  <c r="K137" i="6"/>
  <c r="R64" i="8"/>
  <c r="R10" i="8"/>
  <c r="R7" i="8" s="1"/>
  <c r="R9" i="8"/>
  <c r="R6" i="8"/>
  <c r="K136" i="6" s="1"/>
  <c r="U20" i="8"/>
  <c r="T52" i="8"/>
  <c r="T55" i="8"/>
  <c r="X152" i="8"/>
  <c r="W153" i="8"/>
  <c r="G148" i="6"/>
  <c r="O76" i="8"/>
  <c r="F12" i="6"/>
  <c r="AE38" i="8"/>
  <c r="W13" i="8"/>
  <c r="V16" i="8"/>
  <c r="H17" i="6"/>
  <c r="H15" i="6"/>
  <c r="H16" i="6"/>
  <c r="L132" i="8"/>
  <c r="L129" i="8"/>
  <c r="BN7" i="8"/>
  <c r="BQ99" i="8"/>
  <c r="BP100" i="8"/>
  <c r="N113" i="8"/>
  <c r="N119" i="8"/>
  <c r="N117" i="8"/>
  <c r="N141" i="6"/>
  <c r="N146" i="6" s="1"/>
  <c r="U78" i="8"/>
  <c r="K8" i="6"/>
  <c r="J7" i="6"/>
  <c r="S70" i="8"/>
  <c r="S79" i="8"/>
  <c r="U116" i="8"/>
  <c r="S91" i="8"/>
  <c r="U5" i="8"/>
  <c r="J15" i="6"/>
  <c r="J16" i="6"/>
  <c r="J17" i="6"/>
  <c r="R8" i="8" l="1"/>
  <c r="S60" i="8"/>
  <c r="AC28" i="8"/>
  <c r="Y36" i="8"/>
  <c r="X56" i="8"/>
  <c r="X92" i="8" s="1"/>
  <c r="X30" i="8"/>
  <c r="W58" i="8"/>
  <c r="W94" i="8" s="1"/>
  <c r="U29" i="8"/>
  <c r="T59" i="8"/>
  <c r="T95" i="8" s="1"/>
  <c r="AA27" i="8"/>
  <c r="T4" i="8"/>
  <c r="T63" i="8" s="1"/>
  <c r="S9" i="8"/>
  <c r="S64" i="8"/>
  <c r="S10" i="8"/>
  <c r="S7" i="8" s="1"/>
  <c r="L137" i="6"/>
  <c r="S6" i="8"/>
  <c r="L136" i="6" s="1"/>
  <c r="S63" i="8"/>
  <c r="BJ10" i="8"/>
  <c r="BK4" i="8"/>
  <c r="BJ9" i="8"/>
  <c r="L8" i="6"/>
  <c r="K7" i="6"/>
  <c r="M125" i="8"/>
  <c r="L128" i="8"/>
  <c r="L137" i="8" s="1"/>
  <c r="L139" i="8"/>
  <c r="L134" i="8"/>
  <c r="X13" i="8"/>
  <c r="W16" i="8"/>
  <c r="Y152" i="8"/>
  <c r="X153" i="8"/>
  <c r="N118" i="8"/>
  <c r="BR99" i="8"/>
  <c r="BQ100" i="8"/>
  <c r="L138" i="8"/>
  <c r="L133" i="8"/>
  <c r="E147" i="6" s="1"/>
  <c r="O84" i="8"/>
  <c r="G11" i="6"/>
  <c r="T91" i="8"/>
  <c r="S96" i="8"/>
  <c r="V116" i="8"/>
  <c r="O112" i="8"/>
  <c r="V78" i="8"/>
  <c r="O141" i="6"/>
  <c r="O146" i="6" s="1"/>
  <c r="U52" i="8"/>
  <c r="V20" i="8"/>
  <c r="U55" i="8"/>
  <c r="V5" i="8"/>
  <c r="S71" i="8"/>
  <c r="BO7" i="8"/>
  <c r="AF38" i="8"/>
  <c r="T70" i="8"/>
  <c r="T71" i="8" s="1"/>
  <c r="L14" i="6" s="1"/>
  <c r="T79" i="8"/>
  <c r="S8" i="8" l="1"/>
  <c r="T60" i="8"/>
  <c r="V29" i="8"/>
  <c r="U59" i="8"/>
  <c r="U95" i="8" s="1"/>
  <c r="Z36" i="8"/>
  <c r="Y56" i="8"/>
  <c r="Y92" i="8" s="1"/>
  <c r="T96" i="8"/>
  <c r="Y30" i="8"/>
  <c r="X58" i="8"/>
  <c r="X94" i="8" s="1"/>
  <c r="AD28" i="8"/>
  <c r="AB27" i="8"/>
  <c r="BK10" i="8"/>
  <c r="BK9" i="8"/>
  <c r="BL4" i="8"/>
  <c r="U4" i="8"/>
  <c r="U63" i="8" s="1"/>
  <c r="T9" i="8"/>
  <c r="T64" i="8"/>
  <c r="T10" i="8"/>
  <c r="T7" i="8" s="1"/>
  <c r="M137" i="6"/>
  <c r="T6" i="8"/>
  <c r="M136" i="6" s="1"/>
  <c r="AG38" i="8"/>
  <c r="K14" i="6"/>
  <c r="S72" i="8"/>
  <c r="T72" i="8"/>
  <c r="W5" i="8"/>
  <c r="O119" i="8"/>
  <c r="O113" i="8"/>
  <c r="O117" i="8"/>
  <c r="Y13" i="8"/>
  <c r="X16" i="8"/>
  <c r="M130" i="8"/>
  <c r="U60" i="8"/>
  <c r="U91" i="8"/>
  <c r="U96" i="8" s="1"/>
  <c r="L143" i="8"/>
  <c r="L148" i="8"/>
  <c r="L17" i="6"/>
  <c r="L15" i="6"/>
  <c r="L16" i="6"/>
  <c r="BP7" i="8"/>
  <c r="W20" i="8"/>
  <c r="V52" i="8"/>
  <c r="V55" i="8"/>
  <c r="W116" i="8"/>
  <c r="H148" i="6"/>
  <c r="P76" i="8"/>
  <c r="G12" i="6"/>
  <c r="Z152" i="8"/>
  <c r="Y153" i="8"/>
  <c r="L149" i="8"/>
  <c r="L144" i="8"/>
  <c r="M8" i="6"/>
  <c r="L7" i="6"/>
  <c r="U79" i="8"/>
  <c r="U70" i="8"/>
  <c r="U71" i="8" s="1"/>
  <c r="M14" i="6" s="1"/>
  <c r="BS99" i="8"/>
  <c r="BR100" i="8"/>
  <c r="P141" i="6"/>
  <c r="P146" i="6" s="1"/>
  <c r="W78" i="8"/>
  <c r="L147" i="8"/>
  <c r="L142" i="8"/>
  <c r="T8" i="8" l="1"/>
  <c r="AA36" i="8"/>
  <c r="Z56" i="8"/>
  <c r="Z92" i="8" s="1"/>
  <c r="Z30" i="8"/>
  <c r="Y58" i="8"/>
  <c r="Y94" i="8" s="1"/>
  <c r="AE28" i="8"/>
  <c r="W29" i="8"/>
  <c r="V59" i="8"/>
  <c r="V95" i="8" s="1"/>
  <c r="AC27" i="8"/>
  <c r="V4" i="8"/>
  <c r="V63" i="8" s="1"/>
  <c r="N137" i="6"/>
  <c r="U64" i="8"/>
  <c r="U9" i="8"/>
  <c r="U10" i="8"/>
  <c r="U7" i="8" s="1"/>
  <c r="U6" i="8"/>
  <c r="N136" i="6" s="1"/>
  <c r="BL10" i="8"/>
  <c r="BL9" i="8"/>
  <c r="BM4" i="8"/>
  <c r="M17" i="6"/>
  <c r="M16" i="6"/>
  <c r="M15" i="6"/>
  <c r="M7" i="6"/>
  <c r="N8" i="6"/>
  <c r="AA152" i="8"/>
  <c r="Z153" i="8"/>
  <c r="V91" i="8"/>
  <c r="K15" i="6"/>
  <c r="K16" i="6"/>
  <c r="K17" i="6"/>
  <c r="V70" i="8"/>
  <c r="V71" i="8" s="1"/>
  <c r="N14" i="6" s="1"/>
  <c r="V79" i="8"/>
  <c r="P84" i="8"/>
  <c r="H11" i="6"/>
  <c r="X116" i="8"/>
  <c r="Z13" i="8"/>
  <c r="Y16" i="8"/>
  <c r="P112" i="8"/>
  <c r="AH38" i="8"/>
  <c r="X78" i="8"/>
  <c r="Q141" i="6"/>
  <c r="Q146" i="6" s="1"/>
  <c r="O118" i="8"/>
  <c r="U72" i="8"/>
  <c r="W52" i="8"/>
  <c r="X20" i="8"/>
  <c r="W55" i="8"/>
  <c r="BS100" i="8"/>
  <c r="BT99" i="8"/>
  <c r="BQ7" i="8"/>
  <c r="M126" i="8"/>
  <c r="M131" i="8"/>
  <c r="X5" i="8"/>
  <c r="U8" i="8" l="1"/>
  <c r="V60" i="8"/>
  <c r="V96" i="8"/>
  <c r="X29" i="8"/>
  <c r="X52" i="8" s="1"/>
  <c r="W59" i="8"/>
  <c r="W95" i="8" s="1"/>
  <c r="AA30" i="8"/>
  <c r="Z58" i="8"/>
  <c r="Z94" i="8" s="1"/>
  <c r="AF28" i="8"/>
  <c r="AB36" i="8"/>
  <c r="AA56" i="8"/>
  <c r="AA92" i="8" s="1"/>
  <c r="AD27" i="8"/>
  <c r="BN4" i="8"/>
  <c r="BM10" i="8"/>
  <c r="BM9" i="8"/>
  <c r="O137" i="6"/>
  <c r="V64" i="8"/>
  <c r="W4" i="8"/>
  <c r="W63" i="8" s="1"/>
  <c r="V10" i="8"/>
  <c r="V7" i="8" s="1"/>
  <c r="V9" i="8"/>
  <c r="V6" i="8"/>
  <c r="O136" i="6" s="1"/>
  <c r="BR7" i="8"/>
  <c r="BU99" i="8"/>
  <c r="BT100" i="8"/>
  <c r="W70" i="8"/>
  <c r="W71" i="8" s="1"/>
  <c r="O14" i="6" s="1"/>
  <c r="W79" i="8"/>
  <c r="AI38" i="8"/>
  <c r="P113" i="8"/>
  <c r="P119" i="8"/>
  <c r="P117" i="8"/>
  <c r="P118" i="8" s="1"/>
  <c r="AB152" i="8"/>
  <c r="AA153" i="8"/>
  <c r="M132" i="8"/>
  <c r="M129" i="8"/>
  <c r="R141" i="6"/>
  <c r="R146" i="6" s="1"/>
  <c r="Y78" i="8"/>
  <c r="N15" i="6"/>
  <c r="N16" i="6"/>
  <c r="N17" i="6"/>
  <c r="O8" i="6"/>
  <c r="N7" i="6"/>
  <c r="W60" i="8"/>
  <c r="W91" i="8"/>
  <c r="V72" i="8"/>
  <c r="AA13" i="8"/>
  <c r="Z16" i="8"/>
  <c r="Q76" i="8"/>
  <c r="H12" i="6"/>
  <c r="I148" i="6"/>
  <c r="Y5" i="8"/>
  <c r="Y20" i="8"/>
  <c r="X55" i="8"/>
  <c r="Y116" i="8"/>
  <c r="V8" i="8" l="1"/>
  <c r="W96" i="8"/>
  <c r="AC36" i="8"/>
  <c r="AB56" i="8"/>
  <c r="AB92" i="8" s="1"/>
  <c r="AB30" i="8"/>
  <c r="AA58" i="8"/>
  <c r="AA94" i="8" s="1"/>
  <c r="W72" i="8"/>
  <c r="AG28" i="8"/>
  <c r="Y29" i="8"/>
  <c r="X59" i="8"/>
  <c r="X95" i="8" s="1"/>
  <c r="AE27" i="8"/>
  <c r="W10" i="8"/>
  <c r="W7" i="8" s="1"/>
  <c r="W64" i="8"/>
  <c r="W9" i="8"/>
  <c r="P137" i="6"/>
  <c r="X4" i="8"/>
  <c r="X64" i="8" s="1"/>
  <c r="W6" i="8"/>
  <c r="P136" i="6" s="1"/>
  <c r="BO4" i="8"/>
  <c r="BN10" i="8"/>
  <c r="BN9" i="8"/>
  <c r="AB13" i="8"/>
  <c r="AA16" i="8"/>
  <c r="Q112" i="8"/>
  <c r="BS7" i="8"/>
  <c r="Y52" i="8"/>
  <c r="Z20" i="8"/>
  <c r="Y55" i="8"/>
  <c r="N125" i="8"/>
  <c r="M128" i="8"/>
  <c r="M139" i="8"/>
  <c r="M134" i="8"/>
  <c r="AJ38" i="8"/>
  <c r="BV99" i="8"/>
  <c r="BV100" i="8" s="1"/>
  <c r="BU100" i="8"/>
  <c r="Z116" i="8"/>
  <c r="X60" i="8"/>
  <c r="X91" i="8"/>
  <c r="X96" i="8" s="1"/>
  <c r="Q84" i="8"/>
  <c r="I11" i="6"/>
  <c r="X70" i="8"/>
  <c r="X71" i="8" s="1"/>
  <c r="X79" i="8"/>
  <c r="Z5" i="8"/>
  <c r="S141" i="6"/>
  <c r="S146" i="6" s="1"/>
  <c r="Z78" i="8"/>
  <c r="P8" i="6"/>
  <c r="O7" i="6"/>
  <c r="M138" i="8"/>
  <c r="M133" i="8"/>
  <c r="F147" i="6" s="1"/>
  <c r="AC152" i="8"/>
  <c r="AB153" i="8"/>
  <c r="O15" i="6"/>
  <c r="O16" i="6"/>
  <c r="O17" i="6"/>
  <c r="W8" i="8" l="1"/>
  <c r="Z29" i="8"/>
  <c r="Y59" i="8"/>
  <c r="Y95" i="8" s="1"/>
  <c r="AC30" i="8"/>
  <c r="AB58" i="8"/>
  <c r="AB94" i="8" s="1"/>
  <c r="AH28" i="8"/>
  <c r="AD36" i="8"/>
  <c r="AC56" i="8"/>
  <c r="AC92" i="8" s="1"/>
  <c r="AF27" i="8"/>
  <c r="BO10" i="8"/>
  <c r="BO9" i="8"/>
  <c r="BP4" i="8"/>
  <c r="X9" i="8"/>
  <c r="Q137" i="6"/>
  <c r="X63" i="8"/>
  <c r="Y4" i="8"/>
  <c r="Y64" i="8" s="1"/>
  <c r="X10" i="8"/>
  <c r="X7" i="8" s="1"/>
  <c r="X6" i="8"/>
  <c r="Q136" i="6" s="1"/>
  <c r="AA5" i="8"/>
  <c r="N130" i="8"/>
  <c r="Q113" i="8"/>
  <c r="Q119" i="8"/>
  <c r="Q117" i="8"/>
  <c r="M143" i="8"/>
  <c r="M148" i="8"/>
  <c r="P14" i="6"/>
  <c r="X72" i="8"/>
  <c r="AK38" i="8"/>
  <c r="Y60" i="8"/>
  <c r="Y91" i="8"/>
  <c r="Y96" i="8" s="1"/>
  <c r="BT7" i="8"/>
  <c r="AC153" i="8"/>
  <c r="AD152" i="8"/>
  <c r="AA116" i="8"/>
  <c r="M144" i="8"/>
  <c r="M149" i="8"/>
  <c r="AA20" i="8"/>
  <c r="Z52" i="8"/>
  <c r="Z55" i="8"/>
  <c r="T141" i="6"/>
  <c r="T146" i="6" s="1"/>
  <c r="AA78" i="8"/>
  <c r="Q8" i="6"/>
  <c r="P7" i="6"/>
  <c r="R76" i="8"/>
  <c r="J148" i="6"/>
  <c r="I12" i="6"/>
  <c r="M137" i="8"/>
  <c r="Y70" i="8"/>
  <c r="Y71" i="8" s="1"/>
  <c r="Y79" i="8"/>
  <c r="AC13" i="8"/>
  <c r="AB16" i="8"/>
  <c r="X8" i="8" l="1"/>
  <c r="AE36" i="8"/>
  <c r="AD56" i="8"/>
  <c r="AD92" i="8" s="1"/>
  <c r="AD30" i="8"/>
  <c r="AC58" i="8"/>
  <c r="AC94" i="8" s="1"/>
  <c r="AI28" i="8"/>
  <c r="AA29" i="8"/>
  <c r="Z59" i="8"/>
  <c r="Z95" i="8" s="1"/>
  <c r="AG27" i="8"/>
  <c r="Y63" i="8"/>
  <c r="R137" i="6"/>
  <c r="Z4" i="8"/>
  <c r="Z64" i="8" s="1"/>
  <c r="Y10" i="8"/>
  <c r="Y7" i="8" s="1"/>
  <c r="Y9" i="8"/>
  <c r="Y6" i="8"/>
  <c r="R136" i="6" s="1"/>
  <c r="BP10" i="8"/>
  <c r="BP9" i="8"/>
  <c r="BQ4" i="8"/>
  <c r="Z70" i="8"/>
  <c r="Z71" i="8" s="1"/>
  <c r="R14" i="6" s="1"/>
  <c r="Z79" i="8"/>
  <c r="AD13" i="8"/>
  <c r="AC16" i="8"/>
  <c r="M147" i="8"/>
  <c r="M142" i="8"/>
  <c r="AA52" i="8"/>
  <c r="AB20" i="8"/>
  <c r="AA55" i="8"/>
  <c r="AB116" i="8"/>
  <c r="R112" i="8"/>
  <c r="AB78" i="8"/>
  <c r="U141" i="6"/>
  <c r="U146" i="6" s="1"/>
  <c r="Q14" i="6"/>
  <c r="Y72" i="8"/>
  <c r="BU7" i="8"/>
  <c r="AL38" i="8"/>
  <c r="R8" i="6"/>
  <c r="Q7" i="6"/>
  <c r="P17" i="6"/>
  <c r="P16" i="6"/>
  <c r="P15" i="6"/>
  <c r="R84" i="8"/>
  <c r="J11" i="6"/>
  <c r="Z60" i="8"/>
  <c r="Z91" i="8"/>
  <c r="Z96" i="8" s="1"/>
  <c r="AE152" i="8"/>
  <c r="AD153" i="8"/>
  <c r="Q118" i="8"/>
  <c r="N126" i="8"/>
  <c r="N131" i="8"/>
  <c r="AB5" i="8"/>
  <c r="Y8" i="8" l="1"/>
  <c r="AB29" i="8"/>
  <c r="AA59" i="8"/>
  <c r="AA95" i="8" s="1"/>
  <c r="AE30" i="8"/>
  <c r="AD58" i="8"/>
  <c r="AD94" i="8" s="1"/>
  <c r="AJ28" i="8"/>
  <c r="AF36" i="8"/>
  <c r="AE56" i="8"/>
  <c r="AE92" i="8" s="1"/>
  <c r="Z72" i="8"/>
  <c r="AH27" i="8"/>
  <c r="S137" i="6"/>
  <c r="Z10" i="8"/>
  <c r="Z7" i="8" s="1"/>
  <c r="Z63" i="8"/>
  <c r="AA4" i="8"/>
  <c r="Z9" i="8"/>
  <c r="Z6" i="8"/>
  <c r="S136" i="6" s="1"/>
  <c r="BQ9" i="8"/>
  <c r="BR4" i="8"/>
  <c r="BQ10" i="8"/>
  <c r="AC5" i="8"/>
  <c r="AF152" i="8"/>
  <c r="AE153" i="8"/>
  <c r="K148" i="6"/>
  <c r="S76" i="8"/>
  <c r="J12" i="6"/>
  <c r="BV7" i="8"/>
  <c r="Q17" i="6"/>
  <c r="Q15" i="6"/>
  <c r="Q16" i="6"/>
  <c r="R113" i="8"/>
  <c r="R119" i="8"/>
  <c r="R117" i="8"/>
  <c r="AC20" i="8"/>
  <c r="AB52" i="8"/>
  <c r="AB55" i="8"/>
  <c r="S8" i="6"/>
  <c r="R7" i="6"/>
  <c r="AA60" i="8"/>
  <c r="AA91" i="8"/>
  <c r="AA96" i="8" s="1"/>
  <c r="AE13" i="8"/>
  <c r="AD16" i="8"/>
  <c r="AM38" i="8"/>
  <c r="AA70" i="8"/>
  <c r="AA71" i="8" s="1"/>
  <c r="AA79" i="8"/>
  <c r="N132" i="8"/>
  <c r="N129" i="8"/>
  <c r="AC116" i="8"/>
  <c r="V141" i="6"/>
  <c r="V146" i="6" s="1"/>
  <c r="AC78" i="8"/>
  <c r="R15" i="6"/>
  <c r="R16" i="6"/>
  <c r="R17" i="6"/>
  <c r="Z8" i="8" l="1"/>
  <c r="AG36" i="8"/>
  <c r="AF56" i="8"/>
  <c r="AF92" i="8" s="1"/>
  <c r="AF30" i="8"/>
  <c r="AE58" i="8"/>
  <c r="AE94" i="8" s="1"/>
  <c r="AK28" i="8"/>
  <c r="AC29" i="8"/>
  <c r="AB59" i="8"/>
  <c r="AB95" i="8" s="1"/>
  <c r="AI27" i="8"/>
  <c r="BR9" i="8"/>
  <c r="BR10" i="8"/>
  <c r="BS4" i="8"/>
  <c r="T137" i="6"/>
  <c r="AB4" i="8"/>
  <c r="AB64" i="8" s="1"/>
  <c r="AA10" i="8"/>
  <c r="AA7" i="8" s="1"/>
  <c r="AA63" i="8"/>
  <c r="AA9" i="8"/>
  <c r="AA6" i="8"/>
  <c r="T136" i="6" s="1"/>
  <c r="AA64" i="8"/>
  <c r="N128" i="8"/>
  <c r="N137" i="8" s="1"/>
  <c r="O125" i="8"/>
  <c r="N139" i="8"/>
  <c r="N134" i="8"/>
  <c r="N138" i="8"/>
  <c r="N133" i="8"/>
  <c r="G147" i="6" s="1"/>
  <c r="AD78" i="8"/>
  <c r="W141" i="6"/>
  <c r="W146" i="6" s="1"/>
  <c r="AC52" i="8"/>
  <c r="AC55" i="8"/>
  <c r="AD20" i="8"/>
  <c r="S112" i="8"/>
  <c r="S14" i="6"/>
  <c r="AA72" i="8"/>
  <c r="AN38" i="8"/>
  <c r="AF13" i="8"/>
  <c r="AE16" i="8"/>
  <c r="T8" i="6"/>
  <c r="S7" i="6"/>
  <c r="AB60" i="8"/>
  <c r="AB91" i="8"/>
  <c r="R118" i="8"/>
  <c r="AG152" i="8"/>
  <c r="AF153" i="8"/>
  <c r="AD116" i="8"/>
  <c r="AB70" i="8"/>
  <c r="AB71" i="8" s="1"/>
  <c r="AB79" i="8"/>
  <c r="S84" i="8"/>
  <c r="K11" i="6"/>
  <c r="AD5" i="8"/>
  <c r="AA8" i="8" l="1"/>
  <c r="AD29" i="8"/>
  <c r="AC59" i="8"/>
  <c r="AC95" i="8" s="1"/>
  <c r="AG30" i="8"/>
  <c r="AF58" i="8"/>
  <c r="AF94" i="8" s="1"/>
  <c r="AB96" i="8"/>
  <c r="AL28" i="8"/>
  <c r="AH36" i="8"/>
  <c r="AG56" i="8"/>
  <c r="AG92" i="8" s="1"/>
  <c r="AJ27" i="8"/>
  <c r="BS9" i="8"/>
  <c r="BT4" i="8"/>
  <c r="BS10" i="8"/>
  <c r="U137" i="6"/>
  <c r="AC4" i="8"/>
  <c r="AC64" i="8" s="1"/>
  <c r="AB10" i="8"/>
  <c r="AB7" i="8" s="1"/>
  <c r="AB9" i="8"/>
  <c r="AB63" i="8"/>
  <c r="AB6" i="8"/>
  <c r="U136" i="6" s="1"/>
  <c r="T14" i="6"/>
  <c r="AB72" i="8"/>
  <c r="AH152" i="8"/>
  <c r="AG153" i="8"/>
  <c r="X141" i="6"/>
  <c r="X146" i="6" s="1"/>
  <c r="AE78" i="8"/>
  <c r="AE20" i="8"/>
  <c r="AD52" i="8"/>
  <c r="AD55" i="8"/>
  <c r="AE116" i="8"/>
  <c r="AG13" i="8"/>
  <c r="AF16" i="8"/>
  <c r="S15" i="6"/>
  <c r="S16" i="6"/>
  <c r="S17" i="6"/>
  <c r="AC60" i="8"/>
  <c r="AC91" i="8"/>
  <c r="AC96" i="8" s="1"/>
  <c r="N149" i="8"/>
  <c r="N144" i="8"/>
  <c r="L148" i="6"/>
  <c r="T76" i="8"/>
  <c r="K12" i="6"/>
  <c r="AC70" i="8"/>
  <c r="AC71" i="8" s="1"/>
  <c r="U14" i="6" s="1"/>
  <c r="AC79" i="8"/>
  <c r="O130" i="8"/>
  <c r="AE5" i="8"/>
  <c r="U8" i="6"/>
  <c r="T7" i="6"/>
  <c r="AO38" i="8"/>
  <c r="S113" i="8"/>
  <c r="S119" i="8"/>
  <c r="S117" i="8"/>
  <c r="N148" i="8"/>
  <c r="N143" i="8"/>
  <c r="N147" i="8"/>
  <c r="N142" i="8"/>
  <c r="AB8" i="8" l="1"/>
  <c r="AC72" i="8"/>
  <c r="AI36" i="8"/>
  <c r="AH56" i="8"/>
  <c r="AH92" i="8" s="1"/>
  <c r="AH30" i="8"/>
  <c r="AG58" i="8"/>
  <c r="AG94" i="8" s="1"/>
  <c r="AM28" i="8"/>
  <c r="AE29" i="8"/>
  <c r="AD59" i="8"/>
  <c r="AD95" i="8" s="1"/>
  <c r="AK27" i="8"/>
  <c r="BU4" i="8"/>
  <c r="BT10" i="8"/>
  <c r="BT9" i="8"/>
  <c r="V137" i="6"/>
  <c r="AD4" i="8"/>
  <c r="AD64" i="8" s="1"/>
  <c r="AC10" i="8"/>
  <c r="AC7" i="8" s="1"/>
  <c r="AC9" i="8"/>
  <c r="AC63" i="8"/>
  <c r="AC6" i="8"/>
  <c r="V136" i="6" s="1"/>
  <c r="S118" i="8"/>
  <c r="AP38" i="8"/>
  <c r="T84" i="8"/>
  <c r="L11" i="6"/>
  <c r="AF116" i="8"/>
  <c r="AD91" i="8"/>
  <c r="AF5" i="8"/>
  <c r="AD79" i="8"/>
  <c r="AD70" i="8"/>
  <c r="AD71" i="8" s="1"/>
  <c r="T112" i="8"/>
  <c r="V8" i="6"/>
  <c r="U7" i="6"/>
  <c r="AF78" i="8"/>
  <c r="Y141" i="6"/>
  <c r="Y146" i="6" s="1"/>
  <c r="AE52" i="8"/>
  <c r="AF20" i="8"/>
  <c r="AE55" i="8"/>
  <c r="O126" i="8"/>
  <c r="O131" i="8"/>
  <c r="U17" i="6"/>
  <c r="U16" i="6"/>
  <c r="U15" i="6"/>
  <c r="AH13" i="8"/>
  <c r="AG16" i="8"/>
  <c r="AI152" i="8"/>
  <c r="AH153" i="8"/>
  <c r="T17" i="6"/>
  <c r="T15" i="6"/>
  <c r="T16" i="6"/>
  <c r="AC8" i="8" l="1"/>
  <c r="AF29" i="8"/>
  <c r="AE59" i="8"/>
  <c r="AE95" i="8" s="1"/>
  <c r="AI30" i="8"/>
  <c r="AH58" i="8"/>
  <c r="AH94" i="8" s="1"/>
  <c r="AD60" i="8"/>
  <c r="AD96" i="8"/>
  <c r="AN28" i="8"/>
  <c r="AJ36" i="8"/>
  <c r="AI56" i="8"/>
  <c r="AI92" i="8" s="1"/>
  <c r="AL27" i="8"/>
  <c r="AD9" i="8"/>
  <c r="AD63" i="8"/>
  <c r="W137" i="6"/>
  <c r="AE4" i="8"/>
  <c r="AE64" i="8" s="1"/>
  <c r="AD10" i="8"/>
  <c r="AD7" i="8" s="1"/>
  <c r="AD6" i="8"/>
  <c r="W136" i="6" s="1"/>
  <c r="BV4" i="8"/>
  <c r="BU9" i="8"/>
  <c r="BU10" i="8"/>
  <c r="AI13" i="8"/>
  <c r="AH16" i="8"/>
  <c r="O132" i="8"/>
  <c r="O129" i="8"/>
  <c r="AG20" i="8"/>
  <c r="AF52" i="8"/>
  <c r="AF55" i="8"/>
  <c r="AQ38" i="8"/>
  <c r="AJ152" i="8"/>
  <c r="AI153" i="8"/>
  <c r="AE70" i="8"/>
  <c r="AE71" i="8" s="1"/>
  <c r="AE79" i="8"/>
  <c r="V14" i="6"/>
  <c r="AD72" i="8"/>
  <c r="AE60" i="8"/>
  <c r="AE91" i="8"/>
  <c r="AG5" i="8"/>
  <c r="AG116" i="8"/>
  <c r="T113" i="8"/>
  <c r="T119" i="8"/>
  <c r="T117" i="8"/>
  <c r="T118" i="8" s="1"/>
  <c r="Z141" i="6"/>
  <c r="Z146" i="6" s="1"/>
  <c r="AG78" i="8"/>
  <c r="W8" i="6"/>
  <c r="V7" i="6"/>
  <c r="M148" i="6"/>
  <c r="U76" i="8"/>
  <c r="L12" i="6"/>
  <c r="AD8" i="8" l="1"/>
  <c r="AE96" i="8"/>
  <c r="AO28" i="8"/>
  <c r="AJ30" i="8"/>
  <c r="AI58" i="8"/>
  <c r="AI94" i="8" s="1"/>
  <c r="AK36" i="8"/>
  <c r="AJ56" i="8"/>
  <c r="AJ92" i="8" s="1"/>
  <c r="AG29" i="8"/>
  <c r="AF59" i="8"/>
  <c r="AF95" i="8" s="1"/>
  <c r="AM27" i="8"/>
  <c r="BV9" i="8"/>
  <c r="BV10" i="8"/>
  <c r="X137" i="6"/>
  <c r="AF4" i="8"/>
  <c r="AE10" i="8"/>
  <c r="AE7" i="8" s="1"/>
  <c r="AE63" i="8"/>
  <c r="AE9" i="8"/>
  <c r="AE6" i="8"/>
  <c r="X136" i="6" s="1"/>
  <c r="AF70" i="8"/>
  <c r="AF71" i="8" s="1"/>
  <c r="AF79" i="8"/>
  <c r="X8" i="6"/>
  <c r="W7" i="6"/>
  <c r="V15" i="6"/>
  <c r="V16" i="6"/>
  <c r="V17" i="6"/>
  <c r="AG52" i="8"/>
  <c r="AG55" i="8"/>
  <c r="AH20" i="8"/>
  <c r="U84" i="8"/>
  <c r="M11" i="6"/>
  <c r="AK152" i="8"/>
  <c r="AJ153" i="8"/>
  <c r="O128" i="8"/>
  <c r="O137" i="8" s="1"/>
  <c r="P125" i="8"/>
  <c r="O139" i="8"/>
  <c r="O134" i="8"/>
  <c r="O133" i="8"/>
  <c r="H147" i="6" s="1"/>
  <c r="O138" i="8"/>
  <c r="AA141" i="6"/>
  <c r="AA146" i="6" s="1"/>
  <c r="AH78" i="8"/>
  <c r="AH116" i="8"/>
  <c r="W14" i="6"/>
  <c r="AE72" i="8"/>
  <c r="AR38" i="8"/>
  <c r="U112" i="8"/>
  <c r="AH5" i="8"/>
  <c r="AF91" i="8"/>
  <c r="AJ13" i="8"/>
  <c r="AI16" i="8"/>
  <c r="AE8" i="8" l="1"/>
  <c r="AH29" i="8"/>
  <c r="AG59" i="8"/>
  <c r="AG95" i="8" s="1"/>
  <c r="AK30" i="8"/>
  <c r="AJ58" i="8"/>
  <c r="AJ94" i="8" s="1"/>
  <c r="AF96" i="8"/>
  <c r="AF60" i="8"/>
  <c r="AL36" i="8"/>
  <c r="AK56" i="8"/>
  <c r="AK92" i="8" s="1"/>
  <c r="AP28" i="8"/>
  <c r="AN27" i="8"/>
  <c r="Y137" i="6"/>
  <c r="AG4" i="8"/>
  <c r="AG64" i="8" s="1"/>
  <c r="AF10" i="8"/>
  <c r="AF7" i="8" s="1"/>
  <c r="AF63" i="8"/>
  <c r="AF9" i="8"/>
  <c r="AF6" i="8"/>
  <c r="Y136" i="6" s="1"/>
  <c r="AF64" i="8"/>
  <c r="U113" i="8"/>
  <c r="U119" i="8"/>
  <c r="U117" i="8"/>
  <c r="U118" i="8" s="1"/>
  <c r="V76" i="8"/>
  <c r="M12" i="6"/>
  <c r="N148" i="6"/>
  <c r="Y8" i="6"/>
  <c r="X7" i="6"/>
  <c r="AS38" i="8"/>
  <c r="O148" i="8"/>
  <c r="O143" i="8"/>
  <c r="AK13" i="8"/>
  <c r="AJ16" i="8"/>
  <c r="O142" i="8"/>
  <c r="O147" i="8"/>
  <c r="AL152" i="8"/>
  <c r="AK153" i="8"/>
  <c r="AG60" i="8"/>
  <c r="AG91" i="8"/>
  <c r="AG96" i="8" s="1"/>
  <c r="AI116" i="8"/>
  <c r="O149" i="8"/>
  <c r="O144" i="8"/>
  <c r="AB141" i="6"/>
  <c r="AB146" i="6" s="1"/>
  <c r="AI78" i="8"/>
  <c r="P130" i="8"/>
  <c r="AI20" i="8"/>
  <c r="AH52" i="8"/>
  <c r="AH55" i="8"/>
  <c r="AI5" i="8"/>
  <c r="C115" i="6"/>
  <c r="C118" i="6"/>
  <c r="C117" i="6"/>
  <c r="C119" i="6"/>
  <c r="C116" i="6"/>
  <c r="W15" i="6"/>
  <c r="W16" i="6"/>
  <c r="W17" i="6"/>
  <c r="AG70" i="8"/>
  <c r="AG71" i="8" s="1"/>
  <c r="AG79" i="8"/>
  <c r="X14" i="6"/>
  <c r="AF72" i="8"/>
  <c r="AF8" i="8" l="1"/>
  <c r="AM36" i="8"/>
  <c r="AL56" i="8"/>
  <c r="AL92" i="8" s="1"/>
  <c r="AL30" i="8"/>
  <c r="AK58" i="8"/>
  <c r="AK94" i="8" s="1"/>
  <c r="AQ28" i="8"/>
  <c r="AI29" i="8"/>
  <c r="AH59" i="8"/>
  <c r="AH95" i="8" s="1"/>
  <c r="AO27" i="8"/>
  <c r="Z137" i="6"/>
  <c r="AH4" i="8"/>
  <c r="AH64" i="8" s="1"/>
  <c r="AG10" i="8"/>
  <c r="AG7" i="8" s="1"/>
  <c r="AG9" i="8"/>
  <c r="AG63" i="8"/>
  <c r="AG6" i="8"/>
  <c r="Z136" i="6" s="1"/>
  <c r="C120" i="6"/>
  <c r="D120" i="6" s="1"/>
  <c r="AH79" i="8"/>
  <c r="AH70" i="8"/>
  <c r="AH71" i="8" s="1"/>
  <c r="Z14" i="6" s="1"/>
  <c r="AL13" i="8"/>
  <c r="AK16" i="8"/>
  <c r="AT38" i="8"/>
  <c r="X17" i="6"/>
  <c r="X16" i="6"/>
  <c r="X15" i="6"/>
  <c r="AJ78" i="8"/>
  <c r="AC141" i="6"/>
  <c r="AC146" i="6" s="1"/>
  <c r="AI52" i="8"/>
  <c r="AJ20" i="8"/>
  <c r="AI55" i="8"/>
  <c r="V84" i="8"/>
  <c r="N11" i="6"/>
  <c r="AH91" i="8"/>
  <c r="AH96" i="8" s="1"/>
  <c r="AH60" i="8"/>
  <c r="P126" i="8"/>
  <c r="P131" i="8"/>
  <c r="AM152" i="8"/>
  <c r="AL153" i="8"/>
  <c r="Y14" i="6"/>
  <c r="AG72" i="8"/>
  <c r="AJ5" i="8"/>
  <c r="AJ116" i="8"/>
  <c r="Z8" i="6"/>
  <c r="Y7" i="6"/>
  <c r="V112" i="8"/>
  <c r="AG8" i="8" l="1"/>
  <c r="AJ29" i="8"/>
  <c r="AJ52" i="8" s="1"/>
  <c r="AI59" i="8"/>
  <c r="AI95" i="8" s="1"/>
  <c r="AM30" i="8"/>
  <c r="AL58" i="8"/>
  <c r="AL94" i="8" s="1"/>
  <c r="AR28" i="8"/>
  <c r="AN36" i="8"/>
  <c r="AM56" i="8"/>
  <c r="AM92" i="8" s="1"/>
  <c r="D118" i="6"/>
  <c r="D116" i="6"/>
  <c r="D117" i="6"/>
  <c r="AP27" i="8"/>
  <c r="AH10" i="8"/>
  <c r="AH7" i="8" s="1"/>
  <c r="BX5" i="8"/>
  <c r="BX126" i="8" s="1"/>
  <c r="AI4" i="8"/>
  <c r="AI64" i="8" s="1"/>
  <c r="AH9" i="8"/>
  <c r="BI5" i="8"/>
  <c r="BK5" i="8"/>
  <c r="AA137" i="6"/>
  <c r="BG5" i="8"/>
  <c r="BJ5" i="8"/>
  <c r="BJ84" i="8" s="1"/>
  <c r="BK76" i="8" s="1"/>
  <c r="AH63" i="8"/>
  <c r="BH5" i="8"/>
  <c r="BH126" i="8" s="1"/>
  <c r="BL5" i="8"/>
  <c r="BY5" i="8"/>
  <c r="BM5" i="8"/>
  <c r="AH6" i="8"/>
  <c r="AA136" i="6" s="1"/>
  <c r="AK5" i="8"/>
  <c r="AA8" i="6"/>
  <c r="Z7" i="6"/>
  <c r="AD141" i="6"/>
  <c r="AD146" i="6" s="1"/>
  <c r="AK78" i="8"/>
  <c r="AN152" i="8"/>
  <c r="AM153" i="8"/>
  <c r="AI60" i="8"/>
  <c r="AI91" i="8"/>
  <c r="AI96" i="8" s="1"/>
  <c r="AM13" i="8"/>
  <c r="AL16" i="8"/>
  <c r="D115" i="6"/>
  <c r="V113" i="8"/>
  <c r="V119" i="8"/>
  <c r="V117" i="8"/>
  <c r="O148" i="6"/>
  <c r="W76" i="8"/>
  <c r="N12" i="6"/>
  <c r="AK116" i="8"/>
  <c r="AK20" i="8"/>
  <c r="AJ55" i="8"/>
  <c r="Y17" i="6"/>
  <c r="Y15" i="6"/>
  <c r="Y16" i="6"/>
  <c r="P132" i="8"/>
  <c r="P129" i="8"/>
  <c r="AI70" i="8"/>
  <c r="AI71" i="8" s="1"/>
  <c r="AI79" i="8"/>
  <c r="AU38" i="8"/>
  <c r="Z15" i="6"/>
  <c r="Z16" i="6"/>
  <c r="Z17" i="6"/>
  <c r="D119" i="6"/>
  <c r="AH72" i="8"/>
  <c r="AH8" i="8" l="1"/>
  <c r="AO36" i="8"/>
  <c r="AN56" i="8"/>
  <c r="AN92" i="8" s="1"/>
  <c r="AN30" i="8"/>
  <c r="AM58" i="8"/>
  <c r="AM94" i="8" s="1"/>
  <c r="AS28" i="8"/>
  <c r="AK29" i="8"/>
  <c r="AJ59" i="8"/>
  <c r="AJ95" i="8" s="1"/>
  <c r="AQ27" i="8"/>
  <c r="BN5" i="8"/>
  <c r="BN107" i="8" s="1"/>
  <c r="BL107" i="8"/>
  <c r="BL72" i="8"/>
  <c r="BM6" i="8"/>
  <c r="BM8" i="8" s="1"/>
  <c r="I61" i="6" s="1"/>
  <c r="BG129" i="8"/>
  <c r="BG113" i="8"/>
  <c r="BG107" i="8"/>
  <c r="BG118" i="8"/>
  <c r="BG72" i="8"/>
  <c r="BG126" i="8"/>
  <c r="BG132" i="8"/>
  <c r="BG139" i="8"/>
  <c r="BG144" i="8" s="1"/>
  <c r="BG134" i="8"/>
  <c r="BG84" i="8"/>
  <c r="BH76" i="8" s="1"/>
  <c r="BG138" i="8"/>
  <c r="BG128" i="8"/>
  <c r="BG137" i="8"/>
  <c r="BG148" i="8"/>
  <c r="BG149" i="8"/>
  <c r="BG147" i="8"/>
  <c r="BH84" i="8"/>
  <c r="BI76" i="8" s="1"/>
  <c r="BH107" i="8"/>
  <c r="BH72" i="8"/>
  <c r="BH113" i="8"/>
  <c r="BH118" i="8"/>
  <c r="BI6" i="8"/>
  <c r="BI8" i="8" s="1"/>
  <c r="E61" i="6" s="1"/>
  <c r="AI63" i="8"/>
  <c r="AI9" i="8"/>
  <c r="AB137" i="6"/>
  <c r="AJ4" i="8"/>
  <c r="AI10" i="8"/>
  <c r="AI7" i="8" s="1"/>
  <c r="AI6" i="8"/>
  <c r="AB136" i="6" s="1"/>
  <c r="BM107" i="8"/>
  <c r="BM72" i="8"/>
  <c r="BN6" i="8"/>
  <c r="BN8" i="8" s="1"/>
  <c r="J61" i="6" s="1"/>
  <c r="BK107" i="8"/>
  <c r="BK72" i="8"/>
  <c r="BL6" i="8"/>
  <c r="BL8" i="8" s="1"/>
  <c r="H61" i="6" s="1"/>
  <c r="BX118" i="8"/>
  <c r="BX113" i="8"/>
  <c r="BX107" i="8"/>
  <c r="BX72" i="8"/>
  <c r="BX84" i="8"/>
  <c r="BY76" i="8" s="1"/>
  <c r="BY107" i="8"/>
  <c r="BY72" i="8"/>
  <c r="BJ107" i="8"/>
  <c r="BJ72" i="8"/>
  <c r="BK6" i="8"/>
  <c r="BK8" i="8" s="1"/>
  <c r="G61" i="6" s="1"/>
  <c r="BI107" i="8"/>
  <c r="BI72" i="8"/>
  <c r="BI84" i="8"/>
  <c r="BJ76" i="8" s="1"/>
  <c r="BI113" i="8"/>
  <c r="BI118" i="8"/>
  <c r="BJ6" i="8"/>
  <c r="BJ8" i="8" s="1"/>
  <c r="F61" i="6" s="1"/>
  <c r="P128" i="8"/>
  <c r="Q125" i="8"/>
  <c r="P139" i="8"/>
  <c r="BH129" i="8"/>
  <c r="BX129" i="8"/>
  <c r="P134" i="8"/>
  <c r="W112" i="8"/>
  <c r="BJ113" i="8"/>
  <c r="AV38" i="8"/>
  <c r="P138" i="8"/>
  <c r="P133" i="8"/>
  <c r="I147" i="6" s="1"/>
  <c r="BH132" i="8"/>
  <c r="BX132" i="8"/>
  <c r="AJ91" i="8"/>
  <c r="AJ96" i="8" s="1"/>
  <c r="AL116" i="8"/>
  <c r="AJ70" i="8"/>
  <c r="AJ71" i="8" s="1"/>
  <c r="AB14" i="6" s="1"/>
  <c r="AJ79" i="8"/>
  <c r="V118" i="8"/>
  <c r="BJ118" i="8" s="1"/>
  <c r="W84" i="8"/>
  <c r="O11" i="6"/>
  <c r="AN13" i="8"/>
  <c r="AM16" i="8"/>
  <c r="AA14" i="6"/>
  <c r="AI72" i="8"/>
  <c r="AK52" i="8"/>
  <c r="AK55" i="8"/>
  <c r="AL20" i="8"/>
  <c r="AL78" i="8"/>
  <c r="AE141" i="6"/>
  <c r="AE146" i="6" s="1"/>
  <c r="AO152" i="8"/>
  <c r="AN153" i="8"/>
  <c r="AB8" i="6"/>
  <c r="AA7" i="6"/>
  <c r="AL5" i="8"/>
  <c r="AI8" i="8" l="1"/>
  <c r="AJ60" i="8"/>
  <c r="AL29" i="8"/>
  <c r="AL52" i="8" s="1"/>
  <c r="AK59" i="8"/>
  <c r="AK95" i="8" s="1"/>
  <c r="AO30" i="8"/>
  <c r="AN58" i="8"/>
  <c r="AN94" i="8" s="1"/>
  <c r="AT28" i="8"/>
  <c r="AP36" i="8"/>
  <c r="AO56" i="8"/>
  <c r="AO92" i="8" s="1"/>
  <c r="AR27" i="8"/>
  <c r="BN72" i="8"/>
  <c r="BG142" i="8"/>
  <c r="AJ9" i="8"/>
  <c r="AJ63" i="8"/>
  <c r="AK4" i="8"/>
  <c r="AJ10" i="8"/>
  <c r="AJ7" i="8" s="1"/>
  <c r="AC137" i="6"/>
  <c r="AJ6" i="8"/>
  <c r="AC136" i="6" s="1"/>
  <c r="AJ64" i="8"/>
  <c r="BG143" i="8"/>
  <c r="AO13" i="8"/>
  <c r="AN16" i="8"/>
  <c r="AM116" i="8"/>
  <c r="W113" i="8"/>
  <c r="W119" i="8"/>
  <c r="W117" i="8"/>
  <c r="P149" i="8"/>
  <c r="P144" i="8"/>
  <c r="BH139" i="8"/>
  <c r="BH144" i="8" s="1"/>
  <c r="BX139" i="8"/>
  <c r="BX144" i="8" s="1"/>
  <c r="AM20" i="8"/>
  <c r="AL55" i="8"/>
  <c r="AC8" i="6"/>
  <c r="AB7" i="6"/>
  <c r="AK91" i="8"/>
  <c r="AA15" i="6"/>
  <c r="AA16" i="6"/>
  <c r="AA17" i="6"/>
  <c r="AW38" i="8"/>
  <c r="BH134" i="8"/>
  <c r="BX134" i="8"/>
  <c r="Q130" i="8"/>
  <c r="AK70" i="8"/>
  <c r="AK71" i="8" s="1"/>
  <c r="AK79" i="8"/>
  <c r="P148" i="6"/>
  <c r="O12" i="6"/>
  <c r="X76" i="8"/>
  <c r="AB17" i="6"/>
  <c r="AB15" i="6"/>
  <c r="AB16" i="6"/>
  <c r="BH128" i="8"/>
  <c r="BX128" i="8"/>
  <c r="P137" i="8"/>
  <c r="AM5" i="8"/>
  <c r="AP152" i="8"/>
  <c r="AO153" i="8"/>
  <c r="AF141" i="6"/>
  <c r="AF146" i="6" s="1"/>
  <c r="AM78" i="8"/>
  <c r="P148" i="8"/>
  <c r="P143" i="8"/>
  <c r="BH138" i="8"/>
  <c r="BX138" i="8"/>
  <c r="AJ72" i="8"/>
  <c r="AJ8" i="8" l="1"/>
  <c r="AK96" i="8"/>
  <c r="AK60" i="8"/>
  <c r="AQ36" i="8"/>
  <c r="AP56" i="8"/>
  <c r="AP92" i="8" s="1"/>
  <c r="AP30" i="8"/>
  <c r="AO58" i="8"/>
  <c r="AO94" i="8" s="1"/>
  <c r="AU28" i="8"/>
  <c r="AM29" i="8"/>
  <c r="AM52" i="8" s="1"/>
  <c r="AL59" i="8"/>
  <c r="AL95" i="8" s="1"/>
  <c r="BX143" i="8"/>
  <c r="AS27" i="8"/>
  <c r="BH143" i="8"/>
  <c r="AK9" i="8"/>
  <c r="AK10" i="8"/>
  <c r="AK7" i="8" s="1"/>
  <c r="AK63" i="8"/>
  <c r="AK64" i="8"/>
  <c r="AD137" i="6"/>
  <c r="AL4" i="8"/>
  <c r="AK6" i="8"/>
  <c r="AD136" i="6" s="1"/>
  <c r="BH148" i="8"/>
  <c r="BX148" i="8"/>
  <c r="AN5" i="8"/>
  <c r="X84" i="8"/>
  <c r="P11" i="6"/>
  <c r="AL91" i="8"/>
  <c r="AL60" i="8"/>
  <c r="W118" i="8"/>
  <c r="P142" i="8"/>
  <c r="P147" i="8"/>
  <c r="BH137" i="8"/>
  <c r="BH142" i="8" s="1"/>
  <c r="BX137" i="8"/>
  <c r="BX142" i="8" s="1"/>
  <c r="AC14" i="6"/>
  <c r="AK72" i="8"/>
  <c r="AL79" i="8"/>
  <c r="AL70" i="8"/>
  <c r="AL71" i="8" s="1"/>
  <c r="AN78" i="8"/>
  <c r="AG141" i="6"/>
  <c r="AG146" i="6" s="1"/>
  <c r="Q126" i="8"/>
  <c r="Q131" i="8"/>
  <c r="AN20" i="8"/>
  <c r="AM55" i="8"/>
  <c r="BH149" i="8"/>
  <c r="BX149" i="8"/>
  <c r="X112" i="8"/>
  <c r="AP13" i="8"/>
  <c r="AO16" i="8"/>
  <c r="AQ152" i="8"/>
  <c r="AP153" i="8"/>
  <c r="AX38" i="8"/>
  <c r="AC7" i="6"/>
  <c r="AD8" i="6"/>
  <c r="AN116" i="8"/>
  <c r="AK8" i="8" l="1"/>
  <c r="AL96" i="8"/>
  <c r="AN29" i="8"/>
  <c r="AM59" i="8"/>
  <c r="AM95" i="8" s="1"/>
  <c r="AQ30" i="8"/>
  <c r="AP58" i="8"/>
  <c r="AP94" i="8" s="1"/>
  <c r="AV28" i="8"/>
  <c r="AR36" i="8"/>
  <c r="AQ56" i="8"/>
  <c r="AQ92" i="8" s="1"/>
  <c r="AT27" i="8"/>
  <c r="AL9" i="8"/>
  <c r="AL63" i="8"/>
  <c r="AE137" i="6"/>
  <c r="AL10" i="8"/>
  <c r="AL7" i="8" s="1"/>
  <c r="AM4" i="8"/>
  <c r="AL64" i="8"/>
  <c r="AL6" i="8"/>
  <c r="AE136" i="6" s="1"/>
  <c r="AO116" i="8"/>
  <c r="X113" i="8"/>
  <c r="X119" i="8"/>
  <c r="X117" i="8"/>
  <c r="AC17" i="6"/>
  <c r="AC16" i="6"/>
  <c r="AC15" i="6"/>
  <c r="BH147" i="8"/>
  <c r="BX147" i="8"/>
  <c r="Y76" i="8"/>
  <c r="Q148" i="6"/>
  <c r="P12" i="6"/>
  <c r="AR152" i="8"/>
  <c r="AQ153" i="8"/>
  <c r="AO20" i="8"/>
  <c r="AN52" i="8"/>
  <c r="AN55" i="8"/>
  <c r="AY38" i="8"/>
  <c r="AQ13" i="8"/>
  <c r="AP16" i="8"/>
  <c r="AO5" i="8"/>
  <c r="AM60" i="8"/>
  <c r="AM91" i="8"/>
  <c r="AM96" i="8" s="1"/>
  <c r="AE8" i="6"/>
  <c r="AD7" i="6"/>
  <c r="AH141" i="6"/>
  <c r="AH146" i="6" s="1"/>
  <c r="AO78" i="8"/>
  <c r="AM70" i="8"/>
  <c r="AM71" i="8" s="1"/>
  <c r="AE14" i="6" s="1"/>
  <c r="AM79" i="8"/>
  <c r="Q132" i="8"/>
  <c r="Q129" i="8"/>
  <c r="AD14" i="6"/>
  <c r="AL72" i="8"/>
  <c r="AL8" i="8" l="1"/>
  <c r="AS36" i="8"/>
  <c r="AR56" i="8"/>
  <c r="AR92" i="8" s="1"/>
  <c r="AR30" i="8"/>
  <c r="AQ58" i="8"/>
  <c r="AQ94" i="8" s="1"/>
  <c r="AW28" i="8"/>
  <c r="AO29" i="8"/>
  <c r="AN59" i="8"/>
  <c r="AN95" i="8" s="1"/>
  <c r="AM72" i="8"/>
  <c r="AU27" i="8"/>
  <c r="AF137" i="6"/>
  <c r="AN4" i="8"/>
  <c r="AM64" i="8"/>
  <c r="AM9" i="8"/>
  <c r="AM63" i="8"/>
  <c r="AM10" i="8"/>
  <c r="AM7" i="8" s="1"/>
  <c r="AM6" i="8"/>
  <c r="AF136" i="6" s="1"/>
  <c r="Q138" i="8"/>
  <c r="Q133" i="8"/>
  <c r="J147" i="6" s="1"/>
  <c r="AF8" i="6"/>
  <c r="AE7" i="6"/>
  <c r="AI141" i="6"/>
  <c r="AI146" i="6" s="1"/>
  <c r="AP78" i="8"/>
  <c r="Y84" i="8"/>
  <c r="Q11" i="6"/>
  <c r="AR13" i="8"/>
  <c r="AQ16" i="8"/>
  <c r="AN91" i="8"/>
  <c r="AS152" i="8"/>
  <c r="AR153" i="8"/>
  <c r="Y112" i="8"/>
  <c r="AN70" i="8"/>
  <c r="AN71" i="8" s="1"/>
  <c r="AN79" i="8"/>
  <c r="AP116" i="8"/>
  <c r="AD15" i="6"/>
  <c r="AD16" i="6"/>
  <c r="AD17" i="6"/>
  <c r="R125" i="8"/>
  <c r="Q128" i="8"/>
  <c r="Q137" i="8" s="1"/>
  <c r="Q139" i="8"/>
  <c r="Q134" i="8"/>
  <c r="AE17" i="6"/>
  <c r="AE15" i="6"/>
  <c r="AE16" i="6"/>
  <c r="AP5" i="8"/>
  <c r="AZ38" i="8"/>
  <c r="AO52" i="8"/>
  <c r="AP20" i="8"/>
  <c r="AO55" i="8"/>
  <c r="X118" i="8"/>
  <c r="AM8" i="8" l="1"/>
  <c r="AN96" i="8"/>
  <c r="AN60" i="8"/>
  <c r="AP29" i="8"/>
  <c r="AO59" i="8"/>
  <c r="AO95" i="8" s="1"/>
  <c r="AS30" i="8"/>
  <c r="AR58" i="8"/>
  <c r="AR94" i="8" s="1"/>
  <c r="AX28" i="8"/>
  <c r="AT36" i="8"/>
  <c r="AS56" i="8"/>
  <c r="AS92" i="8" s="1"/>
  <c r="AV27" i="8"/>
  <c r="AG137" i="6"/>
  <c r="AO4" i="8"/>
  <c r="AN10" i="8"/>
  <c r="AN7" i="8" s="1"/>
  <c r="AN63" i="8"/>
  <c r="AN9" i="8"/>
  <c r="AN64" i="8"/>
  <c r="AN6" i="8"/>
  <c r="AG136" i="6" s="1"/>
  <c r="Q147" i="8"/>
  <c r="Q142" i="8"/>
  <c r="AO79" i="8"/>
  <c r="AO70" i="8"/>
  <c r="AO71" i="8" s="1"/>
  <c r="AQ5" i="8"/>
  <c r="R130" i="8"/>
  <c r="AG8" i="6"/>
  <c r="AF7" i="6"/>
  <c r="AO91" i="8"/>
  <c r="BA38" i="8"/>
  <c r="AQ116" i="8"/>
  <c r="AF14" i="6"/>
  <c r="AN72" i="8"/>
  <c r="AS153" i="8"/>
  <c r="AT152" i="8"/>
  <c r="AJ141" i="6"/>
  <c r="AJ146" i="6" s="1"/>
  <c r="AQ78" i="8"/>
  <c r="Z76" i="8"/>
  <c r="R148" i="6"/>
  <c r="Q12" i="6"/>
  <c r="BK84" i="8"/>
  <c r="BL76" i="8" s="1"/>
  <c r="AQ20" i="8"/>
  <c r="AP52" i="8"/>
  <c r="AP55" i="8"/>
  <c r="Q144" i="8"/>
  <c r="Q149" i="8"/>
  <c r="Y119" i="8"/>
  <c r="Y113" i="8"/>
  <c r="Y117" i="8"/>
  <c r="AS13" i="8"/>
  <c r="AR16" i="8"/>
  <c r="Q143" i="8"/>
  <c r="Q148" i="8"/>
  <c r="AN8" i="8" l="1"/>
  <c r="AO96" i="8"/>
  <c r="AO60" i="8"/>
  <c r="AU36" i="8"/>
  <c r="AT56" i="8"/>
  <c r="AT92" i="8" s="1"/>
  <c r="AT30" i="8"/>
  <c r="AS58" i="8"/>
  <c r="AS94" i="8" s="1"/>
  <c r="AY28" i="8"/>
  <c r="AQ29" i="8"/>
  <c r="AQ52" i="8" s="1"/>
  <c r="AP59" i="8"/>
  <c r="AP95" i="8" s="1"/>
  <c r="AW27" i="8"/>
  <c r="AO9" i="8"/>
  <c r="AP4" i="8"/>
  <c r="AO64" i="8"/>
  <c r="AO63" i="8"/>
  <c r="AH137" i="6"/>
  <c r="AO10" i="8"/>
  <c r="AO7" i="8" s="1"/>
  <c r="AO6" i="8"/>
  <c r="AH136" i="6" s="1"/>
  <c r="AP91" i="8"/>
  <c r="AT13" i="8"/>
  <c r="AS16" i="8"/>
  <c r="AP70" i="8"/>
  <c r="AP71" i="8" s="1"/>
  <c r="AP79" i="8"/>
  <c r="AF17" i="6"/>
  <c r="AF16" i="6"/>
  <c r="AF15" i="6"/>
  <c r="BB38" i="8"/>
  <c r="AH8" i="6"/>
  <c r="AG7" i="6"/>
  <c r="R126" i="8"/>
  <c r="R131" i="8"/>
  <c r="AR5" i="8"/>
  <c r="AG14" i="6"/>
  <c r="AO72" i="8"/>
  <c r="AR20" i="8"/>
  <c r="AQ55" i="8"/>
  <c r="Z84" i="8"/>
  <c r="R11" i="6"/>
  <c r="AU152" i="8"/>
  <c r="AT153" i="8"/>
  <c r="AR116" i="8"/>
  <c r="AR78" i="8"/>
  <c r="AK141" i="6"/>
  <c r="AK146" i="6" s="1"/>
  <c r="Z112" i="8"/>
  <c r="BK113" i="8"/>
  <c r="Y118" i="8"/>
  <c r="BK118" i="8" s="1"/>
  <c r="AO8" i="8" l="1"/>
  <c r="AP60" i="8"/>
  <c r="AR29" i="8"/>
  <c r="AQ59" i="8"/>
  <c r="AQ95" i="8" s="1"/>
  <c r="AU30" i="8"/>
  <c r="AT58" i="8"/>
  <c r="AT94" i="8" s="1"/>
  <c r="AP96" i="8"/>
  <c r="AZ28" i="8"/>
  <c r="AV36" i="8"/>
  <c r="AU56" i="8"/>
  <c r="AU92" i="8" s="1"/>
  <c r="AX27" i="8"/>
  <c r="AQ4" i="8"/>
  <c r="AP63" i="8"/>
  <c r="AI137" i="6"/>
  <c r="AP64" i="8"/>
  <c r="AP10" i="8"/>
  <c r="AP7" i="8" s="1"/>
  <c r="AP9" i="8"/>
  <c r="AP6" i="8"/>
  <c r="AI136" i="6" s="1"/>
  <c r="AV152" i="8"/>
  <c r="AU153" i="8"/>
  <c r="AS20" i="8"/>
  <c r="AR52" i="8"/>
  <c r="AR55" i="8"/>
  <c r="AL141" i="6"/>
  <c r="AL146" i="6" s="1"/>
  <c r="AS78" i="8"/>
  <c r="AQ79" i="8"/>
  <c r="AQ70" i="8"/>
  <c r="AQ71" i="8" s="1"/>
  <c r="R132" i="8"/>
  <c r="R129" i="8"/>
  <c r="BC38" i="8"/>
  <c r="AT16" i="8"/>
  <c r="AU13" i="8"/>
  <c r="Z113" i="8"/>
  <c r="Z119" i="8"/>
  <c r="Z117" i="8"/>
  <c r="AS116" i="8"/>
  <c r="S148" i="6"/>
  <c r="AA76" i="8"/>
  <c r="R12" i="6"/>
  <c r="AS5" i="8"/>
  <c r="AQ60" i="8"/>
  <c r="AQ91" i="8"/>
  <c r="AQ96" i="8" s="1"/>
  <c r="AG17" i="6"/>
  <c r="AG15" i="6"/>
  <c r="AG16" i="6"/>
  <c r="AI8" i="6"/>
  <c r="AH7" i="6"/>
  <c r="AH14" i="6"/>
  <c r="AP72" i="8"/>
  <c r="AP8" i="8" l="1"/>
  <c r="AV30" i="8"/>
  <c r="AU58" i="8"/>
  <c r="AU94" i="8" s="1"/>
  <c r="BA28" i="8"/>
  <c r="AS29" i="8"/>
  <c r="AS52" i="8" s="1"/>
  <c r="AR59" i="8"/>
  <c r="AR95" i="8" s="1"/>
  <c r="AW36" i="8"/>
  <c r="AV56" i="8"/>
  <c r="AV92" i="8" s="1"/>
  <c r="AY27" i="8"/>
  <c r="AR4" i="8"/>
  <c r="AQ10" i="8"/>
  <c r="AQ7" i="8" s="1"/>
  <c r="AQ63" i="8"/>
  <c r="AQ64" i="8"/>
  <c r="AQ9" i="8"/>
  <c r="AJ137" i="6"/>
  <c r="AQ6" i="8"/>
  <c r="AJ136" i="6" s="1"/>
  <c r="AJ8" i="6"/>
  <c r="AI7" i="6"/>
  <c r="AT5" i="8"/>
  <c r="Z118" i="8"/>
  <c r="AT78" i="8"/>
  <c r="AM141" i="6"/>
  <c r="AM146" i="6" s="1"/>
  <c r="R138" i="8"/>
  <c r="R133" i="8"/>
  <c r="K147" i="6" s="1"/>
  <c r="AI14" i="6"/>
  <c r="AQ72" i="8"/>
  <c r="AS55" i="8"/>
  <c r="AT20" i="8"/>
  <c r="AT116" i="8"/>
  <c r="AA112" i="8"/>
  <c r="BD38" i="8"/>
  <c r="AR60" i="8"/>
  <c r="AR91" i="8"/>
  <c r="AR96" i="8" s="1"/>
  <c r="AW152" i="8"/>
  <c r="AV153" i="8"/>
  <c r="AH15" i="6"/>
  <c r="AH16" i="6"/>
  <c r="AH17" i="6"/>
  <c r="AA84" i="8"/>
  <c r="S11" i="6"/>
  <c r="AV13" i="8"/>
  <c r="AU16" i="8"/>
  <c r="R128" i="8"/>
  <c r="R137" i="8" s="1"/>
  <c r="S125" i="8"/>
  <c r="R139" i="8"/>
  <c r="R134" i="8"/>
  <c r="AR70" i="8"/>
  <c r="AR71" i="8" s="1"/>
  <c r="AR79" i="8"/>
  <c r="AQ8" i="8" l="1"/>
  <c r="AX36" i="8"/>
  <c r="AW56" i="8"/>
  <c r="AW92" i="8" s="1"/>
  <c r="BB28" i="8"/>
  <c r="AT29" i="8"/>
  <c r="AS59" i="8"/>
  <c r="AS95" i="8" s="1"/>
  <c r="AW30" i="8"/>
  <c r="AV58" i="8"/>
  <c r="AV94" i="8" s="1"/>
  <c r="AZ27" i="8"/>
  <c r="AK137" i="6"/>
  <c r="AR9" i="8"/>
  <c r="AR63" i="8"/>
  <c r="AS4" i="8"/>
  <c r="AR10" i="8"/>
  <c r="AR7" i="8" s="1"/>
  <c r="AR64" i="8"/>
  <c r="AR6" i="8"/>
  <c r="AK136" i="6" s="1"/>
  <c r="AS91" i="8"/>
  <c r="R144" i="8"/>
  <c r="R149" i="8"/>
  <c r="AW13" i="8"/>
  <c r="AV16" i="8"/>
  <c r="AU116" i="8"/>
  <c r="AS79" i="8"/>
  <c r="AS70" i="8"/>
  <c r="AS71" i="8" s="1"/>
  <c r="R148" i="8"/>
  <c r="R143" i="8"/>
  <c r="AU5" i="8"/>
  <c r="BO6" i="8"/>
  <c r="AN141" i="6"/>
  <c r="AN146" i="6" s="1"/>
  <c r="AU78" i="8"/>
  <c r="S130" i="8"/>
  <c r="AX152" i="8"/>
  <c r="AW153" i="8"/>
  <c r="BE38" i="8"/>
  <c r="AJ14" i="6"/>
  <c r="AR72" i="8"/>
  <c r="R142" i="8"/>
  <c r="R147" i="8"/>
  <c r="T148" i="6"/>
  <c r="AB76" i="8"/>
  <c r="S12" i="6"/>
  <c r="AA113" i="8"/>
  <c r="AA119" i="8"/>
  <c r="AA117" i="8"/>
  <c r="AU20" i="8"/>
  <c r="AT55" i="8"/>
  <c r="AT52" i="8"/>
  <c r="AI17" i="6"/>
  <c r="AI15" i="6"/>
  <c r="AI16" i="6"/>
  <c r="AK8" i="6"/>
  <c r="AJ7" i="6"/>
  <c r="AR8" i="8" l="1"/>
  <c r="AS60" i="8"/>
  <c r="AY36" i="8"/>
  <c r="AX56" i="8"/>
  <c r="AX92" i="8" s="1"/>
  <c r="AS96" i="8"/>
  <c r="AX30" i="8"/>
  <c r="AW58" i="8"/>
  <c r="AW94" i="8" s="1"/>
  <c r="BC28" i="8"/>
  <c r="AU29" i="8"/>
  <c r="AU52" i="8" s="1"/>
  <c r="AT59" i="8"/>
  <c r="AT95" i="8" s="1"/>
  <c r="BA27" i="8"/>
  <c r="AT4" i="8"/>
  <c r="AS10" i="8"/>
  <c r="AS7" i="8" s="1"/>
  <c r="AS9" i="8"/>
  <c r="AS64" i="8"/>
  <c r="AS63" i="8"/>
  <c r="AL137" i="6"/>
  <c r="AS6" i="8"/>
  <c r="AL136" i="6" s="1"/>
  <c r="AV20" i="8"/>
  <c r="AU55" i="8"/>
  <c r="AB112" i="8"/>
  <c r="AJ17" i="6"/>
  <c r="AJ15" i="6"/>
  <c r="AJ16" i="6"/>
  <c r="AY152" i="8"/>
  <c r="AX153" i="8"/>
  <c r="AV116" i="8"/>
  <c r="AK7" i="6"/>
  <c r="AL8" i="6"/>
  <c r="AL7" i="6" s="1"/>
  <c r="AT79" i="8"/>
  <c r="AT70" i="8"/>
  <c r="AT71" i="8" s="1"/>
  <c r="AA118" i="8"/>
  <c r="AB84" i="8"/>
  <c r="T11" i="6"/>
  <c r="S126" i="8"/>
  <c r="S131" i="8"/>
  <c r="BO8" i="8"/>
  <c r="AV5" i="8"/>
  <c r="AK14" i="6"/>
  <c r="AS72" i="8"/>
  <c r="AV78" i="8"/>
  <c r="AO141" i="6"/>
  <c r="AO146" i="6" s="1"/>
  <c r="AT60" i="8"/>
  <c r="AT91" i="8"/>
  <c r="AT96" i="8" s="1"/>
  <c r="AX13" i="8"/>
  <c r="AW16" i="8"/>
  <c r="AS8" i="8" l="1"/>
  <c r="AV29" i="8"/>
  <c r="AU59" i="8"/>
  <c r="AU95" i="8" s="1"/>
  <c r="AX58" i="8"/>
  <c r="AX94" i="8" s="1"/>
  <c r="AY30" i="8"/>
  <c r="BD28" i="8"/>
  <c r="AZ36" i="8"/>
  <c r="AY56" i="8"/>
  <c r="AY92" i="8" s="1"/>
  <c r="BB27" i="8"/>
  <c r="AM137" i="6"/>
  <c r="AT10" i="8"/>
  <c r="AT7" i="8" s="1"/>
  <c r="AT9" i="8"/>
  <c r="AT63" i="8"/>
  <c r="AT64" i="8"/>
  <c r="AU4" i="8"/>
  <c r="BR5" i="8" s="1"/>
  <c r="BR107" i="8" s="1"/>
  <c r="BO5" i="8"/>
  <c r="BZ5" i="8"/>
  <c r="BP5" i="8"/>
  <c r="BQ5" i="8"/>
  <c r="AT6" i="8"/>
  <c r="AM136" i="6" s="1"/>
  <c r="AP141" i="6"/>
  <c r="AP146" i="6" s="1"/>
  <c r="AW78" i="8"/>
  <c r="AK17" i="6"/>
  <c r="AK16" i="6"/>
  <c r="AK15" i="6"/>
  <c r="AU91" i="8"/>
  <c r="AU96" i="8" s="1"/>
  <c r="AY13" i="8"/>
  <c r="AX16" i="8"/>
  <c r="U148" i="6"/>
  <c r="AC76" i="8"/>
  <c r="T12" i="6"/>
  <c r="BL84" i="8"/>
  <c r="BM76" i="8" s="1"/>
  <c r="BY84" i="8"/>
  <c r="BZ76" i="8" s="1"/>
  <c r="AL14" i="6"/>
  <c r="AT72" i="8"/>
  <c r="AW116" i="8"/>
  <c r="AW20" i="8"/>
  <c r="AV52" i="8"/>
  <c r="AV55" i="8"/>
  <c r="BI126" i="8"/>
  <c r="S132" i="8"/>
  <c r="S129" i="8"/>
  <c r="AW5" i="8"/>
  <c r="BH6" i="8"/>
  <c r="AZ152" i="8"/>
  <c r="AY153" i="8"/>
  <c r="AB113" i="8"/>
  <c r="AB119" i="8"/>
  <c r="AB117" i="8"/>
  <c r="AU70" i="8"/>
  <c r="AU71" i="8" s="1"/>
  <c r="AU72" i="8" s="1"/>
  <c r="AU79" i="8"/>
  <c r="AT8" i="8" l="1"/>
  <c r="AU60" i="8"/>
  <c r="BA36" i="8"/>
  <c r="AZ56" i="8"/>
  <c r="AZ92" i="8" s="1"/>
  <c r="AZ30" i="8"/>
  <c r="AY58" i="8"/>
  <c r="AY94" i="8" s="1"/>
  <c r="BE28" i="8"/>
  <c r="AW29" i="8"/>
  <c r="AW52" i="8" s="1"/>
  <c r="AV59" i="8"/>
  <c r="AV95" i="8" s="1"/>
  <c r="BC27" i="8"/>
  <c r="BZ107" i="8"/>
  <c r="BZ72" i="8"/>
  <c r="BR72" i="8"/>
  <c r="BQ107" i="8"/>
  <c r="BQ72" i="8"/>
  <c r="BR6" i="8"/>
  <c r="BR8" i="8" s="1"/>
  <c r="AU63" i="8"/>
  <c r="AU10" i="8"/>
  <c r="AU7" i="8" s="1"/>
  <c r="AV4" i="8"/>
  <c r="AU9" i="8"/>
  <c r="AN137" i="6"/>
  <c r="AU64" i="8"/>
  <c r="AU6" i="8"/>
  <c r="AN136" i="6" s="1"/>
  <c r="BO107" i="8"/>
  <c r="BO72" i="8"/>
  <c r="BP6" i="8"/>
  <c r="BP8" i="8" s="1"/>
  <c r="BP107" i="8"/>
  <c r="BP72" i="8"/>
  <c r="BQ6" i="8"/>
  <c r="BQ8" i="8" s="1"/>
  <c r="AB118" i="8"/>
  <c r="BA152" i="8"/>
  <c r="AZ153" i="8"/>
  <c r="BH8" i="8"/>
  <c r="T125" i="8"/>
  <c r="S128" i="8"/>
  <c r="S139" i="8"/>
  <c r="BI129" i="8"/>
  <c r="S134" i="8"/>
  <c r="BI134" i="8" s="1"/>
  <c r="AV70" i="8"/>
  <c r="AV71" i="8" s="1"/>
  <c r="AV72" i="8" s="1"/>
  <c r="AV79" i="8"/>
  <c r="AL17" i="6"/>
  <c r="AL16" i="6"/>
  <c r="AL15" i="6"/>
  <c r="AC84" i="8"/>
  <c r="U11" i="6"/>
  <c r="AZ13" i="8"/>
  <c r="AY16" i="8"/>
  <c r="AV91" i="8"/>
  <c r="AQ141" i="6"/>
  <c r="AQ146" i="6" s="1"/>
  <c r="AX78" i="8"/>
  <c r="S138" i="8"/>
  <c r="S133" i="8"/>
  <c r="L147" i="6" s="1"/>
  <c r="BI132" i="8"/>
  <c r="AX20" i="8"/>
  <c r="AW55" i="8"/>
  <c r="AX116" i="8"/>
  <c r="AC112" i="8"/>
  <c r="BY113" i="8"/>
  <c r="BL113" i="8"/>
  <c r="AX5" i="8"/>
  <c r="AU8" i="8" l="1"/>
  <c r="AV96" i="8"/>
  <c r="AV60" i="8"/>
  <c r="AX29" i="8"/>
  <c r="AW59" i="8"/>
  <c r="AW95" i="8" s="1"/>
  <c r="BA30" i="8"/>
  <c r="AZ58" i="8"/>
  <c r="AZ94" i="8" s="1"/>
  <c r="BB36" i="8"/>
  <c r="BA56" i="8"/>
  <c r="BA92" i="8" s="1"/>
  <c r="BD27" i="8"/>
  <c r="AV63" i="8"/>
  <c r="AO137" i="6"/>
  <c r="AW4" i="8"/>
  <c r="AV10" i="8"/>
  <c r="AV7" i="8" s="1"/>
  <c r="AV9" i="8"/>
  <c r="AV64" i="8"/>
  <c r="AV6" i="8"/>
  <c r="AO136" i="6" s="1"/>
  <c r="AY20" i="8"/>
  <c r="AX52" i="8"/>
  <c r="AX55" i="8"/>
  <c r="S143" i="8"/>
  <c r="S148" i="8"/>
  <c r="BI148" i="8" s="1"/>
  <c r="BI138" i="8"/>
  <c r="BL118" i="8"/>
  <c r="BY118" i="8"/>
  <c r="AC119" i="8"/>
  <c r="AC113" i="8"/>
  <c r="AC117" i="8"/>
  <c r="AW79" i="8"/>
  <c r="AW70" i="8"/>
  <c r="AW71" i="8" s="1"/>
  <c r="AW72" i="8" s="1"/>
  <c r="AR141" i="6"/>
  <c r="AR146" i="6" s="1"/>
  <c r="AY78" i="8"/>
  <c r="BI128" i="8"/>
  <c r="S137" i="8"/>
  <c r="AD76" i="8"/>
  <c r="V148" i="6"/>
  <c r="U12" i="6"/>
  <c r="S149" i="8"/>
  <c r="BI149" i="8" s="1"/>
  <c r="S144" i="8"/>
  <c r="BI139" i="8"/>
  <c r="BI144" i="8" s="1"/>
  <c r="AY5" i="8"/>
  <c r="AY116" i="8"/>
  <c r="BA13" i="8"/>
  <c r="AZ16" i="8"/>
  <c r="T130" i="8"/>
  <c r="BB152" i="8"/>
  <c r="BA153" i="8"/>
  <c r="AW91" i="8"/>
  <c r="AW96" i="8" s="1"/>
  <c r="J47" i="6"/>
  <c r="N47" i="6"/>
  <c r="D61" i="6"/>
  <c r="AV8" i="8" l="1"/>
  <c r="AW60" i="8"/>
  <c r="BA58" i="8"/>
  <c r="BA94" i="8" s="1"/>
  <c r="BB30" i="8"/>
  <c r="BC36" i="8"/>
  <c r="BB56" i="8"/>
  <c r="BB92" i="8" s="1"/>
  <c r="AY29" i="8"/>
  <c r="AX59" i="8"/>
  <c r="AX95" i="8" s="1"/>
  <c r="BE27" i="8"/>
  <c r="AW63" i="8"/>
  <c r="AP137" i="6"/>
  <c r="AX4" i="8"/>
  <c r="AW64" i="8"/>
  <c r="AW9" i="8"/>
  <c r="AW10" i="8"/>
  <c r="AW7" i="8" s="1"/>
  <c r="AW6" i="8"/>
  <c r="AP136" i="6" s="1"/>
  <c r="T126" i="8"/>
  <c r="T131" i="8"/>
  <c r="AZ78" i="8"/>
  <c r="AS141" i="6"/>
  <c r="AS146" i="6" s="1"/>
  <c r="AZ116" i="8"/>
  <c r="V11" i="6"/>
  <c r="AD84" i="8"/>
  <c r="AX91" i="8"/>
  <c r="BC152" i="8"/>
  <c r="BB153" i="8"/>
  <c r="AZ5" i="8"/>
  <c r="AC118" i="8"/>
  <c r="BI143" i="8"/>
  <c r="AX70" i="8"/>
  <c r="AX71" i="8" s="1"/>
  <c r="AX72" i="8" s="1"/>
  <c r="AX79" i="8"/>
  <c r="BB13" i="8"/>
  <c r="BA16" i="8"/>
  <c r="S142" i="8"/>
  <c r="S147" i="8"/>
  <c r="BI147" i="8" s="1"/>
  <c r="BI137" i="8"/>
  <c r="BI142" i="8" s="1"/>
  <c r="AD112" i="8"/>
  <c r="AY52" i="8"/>
  <c r="AZ20" i="8"/>
  <c r="AY55" i="8"/>
  <c r="AW8" i="8" l="1"/>
  <c r="AX60" i="8"/>
  <c r="AX96" i="8"/>
  <c r="BD36" i="8"/>
  <c r="BC56" i="8"/>
  <c r="BC92" i="8" s="1"/>
  <c r="BC30" i="8"/>
  <c r="BB58" i="8"/>
  <c r="BB94" i="8" s="1"/>
  <c r="AZ29" i="8"/>
  <c r="AY59" i="8"/>
  <c r="AY95" i="8" s="1"/>
  <c r="AX63" i="8"/>
  <c r="AY4" i="8"/>
  <c r="AX64" i="8"/>
  <c r="AQ137" i="6"/>
  <c r="AX10" i="8"/>
  <c r="AX7" i="8" s="1"/>
  <c r="AX9" i="8"/>
  <c r="AX6" i="8"/>
  <c r="AQ136" i="6" s="1"/>
  <c r="AY91" i="8"/>
  <c r="AD113" i="8"/>
  <c r="AD119" i="8"/>
  <c r="AD117" i="8"/>
  <c r="AT141" i="6"/>
  <c r="AT146" i="6" s="1"/>
  <c r="BA78" i="8"/>
  <c r="W148" i="6"/>
  <c r="AE76" i="8"/>
  <c r="V12" i="6"/>
  <c r="BA20" i="8"/>
  <c r="AZ52" i="8"/>
  <c r="AZ55" i="8"/>
  <c r="BD152" i="8"/>
  <c r="BC153" i="8"/>
  <c r="BA116" i="8"/>
  <c r="BC13" i="8"/>
  <c r="BB16" i="8"/>
  <c r="BA5" i="8"/>
  <c r="BS6" i="8"/>
  <c r="AY70" i="8"/>
  <c r="AY71" i="8" s="1"/>
  <c r="AY72" i="8" s="1"/>
  <c r="AY79" i="8"/>
  <c r="T132" i="8"/>
  <c r="T129" i="8"/>
  <c r="AX8" i="8" l="1"/>
  <c r="AY60" i="8"/>
  <c r="BA29" i="8"/>
  <c r="AZ59" i="8"/>
  <c r="AZ95" i="8" s="1"/>
  <c r="BE36" i="8"/>
  <c r="BE56" i="8" s="1"/>
  <c r="BE92" i="8" s="1"/>
  <c r="BD56" i="8"/>
  <c r="BD92" i="8" s="1"/>
  <c r="AY96" i="8"/>
  <c r="BC58" i="8"/>
  <c r="BC94" i="8" s="1"/>
  <c r="BD30" i="8"/>
  <c r="AY10" i="8"/>
  <c r="AY7" i="8" s="1"/>
  <c r="AY64" i="8"/>
  <c r="AY63" i="8"/>
  <c r="AY9" i="8"/>
  <c r="AZ4" i="8"/>
  <c r="AR137" i="6"/>
  <c r="AY6" i="8"/>
  <c r="AR136" i="6" s="1"/>
  <c r="T128" i="8"/>
  <c r="T137" i="8" s="1"/>
  <c r="U125" i="8"/>
  <c r="T139" i="8"/>
  <c r="T134" i="8"/>
  <c r="BE152" i="8"/>
  <c r="BE153" i="8" s="1"/>
  <c r="BD153" i="8"/>
  <c r="BS8" i="8"/>
  <c r="AZ70" i="8"/>
  <c r="AZ71" i="8" s="1"/>
  <c r="AZ72" i="8" s="1"/>
  <c r="AZ79" i="8"/>
  <c r="AE112" i="8"/>
  <c r="BB5" i="8"/>
  <c r="BB116" i="8"/>
  <c r="T138" i="8"/>
  <c r="T133" i="8"/>
  <c r="M147" i="6" s="1"/>
  <c r="BB78" i="8"/>
  <c r="AU141" i="6"/>
  <c r="AU146" i="6" s="1"/>
  <c r="AE84" i="8"/>
  <c r="W11" i="6"/>
  <c r="BA52" i="8"/>
  <c r="BA55" i="8"/>
  <c r="BB20" i="8"/>
  <c r="BD13" i="8"/>
  <c r="BC16" i="8"/>
  <c r="AZ60" i="8"/>
  <c r="AZ91" i="8"/>
  <c r="AD118" i="8"/>
  <c r="AY8" i="8" l="1"/>
  <c r="AZ96" i="8"/>
  <c r="BE30" i="8"/>
  <c r="BE58" i="8" s="1"/>
  <c r="BE94" i="8" s="1"/>
  <c r="BD58" i="8"/>
  <c r="BD94" i="8" s="1"/>
  <c r="BB29" i="8"/>
  <c r="BA59" i="8"/>
  <c r="BA95" i="8" s="1"/>
  <c r="AZ9" i="8"/>
  <c r="AZ64" i="8"/>
  <c r="AS137" i="6"/>
  <c r="AZ63" i="8"/>
  <c r="BA4" i="8"/>
  <c r="BT5" i="8" s="1"/>
  <c r="AZ10" i="8"/>
  <c r="AZ7" i="8" s="1"/>
  <c r="BS5" i="8"/>
  <c r="AZ6" i="8"/>
  <c r="AS136" i="6" s="1"/>
  <c r="BA79" i="8"/>
  <c r="BA70" i="8"/>
  <c r="BA71" i="8" s="1"/>
  <c r="BA72" i="8" s="1"/>
  <c r="T149" i="8"/>
  <c r="T144" i="8"/>
  <c r="X148" i="6"/>
  <c r="AF76" i="8"/>
  <c r="W12" i="6"/>
  <c r="BM84" i="8"/>
  <c r="BN76" i="8" s="1"/>
  <c r="T148" i="8"/>
  <c r="T143" i="8"/>
  <c r="U130" i="8"/>
  <c r="AV141" i="6"/>
  <c r="AV146" i="6" s="1"/>
  <c r="BC78" i="8"/>
  <c r="BE13" i="8"/>
  <c r="BE16" i="8" s="1"/>
  <c r="BD16" i="8"/>
  <c r="BC20" i="8"/>
  <c r="BB55" i="8"/>
  <c r="BB52" i="8"/>
  <c r="BC116" i="8"/>
  <c r="BC5" i="8"/>
  <c r="T147" i="8"/>
  <c r="T142" i="8"/>
  <c r="BA60" i="8"/>
  <c r="BA91" i="8"/>
  <c r="AE113" i="8"/>
  <c r="AE119" i="8"/>
  <c r="AE117" i="8"/>
  <c r="CA5" i="8" l="1"/>
  <c r="CA107" i="8" s="1"/>
  <c r="AZ8" i="8"/>
  <c r="BC29" i="8"/>
  <c r="BB59" i="8"/>
  <c r="BB95" i="8" s="1"/>
  <c r="BA96" i="8"/>
  <c r="BT107" i="8"/>
  <c r="BT72" i="8"/>
  <c r="BS107" i="8"/>
  <c r="BS72" i="8"/>
  <c r="BT6" i="8"/>
  <c r="BT8" i="8" s="1"/>
  <c r="BA9" i="8"/>
  <c r="BA64" i="8"/>
  <c r="BA10" i="8"/>
  <c r="BA7" i="8" s="1"/>
  <c r="BA63" i="8"/>
  <c r="BB4" i="8"/>
  <c r="AT137" i="6"/>
  <c r="BA6" i="8"/>
  <c r="AT136" i="6" s="1"/>
  <c r="AF112" i="8"/>
  <c r="BM113" i="8"/>
  <c r="BC52" i="8"/>
  <c r="BD20" i="8"/>
  <c r="BC55" i="8"/>
  <c r="BD5" i="8"/>
  <c r="BD78" i="8"/>
  <c r="AW141" i="6"/>
  <c r="AW146" i="6" s="1"/>
  <c r="AE118" i="8"/>
  <c r="BM118" i="8" s="1"/>
  <c r="BD116" i="8"/>
  <c r="BB79" i="8"/>
  <c r="BB70" i="8"/>
  <c r="BB71" i="8" s="1"/>
  <c r="BB72" i="8" s="1"/>
  <c r="AX141" i="6"/>
  <c r="AX146" i="6" s="1"/>
  <c r="BE78" i="8"/>
  <c r="U126" i="8"/>
  <c r="U131" i="8"/>
  <c r="BB60" i="8"/>
  <c r="BB91" i="8"/>
  <c r="BB96" i="8" s="1"/>
  <c r="AF84" i="8"/>
  <c r="X11" i="6"/>
  <c r="CA72" i="8" l="1"/>
  <c r="BA8" i="8"/>
  <c r="BD29" i="8"/>
  <c r="BC59" i="8"/>
  <c r="BC95" i="8" s="1"/>
  <c r="AU137" i="6"/>
  <c r="BB64" i="8"/>
  <c r="BB9" i="8"/>
  <c r="BB63" i="8"/>
  <c r="BC4" i="8"/>
  <c r="BB10" i="8"/>
  <c r="BB7" i="8" s="1"/>
  <c r="BB6" i="8"/>
  <c r="AU136" i="6" s="1"/>
  <c r="AG76" i="8"/>
  <c r="Y148" i="6"/>
  <c r="X12" i="6"/>
  <c r="BE116" i="8"/>
  <c r="BC91" i="8"/>
  <c r="AF113" i="8"/>
  <c r="AF119" i="8"/>
  <c r="AF117" i="8"/>
  <c r="U132" i="8"/>
  <c r="U129" i="8"/>
  <c r="BE20" i="8"/>
  <c r="BD52" i="8"/>
  <c r="BD55" i="8"/>
  <c r="BE5" i="8"/>
  <c r="BC70" i="8"/>
  <c r="BC71" i="8" s="1"/>
  <c r="BC79" i="8"/>
  <c r="BB8" i="8" l="1"/>
  <c r="BC60" i="8"/>
  <c r="BC96" i="8"/>
  <c r="BE29" i="8"/>
  <c r="BE59" i="8" s="1"/>
  <c r="BE95" i="8" s="1"/>
  <c r="BD59" i="8"/>
  <c r="BD95" i="8" s="1"/>
  <c r="BD4" i="8"/>
  <c r="BU5" i="8" s="1"/>
  <c r="BU107" i="8" s="1"/>
  <c r="BC64" i="8"/>
  <c r="BC63" i="8"/>
  <c r="BC10" i="8"/>
  <c r="BC7" i="8" s="1"/>
  <c r="BC9" i="8"/>
  <c r="AV137" i="6"/>
  <c r="BC6" i="8"/>
  <c r="BD60" i="8"/>
  <c r="BD91" i="8"/>
  <c r="BC72" i="8"/>
  <c r="BD70" i="8"/>
  <c r="BD71" i="8" s="1"/>
  <c r="BD72" i="8" s="1"/>
  <c r="BD79" i="8"/>
  <c r="AF118" i="8"/>
  <c r="BE55" i="8"/>
  <c r="U128" i="8"/>
  <c r="U137" i="8" s="1"/>
  <c r="V125" i="8"/>
  <c r="U139" i="8"/>
  <c r="U134" i="8"/>
  <c r="U138" i="8"/>
  <c r="U133" i="8"/>
  <c r="N147" i="6" s="1"/>
  <c r="AG112" i="8"/>
  <c r="AG84" i="8"/>
  <c r="Y11" i="6"/>
  <c r="BC8" i="8" l="1"/>
  <c r="BE52" i="8"/>
  <c r="BD96" i="8"/>
  <c r="BU72" i="8"/>
  <c r="BU6" i="8"/>
  <c r="AV136" i="6"/>
  <c r="BD9" i="8"/>
  <c r="BD10" i="8"/>
  <c r="BD7" i="8" s="1"/>
  <c r="BD63" i="8"/>
  <c r="AW137" i="6"/>
  <c r="BE4" i="8"/>
  <c r="BD64" i="8"/>
  <c r="BD6" i="8"/>
  <c r="U143" i="8"/>
  <c r="U148" i="8"/>
  <c r="AG119" i="8"/>
  <c r="AG113" i="8"/>
  <c r="AG117" i="8"/>
  <c r="U144" i="8"/>
  <c r="U149" i="8"/>
  <c r="BE91" i="8"/>
  <c r="BE60" i="8"/>
  <c r="AH76" i="8"/>
  <c r="Z148" i="6"/>
  <c r="Y12" i="6"/>
  <c r="U147" i="8"/>
  <c r="U142" i="8"/>
  <c r="V130" i="8"/>
  <c r="BE79" i="8"/>
  <c r="BE70" i="8"/>
  <c r="BD8" i="8" l="1"/>
  <c r="E65" i="8"/>
  <c r="AX137" i="6"/>
  <c r="BE9" i="8"/>
  <c r="BE10" i="8"/>
  <c r="BE7" i="8" s="1"/>
  <c r="BE64" i="8"/>
  <c r="BE63" i="8"/>
  <c r="BE6" i="8"/>
  <c r="BT51" i="8" s="1"/>
  <c r="BV5" i="8"/>
  <c r="BV107" i="8" s="1"/>
  <c r="BE65" i="8"/>
  <c r="AW136" i="6"/>
  <c r="BU8" i="8"/>
  <c r="AH112" i="8"/>
  <c r="AH84" i="8"/>
  <c r="Z11" i="6"/>
  <c r="V126" i="8"/>
  <c r="V131" i="8"/>
  <c r="BE71" i="8"/>
  <c r="BE72" i="8" s="1"/>
  <c r="BE96" i="8"/>
  <c r="AG118" i="8"/>
  <c r="BE8" i="8" l="1"/>
  <c r="BT59" i="8"/>
  <c r="BT71" i="8"/>
  <c r="BY70" i="8"/>
  <c r="BT80" i="8"/>
  <c r="BU42" i="8"/>
  <c r="BS35" i="8"/>
  <c r="BT56" i="8"/>
  <c r="BS70" i="8"/>
  <c r="BS39" i="8"/>
  <c r="BS52" i="8"/>
  <c r="BS50" i="8"/>
  <c r="BS26" i="8"/>
  <c r="BT38" i="8"/>
  <c r="BT78" i="8"/>
  <c r="BS38" i="8"/>
  <c r="BT81" i="8"/>
  <c r="BY79" i="8"/>
  <c r="BS71" i="8"/>
  <c r="BT57" i="8"/>
  <c r="BT16" i="8"/>
  <c r="BT34" i="8"/>
  <c r="BT41" i="8"/>
  <c r="BT111" i="8"/>
  <c r="BT40" i="8"/>
  <c r="BS48" i="8"/>
  <c r="BS13" i="8"/>
  <c r="BT36" i="8"/>
  <c r="BS15" i="8"/>
  <c r="BT44" i="8"/>
  <c r="BU38" i="8"/>
  <c r="BT110" i="8"/>
  <c r="BV72" i="8"/>
  <c r="BU33" i="8"/>
  <c r="BT93" i="8"/>
  <c r="BS30" i="8"/>
  <c r="BS63" i="8"/>
  <c r="BT32" i="8"/>
  <c r="BS41" i="8"/>
  <c r="BU92" i="8"/>
  <c r="BU111" i="8"/>
  <c r="BU47" i="8"/>
  <c r="BU40" i="8"/>
  <c r="BT55" i="8"/>
  <c r="BU64" i="8"/>
  <c r="BT94" i="8"/>
  <c r="BU56" i="8"/>
  <c r="BU110" i="8"/>
  <c r="BU14" i="8"/>
  <c r="BU22" i="8"/>
  <c r="BU52" i="8"/>
  <c r="BU24" i="8"/>
  <c r="BY91" i="8"/>
  <c r="E23" i="21" s="1"/>
  <c r="BY60" i="8"/>
  <c r="M68" i="6" s="1"/>
  <c r="BX79" i="8"/>
  <c r="BU43" i="8"/>
  <c r="BU36" i="8"/>
  <c r="BU37" i="8"/>
  <c r="BU34" i="8"/>
  <c r="BU57" i="8"/>
  <c r="BU82" i="8"/>
  <c r="BU30" i="8"/>
  <c r="BT20" i="8"/>
  <c r="BS27" i="8"/>
  <c r="BT37" i="8"/>
  <c r="BS92" i="8"/>
  <c r="BS94" i="8"/>
  <c r="BS16" i="8"/>
  <c r="BT15" i="8"/>
  <c r="BH31" i="8"/>
  <c r="BS78" i="8"/>
  <c r="BS34" i="8"/>
  <c r="BT30" i="8"/>
  <c r="BT96" i="8"/>
  <c r="BT52" i="8"/>
  <c r="BS59" i="8"/>
  <c r="BS56" i="8"/>
  <c r="BT64" i="8"/>
  <c r="BS22" i="8"/>
  <c r="BS32" i="8"/>
  <c r="BY96" i="8"/>
  <c r="BX60" i="8"/>
  <c r="L68" i="6" s="1"/>
  <c r="BU20" i="8"/>
  <c r="BU21" i="8"/>
  <c r="BU49" i="8"/>
  <c r="BU23" i="8"/>
  <c r="BU35" i="8"/>
  <c r="BU51" i="8"/>
  <c r="BU95" i="8"/>
  <c r="BU71" i="8"/>
  <c r="BS42" i="8"/>
  <c r="BT21" i="8"/>
  <c r="BS95" i="8"/>
  <c r="BT58" i="8"/>
  <c r="BS64" i="8"/>
  <c r="BT91" i="8"/>
  <c r="BT14" i="8"/>
  <c r="BT50" i="8"/>
  <c r="BT23" i="8"/>
  <c r="BT70" i="8"/>
  <c r="BT39" i="8"/>
  <c r="BS37" i="8"/>
  <c r="BS111" i="8"/>
  <c r="BS60" i="8"/>
  <c r="BS31" i="8"/>
  <c r="BS51" i="8"/>
  <c r="BE66" i="8"/>
  <c r="BU96" i="8"/>
  <c r="BX63" i="8"/>
  <c r="BX78" i="8"/>
  <c r="CA64" i="8"/>
  <c r="BX94" i="8"/>
  <c r="D26" i="21" s="1"/>
  <c r="BX70" i="8"/>
  <c r="BG37" i="8"/>
  <c r="BG91" i="8"/>
  <c r="BZ30" i="8"/>
  <c r="BG60" i="8"/>
  <c r="C68" i="6" s="1"/>
  <c r="BY111" i="8"/>
  <c r="BZ39" i="8"/>
  <c r="CA55" i="8"/>
  <c r="BZ46" i="8"/>
  <c r="BZ91" i="8"/>
  <c r="F23" i="21" s="1"/>
  <c r="CA94" i="8"/>
  <c r="G26" i="21" s="1"/>
  <c r="BG51" i="8"/>
  <c r="BG29" i="8"/>
  <c r="BZ57" i="8"/>
  <c r="N65" i="6" s="1"/>
  <c r="BY39" i="8"/>
  <c r="BZ71" i="8"/>
  <c r="BG20" i="8"/>
  <c r="BY110" i="8"/>
  <c r="BG111" i="8"/>
  <c r="CA46" i="8"/>
  <c r="BZ60" i="8"/>
  <c r="N68" i="6" s="1"/>
  <c r="BZ32" i="8"/>
  <c r="BX40" i="8"/>
  <c r="CA37" i="8"/>
  <c r="BG35" i="8"/>
  <c r="BY35" i="8"/>
  <c r="BG78" i="8"/>
  <c r="BX46" i="8"/>
  <c r="BZ23" i="8"/>
  <c r="BY14" i="8"/>
  <c r="E20" i="21" s="1"/>
  <c r="BX80" i="8"/>
  <c r="BY16" i="8"/>
  <c r="E22" i="21" s="1"/>
  <c r="CA25" i="8"/>
  <c r="BY44" i="8"/>
  <c r="BG23" i="8"/>
  <c r="BX33" i="8"/>
  <c r="BZ26" i="8"/>
  <c r="BX35" i="8"/>
  <c r="BX110" i="8"/>
  <c r="BZ110" i="8"/>
  <c r="BG46" i="8"/>
  <c r="BY22" i="8"/>
  <c r="BZ82" i="8"/>
  <c r="CA49" i="8"/>
  <c r="BX29" i="8"/>
  <c r="CA95" i="8"/>
  <c r="G27" i="21" s="1"/>
  <c r="BG95" i="8"/>
  <c r="CA43" i="8"/>
  <c r="BZ47" i="8"/>
  <c r="BG15" i="8"/>
  <c r="BZ70" i="8"/>
  <c r="CA31" i="8"/>
  <c r="BZ93" i="8"/>
  <c r="F25" i="21" s="1"/>
  <c r="BG16" i="8"/>
  <c r="BY49" i="8"/>
  <c r="BZ14" i="8"/>
  <c r="F20" i="21" s="1"/>
  <c r="BX82" i="8"/>
  <c r="BY95" i="8"/>
  <c r="E27" i="21" s="1"/>
  <c r="BY47" i="8"/>
  <c r="BZ95" i="8"/>
  <c r="F27" i="21" s="1"/>
  <c r="BY80" i="8"/>
  <c r="BX28" i="8"/>
  <c r="BY23" i="8"/>
  <c r="BY33" i="8"/>
  <c r="CA59" i="8"/>
  <c r="BZ52" i="8"/>
  <c r="BG21" i="8"/>
  <c r="BG71" i="8"/>
  <c r="CA27" i="8"/>
  <c r="BY64" i="8"/>
  <c r="BX44" i="8"/>
  <c r="BY37" i="8"/>
  <c r="BM43" i="8"/>
  <c r="BK50" i="8"/>
  <c r="BN60" i="8"/>
  <c r="J68" i="6" s="1"/>
  <c r="BN79" i="8"/>
  <c r="BJ71" i="8"/>
  <c r="BJ95" i="8"/>
  <c r="BX96" i="8"/>
  <c r="BX37" i="8"/>
  <c r="BX91" i="8"/>
  <c r="D23" i="21" s="1"/>
  <c r="BG58" i="8"/>
  <c r="C66" i="6" s="1"/>
  <c r="CA58" i="8"/>
  <c r="BY45" i="8"/>
  <c r="BY78" i="8"/>
  <c r="CA52" i="8"/>
  <c r="BY43" i="8"/>
  <c r="BX31" i="8"/>
  <c r="BG40" i="8"/>
  <c r="BY25" i="8"/>
  <c r="BY41" i="8"/>
  <c r="BZ38" i="8"/>
  <c r="BY34" i="8"/>
  <c r="BZ80" i="8"/>
  <c r="BZ31" i="8"/>
  <c r="BZ34" i="8"/>
  <c r="BG27" i="8"/>
  <c r="BZ64" i="8"/>
  <c r="CA56" i="8"/>
  <c r="BZ79" i="8"/>
  <c r="BG25" i="8"/>
  <c r="CA106" i="8"/>
  <c r="CA36" i="8"/>
  <c r="CA35" i="8"/>
  <c r="BX50" i="8"/>
  <c r="BG117" i="8"/>
  <c r="BZ51" i="8"/>
  <c r="CA20" i="8"/>
  <c r="BX25" i="8"/>
  <c r="CA14" i="8"/>
  <c r="G20" i="21" s="1"/>
  <c r="BX26" i="8"/>
  <c r="BY51" i="8"/>
  <c r="BY15" i="8"/>
  <c r="E21" i="21" s="1"/>
  <c r="BY13" i="8"/>
  <c r="E19" i="21" s="1"/>
  <c r="BX48" i="8"/>
  <c r="BG106" i="8"/>
  <c r="BG26" i="8"/>
  <c r="BZ29" i="8"/>
  <c r="BG82" i="8"/>
  <c r="BY30" i="8"/>
  <c r="CA16" i="8"/>
  <c r="G22" i="21" s="1"/>
  <c r="CA41" i="8"/>
  <c r="BX30" i="8"/>
  <c r="BG57" i="8"/>
  <c r="C65" i="6" s="1"/>
  <c r="CA110" i="8"/>
  <c r="CA39" i="8"/>
  <c r="BY92" i="8"/>
  <c r="E24" i="21" s="1"/>
  <c r="CA26" i="8"/>
  <c r="BZ63" i="8"/>
  <c r="CA47" i="8"/>
  <c r="BX39" i="8"/>
  <c r="BZ49" i="8"/>
  <c r="BZ111" i="8"/>
  <c r="BG49" i="8"/>
  <c r="CA15" i="8"/>
  <c r="G21" i="21" s="1"/>
  <c r="BY27" i="8"/>
  <c r="BX45" i="8"/>
  <c r="BX111" i="8"/>
  <c r="BY58" i="8"/>
  <c r="M66" i="6" s="1"/>
  <c r="BY32" i="8"/>
  <c r="BY36" i="8"/>
  <c r="BZ43" i="8"/>
  <c r="CA21" i="8"/>
  <c r="BG36" i="8"/>
  <c r="CA45" i="8"/>
  <c r="BG63" i="8"/>
  <c r="BY38" i="8"/>
  <c r="BY24" i="8"/>
  <c r="CA38" i="8"/>
  <c r="BZ92" i="8"/>
  <c r="F24" i="21" s="1"/>
  <c r="BZ28" i="8"/>
  <c r="BG38" i="8"/>
  <c r="BK41" i="8"/>
  <c r="BL29" i="8"/>
  <c r="BJ63" i="8"/>
  <c r="BN52" i="8"/>
  <c r="BI44" i="8"/>
  <c r="AX136" i="6"/>
  <c r="BY52" i="8"/>
  <c r="BY57" i="8"/>
  <c r="M65" i="6" s="1"/>
  <c r="BG33" i="8"/>
  <c r="BZ40" i="8"/>
  <c r="BY93" i="8"/>
  <c r="E25" i="21" s="1"/>
  <c r="BX95" i="8"/>
  <c r="D27" i="21" s="1"/>
  <c r="BX64" i="8"/>
  <c r="CA34" i="8"/>
  <c r="CA91" i="8"/>
  <c r="G23" i="21" s="1"/>
  <c r="BX43" i="8"/>
  <c r="BY82" i="8"/>
  <c r="BX71" i="8"/>
  <c r="BG92" i="8"/>
  <c r="BX32" i="8"/>
  <c r="BZ56" i="8"/>
  <c r="N64" i="6" s="1"/>
  <c r="BY48" i="8"/>
  <c r="BZ25" i="8"/>
  <c r="CA28" i="8"/>
  <c r="BY50" i="8"/>
  <c r="BG93" i="8"/>
  <c r="CA78" i="8"/>
  <c r="BX13" i="8"/>
  <c r="D19" i="21" s="1"/>
  <c r="BZ59" i="8"/>
  <c r="N67" i="6" s="1"/>
  <c r="BG110" i="8"/>
  <c r="BZ15" i="8"/>
  <c r="F21" i="21" s="1"/>
  <c r="BG31" i="8"/>
  <c r="BX42" i="8"/>
  <c r="BG81" i="8"/>
  <c r="BY29" i="8"/>
  <c r="BG48" i="8"/>
  <c r="BG13" i="8"/>
  <c r="BY42" i="8"/>
  <c r="BY20" i="8"/>
  <c r="CA96" i="8"/>
  <c r="CA79" i="8"/>
  <c r="BY40" i="8"/>
  <c r="BX15" i="8"/>
  <c r="D21" i="21" s="1"/>
  <c r="BX106" i="8"/>
  <c r="CA29" i="8"/>
  <c r="BX34" i="8"/>
  <c r="BG43" i="8"/>
  <c r="CA40" i="8"/>
  <c r="BG45" i="8"/>
  <c r="BX81" i="8"/>
  <c r="BX57" i="8"/>
  <c r="L65" i="6" s="1"/>
  <c r="BX49" i="8"/>
  <c r="BZ16" i="8"/>
  <c r="F22" i="21" s="1"/>
  <c r="CA93" i="8"/>
  <c r="G25" i="21" s="1"/>
  <c r="CA60" i="8"/>
  <c r="BG52" i="8"/>
  <c r="BZ22" i="8"/>
  <c r="CA80" i="8"/>
  <c r="CA30" i="8"/>
  <c r="BX41" i="8"/>
  <c r="BX27" i="8"/>
  <c r="CA24" i="8"/>
  <c r="BZ45" i="8"/>
  <c r="BZ27" i="8"/>
  <c r="BG70" i="8"/>
  <c r="BZ41" i="8"/>
  <c r="CA13" i="8"/>
  <c r="G19" i="21" s="1"/>
  <c r="BX38" i="8"/>
  <c r="CA48" i="8"/>
  <c r="CA57" i="8"/>
  <c r="BX22" i="8"/>
  <c r="BY26" i="8"/>
  <c r="CA70" i="8"/>
  <c r="BY81" i="8"/>
  <c r="BZ58" i="8"/>
  <c r="N66" i="6" s="1"/>
  <c r="BZ36" i="8"/>
  <c r="BG59" i="8"/>
  <c r="C67" i="6" s="1"/>
  <c r="BZ55" i="8"/>
  <c r="N63" i="6" s="1"/>
  <c r="CA33" i="8"/>
  <c r="BN25" i="8"/>
  <c r="BK42" i="8"/>
  <c r="BM29" i="8"/>
  <c r="BN93" i="8"/>
  <c r="BJ43" i="8"/>
  <c r="BL28" i="8"/>
  <c r="BX55" i="8"/>
  <c r="L63" i="6" s="1"/>
  <c r="BX52" i="8"/>
  <c r="BX16" i="8"/>
  <c r="D22" i="21" s="1"/>
  <c r="BZ44" i="8"/>
  <c r="BX21" i="8"/>
  <c r="BZ33" i="8"/>
  <c r="BX51" i="8"/>
  <c r="BZ24" i="8"/>
  <c r="CA111" i="8"/>
  <c r="BZ42" i="8"/>
  <c r="BG64" i="8"/>
  <c r="BX14" i="8"/>
  <c r="D20" i="21" s="1"/>
  <c r="BG80" i="8"/>
  <c r="BY55" i="8"/>
  <c r="M63" i="6" s="1"/>
  <c r="BZ78" i="8"/>
  <c r="CA22" i="8"/>
  <c r="BX59" i="8"/>
  <c r="L67" i="6" s="1"/>
  <c r="BZ106" i="8"/>
  <c r="BG30" i="8"/>
  <c r="BY106" i="8"/>
  <c r="BY59" i="8"/>
  <c r="M67" i="6" s="1"/>
  <c r="BG50" i="8"/>
  <c r="BG22" i="8"/>
  <c r="CA23" i="8"/>
  <c r="BG112" i="8"/>
  <c r="BZ81" i="8"/>
  <c r="CA82" i="8"/>
  <c r="BG24" i="8"/>
  <c r="CA81" i="8"/>
  <c r="BG56" i="8"/>
  <c r="C64" i="6" s="1"/>
  <c r="BG96" i="8"/>
  <c r="BG28" i="8"/>
  <c r="BX47" i="8"/>
  <c r="BG44" i="8"/>
  <c r="BX20" i="8"/>
  <c r="BZ94" i="8"/>
  <c r="F26" i="21" s="1"/>
  <c r="BY56" i="8"/>
  <c r="M64" i="6" s="1"/>
  <c r="BX23" i="8"/>
  <c r="BG34" i="8"/>
  <c r="BG14" i="8"/>
  <c r="BX56" i="8"/>
  <c r="L64" i="6" s="1"/>
  <c r="BX36" i="8"/>
  <c r="BZ13" i="8"/>
  <c r="F19" i="21" s="1"/>
  <c r="BG94" i="8"/>
  <c r="BZ96" i="8"/>
  <c r="BX92" i="8"/>
  <c r="D24" i="21" s="1"/>
  <c r="BG79" i="8"/>
  <c r="BZ48" i="8"/>
  <c r="CA51" i="8"/>
  <c r="CA44" i="8"/>
  <c r="BY21" i="8"/>
  <c r="BG42" i="8"/>
  <c r="BY71" i="8"/>
  <c r="BG55" i="8"/>
  <c r="C63" i="6" s="1"/>
  <c r="BZ21" i="8"/>
  <c r="CA50" i="8"/>
  <c r="BZ37" i="8"/>
  <c r="BG32" i="8"/>
  <c r="BG47" i="8"/>
  <c r="BZ35" i="8"/>
  <c r="BZ50" i="8"/>
  <c r="BX58" i="8"/>
  <c r="L66" i="6" s="1"/>
  <c r="BY31" i="8"/>
  <c r="CA63" i="8"/>
  <c r="BG39" i="8"/>
  <c r="CA32" i="8"/>
  <c r="BY28" i="8"/>
  <c r="BX93" i="8"/>
  <c r="D25" i="21" s="1"/>
  <c r="BZ20" i="8"/>
  <c r="BG41" i="8"/>
  <c r="CA71" i="8"/>
  <c r="BX24" i="8"/>
  <c r="CA92" i="8"/>
  <c r="G24" i="21" s="1"/>
  <c r="BY94" i="8"/>
  <c r="E26" i="21" s="1"/>
  <c r="CA42" i="8"/>
  <c r="BY46" i="8"/>
  <c r="BY63" i="8"/>
  <c r="BK78" i="8"/>
  <c r="BI64" i="8"/>
  <c r="BM52" i="8"/>
  <c r="BL93" i="8"/>
  <c r="BM96" i="8"/>
  <c r="BL55" i="8"/>
  <c r="H63" i="6" s="1"/>
  <c r="BK45" i="8"/>
  <c r="BI91" i="8"/>
  <c r="BI59" i="8"/>
  <c r="E67" i="6" s="1"/>
  <c r="BN39" i="8"/>
  <c r="BL46" i="8"/>
  <c r="BM63" i="8"/>
  <c r="BI94" i="8"/>
  <c r="BN71" i="8"/>
  <c r="BK52" i="8"/>
  <c r="BK110" i="8"/>
  <c r="BN40" i="8"/>
  <c r="BM49" i="8"/>
  <c r="BL27" i="8"/>
  <c r="BM81" i="8"/>
  <c r="BK92" i="8"/>
  <c r="BJ32" i="8"/>
  <c r="BJ51" i="8"/>
  <c r="BJ30" i="8"/>
  <c r="BM37" i="8"/>
  <c r="BM31" i="8"/>
  <c r="BI27" i="8"/>
  <c r="BI57" i="8"/>
  <c r="E65" i="6" s="1"/>
  <c r="BI45" i="8"/>
  <c r="BN81" i="8"/>
  <c r="BJ33" i="8"/>
  <c r="BM55" i="8"/>
  <c r="I63" i="6" s="1"/>
  <c r="BL56" i="8"/>
  <c r="H64" i="6" s="1"/>
  <c r="BM13" i="8"/>
  <c r="BJ40" i="8"/>
  <c r="BJ34" i="8"/>
  <c r="BK32" i="8"/>
  <c r="BJ70" i="8"/>
  <c r="BL59" i="8"/>
  <c r="H67" i="6" s="1"/>
  <c r="BI92" i="8"/>
  <c r="BK48" i="8"/>
  <c r="BL91" i="8"/>
  <c r="BL15" i="8"/>
  <c r="BI41" i="8"/>
  <c r="BN36" i="8"/>
  <c r="BL111" i="8"/>
  <c r="BM110" i="8"/>
  <c r="BI43" i="8"/>
  <c r="BK36" i="8"/>
  <c r="BJ106" i="8"/>
  <c r="BK95" i="8"/>
  <c r="BJ13" i="8"/>
  <c r="BL40" i="8"/>
  <c r="BJ92" i="8"/>
  <c r="BM27" i="8"/>
  <c r="BL58" i="8"/>
  <c r="H66" i="6" s="1"/>
  <c r="BJ91" i="8"/>
  <c r="BI117" i="8"/>
  <c r="BK13" i="8"/>
  <c r="BK79" i="8"/>
  <c r="BJ80" i="8"/>
  <c r="BN24" i="8"/>
  <c r="BI35" i="8"/>
  <c r="BM21" i="8"/>
  <c r="BL30" i="8"/>
  <c r="BI71" i="8"/>
  <c r="BM78" i="8"/>
  <c r="BL42" i="8"/>
  <c r="BM26" i="8"/>
  <c r="BM80" i="8"/>
  <c r="BL71" i="8"/>
  <c r="BM94" i="8"/>
  <c r="BJ47" i="8"/>
  <c r="BJ57" i="8"/>
  <c r="F65" i="6" s="1"/>
  <c r="BJ24" i="8"/>
  <c r="BK27" i="8"/>
  <c r="BJ60" i="8"/>
  <c r="F68" i="6" s="1"/>
  <c r="BJ64" i="8"/>
  <c r="BK16" i="8"/>
  <c r="BI70" i="8"/>
  <c r="BM57" i="8"/>
  <c r="I65" i="6" s="1"/>
  <c r="BN20" i="8"/>
  <c r="BI49" i="8"/>
  <c r="BN94" i="8"/>
  <c r="BI82" i="8"/>
  <c r="BI13" i="8"/>
  <c r="BL20" i="8"/>
  <c r="BN21" i="8"/>
  <c r="BK31" i="8"/>
  <c r="BM51" i="8"/>
  <c r="BJ42" i="8"/>
  <c r="BK26" i="8"/>
  <c r="BN14" i="8"/>
  <c r="BJ94" i="8"/>
  <c r="BI38" i="8"/>
  <c r="BJ22" i="8"/>
  <c r="BI111" i="8"/>
  <c r="BJ58" i="8"/>
  <c r="F66" i="6" s="1"/>
  <c r="BJ29" i="8"/>
  <c r="BN33" i="8"/>
  <c r="BK63" i="8"/>
  <c r="BK59" i="8"/>
  <c r="G67" i="6" s="1"/>
  <c r="BN110" i="8"/>
  <c r="BM46" i="8"/>
  <c r="BK46" i="8"/>
  <c r="BK22" i="8"/>
  <c r="BJ82" i="8"/>
  <c r="BK39" i="8"/>
  <c r="BM25" i="8"/>
  <c r="BI37" i="8"/>
  <c r="BK96" i="8"/>
  <c r="BJ23" i="8"/>
  <c r="BJ44" i="8"/>
  <c r="BN58" i="8"/>
  <c r="J66" i="6" s="1"/>
  <c r="BJ41" i="8"/>
  <c r="BK55" i="8"/>
  <c r="G63" i="6" s="1"/>
  <c r="BI28" i="8"/>
  <c r="BL16" i="8"/>
  <c r="BJ96" i="8"/>
  <c r="BL45" i="8"/>
  <c r="BM23" i="8"/>
  <c r="BM40" i="8"/>
  <c r="BN26" i="8"/>
  <c r="BN56" i="8"/>
  <c r="J64" i="6" s="1"/>
  <c r="BN27" i="8"/>
  <c r="BL80" i="8"/>
  <c r="BL49" i="8"/>
  <c r="BJ21" i="8"/>
  <c r="BN96" i="8"/>
  <c r="BM45" i="8"/>
  <c r="BM48" i="8"/>
  <c r="BM34" i="8"/>
  <c r="BM92" i="8"/>
  <c r="BN32" i="8"/>
  <c r="BJ25" i="8"/>
  <c r="BM15" i="8"/>
  <c r="BJ45" i="8"/>
  <c r="BI31" i="8"/>
  <c r="BN95" i="8"/>
  <c r="BN13" i="8"/>
  <c r="BK38" i="8"/>
  <c r="BK111" i="8"/>
  <c r="BN49" i="8"/>
  <c r="BK70" i="8"/>
  <c r="BK44" i="8"/>
  <c r="BJ15" i="8"/>
  <c r="BN82" i="8"/>
  <c r="BL82" i="8"/>
  <c r="BM33" i="8"/>
  <c r="BI29" i="8"/>
  <c r="BL44" i="8"/>
  <c r="BN38" i="8"/>
  <c r="BN28" i="8"/>
  <c r="BK30" i="8"/>
  <c r="BM58" i="8"/>
  <c r="I66" i="6" s="1"/>
  <c r="BI96" i="8"/>
  <c r="BK49" i="8"/>
  <c r="BI39" i="8"/>
  <c r="BN59" i="8"/>
  <c r="J67" i="6" s="1"/>
  <c r="BI78" i="8"/>
  <c r="BL33" i="8"/>
  <c r="BM42" i="8"/>
  <c r="BI110" i="8"/>
  <c r="BM93" i="8"/>
  <c r="BL13" i="8"/>
  <c r="BJ35" i="8"/>
  <c r="BN37" i="8"/>
  <c r="BL24" i="8"/>
  <c r="BI24" i="8"/>
  <c r="BK71" i="8"/>
  <c r="BI80" i="8"/>
  <c r="BJ46" i="8"/>
  <c r="BM20" i="8"/>
  <c r="BI93" i="8"/>
  <c r="BN91" i="8"/>
  <c r="BL36" i="8"/>
  <c r="BJ27" i="8"/>
  <c r="BK91" i="8"/>
  <c r="BL35" i="8"/>
  <c r="BN46" i="8"/>
  <c r="BN34" i="8"/>
  <c r="BJ36" i="8"/>
  <c r="BJ78" i="8"/>
  <c r="BI34" i="8"/>
  <c r="BK37" i="8"/>
  <c r="BJ59" i="8"/>
  <c r="F67" i="6" s="1"/>
  <c r="BM30" i="8"/>
  <c r="BK14" i="8"/>
  <c r="BI42" i="8"/>
  <c r="BI106" i="8"/>
  <c r="BJ20" i="8"/>
  <c r="BK28" i="8"/>
  <c r="BJ49" i="8"/>
  <c r="BL63" i="8"/>
  <c r="BL110" i="8"/>
  <c r="BI15" i="8"/>
  <c r="BL64" i="8"/>
  <c r="BJ52" i="8"/>
  <c r="BL70" i="8"/>
  <c r="BK20" i="8"/>
  <c r="BL78" i="8"/>
  <c r="BJ56" i="8"/>
  <c r="F64" i="6" s="1"/>
  <c r="BM56" i="8"/>
  <c r="I64" i="6" s="1"/>
  <c r="BI95" i="8"/>
  <c r="BJ81" i="8"/>
  <c r="BN23" i="8"/>
  <c r="BK24" i="8"/>
  <c r="BJ48" i="8"/>
  <c r="BI63" i="8"/>
  <c r="BI20" i="8"/>
  <c r="BN70" i="8"/>
  <c r="BM39" i="8"/>
  <c r="BK81" i="8"/>
  <c r="BL60" i="8"/>
  <c r="H68" i="6" s="1"/>
  <c r="BL79" i="8"/>
  <c r="BM70" i="8"/>
  <c r="BM106" i="8"/>
  <c r="BI46" i="8"/>
  <c r="BJ55" i="8"/>
  <c r="F63" i="6" s="1"/>
  <c r="BN55" i="8"/>
  <c r="J63" i="6" s="1"/>
  <c r="BM95" i="8"/>
  <c r="BM36" i="8"/>
  <c r="BK117" i="8"/>
  <c r="BO55" i="8"/>
  <c r="BO23" i="8"/>
  <c r="BO46" i="8"/>
  <c r="BQ37" i="8"/>
  <c r="BP40" i="8"/>
  <c r="BP56" i="8"/>
  <c r="BO48" i="8"/>
  <c r="BO57" i="8"/>
  <c r="BO56" i="8"/>
  <c r="BO24" i="8"/>
  <c r="BO91" i="8"/>
  <c r="BQ27" i="8"/>
  <c r="BO15" i="8"/>
  <c r="BQ45" i="8"/>
  <c r="BO50" i="8"/>
  <c r="BQ80" i="8"/>
  <c r="BQ106" i="8"/>
  <c r="BQ110" i="8"/>
  <c r="BR28" i="8"/>
  <c r="BO63" i="8"/>
  <c r="BO43" i="8"/>
  <c r="BP14" i="8"/>
  <c r="BP80" i="8"/>
  <c r="BQ50" i="8"/>
  <c r="BR20" i="8"/>
  <c r="BP46" i="8"/>
  <c r="BO21" i="8"/>
  <c r="BQ49" i="8"/>
  <c r="BO25" i="8"/>
  <c r="BR51" i="8"/>
  <c r="BP52" i="8"/>
  <c r="BR36" i="8"/>
  <c r="BR58" i="8"/>
  <c r="BR35" i="8"/>
  <c r="BR32" i="8"/>
  <c r="BP38" i="8"/>
  <c r="BP13" i="8"/>
  <c r="BP50" i="8"/>
  <c r="BO49" i="8"/>
  <c r="BP15" i="8"/>
  <c r="BP45" i="8"/>
  <c r="BO58" i="8"/>
  <c r="BP24" i="8"/>
  <c r="BQ39" i="8"/>
  <c r="BQ41" i="8"/>
  <c r="BP33" i="8"/>
  <c r="BR40" i="8"/>
  <c r="BQ55" i="8"/>
  <c r="BR57" i="8"/>
  <c r="BO95" i="8"/>
  <c r="BP25" i="8"/>
  <c r="BR63" i="8"/>
  <c r="BP59" i="8"/>
  <c r="BH112" i="8"/>
  <c r="BH55" i="8"/>
  <c r="D63" i="6" s="1"/>
  <c r="BO39" i="8"/>
  <c r="BR52" i="8"/>
  <c r="BH13" i="8"/>
  <c r="BH42" i="8"/>
  <c r="BH96" i="8"/>
  <c r="BP47" i="8"/>
  <c r="BH91" i="8"/>
  <c r="BH34" i="8"/>
  <c r="BH37" i="8"/>
  <c r="BP42" i="8"/>
  <c r="BH82" i="8"/>
  <c r="BP78" i="8"/>
  <c r="BH30" i="8"/>
  <c r="BH41" i="8"/>
  <c r="BH48" i="8"/>
  <c r="BH33" i="8"/>
  <c r="BH38" i="8"/>
  <c r="BR50" i="8"/>
  <c r="BH52" i="8"/>
  <c r="BT22" i="8"/>
  <c r="BS43" i="8"/>
  <c r="BU55" i="8"/>
  <c r="BU27" i="8"/>
  <c r="BM117" i="8"/>
  <c r="BT25" i="8"/>
  <c r="BT35" i="8"/>
  <c r="BU32" i="8"/>
  <c r="BS40" i="8"/>
  <c r="BT13" i="8"/>
  <c r="BH94" i="8"/>
  <c r="BT79" i="8"/>
  <c r="BS57" i="8"/>
  <c r="BS91" i="8"/>
  <c r="BU28" i="8"/>
  <c r="BU41" i="8"/>
  <c r="BU31" i="8"/>
  <c r="BU80" i="8"/>
  <c r="BT47" i="8"/>
  <c r="BS47" i="8"/>
  <c r="BU45" i="8"/>
  <c r="BS28" i="8"/>
  <c r="BR22" i="8"/>
  <c r="BO92" i="8"/>
  <c r="BR71" i="8"/>
  <c r="BR95" i="8"/>
  <c r="BQ40" i="8"/>
  <c r="BR14" i="8"/>
  <c r="BI47" i="8"/>
  <c r="BL48" i="8"/>
  <c r="BI26" i="8"/>
  <c r="BM28" i="8"/>
  <c r="BK43" i="8"/>
  <c r="BJ111" i="8"/>
  <c r="BL95" i="8"/>
  <c r="BJ79" i="8"/>
  <c r="BK25" i="8"/>
  <c r="BN111" i="8"/>
  <c r="BN41" i="8"/>
  <c r="BM41" i="8"/>
  <c r="BM44" i="8"/>
  <c r="BI16" i="8"/>
  <c r="BL47" i="8"/>
  <c r="BM16" i="8"/>
  <c r="BM111" i="8"/>
  <c r="BN63" i="8"/>
  <c r="BJ26" i="8"/>
  <c r="BN57" i="8"/>
  <c r="J65" i="6" s="1"/>
  <c r="BL32" i="8"/>
  <c r="BK40" i="8"/>
  <c r="BL38" i="8"/>
  <c r="BI14" i="8"/>
  <c r="BJ112" i="8"/>
  <c r="BI51" i="8"/>
  <c r="BM79" i="8"/>
  <c r="BN80" i="8"/>
  <c r="BK51" i="8"/>
  <c r="BJ110" i="8"/>
  <c r="BM38" i="8"/>
  <c r="BN50" i="8"/>
  <c r="BK93" i="8"/>
  <c r="BN92" i="8"/>
  <c r="BN78" i="8"/>
  <c r="BJ31" i="8"/>
  <c r="BN45" i="8"/>
  <c r="BM60" i="8"/>
  <c r="I68" i="6" s="1"/>
  <c r="BI23" i="8"/>
  <c r="BI36" i="8"/>
  <c r="BI21" i="8"/>
  <c r="BJ38" i="8"/>
  <c r="BJ14" i="8"/>
  <c r="BI50" i="8"/>
  <c r="BL112" i="8"/>
  <c r="BQ34" i="8"/>
  <c r="BQ57" i="8"/>
  <c r="BQ30" i="8"/>
  <c r="BO28" i="8"/>
  <c r="BO44" i="8"/>
  <c r="BQ31" i="8"/>
  <c r="BQ33" i="8"/>
  <c r="BO40" i="8"/>
  <c r="BQ111" i="8"/>
  <c r="BO106" i="8"/>
  <c r="BO35" i="8"/>
  <c r="BP92" i="8"/>
  <c r="BO111" i="8"/>
  <c r="BR92" i="8"/>
  <c r="BQ26" i="8"/>
  <c r="BQ16" i="8"/>
  <c r="BO38" i="8"/>
  <c r="BO13" i="8"/>
  <c r="BR59" i="8"/>
  <c r="BR23" i="8"/>
  <c r="BQ22" i="8"/>
  <c r="BO70" i="8"/>
  <c r="BO110" i="8"/>
  <c r="BO36" i="8"/>
  <c r="BH28" i="8"/>
  <c r="BP94" i="8"/>
  <c r="BO82" i="8"/>
  <c r="BQ46" i="8"/>
  <c r="BQ59" i="8"/>
  <c r="BO81" i="8"/>
  <c r="BH58" i="8"/>
  <c r="D66" i="6" s="1"/>
  <c r="BQ93" i="8"/>
  <c r="BH22" i="8"/>
  <c r="BO34" i="8"/>
  <c r="BQ15" i="8"/>
  <c r="BP43" i="8"/>
  <c r="BQ43" i="8"/>
  <c r="BQ79" i="8"/>
  <c r="BQ35" i="8"/>
  <c r="BR25" i="8"/>
  <c r="BP34" i="8"/>
  <c r="BH46" i="8"/>
  <c r="BO52" i="8"/>
  <c r="BQ28" i="8"/>
  <c r="BO78" i="8"/>
  <c r="BR16" i="8"/>
  <c r="BR82" i="8"/>
  <c r="BP91" i="8"/>
  <c r="BO27" i="8"/>
  <c r="BQ92" i="8"/>
  <c r="BP81" i="8"/>
  <c r="BR55" i="8"/>
  <c r="BR78" i="8"/>
  <c r="BR26" i="8"/>
  <c r="BR27" i="8"/>
  <c r="BH60" i="8"/>
  <c r="D68" i="6" s="1"/>
  <c r="BP23" i="8"/>
  <c r="BP63" i="8"/>
  <c r="BR29" i="8"/>
  <c r="BH70" i="8"/>
  <c r="BH43" i="8"/>
  <c r="BR56" i="8"/>
  <c r="BR96" i="8"/>
  <c r="BR13" i="8"/>
  <c r="BH32" i="8"/>
  <c r="BR42" i="8"/>
  <c r="BR45" i="8"/>
  <c r="BH51" i="8"/>
  <c r="BH25" i="8"/>
  <c r="BH106" i="8"/>
  <c r="BH71" i="8"/>
  <c r="BH23" i="8"/>
  <c r="BH29" i="8"/>
  <c r="BH45" i="8"/>
  <c r="BH24" i="8"/>
  <c r="BS36" i="8"/>
  <c r="BT24" i="8"/>
  <c r="BU70" i="8"/>
  <c r="BH59" i="8"/>
  <c r="D67" i="6" s="1"/>
  <c r="BT46" i="8"/>
  <c r="BT27" i="8"/>
  <c r="BS49" i="8"/>
  <c r="BU29" i="8"/>
  <c r="BS55" i="8"/>
  <c r="BT60" i="8"/>
  <c r="BS29" i="8"/>
  <c r="BS45" i="8"/>
  <c r="BT43" i="8"/>
  <c r="BT31" i="8"/>
  <c r="BS82" i="8"/>
  <c r="BU44" i="8"/>
  <c r="BU58" i="8"/>
  <c r="BU93" i="8"/>
  <c r="BU63" i="8"/>
  <c r="BS110" i="8"/>
  <c r="BT92" i="8"/>
  <c r="BU78" i="8"/>
  <c r="BP57" i="8"/>
  <c r="BR60" i="8"/>
  <c r="BR111" i="8"/>
  <c r="BQ44" i="8"/>
  <c r="BQ48" i="8"/>
  <c r="BH56" i="8"/>
  <c r="D64" i="6" s="1"/>
  <c r="BN43" i="8"/>
  <c r="BK80" i="8"/>
  <c r="BL94" i="8"/>
  <c r="BN64" i="8"/>
  <c r="BJ39" i="8"/>
  <c r="BL22" i="8"/>
  <c r="BI112" i="8"/>
  <c r="BJ93" i="8"/>
  <c r="BK47" i="8"/>
  <c r="BJ50" i="8"/>
  <c r="BJ37" i="8"/>
  <c r="BK94" i="8"/>
  <c r="BK15" i="8"/>
  <c r="BN48" i="8"/>
  <c r="BL106" i="8"/>
  <c r="BK60" i="8"/>
  <c r="G68" i="6" s="1"/>
  <c r="BL26" i="8"/>
  <c r="BI22" i="8"/>
  <c r="BJ28" i="8"/>
  <c r="BM82" i="8"/>
  <c r="BN15" i="8"/>
  <c r="BL14" i="8"/>
  <c r="BL43" i="8"/>
  <c r="BI30" i="8"/>
  <c r="BI32" i="8"/>
  <c r="BL25" i="8"/>
  <c r="BL37" i="8"/>
  <c r="BN16" i="8"/>
  <c r="BM64" i="8"/>
  <c r="BL34" i="8"/>
  <c r="BN47" i="8"/>
  <c r="BL52" i="8"/>
  <c r="BK35" i="8"/>
  <c r="BM50" i="8"/>
  <c r="BL96" i="8"/>
  <c r="BL21" i="8"/>
  <c r="BL41" i="8"/>
  <c r="BM59" i="8"/>
  <c r="I67" i="6" s="1"/>
  <c r="BN30" i="8"/>
  <c r="BI58" i="8"/>
  <c r="E66" i="6" s="1"/>
  <c r="BM91" i="8"/>
  <c r="BK34" i="8"/>
  <c r="BM22" i="8"/>
  <c r="BK21" i="8"/>
  <c r="BI48" i="8"/>
  <c r="BO20" i="8"/>
  <c r="BO93" i="8"/>
  <c r="BO32" i="8"/>
  <c r="BQ36" i="8"/>
  <c r="BO60" i="8"/>
  <c r="BQ25" i="8"/>
  <c r="BQ24" i="8"/>
  <c r="BR93" i="8"/>
  <c r="BO45" i="8"/>
  <c r="BQ60" i="8"/>
  <c r="BP106" i="8"/>
  <c r="BQ94" i="8"/>
  <c r="BR46" i="8"/>
  <c r="BR39" i="8"/>
  <c r="BO96" i="8"/>
  <c r="BO42" i="8"/>
  <c r="BP21" i="8"/>
  <c r="BQ70" i="8"/>
  <c r="BO22" i="8"/>
  <c r="BR91" i="8"/>
  <c r="BO30" i="8"/>
  <c r="BP55" i="8"/>
  <c r="BO41" i="8"/>
  <c r="BR37" i="8"/>
  <c r="BR70" i="8"/>
  <c r="BP30" i="8"/>
  <c r="BR94" i="8"/>
  <c r="BP35" i="8"/>
  <c r="BP93" i="8"/>
  <c r="BR80" i="8"/>
  <c r="BQ96" i="8"/>
  <c r="BP44" i="8"/>
  <c r="BP58" i="8"/>
  <c r="BQ78" i="8"/>
  <c r="BQ51" i="8"/>
  <c r="BR64" i="8"/>
  <c r="BO59" i="8"/>
  <c r="BP36" i="8"/>
  <c r="BQ64" i="8"/>
  <c r="BP39" i="8"/>
  <c r="BQ81" i="8"/>
  <c r="BR15" i="8"/>
  <c r="BO47" i="8"/>
  <c r="BO37" i="8"/>
  <c r="BP32" i="8"/>
  <c r="BQ42" i="8"/>
  <c r="BR31" i="8"/>
  <c r="BP64" i="8"/>
  <c r="BP96" i="8"/>
  <c r="BQ21" i="8"/>
  <c r="BR33" i="8"/>
  <c r="BP22" i="8"/>
  <c r="BP111" i="8"/>
  <c r="BP27" i="8"/>
  <c r="BH27" i="8"/>
  <c r="BR110" i="8"/>
  <c r="BO33" i="8"/>
  <c r="BO16" i="8"/>
  <c r="BQ23" i="8"/>
  <c r="BP49" i="8"/>
  <c r="BP16" i="8"/>
  <c r="BO26" i="8"/>
  <c r="BR47" i="8"/>
  <c r="BH35" i="8"/>
  <c r="BR49" i="8"/>
  <c r="BP37" i="8"/>
  <c r="BR79" i="8"/>
  <c r="BR44" i="8"/>
  <c r="BH21" i="8"/>
  <c r="BH110" i="8"/>
  <c r="BH63" i="8"/>
  <c r="BR24" i="8"/>
  <c r="BH79" i="8"/>
  <c r="BH80" i="8"/>
  <c r="BR106" i="8"/>
  <c r="BH57" i="8"/>
  <c r="D65" i="6" s="1"/>
  <c r="BT49" i="8"/>
  <c r="BH64" i="8"/>
  <c r="BS14" i="8"/>
  <c r="BU59" i="8"/>
  <c r="BH36" i="8"/>
  <c r="BV6" i="8"/>
  <c r="BS20" i="8"/>
  <c r="BS33" i="8"/>
  <c r="BU26" i="8"/>
  <c r="BS46" i="8"/>
  <c r="BT106" i="8"/>
  <c r="BS58" i="8"/>
  <c r="BT29" i="8"/>
  <c r="BS81" i="8"/>
  <c r="BT48" i="8"/>
  <c r="BS93" i="8"/>
  <c r="BU60" i="8"/>
  <c r="BU15" i="8"/>
  <c r="BU81" i="8"/>
  <c r="BS24" i="8"/>
  <c r="BS44" i="8"/>
  <c r="BS80" i="8"/>
  <c r="BU39" i="8"/>
  <c r="BQ38" i="8"/>
  <c r="BQ32" i="8"/>
  <c r="BR43" i="8"/>
  <c r="BP41" i="8"/>
  <c r="BH111" i="8"/>
  <c r="BM32" i="8"/>
  <c r="BL57" i="8"/>
  <c r="H65" i="6" s="1"/>
  <c r="BL92" i="8"/>
  <c r="BL31" i="8"/>
  <c r="BL23" i="8"/>
  <c r="BI81" i="8"/>
  <c r="BJ117" i="8"/>
  <c r="BN42" i="8"/>
  <c r="BL81" i="8"/>
  <c r="BK57" i="8"/>
  <c r="G65" i="6" s="1"/>
  <c r="BK82" i="8"/>
  <c r="BN22" i="8"/>
  <c r="BL51" i="8"/>
  <c r="BI52" i="8"/>
  <c r="BN31" i="8"/>
  <c r="BM24" i="8"/>
  <c r="BI56" i="8"/>
  <c r="E64" i="6" s="1"/>
  <c r="BK64" i="8"/>
  <c r="BM47" i="8"/>
  <c r="BM71" i="8"/>
  <c r="BL39" i="8"/>
  <c r="BN35" i="8"/>
  <c r="BN44" i="8"/>
  <c r="BM14" i="8"/>
  <c r="BI79" i="8"/>
  <c r="BN29" i="8"/>
  <c r="BI60" i="8"/>
  <c r="E68" i="6" s="1"/>
  <c r="BI40" i="8"/>
  <c r="BK33" i="8"/>
  <c r="BJ16" i="8"/>
  <c r="BI55" i="8"/>
  <c r="E63" i="6" s="1"/>
  <c r="BK58" i="8"/>
  <c r="G66" i="6" s="1"/>
  <c r="BN106" i="8"/>
  <c r="BI33" i="8"/>
  <c r="BK106" i="8"/>
  <c r="BL50" i="8"/>
  <c r="BN51" i="8"/>
  <c r="BK29" i="8"/>
  <c r="BI25" i="8"/>
  <c r="BM35" i="8"/>
  <c r="BK56" i="8"/>
  <c r="G64" i="6" s="1"/>
  <c r="BK23" i="8"/>
  <c r="BK112" i="8"/>
  <c r="BL117" i="8"/>
  <c r="BO31" i="8"/>
  <c r="BQ56" i="8"/>
  <c r="BO29" i="8"/>
  <c r="BQ95" i="8"/>
  <c r="BO94" i="8"/>
  <c r="BP26" i="8"/>
  <c r="BQ47" i="8"/>
  <c r="BO51" i="8"/>
  <c r="BP48" i="8"/>
  <c r="BQ52" i="8"/>
  <c r="BQ13" i="8"/>
  <c r="BR81" i="8"/>
  <c r="BP60" i="8"/>
  <c r="BO79" i="8"/>
  <c r="BQ58" i="8"/>
  <c r="BO64" i="8"/>
  <c r="BQ29" i="8"/>
  <c r="BO71" i="8"/>
  <c r="BQ63" i="8"/>
  <c r="BQ82" i="8"/>
  <c r="BQ71" i="8"/>
  <c r="BQ91" i="8"/>
  <c r="BP29" i="8"/>
  <c r="BH95" i="8"/>
  <c r="BR30" i="8"/>
  <c r="BP31" i="8"/>
  <c r="BQ14" i="8"/>
  <c r="BQ20" i="8"/>
  <c r="BO14" i="8"/>
  <c r="BP110" i="8"/>
  <c r="BP70" i="8"/>
  <c r="BP82" i="8"/>
  <c r="BO80" i="8"/>
  <c r="BP51" i="8"/>
  <c r="BR48" i="8"/>
  <c r="BP20" i="8"/>
  <c r="BR21" i="8"/>
  <c r="BH50" i="8"/>
  <c r="BP95" i="8"/>
  <c r="BH15" i="8"/>
  <c r="BR34" i="8"/>
  <c r="BH44" i="8"/>
  <c r="BH47" i="8"/>
  <c r="BU13" i="8"/>
  <c r="BT45" i="8"/>
  <c r="BT63" i="8"/>
  <c r="BS21" i="8"/>
  <c r="BU46" i="8"/>
  <c r="BU94" i="8"/>
  <c r="BH14" i="8"/>
  <c r="BP79" i="8"/>
  <c r="BH92" i="8"/>
  <c r="BS23" i="8"/>
  <c r="BU48" i="8"/>
  <c r="BH16" i="8"/>
  <c r="BH20" i="8"/>
  <c r="BH117" i="8"/>
  <c r="BH93" i="8"/>
  <c r="BH78" i="8"/>
  <c r="BH40" i="8"/>
  <c r="BU91" i="8"/>
  <c r="BT33" i="8"/>
  <c r="BS106" i="8"/>
  <c r="BU106" i="8"/>
  <c r="BS96" i="8"/>
  <c r="BP28" i="8"/>
  <c r="BT28" i="8"/>
  <c r="BU50" i="8"/>
  <c r="BR38" i="8"/>
  <c r="BR41" i="8"/>
  <c r="BH81" i="8"/>
  <c r="BH39" i="8"/>
  <c r="BH26" i="8"/>
  <c r="BS79" i="8"/>
  <c r="BM112" i="8"/>
  <c r="BU16" i="8"/>
  <c r="BT26" i="8"/>
  <c r="BU25" i="8"/>
  <c r="BT42" i="8"/>
  <c r="BP71" i="8"/>
  <c r="BH49" i="8"/>
  <c r="BS25" i="8"/>
  <c r="BT95" i="8"/>
  <c r="BT82" i="8"/>
  <c r="AU65" i="8"/>
  <c r="V65" i="8"/>
  <c r="V66" i="8" s="1"/>
  <c r="R65" i="8"/>
  <c r="R66" i="8" s="1"/>
  <c r="T65" i="8"/>
  <c r="M65" i="8"/>
  <c r="M66" i="8" s="1"/>
  <c r="AA65" i="8"/>
  <c r="AA66" i="8" s="1"/>
  <c r="AE65" i="8"/>
  <c r="AE66" i="8" s="1"/>
  <c r="AI65" i="8"/>
  <c r="AM65" i="8"/>
  <c r="AM66" i="8" s="1"/>
  <c r="AQ65" i="8"/>
  <c r="AQ66" i="8" s="1"/>
  <c r="S65" i="8"/>
  <c r="S66" i="8" s="1"/>
  <c r="Q65" i="8"/>
  <c r="P65" i="8"/>
  <c r="P66" i="8" s="1"/>
  <c r="K65" i="8"/>
  <c r="AB65" i="8"/>
  <c r="AB66" i="8" s="1"/>
  <c r="AF65" i="8"/>
  <c r="AJ65" i="8"/>
  <c r="AJ66" i="8" s="1"/>
  <c r="AN65" i="8"/>
  <c r="AN66" i="8" s="1"/>
  <c r="AR65" i="8"/>
  <c r="O65" i="8"/>
  <c r="O66" i="8" s="1"/>
  <c r="U65" i="8"/>
  <c r="U66" i="8" s="1"/>
  <c r="L65" i="8"/>
  <c r="L66" i="8" s="1"/>
  <c r="Y65" i="8"/>
  <c r="Y66" i="8" s="1"/>
  <c r="AC65" i="8"/>
  <c r="AG65" i="8"/>
  <c r="AG66" i="8" s="1"/>
  <c r="AK65" i="8"/>
  <c r="AK66" i="8" s="1"/>
  <c r="AO65" i="8"/>
  <c r="AS65" i="8"/>
  <c r="AS66" i="8" s="1"/>
  <c r="N65" i="8"/>
  <c r="X65" i="8"/>
  <c r="X66" i="8" s="1"/>
  <c r="W65" i="8"/>
  <c r="Z65" i="8"/>
  <c r="AD65" i="8"/>
  <c r="AD66" i="8" s="1"/>
  <c r="AH65" i="8"/>
  <c r="AH66" i="8" s="1"/>
  <c r="AL65" i="8"/>
  <c r="AP65" i="8"/>
  <c r="AP66" i="8" s="1"/>
  <c r="AT65" i="8"/>
  <c r="AT66" i="8" s="1"/>
  <c r="AV65" i="8"/>
  <c r="AV66" i="8" s="1"/>
  <c r="AW65" i="8"/>
  <c r="AW66" i="8" s="1"/>
  <c r="AY65" i="8"/>
  <c r="AY66" i="8" s="1"/>
  <c r="AX65" i="8"/>
  <c r="AZ65" i="8"/>
  <c r="AZ66" i="8" s="1"/>
  <c r="BA65" i="8"/>
  <c r="BB65" i="8"/>
  <c r="BB66" i="8" s="1"/>
  <c r="BC65" i="8"/>
  <c r="BC66" i="8" s="1"/>
  <c r="BD65" i="8"/>
  <c r="BD66" i="8" s="1"/>
  <c r="BU79" i="8"/>
  <c r="BJ126" i="8"/>
  <c r="V132" i="8"/>
  <c r="V129" i="8"/>
  <c r="AH113" i="8"/>
  <c r="AH119" i="8"/>
  <c r="AH117" i="8"/>
  <c r="BN112" i="8"/>
  <c r="AA148" i="6"/>
  <c r="AI76" i="8"/>
  <c r="Z12" i="6"/>
  <c r="BN84" i="8"/>
  <c r="BO76" i="8" s="1"/>
  <c r="K66" i="8" l="1"/>
  <c r="BX65" i="8"/>
  <c r="BG65" i="8"/>
  <c r="AX66" i="8"/>
  <c r="BT66" i="8" s="1"/>
  <c r="BT65" i="8"/>
  <c r="N66" i="8"/>
  <c r="BH66" i="8" s="1"/>
  <c r="BH65" i="8"/>
  <c r="AU66" i="8"/>
  <c r="BS66" i="8" s="1"/>
  <c r="BS65" i="8"/>
  <c r="BV23" i="8"/>
  <c r="BV39" i="8"/>
  <c r="BV66" i="8"/>
  <c r="BV58" i="8"/>
  <c r="BV28" i="8"/>
  <c r="BV44" i="8"/>
  <c r="BV29" i="8"/>
  <c r="BV81" i="8"/>
  <c r="BV55" i="8"/>
  <c r="BV42" i="8"/>
  <c r="BV94" i="8"/>
  <c r="BV92" i="8"/>
  <c r="BV71" i="8"/>
  <c r="BV46" i="8"/>
  <c r="BV14" i="8"/>
  <c r="BV79" i="8"/>
  <c r="BV27" i="8"/>
  <c r="BV43" i="8"/>
  <c r="BV65" i="8"/>
  <c r="BV13" i="8"/>
  <c r="BV32" i="8"/>
  <c r="BV48" i="8"/>
  <c r="BV37" i="8"/>
  <c r="BV93" i="8"/>
  <c r="BV15" i="8"/>
  <c r="BV50" i="8"/>
  <c r="BV59" i="8"/>
  <c r="BV96" i="8"/>
  <c r="BV95" i="8"/>
  <c r="BV80" i="8"/>
  <c r="BV49" i="8"/>
  <c r="BV8" i="8"/>
  <c r="BV57" i="8"/>
  <c r="BV31" i="8"/>
  <c r="BV47" i="8"/>
  <c r="BV64" i="8"/>
  <c r="BV20" i="8"/>
  <c r="BV36" i="8"/>
  <c r="BV52" i="8"/>
  <c r="BV45" i="8"/>
  <c r="BV111" i="8"/>
  <c r="BV26" i="8"/>
  <c r="BV78" i="8"/>
  <c r="BV22" i="8"/>
  <c r="BV60" i="8"/>
  <c r="BV56" i="8"/>
  <c r="BV110" i="8"/>
  <c r="BV91" i="8"/>
  <c r="BV16" i="8"/>
  <c r="BV35" i="8"/>
  <c r="BV51" i="8"/>
  <c r="BV63" i="8"/>
  <c r="BV24" i="8"/>
  <c r="BV40" i="8"/>
  <c r="BV21" i="8"/>
  <c r="BV70" i="8"/>
  <c r="BV106" i="8"/>
  <c r="BV34" i="8"/>
  <c r="BV82" i="8"/>
  <c r="BV38" i="8"/>
  <c r="BV33" i="8"/>
  <c r="BV30" i="8"/>
  <c r="BV41" i="8"/>
  <c r="BV25" i="8"/>
  <c r="Z66" i="8"/>
  <c r="BL66" i="8" s="1"/>
  <c r="BL65" i="8"/>
  <c r="AC66" i="8"/>
  <c r="BZ65" i="8"/>
  <c r="BM65" i="8"/>
  <c r="AF66" i="8"/>
  <c r="BN66" i="8" s="1"/>
  <c r="BN65" i="8"/>
  <c r="Q66" i="8"/>
  <c r="BY65" i="8"/>
  <c r="BI65" i="8"/>
  <c r="AI66" i="8"/>
  <c r="BO66" i="8" s="1"/>
  <c r="BO65" i="8"/>
  <c r="T66" i="8"/>
  <c r="BJ66" i="8" s="1"/>
  <c r="BJ65" i="8"/>
  <c r="BA66" i="8"/>
  <c r="BU66" i="8" s="1"/>
  <c r="BU65" i="8"/>
  <c r="AL66" i="8"/>
  <c r="BP66" i="8" s="1"/>
  <c r="BP65" i="8"/>
  <c r="W66" i="8"/>
  <c r="BK66" i="8" s="1"/>
  <c r="BK65" i="8"/>
  <c r="AO66" i="8"/>
  <c r="CA65" i="8"/>
  <c r="BQ65" i="8"/>
  <c r="AR66" i="8"/>
  <c r="BR66" i="8" s="1"/>
  <c r="BR65" i="8"/>
  <c r="W125" i="8"/>
  <c r="V128" i="8"/>
  <c r="V139" i="8"/>
  <c r="BJ129" i="8"/>
  <c r="V134" i="8"/>
  <c r="BJ134" i="8" s="1"/>
  <c r="AI84" i="8"/>
  <c r="AA11" i="6"/>
  <c r="AH118" i="8"/>
  <c r="BN118" i="8" s="1"/>
  <c r="BN117" i="8"/>
  <c r="V138" i="8"/>
  <c r="V133" i="8"/>
  <c r="O147" i="6" s="1"/>
  <c r="BJ132" i="8"/>
  <c r="AI112" i="8"/>
  <c r="BN113" i="8"/>
  <c r="BZ66" i="8" l="1"/>
  <c r="BM66" i="8"/>
  <c r="CA66" i="8"/>
  <c r="BQ66" i="8"/>
  <c r="BI66" i="8"/>
  <c r="BY66" i="8"/>
  <c r="BX66" i="8"/>
  <c r="BG66" i="8"/>
  <c r="AI113" i="8"/>
  <c r="AI119" i="8"/>
  <c r="AI117" i="8"/>
  <c r="V143" i="8"/>
  <c r="V148" i="8"/>
  <c r="BJ148" i="8" s="1"/>
  <c r="BJ138" i="8"/>
  <c r="V149" i="8"/>
  <c r="BJ149" i="8" s="1"/>
  <c r="V144" i="8"/>
  <c r="BJ139" i="8"/>
  <c r="BJ144" i="8" s="1"/>
  <c r="AB148" i="6"/>
  <c r="AJ76" i="8"/>
  <c r="AA12" i="6"/>
  <c r="BJ128" i="8"/>
  <c r="V137" i="8"/>
  <c r="W130" i="8"/>
  <c r="AI118" i="8" l="1"/>
  <c r="W126" i="8"/>
  <c r="W131" i="8"/>
  <c r="AJ84" i="8"/>
  <c r="AB11" i="6"/>
  <c r="AJ112" i="8"/>
  <c r="V142" i="8"/>
  <c r="V147" i="8"/>
  <c r="BJ147" i="8" s="1"/>
  <c r="BJ137" i="8"/>
  <c r="BJ142" i="8" s="1"/>
  <c r="BJ143" i="8"/>
  <c r="W132" i="8" l="1"/>
  <c r="W129" i="8"/>
  <c r="AC148" i="6"/>
  <c r="AK76" i="8"/>
  <c r="AB12" i="6"/>
  <c r="AJ113" i="8"/>
  <c r="AJ119" i="8"/>
  <c r="AJ117" i="8"/>
  <c r="AJ118" i="8" l="1"/>
  <c r="AK84" i="8"/>
  <c r="AC11" i="6"/>
  <c r="AK112" i="8"/>
  <c r="X125" i="8"/>
  <c r="W128" i="8"/>
  <c r="W137" i="8" s="1"/>
  <c r="W139" i="8"/>
  <c r="W134" i="8"/>
  <c r="W138" i="8"/>
  <c r="W133" i="8"/>
  <c r="P147" i="6" s="1"/>
  <c r="W148" i="8" l="1"/>
  <c r="W143" i="8"/>
  <c r="X130" i="8"/>
  <c r="AK113" i="8"/>
  <c r="AK119" i="8"/>
  <c r="AK117" i="8"/>
  <c r="BO112" i="8"/>
  <c r="AL76" i="8"/>
  <c r="AC12" i="6"/>
  <c r="AD148" i="6"/>
  <c r="BO84" i="8"/>
  <c r="BP76" i="8" s="1"/>
  <c r="W149" i="8"/>
  <c r="W144" i="8"/>
  <c r="W142" i="8"/>
  <c r="W147" i="8"/>
  <c r="AK118" i="8" l="1"/>
  <c r="BO118" i="8" s="1"/>
  <c r="BO117" i="8"/>
  <c r="X126" i="8"/>
  <c r="X131" i="8"/>
  <c r="AL84" i="8"/>
  <c r="AD11" i="6"/>
  <c r="AL112" i="8"/>
  <c r="BO113" i="8"/>
  <c r="X132" i="8" l="1"/>
  <c r="X129" i="8"/>
  <c r="AE148" i="6"/>
  <c r="AM76" i="8"/>
  <c r="AD12" i="6"/>
  <c r="AL113" i="8"/>
  <c r="AL119" i="8"/>
  <c r="AL117" i="8"/>
  <c r="AL118" i="8" l="1"/>
  <c r="AM84" i="8"/>
  <c r="AE11" i="6"/>
  <c r="AM112" i="8"/>
  <c r="X128" i="8"/>
  <c r="X137" i="8" s="1"/>
  <c r="Y125" i="8"/>
  <c r="X139" i="8"/>
  <c r="X134" i="8"/>
  <c r="X138" i="8"/>
  <c r="X133" i="8"/>
  <c r="Q147" i="6" s="1"/>
  <c r="Y130" i="8" l="1"/>
  <c r="X148" i="8"/>
  <c r="X143" i="8"/>
  <c r="X142" i="8"/>
  <c r="X147" i="8"/>
  <c r="AF148" i="6"/>
  <c r="AN76" i="8"/>
  <c r="AE12" i="6"/>
  <c r="AM113" i="8"/>
  <c r="AM119" i="8"/>
  <c r="AM117" i="8"/>
  <c r="X149" i="8"/>
  <c r="X144" i="8"/>
  <c r="AM118" i="8" l="1"/>
  <c r="AN84" i="8"/>
  <c r="AF11" i="6"/>
  <c r="Y131" i="8"/>
  <c r="Y126" i="8"/>
  <c r="AN112" i="8"/>
  <c r="AO76" i="8" l="1"/>
  <c r="AG148" i="6"/>
  <c r="AF12" i="6"/>
  <c r="BP84" i="8"/>
  <c r="BQ76" i="8" s="1"/>
  <c r="BZ84" i="8"/>
  <c r="CA76" i="8" s="1"/>
  <c r="AN113" i="8"/>
  <c r="AN119" i="8"/>
  <c r="AN117" i="8"/>
  <c r="BP112" i="8"/>
  <c r="BK126" i="8"/>
  <c r="Y132" i="8"/>
  <c r="Y129" i="8"/>
  <c r="Y128" i="8" l="1"/>
  <c r="Z125" i="8"/>
  <c r="Y139" i="8"/>
  <c r="BK129" i="8"/>
  <c r="Y134" i="8"/>
  <c r="BK134" i="8" s="1"/>
  <c r="AN118" i="8"/>
  <c r="BP117" i="8"/>
  <c r="Y138" i="8"/>
  <c r="Y133" i="8"/>
  <c r="R147" i="6" s="1"/>
  <c r="BK132" i="8"/>
  <c r="AO112" i="8"/>
  <c r="BP113" i="8"/>
  <c r="BZ113" i="8"/>
  <c r="AG11" i="6"/>
  <c r="AO84" i="8"/>
  <c r="Y144" i="8" l="1"/>
  <c r="Y149" i="8"/>
  <c r="BK149" i="8" s="1"/>
  <c r="BK139" i="8"/>
  <c r="BK144" i="8" s="1"/>
  <c r="Y148" i="8"/>
  <c r="BK148" i="8" s="1"/>
  <c r="Y143" i="8"/>
  <c r="BK138" i="8"/>
  <c r="BZ118" i="8"/>
  <c r="BP118" i="8"/>
  <c r="Z130" i="8"/>
  <c r="AP76" i="8"/>
  <c r="AH148" i="6"/>
  <c r="AG12" i="6"/>
  <c r="AO113" i="8"/>
  <c r="AO119" i="8"/>
  <c r="AO117" i="8"/>
  <c r="BK128" i="8"/>
  <c r="Y137" i="8"/>
  <c r="BK143" i="8" l="1"/>
  <c r="AP84" i="8"/>
  <c r="AH11" i="6"/>
  <c r="AP112" i="8"/>
  <c r="Z131" i="8"/>
  <c r="Z126" i="8"/>
  <c r="Y147" i="8"/>
  <c r="BK147" i="8" s="1"/>
  <c r="Y142" i="8"/>
  <c r="BK137" i="8"/>
  <c r="BK142" i="8" s="1"/>
  <c r="AO118" i="8"/>
  <c r="AP113" i="8" l="1"/>
  <c r="AP119" i="8"/>
  <c r="AP117" i="8"/>
  <c r="Z132" i="8"/>
  <c r="Z129" i="8"/>
  <c r="AI148" i="6"/>
  <c r="AQ76" i="8"/>
  <c r="AH12" i="6"/>
  <c r="AA125" i="8" l="1"/>
  <c r="Z128" i="8"/>
  <c r="Z137" i="8" s="1"/>
  <c r="Z139" i="8"/>
  <c r="Z134" i="8"/>
  <c r="AP118" i="8"/>
  <c r="Z138" i="8"/>
  <c r="Z133" i="8"/>
  <c r="S147" i="6" s="1"/>
  <c r="AQ84" i="8"/>
  <c r="AI11" i="6"/>
  <c r="AQ112" i="8"/>
  <c r="Z149" i="8" l="1"/>
  <c r="Z144" i="8"/>
  <c r="Z148" i="8"/>
  <c r="Z143" i="8"/>
  <c r="AJ148" i="6"/>
  <c r="AR76" i="8"/>
  <c r="AI12" i="6"/>
  <c r="BQ84" i="8"/>
  <c r="BR76" i="8" s="1"/>
  <c r="Z147" i="8"/>
  <c r="Z142" i="8"/>
  <c r="AQ113" i="8"/>
  <c r="AQ119" i="8"/>
  <c r="AQ117" i="8"/>
  <c r="BQ112" i="8"/>
  <c r="AA130" i="8"/>
  <c r="AR112" i="8" l="1"/>
  <c r="BQ113" i="8"/>
  <c r="AA131" i="8"/>
  <c r="AA126" i="8"/>
  <c r="AQ118" i="8"/>
  <c r="BQ118" i="8" s="1"/>
  <c r="BQ117" i="8"/>
  <c r="AR84" i="8"/>
  <c r="AJ11" i="6"/>
  <c r="AR113" i="8" l="1"/>
  <c r="AR119" i="8"/>
  <c r="AR117" i="8"/>
  <c r="AK148" i="6"/>
  <c r="AS76" i="8"/>
  <c r="AJ12" i="6"/>
  <c r="AA132" i="8"/>
  <c r="AA129" i="8"/>
  <c r="AS84" i="8" l="1"/>
  <c r="AK11" i="6"/>
  <c r="AR118" i="8"/>
  <c r="AB125" i="8"/>
  <c r="AA128" i="8"/>
  <c r="AA137" i="8" s="1"/>
  <c r="AA139" i="8"/>
  <c r="AA134" i="8"/>
  <c r="AA138" i="8"/>
  <c r="AA133" i="8"/>
  <c r="T147" i="6" s="1"/>
  <c r="AS112" i="8"/>
  <c r="AA149" i="8" l="1"/>
  <c r="AA144" i="8"/>
  <c r="AA142" i="8"/>
  <c r="AA147" i="8"/>
  <c r="AA148" i="8"/>
  <c r="AA143" i="8"/>
  <c r="AB130" i="8"/>
  <c r="AS113" i="8"/>
  <c r="AS119" i="8"/>
  <c r="AS117" i="8"/>
  <c r="AT76" i="8"/>
  <c r="AL148" i="6"/>
  <c r="AK12" i="6"/>
  <c r="AT84" i="8" l="1"/>
  <c r="AL11" i="6"/>
  <c r="AT112" i="8"/>
  <c r="AS118" i="8"/>
  <c r="AB126" i="8"/>
  <c r="AB131" i="8"/>
  <c r="AT113" i="8" l="1"/>
  <c r="AT119" i="8"/>
  <c r="AT117" i="8"/>
  <c r="BR112" i="8"/>
  <c r="BY126" i="8"/>
  <c r="BL126" i="8"/>
  <c r="AB132" i="8"/>
  <c r="AB129" i="8"/>
  <c r="AM148" i="6"/>
  <c r="AU76" i="8"/>
  <c r="AU84" i="8" s="1"/>
  <c r="AL12" i="6"/>
  <c r="BR84" i="8"/>
  <c r="BS76" i="8" s="1"/>
  <c r="AB128" i="8" l="1"/>
  <c r="AC125" i="8"/>
  <c r="AB139" i="8"/>
  <c r="BL129" i="8"/>
  <c r="BY129" i="8"/>
  <c r="AB134" i="8"/>
  <c r="AB138" i="8"/>
  <c r="AB133" i="8"/>
  <c r="U147" i="6" s="1"/>
  <c r="BY132" i="8"/>
  <c r="BL132" i="8"/>
  <c r="AT118" i="8"/>
  <c r="BR118" i="8" s="1"/>
  <c r="BR117" i="8"/>
  <c r="AN148" i="6"/>
  <c r="AV76" i="8"/>
  <c r="AV84" i="8" s="1"/>
  <c r="AU112" i="8"/>
  <c r="BR113" i="8"/>
  <c r="AU113" i="8" l="1"/>
  <c r="AU119" i="8"/>
  <c r="AU117" i="8"/>
  <c r="BY128" i="8"/>
  <c r="BL128" i="8"/>
  <c r="AB137" i="8"/>
  <c r="AB148" i="8"/>
  <c r="AB143" i="8"/>
  <c r="BY138" i="8"/>
  <c r="BL138" i="8"/>
  <c r="AB149" i="8"/>
  <c r="AB144" i="8"/>
  <c r="BY139" i="8"/>
  <c r="BY144" i="8" s="1"/>
  <c r="BL139" i="8"/>
  <c r="BL144" i="8" s="1"/>
  <c r="AW76" i="8"/>
  <c r="AW84" i="8" s="1"/>
  <c r="AO148" i="6"/>
  <c r="BL134" i="8"/>
  <c r="BY134" i="8"/>
  <c r="AC130" i="8"/>
  <c r="AX76" i="8" l="1"/>
  <c r="AX84" i="8" s="1"/>
  <c r="AP148" i="6"/>
  <c r="BS84" i="8"/>
  <c r="BT76" i="8" s="1"/>
  <c r="BY149" i="8"/>
  <c r="BL149" i="8"/>
  <c r="BY148" i="8"/>
  <c r="BL148" i="8"/>
  <c r="BL143" i="8"/>
  <c r="AB147" i="8"/>
  <c r="AB142" i="8"/>
  <c r="BY137" i="8"/>
  <c r="BY142" i="8" s="1"/>
  <c r="BL137" i="8"/>
  <c r="BL142" i="8" s="1"/>
  <c r="AU118" i="8"/>
  <c r="BY143" i="8"/>
  <c r="AC131" i="8"/>
  <c r="AC126" i="8"/>
  <c r="AV112" i="8"/>
  <c r="AV113" i="8" l="1"/>
  <c r="AV119" i="8"/>
  <c r="AV117" i="8"/>
  <c r="AC132" i="8"/>
  <c r="AC129" i="8"/>
  <c r="BY147" i="8"/>
  <c r="BL147" i="8"/>
  <c r="AQ148" i="6"/>
  <c r="AY76" i="8"/>
  <c r="AY84" i="8" s="1"/>
  <c r="AC138" i="8" l="1"/>
  <c r="AC133" i="8"/>
  <c r="V147" i="6" s="1"/>
  <c r="AW112" i="8"/>
  <c r="AV118" i="8"/>
  <c r="AR148" i="6"/>
  <c r="AZ76" i="8"/>
  <c r="AZ84" i="8" s="1"/>
  <c r="AC128" i="8"/>
  <c r="AC137" i="8" s="1"/>
  <c r="AD125" i="8"/>
  <c r="AC139" i="8"/>
  <c r="AC134" i="8"/>
  <c r="AC147" i="8" l="1"/>
  <c r="AC142" i="8"/>
  <c r="AC143" i="8"/>
  <c r="AC148" i="8"/>
  <c r="AS148" i="6"/>
  <c r="BA76" i="8"/>
  <c r="BA84" i="8" s="1"/>
  <c r="BT84" i="8"/>
  <c r="BU76" i="8" s="1"/>
  <c r="CA84" i="8"/>
  <c r="AW113" i="8"/>
  <c r="AW119" i="8"/>
  <c r="AW117" i="8"/>
  <c r="BS112" i="8"/>
  <c r="AC144" i="8"/>
  <c r="AC149" i="8"/>
  <c r="AD130" i="8"/>
  <c r="AW118" i="8" l="1"/>
  <c r="BS118" i="8" s="1"/>
  <c r="BS117" i="8"/>
  <c r="BB76" i="8"/>
  <c r="BB84" i="8" s="1"/>
  <c r="AT148" i="6"/>
  <c r="AX112" i="8"/>
  <c r="BS113" i="8"/>
  <c r="AD131" i="8"/>
  <c r="AD126" i="8"/>
  <c r="AD132" i="8" l="1"/>
  <c r="AD129" i="8"/>
  <c r="AU148" i="6"/>
  <c r="BC76" i="8"/>
  <c r="BC84" i="8" s="1"/>
  <c r="AX113" i="8"/>
  <c r="AX119" i="8"/>
  <c r="AX117" i="8"/>
  <c r="AY112" i="8" l="1"/>
  <c r="AV148" i="6"/>
  <c r="BD76" i="8"/>
  <c r="BD84" i="8" s="1"/>
  <c r="BU84" i="8"/>
  <c r="BV76" i="8" s="1"/>
  <c r="AD138" i="8"/>
  <c r="AD133" i="8"/>
  <c r="W147" i="6" s="1"/>
  <c r="AX118" i="8"/>
  <c r="AE125" i="8"/>
  <c r="AD128" i="8"/>
  <c r="AD137" i="8" s="1"/>
  <c r="AD139" i="8"/>
  <c r="AD134" i="8"/>
  <c r="AD144" i="8" l="1"/>
  <c r="AD149" i="8"/>
  <c r="BE76" i="8"/>
  <c r="BE84" i="8" s="1"/>
  <c r="AW148" i="6"/>
  <c r="AD142" i="8"/>
  <c r="AD147" i="8"/>
  <c r="AE130" i="8"/>
  <c r="AD148" i="8"/>
  <c r="AD143" i="8"/>
  <c r="AY113" i="8"/>
  <c r="AY119" i="8"/>
  <c r="AY117" i="8"/>
  <c r="AY118" i="8" l="1"/>
  <c r="AX148" i="6"/>
  <c r="K86" i="8"/>
  <c r="BV84" i="8"/>
  <c r="AZ112" i="8"/>
  <c r="AE131" i="8"/>
  <c r="AE126" i="8"/>
  <c r="AZ113" i="8" l="1"/>
  <c r="AZ119" i="8"/>
  <c r="AZ117" i="8"/>
  <c r="BT112" i="8"/>
  <c r="AE132" i="8"/>
  <c r="BM126" i="8"/>
  <c r="AE129" i="8"/>
  <c r="AE133" i="8" l="1"/>
  <c r="X147" i="6" s="1"/>
  <c r="AE138" i="8"/>
  <c r="BM132" i="8"/>
  <c r="BA112" i="8"/>
  <c r="CA113" i="8"/>
  <c r="BT113" i="8"/>
  <c r="AF125" i="8"/>
  <c r="AE128" i="8"/>
  <c r="AE139" i="8"/>
  <c r="BM129" i="8"/>
  <c r="AE134" i="8"/>
  <c r="BM134" i="8" s="1"/>
  <c r="AZ118" i="8"/>
  <c r="BT117" i="8"/>
  <c r="CA118" i="8" l="1"/>
  <c r="BT118" i="8"/>
  <c r="BM128" i="8"/>
  <c r="AE137" i="8"/>
  <c r="BA113" i="8"/>
  <c r="BA119" i="8"/>
  <c r="BA117" i="8"/>
  <c r="AF130" i="8"/>
  <c r="AE149" i="8"/>
  <c r="BM149" i="8" s="1"/>
  <c r="AE144" i="8"/>
  <c r="BM139" i="8"/>
  <c r="BM144" i="8" s="1"/>
  <c r="AE143" i="8"/>
  <c r="AE148" i="8"/>
  <c r="BM148" i="8" s="1"/>
  <c r="BM138" i="8"/>
  <c r="BM143" i="8" l="1"/>
  <c r="AE142" i="8"/>
  <c r="AE147" i="8"/>
  <c r="BM147" i="8" s="1"/>
  <c r="BM137" i="8"/>
  <c r="BM142" i="8" s="1"/>
  <c r="BA118" i="8"/>
  <c r="AF131" i="8"/>
  <c r="AF126" i="8"/>
  <c r="BB112" i="8"/>
  <c r="AF132" i="8" l="1"/>
  <c r="AF129" i="8"/>
  <c r="BB113" i="8"/>
  <c r="BB119" i="8"/>
  <c r="BB117" i="8"/>
  <c r="BC112" i="8" l="1"/>
  <c r="AF128" i="8"/>
  <c r="AF137" i="8" s="1"/>
  <c r="AG125" i="8"/>
  <c r="AF139" i="8"/>
  <c r="AF134" i="8"/>
  <c r="BB118" i="8"/>
  <c r="AF138" i="8"/>
  <c r="AF133" i="8"/>
  <c r="Y147" i="6" s="1"/>
  <c r="AG130" i="8" l="1"/>
  <c r="AF142" i="8"/>
  <c r="AF147" i="8"/>
  <c r="BC113" i="8"/>
  <c r="BC119" i="8"/>
  <c r="BC117" i="8"/>
  <c r="BU112" i="8"/>
  <c r="AF148" i="8"/>
  <c r="AF143" i="8"/>
  <c r="AF149" i="8"/>
  <c r="AF144" i="8"/>
  <c r="BD112" i="8" l="1"/>
  <c r="BU113" i="8"/>
  <c r="AG131" i="8"/>
  <c r="AG126" i="8"/>
  <c r="BC118" i="8"/>
  <c r="BU118" i="8" s="1"/>
  <c r="BU117" i="8"/>
  <c r="BD113" i="8" l="1"/>
  <c r="BD119" i="8"/>
  <c r="BD117" i="8"/>
  <c r="AG132" i="8"/>
  <c r="AG129" i="8"/>
  <c r="AG138" i="8" l="1"/>
  <c r="AG133" i="8"/>
  <c r="Z147" i="6" s="1"/>
  <c r="BE112" i="8"/>
  <c r="BD118" i="8"/>
  <c r="AG128" i="8"/>
  <c r="AG137" i="8" s="1"/>
  <c r="AH125" i="8"/>
  <c r="AG139" i="8"/>
  <c r="AG134" i="8"/>
  <c r="AH130" i="8" l="1"/>
  <c r="BE113" i="8"/>
  <c r="BE119" i="8"/>
  <c r="BX112" i="8"/>
  <c r="BY112" i="8"/>
  <c r="BE117" i="8"/>
  <c r="BZ112" i="8"/>
  <c r="CA112" i="8"/>
  <c r="BV112" i="8"/>
  <c r="AG147" i="8"/>
  <c r="AG142" i="8"/>
  <c r="AG144" i="8"/>
  <c r="AG149" i="8"/>
  <c r="AG143" i="8"/>
  <c r="AG148" i="8"/>
  <c r="BE118" i="8" l="1"/>
  <c r="BV118" i="8" s="1"/>
  <c r="BX117" i="8"/>
  <c r="BY117" i="8"/>
  <c r="BZ117" i="8"/>
  <c r="CA117" i="8"/>
  <c r="BV117" i="8"/>
  <c r="BV113" i="8"/>
  <c r="AH131" i="8"/>
  <c r="AH126" i="8"/>
  <c r="AH132" i="8" l="1"/>
  <c r="BN126" i="8"/>
  <c r="AH129" i="8"/>
  <c r="AI125" i="8" l="1"/>
  <c r="AH128" i="8"/>
  <c r="AH139" i="8"/>
  <c r="BN129" i="8"/>
  <c r="AH134" i="8"/>
  <c r="BN134" i="8" s="1"/>
  <c r="AH138" i="8"/>
  <c r="AH133" i="8"/>
  <c r="AA147" i="6" s="1"/>
  <c r="BN132" i="8"/>
  <c r="AH149" i="8" l="1"/>
  <c r="BN149" i="8" s="1"/>
  <c r="AH144" i="8"/>
  <c r="BN139" i="8"/>
  <c r="BN144" i="8" s="1"/>
  <c r="AH148" i="8"/>
  <c r="BN148" i="8" s="1"/>
  <c r="AH143" i="8"/>
  <c r="BN138" i="8"/>
  <c r="BN128" i="8"/>
  <c r="AH137" i="8"/>
  <c r="AI130" i="8"/>
  <c r="BN143" i="8" l="1"/>
  <c r="AH147" i="8"/>
  <c r="BN147" i="8" s="1"/>
  <c r="AH142" i="8"/>
  <c r="BN137" i="8"/>
  <c r="BN142" i="8" s="1"/>
  <c r="AI131" i="8"/>
  <c r="AI126" i="8"/>
  <c r="AI132" i="8" l="1"/>
  <c r="AI129" i="8"/>
  <c r="AJ125" i="8" l="1"/>
  <c r="AI128" i="8"/>
  <c r="AI137" i="8" s="1"/>
  <c r="AI139" i="8"/>
  <c r="AI134" i="8"/>
  <c r="AI138" i="8"/>
  <c r="AI133" i="8"/>
  <c r="AB147" i="6" s="1"/>
  <c r="AI149" i="8" l="1"/>
  <c r="AI144" i="8"/>
  <c r="AI142" i="8"/>
  <c r="AI147" i="8"/>
  <c r="AI148" i="8"/>
  <c r="AI143" i="8"/>
  <c r="AJ130" i="8"/>
  <c r="AJ131" i="8" l="1"/>
  <c r="AJ126" i="8"/>
  <c r="AJ132" i="8" l="1"/>
  <c r="AJ129" i="8"/>
  <c r="AJ128" i="8" l="1"/>
  <c r="AJ137" i="8" s="1"/>
  <c r="AK125" i="8"/>
  <c r="AJ139" i="8"/>
  <c r="AJ134" i="8"/>
  <c r="AJ138" i="8"/>
  <c r="AJ133" i="8"/>
  <c r="AC147" i="6" s="1"/>
  <c r="D67" i="21" l="1"/>
  <c r="D69" i="21" s="1"/>
  <c r="AJ149" i="8"/>
  <c r="AJ144" i="8"/>
  <c r="AK130" i="8"/>
  <c r="AJ143" i="8"/>
  <c r="AJ148" i="8"/>
  <c r="AJ147" i="8"/>
  <c r="AJ142" i="8"/>
  <c r="AK131" i="8" l="1"/>
  <c r="AK126" i="8"/>
  <c r="AK132" i="8" l="1"/>
  <c r="BO126" i="8"/>
  <c r="AK129" i="8"/>
  <c r="AL125" i="8" l="1"/>
  <c r="AK128" i="8"/>
  <c r="AK139" i="8"/>
  <c r="BO129" i="8"/>
  <c r="AK134" i="8"/>
  <c r="BO134" i="8" s="1"/>
  <c r="AK138" i="8"/>
  <c r="AK133" i="8"/>
  <c r="AD147" i="6" s="1"/>
  <c r="BO132" i="8"/>
  <c r="AK144" i="8" l="1"/>
  <c r="AK149" i="8"/>
  <c r="BO149" i="8" s="1"/>
  <c r="BO139" i="8"/>
  <c r="BO144" i="8" s="1"/>
  <c r="AK143" i="8"/>
  <c r="AK148" i="8"/>
  <c r="BO148" i="8" s="1"/>
  <c r="BO138" i="8"/>
  <c r="BO128" i="8"/>
  <c r="AK137" i="8"/>
  <c r="AL130" i="8"/>
  <c r="AK147" i="8" l="1"/>
  <c r="BO147" i="8" s="1"/>
  <c r="AK142" i="8"/>
  <c r="BO137" i="8"/>
  <c r="BO142" i="8" s="1"/>
  <c r="AL131" i="8"/>
  <c r="AL126" i="8"/>
  <c r="BO143" i="8"/>
  <c r="AL132" i="8" l="1"/>
  <c r="AL129" i="8"/>
  <c r="AM125" i="8" l="1"/>
  <c r="AL128" i="8"/>
  <c r="AL137" i="8" s="1"/>
  <c r="AL139" i="8"/>
  <c r="AL134" i="8"/>
  <c r="AL138" i="8"/>
  <c r="AL133" i="8"/>
  <c r="AE147" i="6" s="1"/>
  <c r="AL149" i="8" l="1"/>
  <c r="AL144" i="8"/>
  <c r="AL147" i="8"/>
  <c r="AL142" i="8"/>
  <c r="AL148" i="8"/>
  <c r="AL143" i="8"/>
  <c r="AM130" i="8"/>
  <c r="AM131" i="8" l="1"/>
  <c r="AM126" i="8"/>
  <c r="AM132" i="8" l="1"/>
  <c r="AM129" i="8"/>
  <c r="AM128" i="8" l="1"/>
  <c r="AM137" i="8" s="1"/>
  <c r="AN125" i="8"/>
  <c r="AM139" i="8"/>
  <c r="AM134" i="8"/>
  <c r="AM133" i="8"/>
  <c r="AF147" i="6" s="1"/>
  <c r="AM138" i="8"/>
  <c r="E67" i="21" l="1"/>
  <c r="E69" i="21" s="1"/>
  <c r="AM144" i="8"/>
  <c r="AM149" i="8"/>
  <c r="AM148" i="8"/>
  <c r="AM143" i="8"/>
  <c r="AN130" i="8"/>
  <c r="AM142" i="8"/>
  <c r="AM147" i="8"/>
  <c r="AN131" i="8" l="1"/>
  <c r="AN126" i="8"/>
  <c r="AN132" i="8" l="1"/>
  <c r="BZ126" i="8"/>
  <c r="BP126" i="8"/>
  <c r="AN129" i="8"/>
  <c r="AN128" i="8" l="1"/>
  <c r="AO125" i="8"/>
  <c r="AN139" i="8"/>
  <c r="BZ129" i="8"/>
  <c r="BP129" i="8"/>
  <c r="AN134" i="8"/>
  <c r="AN138" i="8"/>
  <c r="AN133" i="8"/>
  <c r="AG147" i="6" s="1"/>
  <c r="BZ132" i="8"/>
  <c r="BP132" i="8"/>
  <c r="AN148" i="8" l="1"/>
  <c r="AN143" i="8"/>
  <c r="BZ138" i="8"/>
  <c r="BP138" i="8"/>
  <c r="AN149" i="8"/>
  <c r="AN144" i="8"/>
  <c r="BP139" i="8"/>
  <c r="BP144" i="8" s="1"/>
  <c r="BZ139" i="8"/>
  <c r="BZ144" i="8" s="1"/>
  <c r="BZ134" i="8"/>
  <c r="BP134" i="8"/>
  <c r="AO130" i="8"/>
  <c r="BZ128" i="8"/>
  <c r="BP128" i="8"/>
  <c r="AN137" i="8"/>
  <c r="BZ143" i="8" l="1"/>
  <c r="AN142" i="8"/>
  <c r="AN147" i="8"/>
  <c r="BZ137" i="8"/>
  <c r="BZ142" i="8" s="1"/>
  <c r="BP137" i="8"/>
  <c r="BP142" i="8" s="1"/>
  <c r="AO131" i="8"/>
  <c r="AO126" i="8"/>
  <c r="BP143" i="8"/>
  <c r="BZ149" i="8"/>
  <c r="BP149" i="8"/>
  <c r="BZ148" i="8"/>
  <c r="BP148" i="8"/>
  <c r="AO132" i="8" l="1"/>
  <c r="AO129" i="8"/>
  <c r="BP147" i="8"/>
  <c r="BZ147" i="8"/>
  <c r="AP125" i="8" l="1"/>
  <c r="AO128" i="8"/>
  <c r="AO137" i="8" s="1"/>
  <c r="AO139" i="8"/>
  <c r="AO134" i="8"/>
  <c r="AO138" i="8"/>
  <c r="AO133" i="8"/>
  <c r="AH147" i="6" s="1"/>
  <c r="AO144" i="8" l="1"/>
  <c r="AO149" i="8"/>
  <c r="AO147" i="8"/>
  <c r="AO142" i="8"/>
  <c r="AO143" i="8"/>
  <c r="AO148" i="8"/>
  <c r="AP130" i="8"/>
  <c r="AP131" i="8" l="1"/>
  <c r="AP126" i="8"/>
  <c r="AP132" i="8" l="1"/>
  <c r="AP129" i="8"/>
  <c r="F67" i="21" l="1"/>
  <c r="F69" i="21" s="1"/>
  <c r="AQ125" i="8"/>
  <c r="AP128" i="8"/>
  <c r="AP137" i="8" s="1"/>
  <c r="AP139" i="8"/>
  <c r="AP134" i="8"/>
  <c r="AP138" i="8"/>
  <c r="AP133" i="8"/>
  <c r="AI147" i="6" s="1"/>
  <c r="AQ130" i="8" l="1"/>
  <c r="AP148" i="8"/>
  <c r="AP143" i="8"/>
  <c r="AP144" i="8"/>
  <c r="AP149" i="8"/>
  <c r="AP142" i="8"/>
  <c r="AP147" i="8"/>
  <c r="AQ131" i="8" l="1"/>
  <c r="AQ126" i="8"/>
  <c r="AQ132" i="8" l="1"/>
  <c r="BQ126" i="8"/>
  <c r="AQ129" i="8"/>
  <c r="AQ138" i="8" l="1"/>
  <c r="AQ133" i="8"/>
  <c r="AJ147" i="6" s="1"/>
  <c r="BQ132" i="8"/>
  <c r="AQ128" i="8"/>
  <c r="AR125" i="8"/>
  <c r="AQ139" i="8"/>
  <c r="BQ129" i="8"/>
  <c r="AQ134" i="8"/>
  <c r="BQ134" i="8" s="1"/>
  <c r="BQ128" i="8" l="1"/>
  <c r="AQ137" i="8"/>
  <c r="AQ149" i="8"/>
  <c r="BQ149" i="8" s="1"/>
  <c r="AQ144" i="8"/>
  <c r="BQ139" i="8"/>
  <c r="BQ144" i="8" s="1"/>
  <c r="AR130" i="8"/>
  <c r="AQ143" i="8"/>
  <c r="AQ148" i="8"/>
  <c r="BQ148" i="8" s="1"/>
  <c r="BQ138" i="8"/>
  <c r="BQ143" i="8" l="1"/>
  <c r="AR131" i="8"/>
  <c r="AR126" i="8"/>
  <c r="AQ142" i="8"/>
  <c r="AQ147" i="8"/>
  <c r="BQ147" i="8" s="1"/>
  <c r="BQ137" i="8"/>
  <c r="BQ142" i="8" s="1"/>
  <c r="AR132" i="8" l="1"/>
  <c r="AR129" i="8"/>
  <c r="AR128" i="8" l="1"/>
  <c r="AR137" i="8" s="1"/>
  <c r="AS125" i="8"/>
  <c r="AR139" i="8"/>
  <c r="AR134" i="8"/>
  <c r="AR138" i="8"/>
  <c r="AR133" i="8"/>
  <c r="AK147" i="6" s="1"/>
  <c r="AR149" i="8" l="1"/>
  <c r="AR144" i="8"/>
  <c r="AS130" i="8"/>
  <c r="AR148" i="8"/>
  <c r="AR143" i="8"/>
  <c r="AR147" i="8"/>
  <c r="AR142" i="8"/>
  <c r="AS131" i="8" l="1"/>
  <c r="AS126" i="8"/>
  <c r="AS132" i="8" l="1"/>
  <c r="AS129" i="8"/>
  <c r="AS138" i="8" l="1"/>
  <c r="AS133" i="8"/>
  <c r="AL147" i="6" s="1"/>
  <c r="AT125" i="8"/>
  <c r="AS128" i="8"/>
  <c r="AS137" i="8" s="1"/>
  <c r="AS139" i="8"/>
  <c r="AS134" i="8"/>
  <c r="G67" i="21" l="1"/>
  <c r="G69" i="21" s="1"/>
  <c r="AS147" i="8"/>
  <c r="AS142" i="8"/>
  <c r="AT130" i="8"/>
  <c r="AS144" i="8"/>
  <c r="AS149" i="8"/>
  <c r="AS143" i="8"/>
  <c r="AS148" i="8"/>
  <c r="AT131" i="8" l="1"/>
  <c r="AT126" i="8"/>
  <c r="AT132" i="8" l="1"/>
  <c r="BR126" i="8"/>
  <c r="AT129" i="8"/>
  <c r="AU125" i="8" l="1"/>
  <c r="AT128" i="8"/>
  <c r="AT139" i="8"/>
  <c r="BR129" i="8"/>
  <c r="AT134" i="8"/>
  <c r="BR134" i="8" s="1"/>
  <c r="AT138" i="8"/>
  <c r="AT133" i="8"/>
  <c r="AM147" i="6" s="1"/>
  <c r="BR132" i="8"/>
  <c r="AU130" i="8" l="1"/>
  <c r="AT144" i="8"/>
  <c r="AT149" i="8"/>
  <c r="BR149" i="8" s="1"/>
  <c r="BR139" i="8"/>
  <c r="BR144" i="8" s="1"/>
  <c r="AT148" i="8"/>
  <c r="BR148" i="8" s="1"/>
  <c r="AT143" i="8"/>
  <c r="BR138" i="8"/>
  <c r="BR128" i="8"/>
  <c r="AT137" i="8"/>
  <c r="AT142" i="8" l="1"/>
  <c r="AT147" i="8"/>
  <c r="BR147" i="8" s="1"/>
  <c r="BR137" i="8"/>
  <c r="BR142" i="8" s="1"/>
  <c r="AU131" i="8"/>
  <c r="AU126" i="8"/>
  <c r="BR143" i="8"/>
  <c r="AU132" i="8" l="1"/>
  <c r="AU129" i="8"/>
  <c r="AU133" i="8" l="1"/>
  <c r="AN147" i="6" s="1"/>
  <c r="AU138" i="8"/>
  <c r="AU128" i="8"/>
  <c r="AU137" i="8" s="1"/>
  <c r="AV125" i="8"/>
  <c r="AU139" i="8"/>
  <c r="AU134" i="8"/>
  <c r="AU149" i="8" l="1"/>
  <c r="AU144" i="8"/>
  <c r="AV130" i="8"/>
  <c r="AU142" i="8"/>
  <c r="AU147" i="8"/>
  <c r="AU148" i="8"/>
  <c r="AU143" i="8"/>
  <c r="AV131" i="8" l="1"/>
  <c r="AV126" i="8"/>
  <c r="AV132" i="8" l="1"/>
  <c r="AV129" i="8"/>
  <c r="AV128" i="8" l="1"/>
  <c r="AV137" i="8" s="1"/>
  <c r="AW125" i="8"/>
  <c r="AV139" i="8"/>
  <c r="AV134" i="8"/>
  <c r="AV138" i="8"/>
  <c r="AV133" i="8"/>
  <c r="AO147" i="6" s="1"/>
  <c r="H69" i="21" l="1"/>
  <c r="H67" i="21"/>
  <c r="AV144" i="8"/>
  <c r="AV149" i="8"/>
  <c r="AW130" i="8"/>
  <c r="AV148" i="8"/>
  <c r="AV143" i="8"/>
  <c r="AV142" i="8"/>
  <c r="AV147" i="8"/>
  <c r="H68" i="21" l="1"/>
  <c r="AW131" i="8"/>
  <c r="AW126" i="8"/>
  <c r="AW132" i="8" l="1"/>
  <c r="BS126" i="8"/>
  <c r="AW129" i="8"/>
  <c r="AW138" i="8" l="1"/>
  <c r="AW133" i="8"/>
  <c r="AP147" i="6" s="1"/>
  <c r="BS132" i="8"/>
  <c r="AX125" i="8"/>
  <c r="AW128" i="8"/>
  <c r="AW139" i="8"/>
  <c r="BS129" i="8"/>
  <c r="AW134" i="8"/>
  <c r="BS134" i="8" s="1"/>
  <c r="AX130" i="8" l="1"/>
  <c r="AW144" i="8"/>
  <c r="AW149" i="8"/>
  <c r="BS149" i="8" s="1"/>
  <c r="BS139" i="8"/>
  <c r="BS144" i="8" s="1"/>
  <c r="BS128" i="8"/>
  <c r="AW137" i="8"/>
  <c r="AW143" i="8"/>
  <c r="AW148" i="8"/>
  <c r="BS148" i="8" s="1"/>
  <c r="BS138" i="8"/>
  <c r="BS143" i="8" l="1"/>
  <c r="AW147" i="8"/>
  <c r="BS147" i="8" s="1"/>
  <c r="AW142" i="8"/>
  <c r="BS137" i="8"/>
  <c r="BS142" i="8" s="1"/>
  <c r="AX131" i="8"/>
  <c r="AX126" i="8"/>
  <c r="AX132" i="8" l="1"/>
  <c r="AX129" i="8"/>
  <c r="AY125" i="8" l="1"/>
  <c r="AX128" i="8"/>
  <c r="AX137" i="8" s="1"/>
  <c r="AX139" i="8"/>
  <c r="AX134" i="8"/>
  <c r="AX138" i="8"/>
  <c r="AX133" i="8"/>
  <c r="AQ147" i="6" s="1"/>
  <c r="AY130" i="8" l="1"/>
  <c r="AX149" i="8"/>
  <c r="AX144" i="8"/>
  <c r="AX148" i="8"/>
  <c r="AX143" i="8"/>
  <c r="AX147" i="8"/>
  <c r="AX142" i="8"/>
  <c r="AY131" i="8" l="1"/>
  <c r="AY126" i="8"/>
  <c r="AY132" i="8" l="1"/>
  <c r="AY129" i="8"/>
  <c r="AY128" i="8" l="1"/>
  <c r="AY137" i="8" s="1"/>
  <c r="AZ125" i="8"/>
  <c r="AY139" i="8"/>
  <c r="AY134" i="8"/>
  <c r="AY138" i="8"/>
  <c r="AY133" i="8"/>
  <c r="AR147" i="6" s="1"/>
  <c r="AY149" i="8" l="1"/>
  <c r="AY144" i="8"/>
  <c r="AZ130" i="8"/>
  <c r="AY148" i="8"/>
  <c r="AY143" i="8"/>
  <c r="AY142" i="8"/>
  <c r="AY147" i="8"/>
  <c r="AZ131" i="8" l="1"/>
  <c r="AZ126" i="8"/>
  <c r="AZ132" i="8" l="1"/>
  <c r="BT126" i="8"/>
  <c r="CA126" i="8"/>
  <c r="AZ129" i="8"/>
  <c r="AZ128" i="8" l="1"/>
  <c r="BA125" i="8"/>
  <c r="AZ139" i="8"/>
  <c r="CA129" i="8"/>
  <c r="BT129" i="8"/>
  <c r="AZ134" i="8"/>
  <c r="AZ138" i="8"/>
  <c r="AZ133" i="8"/>
  <c r="AS147" i="6" s="1"/>
  <c r="BT132" i="8"/>
  <c r="CA132" i="8"/>
  <c r="AZ143" i="8" l="1"/>
  <c r="AZ148" i="8"/>
  <c r="BT138" i="8"/>
  <c r="CA138" i="8"/>
  <c r="AZ149" i="8"/>
  <c r="AZ144" i="8"/>
  <c r="BT139" i="8"/>
  <c r="BT144" i="8" s="1"/>
  <c r="CA139" i="8"/>
  <c r="CA144" i="8" s="1"/>
  <c r="BT134" i="8"/>
  <c r="CA134" i="8"/>
  <c r="BA130" i="8"/>
  <c r="CA128" i="8"/>
  <c r="BT128" i="8"/>
  <c r="AZ137" i="8"/>
  <c r="CA148" i="8" l="1"/>
  <c r="BT148" i="8"/>
  <c r="AZ147" i="8"/>
  <c r="AZ142" i="8"/>
  <c r="BT137" i="8"/>
  <c r="BT142" i="8" s="1"/>
  <c r="CA137" i="8"/>
  <c r="CA142" i="8" s="1"/>
  <c r="BA131" i="8"/>
  <c r="BA126" i="8"/>
  <c r="CA143" i="8"/>
  <c r="BT143" i="8"/>
  <c r="BT149" i="8"/>
  <c r="CA149" i="8"/>
  <c r="BT147" i="8" l="1"/>
  <c r="CA147" i="8"/>
  <c r="BA132" i="8"/>
  <c r="BA129" i="8"/>
  <c r="BB125" i="8" l="1"/>
  <c r="BA128" i="8"/>
  <c r="BA137" i="8" s="1"/>
  <c r="BA139" i="8"/>
  <c r="BA134" i="8"/>
  <c r="BA138" i="8"/>
  <c r="BA133" i="8"/>
  <c r="AT147" i="6" s="1"/>
  <c r="BA143" i="8" l="1"/>
  <c r="BA148" i="8"/>
  <c r="BB130" i="8"/>
  <c r="BA144" i="8"/>
  <c r="BA149" i="8"/>
  <c r="BA147" i="8"/>
  <c r="BA142" i="8"/>
  <c r="BB131" i="8" l="1"/>
  <c r="BB126" i="8"/>
  <c r="BB132" i="8" l="1"/>
  <c r="BB129" i="8"/>
  <c r="BB138" i="8" l="1"/>
  <c r="BB133" i="8"/>
  <c r="AU147" i="6" s="1"/>
  <c r="BC125" i="8"/>
  <c r="BB128" i="8"/>
  <c r="BB137" i="8" s="1"/>
  <c r="BB139" i="8"/>
  <c r="BB134" i="8"/>
  <c r="BB142" i="8" l="1"/>
  <c r="BB147" i="8"/>
  <c r="BC130" i="8"/>
  <c r="BB144" i="8"/>
  <c r="BB149" i="8"/>
  <c r="BB148" i="8"/>
  <c r="BB143" i="8"/>
  <c r="BC131" i="8" l="1"/>
  <c r="BC126" i="8"/>
  <c r="BC132" i="8" l="1"/>
  <c r="BU126" i="8"/>
  <c r="BC129" i="8"/>
  <c r="BC128" i="8" l="1"/>
  <c r="BD125" i="8"/>
  <c r="BC139" i="8"/>
  <c r="BU129" i="8"/>
  <c r="BC134" i="8"/>
  <c r="BU134" i="8" s="1"/>
  <c r="BC138" i="8"/>
  <c r="BC133" i="8"/>
  <c r="AV147" i="6" s="1"/>
  <c r="BU132" i="8"/>
  <c r="BC143" i="8" l="1"/>
  <c r="BC148" i="8"/>
  <c r="BU148" i="8" s="1"/>
  <c r="BU138" i="8"/>
  <c r="BD130" i="8"/>
  <c r="BC149" i="8"/>
  <c r="BU149" i="8" s="1"/>
  <c r="BC144" i="8"/>
  <c r="BU139" i="8"/>
  <c r="BU144" i="8" s="1"/>
  <c r="BU128" i="8"/>
  <c r="BC137" i="8"/>
  <c r="BD131" i="8" l="1"/>
  <c r="BD126" i="8"/>
  <c r="BC142" i="8"/>
  <c r="BC147" i="8"/>
  <c r="BU147" i="8" s="1"/>
  <c r="BU137" i="8"/>
  <c r="BU142" i="8" s="1"/>
  <c r="BU143" i="8"/>
  <c r="BD132" i="8" l="1"/>
  <c r="BD129" i="8"/>
  <c r="BD138" i="8" l="1"/>
  <c r="BD133" i="8"/>
  <c r="AW147" i="6" s="1"/>
  <c r="BD128" i="8"/>
  <c r="BD137" i="8" s="1"/>
  <c r="BE125" i="8"/>
  <c r="BD139" i="8"/>
  <c r="BD134" i="8"/>
  <c r="BD149" i="8" l="1"/>
  <c r="BD144" i="8"/>
  <c r="BD148" i="8"/>
  <c r="BD143" i="8"/>
  <c r="BE130" i="8"/>
  <c r="BD147" i="8"/>
  <c r="BD142" i="8"/>
  <c r="BE131" i="8" l="1"/>
  <c r="BE126" i="8"/>
  <c r="BE132" i="8" l="1"/>
  <c r="BV126" i="8"/>
  <c r="BE129" i="8"/>
  <c r="BE128" i="8" l="1"/>
  <c r="BE139" i="8"/>
  <c r="BV129" i="8"/>
  <c r="BE134" i="8"/>
  <c r="BV134" i="8" s="1"/>
  <c r="BE138" i="8"/>
  <c r="BE133" i="8"/>
  <c r="AX147" i="6" s="1"/>
  <c r="BV132" i="8"/>
  <c r="BE149" i="8" l="1"/>
  <c r="BV149" i="8" s="1"/>
  <c r="BE144" i="8"/>
  <c r="BV139" i="8"/>
  <c r="BV144" i="8" s="1"/>
  <c r="BE148" i="8"/>
  <c r="BV148" i="8" s="1"/>
  <c r="BE143" i="8"/>
  <c r="BV138" i="8"/>
  <c r="BV128" i="8"/>
  <c r="BE137" i="8"/>
  <c r="BE147" i="8" l="1"/>
  <c r="BV147" i="8" s="1"/>
  <c r="BE142" i="8"/>
  <c r="BV137" i="8"/>
  <c r="BV142" i="8" s="1"/>
  <c r="BV143" i="8"/>
  <c r="D44" i="21" l="1"/>
  <c r="D66" i="21"/>
  <c r="D55" i="21"/>
  <c r="D77" i="21"/>
  <c r="D88" i="21"/>
  <c r="E55" i="21" l="1"/>
  <c r="E77" i="21"/>
  <c r="E66" i="21"/>
  <c r="E44" i="21"/>
  <c r="E88" i="21"/>
  <c r="F44" i="21" l="1"/>
  <c r="F55" i="21"/>
  <c r="F66" i="21"/>
  <c r="F88" i="21"/>
  <c r="F77" i="21"/>
  <c r="G77" i="21" l="1"/>
  <c r="G44" i="21"/>
  <c r="G55" i="21"/>
  <c r="G88" i="21"/>
  <c r="G66" i="21"/>
</calcChain>
</file>

<file path=xl/sharedStrings.xml><?xml version="1.0" encoding="utf-8"?>
<sst xmlns="http://schemas.openxmlformats.org/spreadsheetml/2006/main" count="600" uniqueCount="384">
  <si>
    <t>Year</t>
  </si>
  <si>
    <t>Date</t>
  </si>
  <si>
    <t>Month #</t>
  </si>
  <si>
    <t>Beginning Cash Balance</t>
  </si>
  <si>
    <t>Ending Cash Balance</t>
  </si>
  <si>
    <t>Breakeven runrate</t>
  </si>
  <si>
    <t>Cash, end of first month</t>
  </si>
  <si>
    <t>Average Monthly Burn (negative)</t>
  </si>
  <si>
    <t>Thank you to Runway ( https://www.startuprunway.io ) for the inspiration for this chart.</t>
  </si>
  <si>
    <t>Note: setting the multiple y-axis here takes a bit of manual work in setting the max/min of each y axis on the same ratio.</t>
  </si>
  <si>
    <t>Because of the way Excel adjusts the multiple y axes, and because all companies using this model will have difference scales, fixing this is a little manual.</t>
  </si>
  <si>
    <t>ymin(primary)</t>
  </si>
  <si>
    <t>ymin(secondary)</t>
  </si>
  <si>
    <t>Here's one way to do it, just do a bit of calculations - Ymin(pri)/Ymax(pri) = Ymin(sec)/Ymax(sec) - and set the scale manually inside the chart axis setup</t>
  </si>
  <si>
    <t>ymax(primary)</t>
  </si>
  <si>
    <t>ymax(secondary)</t>
  </si>
  <si>
    <t>Source: http://peltiertech.com/Excel/Charts/AlignXon2Ys.html</t>
  </si>
  <si>
    <t>Cost Budget</t>
  </si>
  <si>
    <t>Starting in month</t>
  </si>
  <si>
    <t>Fundraise for x months</t>
  </si>
  <si>
    <t>months</t>
  </si>
  <si>
    <t>Sources</t>
  </si>
  <si>
    <t>Total Sources</t>
  </si>
  <si>
    <t>Uses</t>
  </si>
  <si>
    <t>%</t>
  </si>
  <si>
    <t>Total Uses</t>
  </si>
  <si>
    <t>GET STARTED</t>
  </si>
  <si>
    <t>MODEL SETTINGS +</t>
  </si>
  <si>
    <t>What is your currency?</t>
  </si>
  <si>
    <t>$</t>
  </si>
  <si>
    <t>Model works for any currency, as there are no currency-specific calculations in the model. This label is used in some presentation areas.</t>
  </si>
  <si>
    <t>What is the first date you want to forecast?</t>
  </si>
  <si>
    <t>First month in the model; if this model is entirely a forecast of the future, input the first month you want to forecast from.</t>
  </si>
  <si>
    <t>REVENUES</t>
  </si>
  <si>
    <t>Unit</t>
  </si>
  <si>
    <t>Detail</t>
  </si>
  <si>
    <t>TBD</t>
  </si>
  <si>
    <t>Total</t>
  </si>
  <si>
    <t>Salaries and Benefits</t>
  </si>
  <si>
    <t>Overhead</t>
  </si>
  <si>
    <t>by Foresight</t>
  </si>
  <si>
    <t>hello@foresight.is / @foresighthq / @tdavidson</t>
  </si>
  <si>
    <t>Questions, comments, ideas, email hello@foresight.is</t>
  </si>
  <si>
    <t>GOAL</t>
  </si>
  <si>
    <t>UPDATES</t>
  </si>
  <si>
    <t>HOW TO USE</t>
  </si>
  <si>
    <t>NEED HELP?</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</si>
  <si>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</si>
  <si>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</si>
  <si>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What is your Beginning Cash Balance?</t>
  </si>
  <si>
    <t>Add: Revenues</t>
  </si>
  <si>
    <t>How much cash do you start with entering into the first month? Exclude any external financing you will get, that is detailed on Forecast sheet.</t>
  </si>
  <si>
    <t>Advertising &amp; Marketing</t>
  </si>
  <si>
    <t>FORECAST</t>
  </si>
  <si>
    <t>Note</t>
  </si>
  <si>
    <t>calculated</t>
  </si>
  <si>
    <t>Default is Sources and Uses for 1st Fundraising. Edit for your specific funding round and details. Note: the chart will display correctly once it has data to display.</t>
  </si>
  <si>
    <t>External Funding</t>
  </si>
  <si>
    <t>EXPENSES</t>
  </si>
  <si>
    <t>RUNWAY, EXPENSES, AND SOURCES AND USES</t>
  </si>
  <si>
    <t>SUMMARIZED COST BUDGET</t>
  </si>
  <si>
    <t>BURN &amp; RUNWAY</t>
  </si>
  <si>
    <t>SOURCES AND USES</t>
  </si>
  <si>
    <t>Minimum Cash Balance</t>
  </si>
  <si>
    <t>#</t>
  </si>
  <si>
    <t>Total revenue</t>
  </si>
  <si>
    <t>Costs to include in CAC</t>
  </si>
  <si>
    <t>Acquisition Costs</t>
  </si>
  <si>
    <t>CAC in period</t>
  </si>
  <si>
    <t>LTV</t>
  </si>
  <si>
    <t>LTV / CAC</t>
  </si>
  <si>
    <t>Revenues</t>
  </si>
  <si>
    <t>Category</t>
  </si>
  <si>
    <t>Net Burn</t>
  </si>
  <si>
    <t>Gross Burn</t>
  </si>
  <si>
    <t>External financing treated as equity. This includes equity investments, convertible notes, SAFE instruments.</t>
  </si>
  <si>
    <t>External grants, donations, nondilutive financing. Treated as cash, no impact on balance sheet.</t>
  </si>
  <si>
    <t>External financing treated as debt. Bank loans, revolvers, etc.</t>
  </si>
  <si>
    <t>Add: Grants and Donations</t>
  </si>
  <si>
    <t>Add: Debt Financing</t>
  </si>
  <si>
    <t>Total Expenses</t>
  </si>
  <si>
    <t>All</t>
  </si>
  <si>
    <t>Net Revenues and Expenses, excluding depreciation</t>
  </si>
  <si>
    <t>Revenues. If you have cost of sales, be sure to account for them in the expenses section.</t>
  </si>
  <si>
    <t>Average net burn over trailing 6 months.</t>
  </si>
  <si>
    <t>beginning cash balance for each period</t>
  </si>
  <si>
    <t>If you purchase this through https://foresight.is, updates are distributed automatically through my transaction provider (as long as you do not unsubscribe.) If you purchase through any other website, updates to the model require registration with Foresight; email Taylor at hello@foresight.is with your payment receipt to register.</t>
  </si>
  <si>
    <t>DOCUMENTATION</t>
  </si>
  <si>
    <t>1) The Outline sheet explains the different sheets and how the model flows. Each sheet has detailed notes on each input and explaining calculations.</t>
  </si>
  <si>
    <t>2) Any number in blue with grey shaded background is an input (i.e. an assumption or data point that can be changed), anything in black is the result of a formula. Change blue at will, change anything in black with caution.</t>
  </si>
  <si>
    <t>4) All assumptions are illustrative ONLY, do not assume they are market data or standard unless specifically noted</t>
  </si>
  <si>
    <t>5) This model is built to accommodate some business decisions very flexibly: when the model starts, when the business begins, what type of revenue model the business uses.</t>
  </si>
  <si>
    <t>6) The revenue models are intended to be illustrative, and I would expect you'll need to make changes and tweaks to accurately model your business.</t>
  </si>
  <si>
    <t>8) As with all templates, feel free to create your own model from scratch, using this as a guide. The intent is for this model to be easy to plug and play and answer the major business questions, but I would expect you to need to make changes or build custom analyses for your specific business.</t>
  </si>
  <si>
    <t>10) The model is constructed to fit a wide variety of businesses, and therefore, some sections may or may not be relevant to yours. I have grouped together sections on all sheets so that you can review different sections and see all the possibilities, but also easily hide the sections not relevant for you. Simply click on the "+" button on the left-hand side to unhide a section, and click on the "-" button to hide it.</t>
  </si>
  <si>
    <t>OUTLINE</t>
  </si>
  <si>
    <t>Sheet</t>
  </si>
  <si>
    <t>What it Does</t>
  </si>
  <si>
    <t>Read Me</t>
  </si>
  <si>
    <t>Outline</t>
  </si>
  <si>
    <t>Outline to the sheets in the model. I.e. this sheet.</t>
  </si>
  <si>
    <t>Key Reports</t>
  </si>
  <si>
    <t>Forecast</t>
  </si>
  <si>
    <t>Changelog</t>
  </si>
  <si>
    <t>Here's how the model flows between the mix of operational and financial forecasts between the different sheets.</t>
  </si>
  <si>
    <t>Core Financial Model</t>
  </si>
  <si>
    <t>CHANGELOG</t>
  </si>
  <si>
    <t>Revenue 1</t>
  </si>
  <si>
    <t>Revenue 2</t>
  </si>
  <si>
    <t>Revenue 3</t>
  </si>
  <si>
    <t>Name and enter in your revenue stream, or build your own business logic for calculating revenues on this sheet.</t>
  </si>
  <si>
    <t>Legal and Accounting</t>
  </si>
  <si>
    <t>3) Model-wide Assumptions are on the "Get Started" sheet, other specific assumptions to edit over time periods are on individual sheets</t>
  </si>
  <si>
    <t>Get Started</t>
  </si>
  <si>
    <t>Changelog of what's changed in each model version.</t>
  </si>
  <si>
    <t>Model-wide assumptions. Use this sheet to add assumptions if you build in logic for your revenue model.</t>
  </si>
  <si>
    <t>Overview of model, goals, and how to use, with contact info and disclaimers.</t>
  </si>
  <si>
    <t>% of cost to allocate to CAC</t>
  </si>
  <si>
    <t>must be calculated with additional information around customers acquired per period.</t>
  </si>
  <si>
    <t>must be calculated with additional information around long-term value of a customer.</t>
  </si>
  <si>
    <t>CASH DETAIL</t>
  </si>
  <si>
    <t>BURN DETAIL</t>
  </si>
  <si>
    <t>Expenses by Category</t>
  </si>
  <si>
    <t>Create your own categories on the left, then select in the dropdown above. Summary by categories, used purely for reporting and detail to help you simplify your cost reporting.</t>
  </si>
  <si>
    <t>Product &amp; Materials</t>
  </si>
  <si>
    <t>All expenses entered in section above</t>
  </si>
  <si>
    <t>type in expenses manually, or create calculations to help forecast</t>
  </si>
  <si>
    <t>Example - Salary - Employee #1</t>
  </si>
  <si>
    <t>Example - Salary - Employee #2</t>
  </si>
  <si>
    <t>Example - Salary - Employee #3</t>
  </si>
  <si>
    <t>Example - Salary - Employee #4</t>
  </si>
  <si>
    <t>Example - Contractor #1</t>
  </si>
  <si>
    <t>Example - Contractor #2</t>
  </si>
  <si>
    <t>Example - Advertising</t>
  </si>
  <si>
    <t>Example - Insurance</t>
  </si>
  <si>
    <t>Example - Legal and Professional Services</t>
  </si>
  <si>
    <t>Example - Licenses</t>
  </si>
  <si>
    <t>Example - Rent</t>
  </si>
  <si>
    <t>Example - Utilities</t>
  </si>
  <si>
    <t>Example - Repairs and Maintenance</t>
  </si>
  <si>
    <t>Example - Supplies</t>
  </si>
  <si>
    <t>Example - Travel, Meals and Entertainment</t>
  </si>
  <si>
    <t>Example - Miscellaneous</t>
  </si>
  <si>
    <t>Example - Subscriptions</t>
  </si>
  <si>
    <t>Example - Office Equipment</t>
  </si>
  <si>
    <t>Example - Payroll Taxes and Benefits</t>
  </si>
  <si>
    <t>Example - Payment Processing</t>
  </si>
  <si>
    <t>(Less): Expenses</t>
  </si>
  <si>
    <t>OPTIONAL: CAC AND LTV +</t>
  </si>
  <si>
    <t>if applicable, calculates acquisition expenses and space to input or calculate CAC and LTV</t>
  </si>
  <si>
    <t>9) Notes on what's changed in versions of the template are on the "Changelog" sheet.</t>
  </si>
  <si>
    <t>All cash expenses, excluding depreciation. This is based on cash, so it will include cash expenses on inventory (not accounting-based COGS, but cash expenses on inventory), if applicable.</t>
  </si>
  <si>
    <t>7) The model is meant to true back to generally accepted accounting principles.</t>
  </si>
  <si>
    <t>% of cost to allocate to CAC. You might want to edit this formula to only draw in certain salaries instead of all of them. Feel free to edit to match how you want to account for CAC.</t>
  </si>
  <si>
    <t>Copyright 2018 Unstructured Ventures, LLC</t>
  </si>
  <si>
    <t>What is the fiscal year end of the first year modeled?</t>
  </si>
  <si>
    <t>Define the month that is the fiscal year end of the first year in the model. This allows you to set the fiscal years in the model, and thus the # of months in the first year forecasted in the model. The default setting uses a formula to return the year end (in December) from the first month in the forecast. Feel free to overwrite this to set a different fiscal year end, just overwrite the formula with a date.</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</si>
  <si>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</si>
  <si>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</si>
  <si>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</si>
  <si>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</si>
  <si>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</si>
  <si>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</si>
  <si>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</si>
  <si>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 Model</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</si>
  <si>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</si>
  <si>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</si>
  <si>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</si>
  <si>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</si>
  <si>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</si>
  <si>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</si>
  <si>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</si>
  <si>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</si>
  <si>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</si>
  <si>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</si>
  <si>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</si>
  <si>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</si>
  <si>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</si>
  <si>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We are not financial advisors</t>
  </si>
  <si>
    <t>License</t>
  </si>
  <si>
    <t>Intellectual Property Rights</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</si>
  <si>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</si>
  <si>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</si>
  <si>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</si>
  <si>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</si>
  <si>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Indemnification</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</si>
  <si>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</si>
  <si>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</si>
  <si>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</si>
  <si>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</si>
  <si>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</si>
  <si>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</si>
  <si>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</si>
  <si>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</si>
  <si>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</si>
  <si>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</si>
  <si>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</si>
  <si>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</si>
  <si>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</si>
  <si>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</si>
  <si>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What is the name of your company?</t>
  </si>
  <si>
    <t>Company</t>
  </si>
  <si>
    <t>This is used in the Legal Disclaimer sheet, which is purely optional, but something many people choose to include in their projections when they provide them to potential investors</t>
  </si>
  <si>
    <t>How to get support, learn more about how the model works, and contact Taylor.</t>
  </si>
  <si>
    <t>Legal disclaimer</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</si>
  <si>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</si>
  <si>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</si>
  <si>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</si>
  <si>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</si>
  <si>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OUR AGGREGATE LIABILITY FOR ALL CLAIMS RELATING TO THE PRODUCTS AND SERVICES SHALL IN NO EVENT EXCEED THE GREATER OF $500 OR THE AMOUNT PAID BY YOU TO US FOR THE 12 MONTHS PRECEEDING THE PRODUCTS AND SERVICES IN QUESTION.</t>
  </si>
  <si>
    <t>All notices given by you to us (including any complaints that you may have) should be sent to Unstructured Ventures, LLC</t>
  </si>
  <si>
    <t>-</t>
  </si>
  <si>
    <t>calculated from above</t>
  </si>
  <si>
    <t>Goal of this model is to create an easy way for anyone to model a startup business. The model uses external market data where applicable and estimates by Taylor when necessary. You should adjust all metrics and inputs to fit your business.</t>
  </si>
  <si>
    <t>Seed</t>
  </si>
  <si>
    <t>Startup</t>
  </si>
  <si>
    <t>Growth</t>
  </si>
  <si>
    <t xml:space="preserve">From.. </t>
  </si>
  <si>
    <t>Create your own categories to the left to denote a stage of the business you want to show, and set the dates. If you want to breakout the costs by stage on different lines in the core expense calcs, that can also help show incremental costs seperately.</t>
  </si>
  <si>
    <t>… through</t>
  </si>
  <si>
    <t>Optional: Expenses by Stage</t>
  </si>
  <si>
    <t>See more models at https://foresight.is</t>
  </si>
  <si>
    <t>Please support independent entrepreneurs: here's more about me: https://taylordavidson.com/hello</t>
  </si>
  <si>
    <t>Copyright Unstructured Ventures, LLC</t>
  </si>
  <si>
    <t>Optional: % of Company sold to Investors, per Funding Round</t>
  </si>
  <si>
    <t>The model uses an assumption of the % of the company sold in each round to create the premoney valuations, based on the amount raised in each round. This can be edited on the Valuation sheet if you want to change it for different rounds, or if you want to set the premoney valuation directly.</t>
  </si>
  <si>
    <t>Optional: Option Pool created, every funding round</t>
  </si>
  <si>
    <t>The model uses this to expand the option pool for every funding round. This simplified version assumes all option pools are created in the postmoney. It also assumes the same pool increase for each round, in practice this likely declines, and you can manually adjust directly on the Cap Table.</t>
  </si>
  <si>
    <t>this is intentionally simple and does not go into the detail of each shareholder. For individual shareholder details and more complicated cap tables, use the Cap Table and Exit Waterfall Tool at https://foresight.is/cap-table</t>
  </si>
  <si>
    <t>Name of Round</t>
  </si>
  <si>
    <t>Input the name of each round of investment.</t>
  </si>
  <si>
    <t>This is for *all* equity and convertible investors in each round.</t>
  </si>
  <si>
    <t>This is for *all* investors in each round.</t>
  </si>
  <si>
    <t>Optional: Form of Investment &amp; Conversion</t>
  </si>
  <si>
    <t>in each round, by default I assume it is equity, but if you input an amount in the line below for convertible, this will adjust</t>
  </si>
  <si>
    <t>in each round</t>
  </si>
  <si>
    <t>converted in this round</t>
  </si>
  <si>
    <t>tracks total, for fully-diluted share calculations and tracking conversions for future rounds</t>
  </si>
  <si>
    <t>% Discount Rate on Convertible Instruments</t>
  </si>
  <si>
    <t>optional: average for all investments converted in this round</t>
  </si>
  <si>
    <t>optional: "0" means no cap</t>
  </si>
  <si>
    <t>optional: interest rate on the convertible instrument. Assumed it converts into shares when converted.</t>
  </si>
  <si>
    <t>equity + converted to equity</t>
  </si>
  <si>
    <t>Share Price for Conversion</t>
  </si>
  <si>
    <t>note: this works only for premoney method for note conversions. For other methods, use the Cap Table and Exit Waterfall Tool at https://foresight.is/cap-table</t>
  </si>
  <si>
    <t>Investment Rounds and Cap Table</t>
  </si>
  <si>
    <t>% of Company sold in round</t>
  </si>
  <si>
    <t>assumed from Get Started - Financial Model, feel free to edit here.</t>
  </si>
  <si>
    <t>Premoney</t>
  </si>
  <si>
    <t>Calculated using the % sold in each round</t>
  </si>
  <si>
    <t>Postmoney</t>
  </si>
  <si>
    <t>Convertible instruments make this harder, so essentially assuming this is all equity deals, no convertibles.</t>
  </si>
  <si>
    <t># of Shares, Beginning of Round</t>
  </si>
  <si>
    <t>the # in the first round is an input, but it doesn't impact returns, only the absolute share prices</t>
  </si>
  <si>
    <t># Shares purchased in Round</t>
  </si>
  <si>
    <t>Purchased in each round from new investment + conversion</t>
  </si>
  <si>
    <t>% Option Pool created (postmoney)</t>
  </si>
  <si>
    <t>Assuming that an option pool of x% is created in round. Note: this structure assumes that all options are granted and exercised, so the pool needs updating to stay at the same level.</t>
  </si>
  <si>
    <t># of Options created in round to expand Option Pool</t>
  </si>
  <si>
    <t>This maintains an option pool of the % option pool assumed. If it goes to zero, that means that either you aren't creating a pool, or that to keep a pool at that level, you do not need to create more options.</t>
  </si>
  <si>
    <t># Issued and Outstanding Shares and Options, End of Round</t>
  </si>
  <si>
    <t>Total issued and outstanding, end of round. Since there are no convertibles in this structure, this would also equal fully-diluted.</t>
  </si>
  <si>
    <t>Share Price, in round</t>
  </si>
  <si>
    <t>New share price, price for shares purchased and issued in round from new investment. Share prices used for conversions will be different.</t>
  </si>
  <si>
    <t>Share Price, most recent round</t>
  </si>
  <si>
    <t>Share price of the most recent round, used for valuation</t>
  </si>
  <si>
    <t># of Shares purchased by Investors, Total</t>
  </si>
  <si>
    <t>Total, over time</t>
  </si>
  <si>
    <t>% of Outstanding, owned by Investors, End of Round</t>
  </si>
  <si>
    <t>If the option pool is continually kept up, and since this assumes that the option pool is created postmoney, this could go down over time.</t>
  </si>
  <si>
    <t># Fully-Diluted Shares</t>
  </si>
  <si>
    <t>the number of shares *if* all convertibles were converted. Calculated assuming all convertibles at the same cap, and converts all convertible instruments at the cap.</t>
  </si>
  <si>
    <t>Shares, Issued and Outstanding</t>
  </si>
  <si>
    <t>Founders, Employees, Options</t>
  </si>
  <si>
    <t xml:space="preserve"> for simplification purposes, I treat options as common shares and effectively assume all issued options are granted. For this, I'm not concerned about common v. preferred, but more to show just ownership % by people working at the company v. people investing in the company. For more granular details, use the Cap Table and Exit Waterfall Tool at https://foresight.is/cap-table</t>
  </si>
  <si>
    <t>Investors</t>
  </si>
  <si>
    <t>% Ownership, Issued and Outstanding</t>
  </si>
  <si>
    <t>$ Ownership Value</t>
  </si>
  <si>
    <t>based on last share price, shares issued and outstanding</t>
  </si>
  <si>
    <t>cumulative</t>
  </si>
  <si>
    <t>new per period -&gt;</t>
  </si>
  <si>
    <t>OPTIONAL: CAP TABLE +</t>
  </si>
  <si>
    <t>TRACTION &amp; OWNERSHIP +</t>
  </si>
  <si>
    <t>Ownership %</t>
  </si>
  <si>
    <t>Cash on Hand, end of period</t>
  </si>
  <si>
    <t>Options for Traction Metrics</t>
  </si>
  <si>
    <t>Traction Metric defined by User</t>
  </si>
  <si>
    <t>Optional: Define your key traction metrics: MRR, subscribers, orders, clients, any metric that is relevant to justifying your traction that you want to forecast here.</t>
  </si>
  <si>
    <t>pulled from revenues on Forecast sheet</t>
  </si>
  <si>
    <t>Metrics in chart below</t>
  </si>
  <si>
    <t>use the dropdown to select the metric to display</t>
  </si>
  <si>
    <t>Total Revenues</t>
  </si>
  <si>
    <t>Key Reports: Added new chart at the bottom of sheet that compares traction, ownership, and cash on hand, to show how fundraises impact cash on hand and ownership (of founders). This was inspired by Thomas Korte of AngelPad (https://angelpad.org), thank you to Thomas for the idea.</t>
  </si>
  <si>
    <t>converted in this round. This automatically converts any outstanding convertible instruments when an equity round is raised, but it can be overwritten with your own assumptions.</t>
  </si>
  <si>
    <t>Add: Equity, Convertible Note, and SAFE Funding</t>
  </si>
  <si>
    <t>RUNWAY AND CASH BUDGET TOOL</t>
  </si>
  <si>
    <t>This model was downloaded at https://foresight.is/runway-cash-forecasting</t>
  </si>
  <si>
    <t>Use of this model signifies acceptance of terms of use.</t>
  </si>
  <si>
    <t>Visit https://foresight.is/learn/runway-cash-budget-overview to get more instructions and videos on how to use the model, including details on each sheet and key components.</t>
  </si>
  <si>
    <t>v1.1 - 11 November 2017</t>
  </si>
  <si>
    <t>Dates. Slight structural change which will have zero impact unless you are moving between Google Sheets and Excel regularly. The way I construct the date ranges in the model allows you to set any start date, and the model automatically figures out when the quarters and the years end. (Assuming calendar years equal fiscal years.) The original way I built this used array formulas. Google Sheets handles array formulas differently than Excel, and I've noticed that Google Sheets will properly convert array formulas from Excel, but Excel will often fail to convert array formulas from Google Sheets. So if you moved the model to Google Sheets and back to Excel, it would often create errors in all the calculations simply because Excel would fail to convert the formulas properly. So I was able to change the way the dates are calculated and stop using array formulas to end this issue. If you aren't importing in and out of Google Sheets this change is unnecessary.</t>
  </si>
  <si>
    <t>v1 - 3 July 2017</t>
  </si>
  <si>
    <t xml:space="preserve">Initial release of the Runway Tool. This free tool can be used to model cash, expenses and revenues in a simple way to forecast burn and runway. This is inspired by Runway ( https://www.startuprunway.io ), a software tool to do the same thing. The major difference is that this tool can be modified by anyone in anyway, i.e. you can add in additional logic for forecasting expenses, revenues (i.e. model churn, MRR, etc.), and cash in any way you want. </t>
  </si>
  <si>
    <t>This tool is built into every Foresight model (see all models at https://foresight.is ), and all models contain prebuilt logic and structures to help you forecast these expensesand revenues easier. Modeling transaction, subscription, and marketplace businesses is already built in, from modeling growth efforts to conversions to revenues, etc., and does all the forecasting around fundraising needs automatically. They also creates full consolidated financial statements, a number of summaries and charts to present the business, detail out your hiring plan, forecast your cap table, and a number of other features used to help you forecast and manage your business.</t>
  </si>
  <si>
    <t>Questions, suggestions and ideas, email Taylor (@tdavidson) at hello@foresight.is</t>
  </si>
  <si>
    <t>What this tool does</t>
  </si>
  <si>
    <t>- - -</t>
  </si>
  <si>
    <t>This tool is used for forecast your cash and runway. It's intended to be a simple model with easy inputs for expenses, revenues, and external funding, so that you can get a handle on burn, cash and runway quickly and easily.</t>
  </si>
  <si>
    <t>1) Burn and Runway: a chart that shows net cash burn and cash balance over time, combining revenues, expenses, and any external funding.</t>
  </si>
  <si>
    <t>2) Summary of Operating Expenses: A summary of the cost budget, using the categories you create on the Forecast tab.</t>
  </si>
  <si>
    <t>3) Sources &amp; Uses: A summary pie chart that shows how the first fundraise - external financing - you put in the model (optional) is used to pay for the summary operating expenses over a period of time.</t>
  </si>
  <si>
    <t>What this tool does NOT do</t>
  </si>
  <si>
    <t>This tool does not contain extensive business logic to help you forecast your operations, revenues and costs. This tool is completely open, so you may build in any logic to forecast your revenues and expenses - growth rates, customers, users, employees, etc. - in any way you want, and as long as your forecasted revenues and expenses are in the lines in the tool, then all the charts and reports will work.</t>
  </si>
  <si>
    <t>Questions</t>
  </si>
  <si>
    <t>Input your revenues and costs on the Forecast tab, and the Key Reports sheet will automatically create 4 reports:</t>
  </si>
  <si>
    <t>4) Traction &amp; Ownership: A summary that compares cash on hand to ownership (founders, common shareholders) to a traction metric. This traction metric can be revenues, or some other metric input into the model by the user.</t>
  </si>
  <si>
    <t>v1.2 - 15 January 2019</t>
  </si>
  <si>
    <t>Revenues, Cost Budget, burn detail, CAC, Cap Table, and more.</t>
  </si>
  <si>
    <t>Charts and tables highlighting key results in the model. Runway and cash, key operating expenses, and Sources and Uses of funding are prebuilt by default, add in reports and charts to fit your exact business.</t>
  </si>
  <si>
    <t>Completely new version that is based off a streamlined Starter Model (https://foresight.is/starter-financial-model). This includes a couple new features on costs and summary, but is largely the same as v1.1.</t>
  </si>
  <si>
    <t>Full license details at https://creativecommons.org/licenses/by-nc-sa/4.0/</t>
  </si>
  <si>
    <t xml:space="preserve">This is licensed under a Creative Commons Attribution-NonCommercial-ShareAlike 4.0 International license. You are free to a) Share — copy and redistribute the material in any medium or format, and b) Adapt — remix, transform, and build upon the material. Under the following terms of c) Attribution — You must give appropriate credit, provide a link to the license, and indicate if changes were made. You may do so in any reasonable manner, but not in any way that suggests the licensor endorses you or your use, d) NonCommercial — You may not use the material for commercial purposes, and e) ShareAlike — If you remix, transform, or build upon the material, you must distribute your contributions under the same license as the original. Full license details are at https://creativecommons.org/licenses/by-nc-sa/4.0/ </t>
  </si>
  <si>
    <t>This is licensed under Creative Commons Attribution-NonCommercial-ShareAlike 4.0 International</t>
  </si>
  <si>
    <t>Updated license terms to a Creative Commons license. See more on Github: https://github.com/foresighthq/runway-tool/</t>
  </si>
  <si>
    <t>We retain all right, title and interest in, without limitation, graphics, illustrations, logos, service marks, copyrights, photographs, videos, formulas, spreadsheet methods, and text, and all related intellectual property rights.</t>
  </si>
  <si>
    <t>Contributions from third-parties that are accepted into the template may be used for commercial use in other products by Unstructured Ventures, LLC. Any rights not expressly granted in these Terms are reserved by us.</t>
  </si>
  <si>
    <t>This was inspired by Thomas Korte of AngelPad (https://angelpad.org), thank you to Thomas for the idea.</t>
  </si>
  <si>
    <t>Looking for more features?</t>
  </si>
  <si>
    <t>Overview: https://foresight.is/learn/runway-cash-budget-overview</t>
  </si>
  <si>
    <t>https://foresight.is/starter-financial-model</t>
  </si>
  <si>
    <t>+ Adds consolidated financial statements, more detailed analyses of costs and cash flows.</t>
  </si>
  <si>
    <t>+ Easy upgrade path from the Runway Tool to the Starter Model</t>
  </si>
  <si>
    <t>https://foresight.is/standard-financial-model</t>
  </si>
  <si>
    <t>+ Easy upgrade path from the Runway Tool to the Standard Model</t>
  </si>
  <si>
    <t>+ Adds consolidated financial statements, more detailed analyses of costs and cash flows, more detailed hiring plan, valuation, prebuilt structure for growth and revenue forecasting, and much more.</t>
  </si>
  <si>
    <t>Foresight's Starter Financial Model</t>
  </si>
  <si>
    <t>Foresight's Standard Financial Model</t>
  </si>
  <si>
    <t>v1.3 - 28 February 2019</t>
  </si>
  <si>
    <t>Forecast: Edits to lines 134, 135, and I140 to track existing ownership correctly.</t>
  </si>
  <si>
    <t>% Monthly Interest Rate</t>
  </si>
  <si>
    <t>v1.4 - 20 March 2019</t>
  </si>
  <si>
    <t>Optional: # Shares, Issued and Outstanding, at founding</t>
  </si>
  <si>
    <t># of shares issued and outstanding at founding, before any investment rounds. (note: issued and outstanding is not the same as authorized, do not put authorized but unissued shares on the cap table). This is not that important if you do not know, it just sets the math for the share prices, but has no impact on ownership %s or valuations.</t>
  </si>
  <si>
    <t>Optional: % of Shares owned by Founders (Employees, Common Shareholders, etc.)</t>
  </si>
  <si>
    <t>at the opening of the cap table on the model. You can enter in past round by using this to set opening ownership between founders (employees, common shareholders) and investors (typically preferred shareholders)</t>
  </si>
  <si>
    <t>Forecast: Edits to cap table and ownership calculations. Changed line 113 to a monthly interest rate, and changed the formula in line 114 to use a monthly rate (changed the "y" to "m" in the formula. Edited line 109 to pick up unconverted notes better in different situations of funding round sequences.</t>
  </si>
  <si>
    <t>IMPACT</t>
  </si>
  <si>
    <t>In Partnership with Venture Better: https://venturebetter.org/</t>
  </si>
  <si>
    <t>HOW TO USE THIS</t>
  </si>
  <si>
    <t xml:space="preserve">This impact sheet is designed to help you think through how your business relates to the impact it has. </t>
  </si>
  <si>
    <t xml:space="preserve">In the sections below you are invited to think through the impact your business has and identify what drives it. </t>
  </si>
  <si>
    <t>For each metric you can also model how that impact may change over time.</t>
  </si>
  <si>
    <t>In the final section, you will find some basic charts that help you explore the relationship between your business, its impacts, and your priorities.</t>
  </si>
  <si>
    <t>Please note that in this sheet, we use the word impact to describe the broad range of outputs, outcomes, and impact.</t>
  </si>
  <si>
    <t xml:space="preserve">What matters here is that you explore the relationship between your business activities and the rest of the world, however you understand it. </t>
  </si>
  <si>
    <t>Need ideas for metrics? Check out IRIS: https://iris.thegiin.org/metrics/ and SDGs: https://unstats.un.org/sdgs/metadata/</t>
  </si>
  <si>
    <t>For additional resources on understanding impact in venture, please visit: venturebetter.org/resources</t>
  </si>
  <si>
    <t>Establishing Impact Metrics +</t>
  </si>
  <si>
    <t>Impact Metric</t>
  </si>
  <si>
    <t>Metric</t>
  </si>
  <si>
    <t>Source Metric</t>
  </si>
  <si>
    <t>Create your own metric</t>
  </si>
  <si>
    <t>Conversion Factor</t>
  </si>
  <si>
    <t>Annual Impact</t>
  </si>
  <si>
    <t>Description of metric, context about the metric reporting, inputs and outcomes</t>
  </si>
  <si>
    <t>v1.41 - 24 July 2019</t>
  </si>
  <si>
    <t>Impact: New sheet, Impact, to help track impact metrics in addition to financial metrics. In partnership with Venture Better, https://venturebetter.org</t>
  </si>
  <si>
    <t>Quarter / Year</t>
  </si>
  <si>
    <t>Q4</t>
  </si>
  <si>
    <t>Month # in Model</t>
  </si>
  <si>
    <t>Fiscal Year</t>
  </si>
  <si>
    <t>Month (Text)</t>
  </si>
  <si>
    <t>Month # in Fiscal year</t>
  </si>
  <si>
    <t>Quarter in Fiscal Year</t>
  </si>
  <si>
    <t>the fiscal year can vary from the calendar year, this is calculated based on the assumption for fiscal year end</t>
  </si>
  <si>
    <t>text</t>
  </si>
  <si>
    <t>the quarters of the year vary according by the fiscal year end</t>
  </si>
  <si>
    <t>quarters and year, reported in text form for some charts and graphs</t>
  </si>
  <si>
    <t>the month of the calendar year, used for reporting and seasonality calculations</t>
  </si>
  <si>
    <t>the month # in the fiscal year. This rolls over to 1 at the start of each fiscal year</t>
  </si>
  <si>
    <t>Source Metrics +</t>
  </si>
  <si>
    <t>Use this section to choose the source metrics to be used to calculate the impact metrics.</t>
  </si>
  <si>
    <t>You can set the impact metrics to use any of the source metrics from the model, or you can input your own source metrics.</t>
  </si>
  <si>
    <t>Once you input your own source metric, then it will become available for selection for any of the impact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</si>
</sst>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_-* #,##0.00_-;\-* #,##0.00_-;_-* &quot;-&quot;??_-;_-@_-"/>
    <numFmt numFmtId="165" formatCode="_-* #,##0_-;\-* #,##0_-;_-* &quot;-&quot;??_-;_-@_-"/>
    <numFmt numFmtId="166" formatCode="_(* #,##0_);_(* \(#,##0\);_(* &quot;-&quot;??_);_(@_)"/>
    <numFmt numFmtId="167" formatCode="[$-409]mmm\-yy;@"/>
    <numFmt numFmtId="168" formatCode="0.0%"/>
    <numFmt numFmtId="169" formatCode="_(* #,##0.000_);_(* \(#,##0.000\);_(* &quot;-&quot;??_);_(@_)"/>
  </numFmts>
  <fonts count="30">
    <font>
      <sz val="12"/>
      <color theme="1"/>
      <name val="Arial Narrow"/>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2"/>
      <color theme="1"/>
      <name val="Arial Narrow"/>
      <family val="2"/>
    </font>
    <font>
      <b/>
      <sz val="12"/>
      <color theme="1"/>
      <name val="Avenir Book"/>
      <family val="2"/>
    </font>
    <font>
      <sz val="12"/>
      <color theme="1"/>
      <name val="Avenir Book"/>
      <family val="2"/>
    </font>
    <font>
      <sz val="12"/>
      <name val="Avenir Book"/>
      <family val="2"/>
    </font>
    <font>
      <sz val="12"/>
      <color rgb="FF000000"/>
      <name val="Avenir Book"/>
      <family val="2"/>
    </font>
    <font>
      <i/>
      <sz val="12"/>
      <color theme="1"/>
      <name val="Avenir Book"/>
      <family val="2"/>
    </font>
    <font>
      <sz val="12"/>
      <color rgb="FF0000FF"/>
      <name val="Avenir Book"/>
      <family val="2"/>
    </font>
    <font>
      <sz val="8"/>
      <name val="Tahoma"/>
      <family val="2"/>
    </font>
    <font>
      <sz val="10"/>
      <name val="Arial"/>
      <family val="2"/>
    </font>
    <font>
      <b/>
      <sz val="8"/>
      <color indexed="9"/>
      <name val="Tahoma"/>
      <family val="2"/>
    </font>
    <font>
      <b/>
      <sz val="8"/>
      <color indexed="8"/>
      <name val="Tahoma"/>
      <family val="2"/>
    </font>
    <font>
      <sz val="11"/>
      <color theme="1"/>
      <name val="Calibri"/>
      <family val="2"/>
      <scheme val="minor"/>
    </font>
    <font>
      <sz val="11"/>
      <color indexed="8"/>
      <name val="Calibri"/>
      <family val="2"/>
      <scheme val="minor"/>
    </font>
    <font>
      <u/>
      <sz val="12"/>
      <color theme="10"/>
      <name val="Arial Narrow"/>
      <family val="2"/>
    </font>
    <font>
      <u/>
      <sz val="12"/>
      <color theme="11"/>
      <name val="Arial Narrow"/>
      <family val="2"/>
    </font>
    <font>
      <b/>
      <sz val="14"/>
      <color theme="1"/>
      <name val="Avenir Book"/>
      <family val="2"/>
    </font>
    <font>
      <b/>
      <sz val="28"/>
      <color theme="1" tint="0.34998626667073579"/>
      <name val="Cambria"/>
      <family val="2"/>
      <scheme val="major"/>
    </font>
    <font>
      <sz val="8"/>
      <color theme="1" tint="0.24994659260841701"/>
      <name val="Calibri"/>
      <family val="2"/>
      <scheme val="minor"/>
    </font>
    <font>
      <sz val="14"/>
      <color theme="1"/>
      <name val="Avenir Book"/>
      <family val="2"/>
    </font>
    <font>
      <b/>
      <sz val="16"/>
      <color theme="1"/>
      <name val="Avenir Book"/>
      <family val="2"/>
    </font>
    <font>
      <b/>
      <sz val="12"/>
      <color rgb="FF000000"/>
      <name val="Avenir Book"/>
      <family val="2"/>
    </font>
    <font>
      <b/>
      <i/>
      <sz val="12"/>
      <color theme="1"/>
      <name val="Avenir Book"/>
      <family val="2"/>
    </font>
  </fonts>
  <fills count="6">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indexed="8"/>
        <bgColor indexed="64"/>
      </patternFill>
    </fill>
    <fill>
      <patternFill patternType="solid">
        <fgColor indexed="9"/>
        <bgColor indexed="9"/>
      </patternFill>
    </fill>
  </fills>
  <borders count="8">
    <border>
      <left/>
      <right/>
      <top/>
      <bottom/>
      <diagonal/>
    </border>
    <border>
      <left/>
      <right/>
      <top/>
      <bottom style="thick">
        <color theme="4"/>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s>
  <cellStyleXfs count="1113">
    <xf numFmtId="0" fontId="0" fillId="0" borderId="0"/>
    <xf numFmtId="164" fontId="8" fillId="0" borderId="0" applyFont="0" applyFill="0" applyBorder="0" applyAlignment="0" applyProtection="0"/>
    <xf numFmtId="9" fontId="8" fillId="0" borderId="0" applyFont="0" applyFill="0" applyBorder="0" applyAlignment="0" applyProtection="0"/>
    <xf numFmtId="43" fontId="6" fillId="0" borderId="0" applyFont="0" applyFill="0" applyBorder="0" applyAlignment="0" applyProtection="0"/>
    <xf numFmtId="0" fontId="6" fillId="0" borderId="0"/>
    <xf numFmtId="37" fontId="15" fillId="3" borderId="4" applyBorder="0" applyProtection="0">
      <alignment vertical="center"/>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37" fontId="17" fillId="4" borderId="5" applyBorder="0">
      <alignment horizontal="left" vertical="center" indent="1"/>
    </xf>
    <xf numFmtId="37" fontId="18" fillId="0" borderId="6">
      <alignment vertical="center"/>
    </xf>
    <xf numFmtId="0" fontId="18" fillId="5" borderId="7" applyNumberFormat="0">
      <alignment horizontal="left" vertical="top" indent="1"/>
    </xf>
    <xf numFmtId="0" fontId="18" fillId="3" borderId="0" applyBorder="0">
      <alignment horizontal="left" vertical="center" indent="1"/>
    </xf>
    <xf numFmtId="0" fontId="18" fillId="0" borderId="7" applyNumberFormat="0" applyFill="0">
      <alignment horizontal="centerContinuous" vertical="top"/>
    </xf>
    <xf numFmtId="0" fontId="6" fillId="0" borderId="0"/>
    <xf numFmtId="0" fontId="6" fillId="0" borderId="0"/>
    <xf numFmtId="0" fontId="19" fillId="0" borderId="0"/>
    <xf numFmtId="0" fontId="6" fillId="0" borderId="0"/>
    <xf numFmtId="0" fontId="6" fillId="0" borderId="0"/>
    <xf numFmtId="0" fontId="20"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7" fillId="0" borderId="1" applyNumberFormat="0" applyFill="0" applyAlignment="0" applyProtection="0"/>
    <xf numFmtId="0" fontId="24" fillId="0" borderId="0" applyNumberFormat="0" applyFill="0" applyBorder="0" applyProtection="0">
      <alignment vertical="top"/>
    </xf>
    <xf numFmtId="0" fontId="25"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3" fontId="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8"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3" fontId="1" fillId="0" borderId="0" applyFont="0" applyFill="0" applyBorder="0" applyAlignment="0" applyProtection="0"/>
  </cellStyleXfs>
  <cellXfs count="151">
    <xf numFmtId="0" fontId="0" fillId="0" borderId="0" xfId="0"/>
    <xf numFmtId="165" fontId="9" fillId="0" borderId="0" xfId="1" applyNumberFormat="1" applyFont="1"/>
    <xf numFmtId="165" fontId="10" fillId="0" borderId="0" xfId="1" applyNumberFormat="1" applyFont="1"/>
    <xf numFmtId="0" fontId="10" fillId="0" borderId="0" xfId="1" applyNumberFormat="1" applyFont="1"/>
    <xf numFmtId="17" fontId="10" fillId="0" borderId="0" xfId="0" applyNumberFormat="1" applyFont="1"/>
    <xf numFmtId="165" fontId="10" fillId="0" borderId="2" xfId="1" applyNumberFormat="1" applyFont="1" applyBorder="1"/>
    <xf numFmtId="165" fontId="11" fillId="0" borderId="2" xfId="1" applyNumberFormat="1" applyFont="1" applyFill="1" applyBorder="1" applyAlignment="1">
      <alignment horizontal="right"/>
    </xf>
    <xf numFmtId="166" fontId="12" fillId="0" borderId="0" xfId="0" applyNumberFormat="1" applyFont="1"/>
    <xf numFmtId="17" fontId="9" fillId="0" borderId="0" xfId="0" applyNumberFormat="1" applyFont="1"/>
    <xf numFmtId="164" fontId="13" fillId="0" borderId="0" xfId="1" applyFont="1"/>
    <xf numFmtId="166" fontId="11" fillId="0" borderId="0" xfId="0" applyNumberFormat="1" applyFont="1" applyFill="1"/>
    <xf numFmtId="166" fontId="14" fillId="2" borderId="0" xfId="0" applyNumberFormat="1" applyFont="1" applyFill="1"/>
    <xf numFmtId="165" fontId="13" fillId="0" borderId="0" xfId="1" applyNumberFormat="1" applyFont="1"/>
    <xf numFmtId="166" fontId="10" fillId="0" borderId="2" xfId="3" applyNumberFormat="1" applyFont="1" applyBorder="1" applyAlignment="1">
      <alignment horizontal="right"/>
    </xf>
    <xf numFmtId="1" fontId="11" fillId="0" borderId="2" xfId="0" applyNumberFormat="1" applyFont="1" applyFill="1" applyBorder="1"/>
    <xf numFmtId="166" fontId="10" fillId="0" borderId="0" xfId="3" applyNumberFormat="1" applyFont="1" applyBorder="1" applyAlignment="1">
      <alignment horizontal="right"/>
    </xf>
    <xf numFmtId="166" fontId="10" fillId="0" borderId="3" xfId="3" applyNumberFormat="1" applyFont="1" applyBorder="1" applyAlignment="1">
      <alignment horizontal="right"/>
    </xf>
    <xf numFmtId="165" fontId="10" fillId="0" borderId="3" xfId="1" applyNumberFormat="1" applyFont="1" applyBorder="1"/>
    <xf numFmtId="165" fontId="10" fillId="0" borderId="0" xfId="1" applyNumberFormat="1" applyFont="1" applyFill="1"/>
    <xf numFmtId="165" fontId="13" fillId="0" borderId="0" xfId="1" applyNumberFormat="1" applyFont="1" applyFill="1"/>
    <xf numFmtId="165" fontId="9" fillId="0" borderId="0" xfId="1" applyNumberFormat="1" applyFont="1" applyFill="1"/>
    <xf numFmtId="165" fontId="10" fillId="0" borderId="3" xfId="1" applyNumberFormat="1" applyFont="1" applyFill="1" applyBorder="1"/>
    <xf numFmtId="165" fontId="10" fillId="0" borderId="0" xfId="1" applyNumberFormat="1" applyFont="1" applyFill="1" applyAlignment="1">
      <alignment horizontal="right"/>
    </xf>
    <xf numFmtId="165" fontId="10" fillId="0" borderId="0" xfId="1" applyNumberFormat="1" applyFont="1" applyAlignment="1">
      <alignment horizontal="right"/>
    </xf>
    <xf numFmtId="9" fontId="10" fillId="0" borderId="0" xfId="2" applyFont="1"/>
    <xf numFmtId="9" fontId="10" fillId="0" borderId="3" xfId="2" applyFont="1" applyBorder="1"/>
    <xf numFmtId="0" fontId="10" fillId="0" borderId="0" xfId="0" applyFont="1"/>
    <xf numFmtId="164" fontId="10" fillId="0" borderId="0" xfId="1" applyFont="1"/>
    <xf numFmtId="164" fontId="9" fillId="0" borderId="0" xfId="1" applyFont="1"/>
    <xf numFmtId="164" fontId="9" fillId="0" borderId="0" xfId="1" applyFont="1" applyAlignment="1">
      <alignment horizontal="center"/>
    </xf>
    <xf numFmtId="0" fontId="10" fillId="0" borderId="0" xfId="67" applyFont="1" applyAlignment="1">
      <alignment wrapText="1"/>
    </xf>
    <xf numFmtId="164" fontId="10" fillId="0" borderId="0" xfId="1" applyFont="1" applyAlignment="1">
      <alignment horizontal="center"/>
    </xf>
    <xf numFmtId="165" fontId="14" fillId="2" borderId="0" xfId="1" applyNumberFormat="1" applyFont="1" applyFill="1" applyAlignment="1">
      <alignment horizontal="right"/>
    </xf>
    <xf numFmtId="17" fontId="14" fillId="2" borderId="0" xfId="0" applyNumberFormat="1" applyFont="1" applyFill="1"/>
    <xf numFmtId="165" fontId="14" fillId="2" borderId="0" xfId="1" applyNumberFormat="1" applyFont="1" applyFill="1" applyAlignment="1">
      <alignment horizontal="left"/>
    </xf>
    <xf numFmtId="0" fontId="10" fillId="0" borderId="0" xfId="0" applyFont="1" applyBorder="1"/>
    <xf numFmtId="165" fontId="14" fillId="2" borderId="0" xfId="1" applyNumberFormat="1" applyFont="1" applyFill="1"/>
    <xf numFmtId="164" fontId="10" fillId="0" borderId="0" xfId="1" applyFont="1" applyFill="1"/>
    <xf numFmtId="164" fontId="9" fillId="0" borderId="0" xfId="1" applyFont="1" applyFill="1"/>
    <xf numFmtId="0" fontId="13" fillId="0" borderId="0" xfId="0" applyFont="1"/>
    <xf numFmtId="166" fontId="10" fillId="0" borderId="0" xfId="0" applyNumberFormat="1" applyFont="1" applyAlignment="1">
      <alignment horizontal="right"/>
    </xf>
    <xf numFmtId="0" fontId="10" fillId="0" borderId="0" xfId="0" applyFont="1" applyAlignment="1">
      <alignment horizontal="right"/>
    </xf>
    <xf numFmtId="43" fontId="10" fillId="0" borderId="0" xfId="14" applyFont="1" applyAlignment="1">
      <alignment horizontal="right"/>
    </xf>
    <xf numFmtId="166" fontId="10" fillId="0" borderId="0" xfId="23" applyNumberFormat="1" applyFont="1" applyBorder="1"/>
    <xf numFmtId="166" fontId="10" fillId="0" borderId="0" xfId="1" applyNumberFormat="1" applyFont="1"/>
    <xf numFmtId="1" fontId="10" fillId="0" borderId="0" xfId="295" applyNumberFormat="1" applyFont="1" applyFill="1" applyAlignment="1">
      <alignment horizontal="right"/>
    </xf>
    <xf numFmtId="167" fontId="10" fillId="0" borderId="0" xfId="10" applyNumberFormat="1" applyFont="1" applyBorder="1"/>
    <xf numFmtId="167" fontId="10" fillId="0" borderId="0" xfId="295" applyNumberFormat="1" applyFont="1" applyBorder="1"/>
    <xf numFmtId="9" fontId="14" fillId="2" borderId="0" xfId="2" applyFont="1" applyFill="1"/>
    <xf numFmtId="41" fontId="9" fillId="0" borderId="0" xfId="1" applyNumberFormat="1" applyFont="1"/>
    <xf numFmtId="166" fontId="13" fillId="0" borderId="0" xfId="1" applyNumberFormat="1" applyFont="1"/>
    <xf numFmtId="0" fontId="10" fillId="0" borderId="0" xfId="0" applyFont="1" applyAlignment="1">
      <alignment horizontal="center"/>
    </xf>
    <xf numFmtId="0" fontId="10" fillId="0" borderId="0" xfId="533" applyFont="1"/>
    <xf numFmtId="0" fontId="10" fillId="0" borderId="0" xfId="533" applyFont="1" applyAlignment="1">
      <alignment wrapText="1"/>
    </xf>
    <xf numFmtId="0" fontId="9" fillId="0" borderId="0" xfId="533" applyFont="1" applyAlignment="1">
      <alignment wrapText="1"/>
    </xf>
    <xf numFmtId="0" fontId="9" fillId="0" borderId="0" xfId="0" applyFont="1"/>
    <xf numFmtId="0" fontId="10" fillId="0" borderId="0" xfId="0" applyFont="1" applyAlignment="1">
      <alignment wrapText="1"/>
    </xf>
    <xf numFmtId="0" fontId="9" fillId="0" borderId="2" xfId="0" applyFont="1" applyBorder="1"/>
    <xf numFmtId="0" fontId="10" fillId="0" borderId="0" xfId="0" applyFont="1" applyAlignment="1">
      <alignment horizontal="center" vertical="center"/>
    </xf>
    <xf numFmtId="0" fontId="10" fillId="0" borderId="0" xfId="0" applyFont="1" applyAlignment="1">
      <alignment vertical="top"/>
    </xf>
    <xf numFmtId="0" fontId="10" fillId="0" borderId="0" xfId="0" applyFont="1" applyAlignment="1">
      <alignment vertical="top" wrapText="1"/>
    </xf>
    <xf numFmtId="0" fontId="10" fillId="0" borderId="2" xfId="0" applyFont="1" applyBorder="1" applyAlignment="1">
      <alignmen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1" applyNumberFormat="1" applyFont="1" applyAlignment="1">
      <alignment wrapText="1"/>
    </xf>
    <xf numFmtId="0" fontId="10" fillId="0" borderId="0" xfId="67" applyNumberFormat="1" applyFont="1" applyAlignment="1">
      <alignment wrapText="1"/>
    </xf>
    <xf numFmtId="41" fontId="10" fillId="0" borderId="0" xfId="1" applyNumberFormat="1" applyFont="1"/>
    <xf numFmtId="41" fontId="10" fillId="0" borderId="0" xfId="1" applyNumberFormat="1" applyFont="1" applyAlignment="1">
      <alignment horizontal="center"/>
    </xf>
    <xf numFmtId="41" fontId="10" fillId="0" borderId="0" xfId="1" applyNumberFormat="1" applyFont="1" applyBorder="1"/>
    <xf numFmtId="41" fontId="10" fillId="0" borderId="3" xfId="1" applyNumberFormat="1" applyFont="1" applyBorder="1"/>
    <xf numFmtId="41" fontId="13" fillId="0" borderId="0" xfId="1" applyNumberFormat="1" applyFont="1"/>
    <xf numFmtId="41" fontId="14" fillId="2" borderId="0" xfId="1" applyNumberFormat="1" applyFont="1" applyFill="1"/>
    <xf numFmtId="41" fontId="9" fillId="0" borderId="0" xfId="1" applyNumberFormat="1" applyFont="1" applyAlignment="1">
      <alignment horizontal="center"/>
    </xf>
    <xf numFmtId="41" fontId="10" fillId="0" borderId="0" xfId="1" applyNumberFormat="1" applyFont="1" applyFill="1" applyAlignment="1">
      <alignment horizontal="center"/>
    </xf>
    <xf numFmtId="41" fontId="10" fillId="0" borderId="0" xfId="1" applyNumberFormat="1" applyFont="1" applyFill="1" applyBorder="1"/>
    <xf numFmtId="41" fontId="11" fillId="0" borderId="0" xfId="1" applyNumberFormat="1" applyFont="1" applyFill="1"/>
    <xf numFmtId="41" fontId="13" fillId="0" borderId="0" xfId="1" applyNumberFormat="1" applyFont="1" applyAlignment="1">
      <alignment horizontal="center"/>
    </xf>
    <xf numFmtId="0" fontId="10" fillId="0" borderId="0" xfId="1" applyNumberFormat="1" applyFont="1" applyFill="1" applyAlignment="1">
      <alignment wrapText="1"/>
    </xf>
    <xf numFmtId="0" fontId="10" fillId="0" borderId="0" xfId="67" applyFont="1" applyAlignment="1"/>
    <xf numFmtId="167" fontId="10" fillId="0" borderId="0" xfId="10" applyNumberFormat="1" applyFont="1" applyFill="1" applyBorder="1"/>
    <xf numFmtId="0" fontId="27" fillId="0" borderId="0" xfId="851" applyFont="1" applyAlignment="1">
      <alignment horizontal="left" vertical="top" wrapText="1"/>
    </xf>
    <xf numFmtId="0" fontId="10" fillId="0" borderId="0" xfId="851" applyFont="1" applyAlignment="1">
      <alignment horizontal="left" vertical="top" wrapText="1"/>
    </xf>
    <xf numFmtId="0" fontId="26" fillId="0" borderId="0" xfId="851" applyFont="1" applyAlignment="1">
      <alignment horizontal="left" vertical="top" wrapText="1"/>
    </xf>
    <xf numFmtId="0" fontId="10" fillId="0" borderId="0" xfId="851" applyFont="1" applyAlignment="1">
      <alignment horizontal="left" vertical="center" wrapText="1"/>
    </xf>
    <xf numFmtId="0" fontId="9" fillId="0" borderId="0" xfId="0" applyFont="1" applyAlignment="1">
      <alignment wrapText="1"/>
    </xf>
    <xf numFmtId="0" fontId="9" fillId="0" borderId="0" xfId="919" applyFont="1" applyAlignment="1">
      <alignment wrapText="1"/>
    </xf>
    <xf numFmtId="0" fontId="10" fillId="0" borderId="0" xfId="919" applyFont="1" applyAlignment="1">
      <alignment wrapText="1"/>
    </xf>
    <xf numFmtId="0" fontId="10" fillId="0" borderId="0" xfId="919" applyFont="1" applyAlignment="1"/>
    <xf numFmtId="0" fontId="12" fillId="0" borderId="0" xfId="0" applyFont="1" applyAlignment="1">
      <alignment vertical="top" wrapText="1"/>
    </xf>
    <xf numFmtId="0" fontId="9" fillId="0" borderId="0" xfId="67" applyFont="1" applyAlignment="1"/>
    <xf numFmtId="0" fontId="9" fillId="0" borderId="0" xfId="67" applyFont="1" applyAlignment="1">
      <alignment wrapText="1"/>
    </xf>
    <xf numFmtId="167" fontId="14" fillId="2" borderId="0" xfId="10" applyNumberFormat="1" applyFont="1" applyFill="1" applyBorder="1"/>
    <xf numFmtId="41" fontId="10" fillId="0" borderId="0" xfId="1" applyNumberFormat="1" applyFont="1" applyAlignment="1">
      <alignment horizontal="right"/>
    </xf>
    <xf numFmtId="167" fontId="10" fillId="0" borderId="0" xfId="1" applyNumberFormat="1" applyFont="1"/>
    <xf numFmtId="0" fontId="23" fillId="0" borderId="0" xfId="67" applyFont="1" applyAlignment="1"/>
    <xf numFmtId="0" fontId="10" fillId="0" borderId="0" xfId="0" applyFont="1" applyAlignment="1" applyProtection="1">
      <alignment wrapText="1"/>
      <protection hidden="1"/>
    </xf>
    <xf numFmtId="0" fontId="28" fillId="0" borderId="0" xfId="0" applyFont="1" applyAlignment="1" applyProtection="1">
      <alignment wrapText="1"/>
      <protection hidden="1"/>
    </xf>
    <xf numFmtId="0" fontId="10" fillId="0" borderId="0" xfId="67" applyFont="1" applyAlignment="1" applyProtection="1">
      <alignment wrapText="1"/>
      <protection hidden="1"/>
    </xf>
    <xf numFmtId="0" fontId="12" fillId="0" borderId="0" xfId="0" applyFont="1" applyAlignment="1" applyProtection="1">
      <alignment wrapText="1"/>
      <protection hidden="1"/>
    </xf>
    <xf numFmtId="0" fontId="10" fillId="0" borderId="0" xfId="1045" applyFont="1" applyAlignment="1">
      <alignment wrapText="1"/>
    </xf>
    <xf numFmtId="0" fontId="10" fillId="0" borderId="0" xfId="1047" applyFont="1" applyAlignment="1"/>
    <xf numFmtId="164" fontId="10" fillId="0" borderId="0" xfId="1" applyFont="1" applyAlignment="1">
      <alignment horizontal="left"/>
    </xf>
    <xf numFmtId="166" fontId="9" fillId="0" borderId="0" xfId="1" applyNumberFormat="1" applyFont="1"/>
    <xf numFmtId="166" fontId="10" fillId="0" borderId="0" xfId="1" applyNumberFormat="1" applyFont="1" applyAlignment="1">
      <alignment horizontal="center"/>
    </xf>
    <xf numFmtId="0" fontId="10" fillId="0" borderId="0" xfId="1054" applyFont="1" applyAlignment="1">
      <alignment horizontal="center"/>
    </xf>
    <xf numFmtId="0" fontId="10" fillId="0" borderId="0" xfId="1054" applyNumberFormat="1" applyFont="1"/>
    <xf numFmtId="0" fontId="10" fillId="0" borderId="0" xfId="1054" applyFont="1"/>
    <xf numFmtId="166" fontId="11" fillId="0" borderId="0" xfId="1053" applyNumberFormat="1" applyFont="1" applyFill="1"/>
    <xf numFmtId="166" fontId="14" fillId="2" borderId="0" xfId="1053" applyNumberFormat="1" applyFont="1" applyFill="1"/>
    <xf numFmtId="168" fontId="14" fillId="2" borderId="0" xfId="1055" applyNumberFormat="1" applyFont="1" applyFill="1" applyAlignment="1">
      <alignment horizontal="right"/>
    </xf>
    <xf numFmtId="164" fontId="11" fillId="0" borderId="0" xfId="1" applyFont="1" applyFill="1"/>
    <xf numFmtId="166" fontId="10" fillId="0" borderId="0" xfId="1053" applyNumberFormat="1" applyFont="1" applyAlignment="1">
      <alignment horizontal="center"/>
    </xf>
    <xf numFmtId="166" fontId="10" fillId="0" borderId="0" xfId="1054" applyNumberFormat="1" applyFont="1"/>
    <xf numFmtId="0" fontId="10" fillId="0" borderId="0" xfId="1055" applyNumberFormat="1" applyFont="1"/>
    <xf numFmtId="169" fontId="10" fillId="0" borderId="0" xfId="1053" applyNumberFormat="1" applyFont="1"/>
    <xf numFmtId="169" fontId="14" fillId="2" borderId="0" xfId="1053" applyNumberFormat="1" applyFont="1" applyFill="1"/>
    <xf numFmtId="9" fontId="10" fillId="0" borderId="0" xfId="1055" applyFont="1"/>
    <xf numFmtId="168" fontId="10" fillId="0" borderId="0" xfId="2" applyNumberFormat="1" applyFont="1"/>
    <xf numFmtId="166" fontId="14" fillId="2" borderId="0" xfId="1046" applyNumberFormat="1" applyFont="1" applyFill="1"/>
    <xf numFmtId="9" fontId="14" fillId="2" borderId="0" xfId="2" applyFont="1" applyFill="1" applyAlignment="1">
      <alignment horizontal="right"/>
    </xf>
    <xf numFmtId="9" fontId="12" fillId="0" borderId="0" xfId="2" applyFont="1"/>
    <xf numFmtId="164" fontId="14" fillId="2" borderId="0" xfId="1" applyFont="1" applyFill="1"/>
    <xf numFmtId="165" fontId="11" fillId="0" borderId="0" xfId="1" applyNumberFormat="1" applyFont="1" applyFill="1" applyAlignment="1">
      <alignment horizontal="right"/>
    </xf>
    <xf numFmtId="0" fontId="28" fillId="0" borderId="0" xfId="0" applyFont="1"/>
    <xf numFmtId="0" fontId="12" fillId="0" borderId="0" xfId="0" applyFont="1" applyAlignment="1">
      <alignment wrapText="1"/>
    </xf>
    <xf numFmtId="0" fontId="29" fillId="0" borderId="0" xfId="67" applyFont="1" applyAlignment="1">
      <alignment wrapText="1"/>
    </xf>
    <xf numFmtId="0" fontId="9" fillId="0" borderId="0" xfId="0" quotePrefix="1" applyFont="1" applyAlignment="1">
      <alignment wrapText="1"/>
    </xf>
    <xf numFmtId="0" fontId="27" fillId="0" borderId="0" xfId="851" applyFont="1" applyAlignment="1">
      <alignment horizontal="left" vertical="center" wrapText="1"/>
    </xf>
    <xf numFmtId="0" fontId="26" fillId="0" borderId="0" xfId="851" quotePrefix="1" applyFont="1" applyAlignment="1">
      <alignment horizontal="left" vertical="top" wrapText="1"/>
    </xf>
    <xf numFmtId="9" fontId="11" fillId="0" borderId="0" xfId="2" applyFont="1" applyFill="1" applyAlignment="1">
      <alignment horizontal="right"/>
    </xf>
    <xf numFmtId="166" fontId="14" fillId="2" borderId="0" xfId="852" applyNumberFormat="1" applyFont="1" applyFill="1" applyBorder="1"/>
    <xf numFmtId="0" fontId="10" fillId="0" borderId="0" xfId="602" applyFont="1" applyAlignment="1"/>
    <xf numFmtId="166" fontId="10" fillId="0" borderId="0" xfId="1112" applyNumberFormat="1" applyFont="1"/>
    <xf numFmtId="164" fontId="14" fillId="2" borderId="0" xfId="1" applyFont="1" applyFill="1" applyAlignment="1">
      <alignment horizontal="left"/>
    </xf>
    <xf numFmtId="1" fontId="10" fillId="0" borderId="2" xfId="0" applyNumberFormat="1" applyFont="1" applyBorder="1"/>
    <xf numFmtId="0" fontId="10" fillId="0" borderId="2" xfId="0" applyFont="1" applyBorder="1" applyAlignment="1">
      <alignment horizontal="right"/>
    </xf>
    <xf numFmtId="41" fontId="11" fillId="0" borderId="0" xfId="1" applyNumberFormat="1" applyFont="1" applyAlignment="1">
      <alignment horizontal="center"/>
    </xf>
    <xf numFmtId="41" fontId="11" fillId="0" borderId="0" xfId="1" applyNumberFormat="1" applyFont="1"/>
    <xf numFmtId="1" fontId="10" fillId="0" borderId="0" xfId="0" applyNumberFormat="1" applyFont="1"/>
    <xf numFmtId="164" fontId="12" fillId="0" borderId="0" xfId="0" applyNumberFormat="1" applyFont="1"/>
    <xf numFmtId="41" fontId="10" fillId="0" borderId="0" xfId="0" applyNumberFormat="1" applyFont="1"/>
    <xf numFmtId="41" fontId="14" fillId="2" borderId="0" xfId="0" applyNumberFormat="1" applyFont="1" applyFill="1"/>
    <xf numFmtId="164" fontId="10" fillId="0" borderId="0" xfId="1" applyFont="1" applyFill="1" applyBorder="1"/>
    <xf numFmtId="164" fontId="10" fillId="0" borderId="0" xfId="1" applyFont="1" applyBorder="1" applyAlignment="1">
      <alignment horizontal="center"/>
    </xf>
    <xf numFmtId="165" fontId="10" fillId="0" borderId="0" xfId="1" applyNumberFormat="1" applyFont="1" applyBorder="1"/>
    <xf numFmtId="165" fontId="10" fillId="0" borderId="0" xfId="0" applyNumberFormat="1" applyFont="1" applyBorder="1"/>
    <xf numFmtId="166" fontId="10" fillId="0" borderId="0" xfId="10" applyNumberFormat="1" applyFont="1" applyBorder="1"/>
    <xf numFmtId="166" fontId="10" fillId="0" borderId="0" xfId="295" applyNumberFormat="1" applyFont="1" applyBorder="1"/>
    <xf numFmtId="164" fontId="10" fillId="0" borderId="0" xfId="1" applyFont="1" applyFill="1" applyBorder="1" applyAlignment="1">
      <alignment horizontal="center"/>
    </xf>
    <xf numFmtId="164" fontId="10" fillId="0" borderId="0" xfId="1" applyFont="1" applyBorder="1" applyAlignment="1">
      <alignment horizontal="left"/>
    </xf>
    <xf numFmtId="164" fontId="10" fillId="0" borderId="0" xfId="1" applyFont="1" applyBorder="1"/>
  </cellXfs>
  <cellStyles count="1113">
    <cellStyle name="amount" xfId="5" xr:uid="{00000000-0005-0000-0000-000000000000}"/>
    <cellStyle name="Comma" xfId="1" builtinId="3"/>
    <cellStyle name="Comma 10" xfId="6" xr:uid="{00000000-0005-0000-0000-000002000000}"/>
    <cellStyle name="Comma 10 2" xfId="852" xr:uid="{00000000-0005-0000-0000-000003000000}"/>
    <cellStyle name="Comma 10 2 2" xfId="1046" xr:uid="{00000000-0005-0000-0000-000004000000}"/>
    <cellStyle name="Comma 11" xfId="7" xr:uid="{00000000-0005-0000-0000-000005000000}"/>
    <cellStyle name="Comma 11 2" xfId="3" xr:uid="{00000000-0005-0000-0000-000006000000}"/>
    <cellStyle name="Comma 11 2 2" xfId="88" xr:uid="{00000000-0005-0000-0000-000007000000}"/>
    <cellStyle name="Comma 11 2 2 2" xfId="89" xr:uid="{00000000-0005-0000-0000-000008000000}"/>
    <cellStyle name="Comma 11 2 2 2 2" xfId="534" xr:uid="{00000000-0005-0000-0000-000009000000}"/>
    <cellStyle name="Comma 11 2 2 2 2 2" xfId="535" xr:uid="{00000000-0005-0000-0000-00000A000000}"/>
    <cellStyle name="Comma 11 2 2 2 2 2 2" xfId="536" xr:uid="{00000000-0005-0000-0000-00000B000000}"/>
    <cellStyle name="Comma 11 2 2 3" xfId="537" xr:uid="{00000000-0005-0000-0000-00000C000000}"/>
    <cellStyle name="Comma 11 2 2 3 2" xfId="538" xr:uid="{00000000-0005-0000-0000-00000D000000}"/>
    <cellStyle name="Comma 11 2 2 4" xfId="853" xr:uid="{00000000-0005-0000-0000-00000E000000}"/>
    <cellStyle name="Comma 11 2 2 4 2" xfId="854" xr:uid="{00000000-0005-0000-0000-00000F000000}"/>
    <cellStyle name="Comma 11 2 2 4 2 2" xfId="855" xr:uid="{00000000-0005-0000-0000-000010000000}"/>
    <cellStyle name="Comma 11 2 2 4 3" xfId="856" xr:uid="{00000000-0005-0000-0000-000011000000}"/>
    <cellStyle name="Comma 11 2 2 5" xfId="857" xr:uid="{00000000-0005-0000-0000-000012000000}"/>
    <cellStyle name="Comma 11 2 2 5 2" xfId="858" xr:uid="{00000000-0005-0000-0000-000013000000}"/>
    <cellStyle name="Comma 11 2 2 6" xfId="859" xr:uid="{00000000-0005-0000-0000-000014000000}"/>
    <cellStyle name="Comma 11 2 2 7" xfId="1058" xr:uid="{00000000-0005-0000-0000-000015000000}"/>
    <cellStyle name="Comma 11 2 3" xfId="90" xr:uid="{00000000-0005-0000-0000-000016000000}"/>
    <cellStyle name="Comma 11 2 3 2" xfId="91" xr:uid="{00000000-0005-0000-0000-000017000000}"/>
    <cellStyle name="Comma 11 2 3 2 2" xfId="539" xr:uid="{00000000-0005-0000-0000-000018000000}"/>
    <cellStyle name="Comma 11 2 3 3" xfId="860" xr:uid="{00000000-0005-0000-0000-000019000000}"/>
    <cellStyle name="Comma 11 2 3 3 2" xfId="861" xr:uid="{00000000-0005-0000-0000-00001A000000}"/>
    <cellStyle name="Comma 11 2 3 4" xfId="1059" xr:uid="{00000000-0005-0000-0000-00001B000000}"/>
    <cellStyle name="Comma 11 2 4" xfId="92" xr:uid="{00000000-0005-0000-0000-00001C000000}"/>
    <cellStyle name="Comma 11 2 4 2" xfId="540" xr:uid="{00000000-0005-0000-0000-00001D000000}"/>
    <cellStyle name="Comma 11 2 4 2 2" xfId="541" xr:uid="{00000000-0005-0000-0000-00001E000000}"/>
    <cellStyle name="Comma 11 2 4 2 3" xfId="542" xr:uid="{00000000-0005-0000-0000-00001F000000}"/>
    <cellStyle name="Comma 11 2 4 2 3 2" xfId="543" xr:uid="{00000000-0005-0000-0000-000020000000}"/>
    <cellStyle name="Comma 11 2 5" xfId="93" xr:uid="{00000000-0005-0000-0000-000021000000}"/>
    <cellStyle name="Comma 11 2 6" xfId="544" xr:uid="{00000000-0005-0000-0000-000022000000}"/>
    <cellStyle name="Comma 11 2 6 2" xfId="545" xr:uid="{00000000-0005-0000-0000-000023000000}"/>
    <cellStyle name="Comma 11 2 7" xfId="862" xr:uid="{00000000-0005-0000-0000-000024000000}"/>
    <cellStyle name="Comma 11 2 7 2" xfId="863" xr:uid="{00000000-0005-0000-0000-000025000000}"/>
    <cellStyle name="Comma 11 2 7 2 2" xfId="864" xr:uid="{00000000-0005-0000-0000-000026000000}"/>
    <cellStyle name="Comma 11 2 7 3" xfId="865" xr:uid="{00000000-0005-0000-0000-000027000000}"/>
    <cellStyle name="Comma 11 2 8" xfId="1060" xr:uid="{00000000-0005-0000-0000-000028000000}"/>
    <cellStyle name="Comma 12" xfId="8" xr:uid="{00000000-0005-0000-0000-000029000000}"/>
    <cellStyle name="Comma 12 2" xfId="9" xr:uid="{00000000-0005-0000-0000-00002A000000}"/>
    <cellStyle name="Comma 12 2 10" xfId="1050" xr:uid="{00000000-0005-0000-0000-00002B000000}"/>
    <cellStyle name="Comma 12 2 2" xfId="10" xr:uid="{00000000-0005-0000-0000-00002C000000}"/>
    <cellStyle name="Comma 12 2 2 2" xfId="866" xr:uid="{00000000-0005-0000-0000-00002D000000}"/>
    <cellStyle name="Comma 12 2 2 2 2" xfId="867" xr:uid="{00000000-0005-0000-0000-00002E000000}"/>
    <cellStyle name="Comma 12 2 2 2 2 2" xfId="868" xr:uid="{00000000-0005-0000-0000-00002F000000}"/>
    <cellStyle name="Comma 12 2 2 2 3" xfId="869" xr:uid="{00000000-0005-0000-0000-000030000000}"/>
    <cellStyle name="Comma 12 2 2 3" xfId="870" xr:uid="{00000000-0005-0000-0000-000031000000}"/>
    <cellStyle name="Comma 12 2 2 4" xfId="871" xr:uid="{00000000-0005-0000-0000-000032000000}"/>
    <cellStyle name="Comma 12 2 2 5" xfId="1051" xr:uid="{00000000-0005-0000-0000-000033000000}"/>
    <cellStyle name="Comma 12 2 3" xfId="94" xr:uid="{00000000-0005-0000-0000-000034000000}"/>
    <cellStyle name="Comma 12 2 3 2" xfId="295" xr:uid="{00000000-0005-0000-0000-000035000000}"/>
    <cellStyle name="Comma 12 2 3 2 2" xfId="546" xr:uid="{00000000-0005-0000-0000-000036000000}"/>
    <cellStyle name="Comma 12 2 3 2 3" xfId="547" xr:uid="{00000000-0005-0000-0000-000037000000}"/>
    <cellStyle name="Comma 12 2 3 2 4" xfId="872" xr:uid="{00000000-0005-0000-0000-000038000000}"/>
    <cellStyle name="Comma 12 2 3 2 5" xfId="873" xr:uid="{00000000-0005-0000-0000-000039000000}"/>
    <cellStyle name="Comma 12 2 3 2 6" xfId="1061" xr:uid="{00000000-0005-0000-0000-00003A000000}"/>
    <cellStyle name="Comma 12 2 3 3" xfId="874" xr:uid="{00000000-0005-0000-0000-00003B000000}"/>
    <cellStyle name="Comma 12 2 4" xfId="95" xr:uid="{00000000-0005-0000-0000-00003C000000}"/>
    <cellStyle name="Comma 12 2 5" xfId="96" xr:uid="{00000000-0005-0000-0000-00003D000000}"/>
    <cellStyle name="Comma 12 2 5 2" xfId="548" xr:uid="{00000000-0005-0000-0000-00003E000000}"/>
    <cellStyle name="Comma 12 2 6" xfId="97" xr:uid="{00000000-0005-0000-0000-00003F000000}"/>
    <cellStyle name="Comma 12 2 7" xfId="549" xr:uid="{00000000-0005-0000-0000-000040000000}"/>
    <cellStyle name="Comma 12 2 7 2" xfId="550" xr:uid="{00000000-0005-0000-0000-000041000000}"/>
    <cellStyle name="Comma 12 2 8" xfId="875" xr:uid="{00000000-0005-0000-0000-000042000000}"/>
    <cellStyle name="Comma 12 2 8 2" xfId="876" xr:uid="{00000000-0005-0000-0000-000043000000}"/>
    <cellStyle name="Comma 12 2 8 2 2" xfId="877" xr:uid="{00000000-0005-0000-0000-000044000000}"/>
    <cellStyle name="Comma 12 2 8 3" xfId="878" xr:uid="{00000000-0005-0000-0000-000045000000}"/>
    <cellStyle name="Comma 12 2 9" xfId="879" xr:uid="{00000000-0005-0000-0000-000046000000}"/>
    <cellStyle name="Comma 12 3" xfId="11" xr:uid="{00000000-0005-0000-0000-000047000000}"/>
    <cellStyle name="Comma 12 4" xfId="12" xr:uid="{00000000-0005-0000-0000-000048000000}"/>
    <cellStyle name="Comma 12 5" xfId="13" xr:uid="{00000000-0005-0000-0000-000049000000}"/>
    <cellStyle name="Comma 12 5 2" xfId="98" xr:uid="{00000000-0005-0000-0000-00004A000000}"/>
    <cellStyle name="Comma 12 5 2 2" xfId="551" xr:uid="{00000000-0005-0000-0000-00004B000000}"/>
    <cellStyle name="Comma 12 5 2 3" xfId="552" xr:uid="{00000000-0005-0000-0000-00004C000000}"/>
    <cellStyle name="Comma 12 5 2 4" xfId="553" xr:uid="{00000000-0005-0000-0000-00004D000000}"/>
    <cellStyle name="Comma 12 5 2 5" xfId="880" xr:uid="{00000000-0005-0000-0000-00004E000000}"/>
    <cellStyle name="Comma 12 5 2 6" xfId="1049" xr:uid="{00000000-0005-0000-0000-00004F000000}"/>
    <cellStyle name="Comma 12 5 3" xfId="881" xr:uid="{00000000-0005-0000-0000-000050000000}"/>
    <cellStyle name="Comma 12 5 3 2" xfId="882" xr:uid="{00000000-0005-0000-0000-000051000000}"/>
    <cellStyle name="Comma 12 5 4" xfId="883" xr:uid="{00000000-0005-0000-0000-000052000000}"/>
    <cellStyle name="Comma 12 6" xfId="99" xr:uid="{00000000-0005-0000-0000-000053000000}"/>
    <cellStyle name="Comma 12 6 2" xfId="100" xr:uid="{00000000-0005-0000-0000-000054000000}"/>
    <cellStyle name="Comma 12 6 2 2" xfId="554" xr:uid="{00000000-0005-0000-0000-000055000000}"/>
    <cellStyle name="Comma 12 6 3" xfId="101" xr:uid="{00000000-0005-0000-0000-000056000000}"/>
    <cellStyle name="Comma 12 6 4" xfId="884" xr:uid="{00000000-0005-0000-0000-000057000000}"/>
    <cellStyle name="Comma 12 6 4 2" xfId="885" xr:uid="{00000000-0005-0000-0000-000058000000}"/>
    <cellStyle name="Comma 12 7" xfId="102" xr:uid="{00000000-0005-0000-0000-000059000000}"/>
    <cellStyle name="Comma 12 7 2" xfId="555" xr:uid="{00000000-0005-0000-0000-00005A000000}"/>
    <cellStyle name="Comma 12 8" xfId="103" xr:uid="{00000000-0005-0000-0000-00005B000000}"/>
    <cellStyle name="Comma 13" xfId="14" xr:uid="{00000000-0005-0000-0000-00005C000000}"/>
    <cellStyle name="Comma 13 2" xfId="15" xr:uid="{00000000-0005-0000-0000-00005D000000}"/>
    <cellStyle name="Comma 13 3" xfId="104" xr:uid="{00000000-0005-0000-0000-00005E000000}"/>
    <cellStyle name="Comma 13 3 2" xfId="556" xr:uid="{00000000-0005-0000-0000-00005F000000}"/>
    <cellStyle name="Comma 13 3 2 2" xfId="557" xr:uid="{00000000-0005-0000-0000-000060000000}"/>
    <cellStyle name="Comma 13 3 2 2 2" xfId="558" xr:uid="{00000000-0005-0000-0000-000061000000}"/>
    <cellStyle name="Comma 13 3 2 2 3" xfId="886" xr:uid="{00000000-0005-0000-0000-000062000000}"/>
    <cellStyle name="Comma 13 4" xfId="105" xr:uid="{00000000-0005-0000-0000-000063000000}"/>
    <cellStyle name="Comma 13 4 2" xfId="559" xr:uid="{00000000-0005-0000-0000-000064000000}"/>
    <cellStyle name="Comma 13 5" xfId="106" xr:uid="{00000000-0005-0000-0000-000065000000}"/>
    <cellStyle name="Comma 13 6" xfId="560" xr:uid="{00000000-0005-0000-0000-000066000000}"/>
    <cellStyle name="Comma 13 6 2" xfId="561" xr:uid="{00000000-0005-0000-0000-000067000000}"/>
    <cellStyle name="Comma 13 7" xfId="887" xr:uid="{00000000-0005-0000-0000-000068000000}"/>
    <cellStyle name="Comma 13 7 2" xfId="888" xr:uid="{00000000-0005-0000-0000-000069000000}"/>
    <cellStyle name="Comma 13 7 2 2" xfId="889" xr:uid="{00000000-0005-0000-0000-00006A000000}"/>
    <cellStyle name="Comma 13 7 3" xfId="890" xr:uid="{00000000-0005-0000-0000-00006B000000}"/>
    <cellStyle name="Comma 13 8" xfId="891" xr:uid="{00000000-0005-0000-0000-00006C000000}"/>
    <cellStyle name="Comma 13 9" xfId="1052" xr:uid="{00000000-0005-0000-0000-00006D000000}"/>
    <cellStyle name="Comma 14" xfId="16" xr:uid="{00000000-0005-0000-0000-00006E000000}"/>
    <cellStyle name="Comma 14 2" xfId="1062" xr:uid="{00000000-0005-0000-0000-00006F000000}"/>
    <cellStyle name="Comma 15" xfId="17" xr:uid="{00000000-0005-0000-0000-000070000000}"/>
    <cellStyle name="Comma 15 2" xfId="107" xr:uid="{00000000-0005-0000-0000-000071000000}"/>
    <cellStyle name="Comma 15 3" xfId="108" xr:uid="{00000000-0005-0000-0000-000072000000}"/>
    <cellStyle name="Comma 15 4" xfId="109" xr:uid="{00000000-0005-0000-0000-000073000000}"/>
    <cellStyle name="Comma 15 4 2" xfId="562" xr:uid="{00000000-0005-0000-0000-000074000000}"/>
    <cellStyle name="Comma 15 5" xfId="110" xr:uid="{00000000-0005-0000-0000-000075000000}"/>
    <cellStyle name="Comma 16" xfId="892" xr:uid="{00000000-0005-0000-0000-000076000000}"/>
    <cellStyle name="Comma 17" xfId="893" xr:uid="{00000000-0005-0000-0000-000077000000}"/>
    <cellStyle name="Comma 17 2" xfId="894" xr:uid="{00000000-0005-0000-0000-000078000000}"/>
    <cellStyle name="Comma 17 2 2" xfId="895" xr:uid="{00000000-0005-0000-0000-000079000000}"/>
    <cellStyle name="Comma 17 2 2 2" xfId="1053" xr:uid="{00000000-0005-0000-0000-00007A000000}"/>
    <cellStyle name="Comma 18" xfId="896" xr:uid="{00000000-0005-0000-0000-00007B000000}"/>
    <cellStyle name="Comma 18 2" xfId="1056" xr:uid="{00000000-0005-0000-0000-00007C000000}"/>
    <cellStyle name="Comma 19" xfId="1063" xr:uid="{00000000-0005-0000-0000-00007D000000}"/>
    <cellStyle name="Comma 2" xfId="18" xr:uid="{00000000-0005-0000-0000-00007E000000}"/>
    <cellStyle name="Comma 2 2" xfId="19" xr:uid="{00000000-0005-0000-0000-00007F000000}"/>
    <cellStyle name="Comma 2 2 2" xfId="20" xr:uid="{00000000-0005-0000-0000-000080000000}"/>
    <cellStyle name="Comma 2 2 2 2" xfId="21" xr:uid="{00000000-0005-0000-0000-000081000000}"/>
    <cellStyle name="Comma 2 2 2 2 2" xfId="22" xr:uid="{00000000-0005-0000-0000-000082000000}"/>
    <cellStyle name="Comma 2 2 2 2 3" xfId="23" xr:uid="{00000000-0005-0000-0000-000083000000}"/>
    <cellStyle name="Comma 2 2 2 2 3 10" xfId="1064" xr:uid="{00000000-0005-0000-0000-000084000000}"/>
    <cellStyle name="Comma 2 2 2 2 3 2" xfId="24" xr:uid="{00000000-0005-0000-0000-000085000000}"/>
    <cellStyle name="Comma 2 2 2 2 3 3" xfId="111" xr:uid="{00000000-0005-0000-0000-000086000000}"/>
    <cellStyle name="Comma 2 2 2 2 3 3 2" xfId="563" xr:uid="{00000000-0005-0000-0000-000087000000}"/>
    <cellStyle name="Comma 2 2 2 2 3 3 2 2" xfId="564" xr:uid="{00000000-0005-0000-0000-000088000000}"/>
    <cellStyle name="Comma 2 2 2 2 3 3 2 3" xfId="565" xr:uid="{00000000-0005-0000-0000-000089000000}"/>
    <cellStyle name="Comma 2 2 2 2 3 3 2 4" xfId="1112" xr:uid="{26444375-18C1-8A47-82DA-612D68CF6F15}"/>
    <cellStyle name="Comma 2 2 2 2 3 4" xfId="112" xr:uid="{00000000-0005-0000-0000-00008A000000}"/>
    <cellStyle name="Comma 2 2 2 2 3 4 2" xfId="566" xr:uid="{00000000-0005-0000-0000-00008B000000}"/>
    <cellStyle name="Comma 2 2 2 2 3 5" xfId="113" xr:uid="{00000000-0005-0000-0000-00008C000000}"/>
    <cellStyle name="Comma 2 2 2 2 3 6" xfId="567" xr:uid="{00000000-0005-0000-0000-00008D000000}"/>
    <cellStyle name="Comma 2 2 2 2 3 6 2" xfId="568" xr:uid="{00000000-0005-0000-0000-00008E000000}"/>
    <cellStyle name="Comma 2 2 2 2 3 6 2 2" xfId="569" xr:uid="{00000000-0005-0000-0000-00008F000000}"/>
    <cellStyle name="Comma 2 2 2 2 3 6 3" xfId="897" xr:uid="{00000000-0005-0000-0000-000090000000}"/>
    <cellStyle name="Comma 2 2 2 2 3 6 3 2" xfId="898" xr:uid="{00000000-0005-0000-0000-000091000000}"/>
    <cellStyle name="Comma 2 2 2 2 3 7" xfId="570" xr:uid="{00000000-0005-0000-0000-000092000000}"/>
    <cellStyle name="Comma 2 2 2 2 3 7 2" xfId="571" xr:uid="{00000000-0005-0000-0000-000093000000}"/>
    <cellStyle name="Comma 2 2 2 2 3 8" xfId="899" xr:uid="{00000000-0005-0000-0000-000094000000}"/>
    <cellStyle name="Comma 2 2 2 2 3 8 2" xfId="900" xr:uid="{00000000-0005-0000-0000-000095000000}"/>
    <cellStyle name="Comma 2 2 2 2 3 8 2 2" xfId="901" xr:uid="{00000000-0005-0000-0000-000096000000}"/>
    <cellStyle name="Comma 2 2 2 2 3 8 3" xfId="902" xr:uid="{00000000-0005-0000-0000-000097000000}"/>
    <cellStyle name="Comma 2 2 2 2 3 9" xfId="903" xr:uid="{00000000-0005-0000-0000-000098000000}"/>
    <cellStyle name="Comma 2 2 2 2 4" xfId="25" xr:uid="{00000000-0005-0000-0000-000099000000}"/>
    <cellStyle name="Comma 2 2 2 2 4 2" xfId="114" xr:uid="{00000000-0005-0000-0000-00009A000000}"/>
    <cellStyle name="Comma 2 2 2 2 4 2 2" xfId="572" xr:uid="{00000000-0005-0000-0000-00009B000000}"/>
    <cellStyle name="Comma 2 2 2 2 4 2 2 2" xfId="573" xr:uid="{00000000-0005-0000-0000-00009C000000}"/>
    <cellStyle name="Comma 2 2 2 2 4 2 2 2 2" xfId="574" xr:uid="{00000000-0005-0000-0000-00009D000000}"/>
    <cellStyle name="Comma 2 2 2 2 5" xfId="26" xr:uid="{00000000-0005-0000-0000-00009E000000}"/>
    <cellStyle name="Comma 2 2 2 2 5 2" xfId="115" xr:uid="{00000000-0005-0000-0000-00009F000000}"/>
    <cellStyle name="Comma 2 2 2 2 5 2 2" xfId="116" xr:uid="{00000000-0005-0000-0000-0000A0000000}"/>
    <cellStyle name="Comma 2 2 2 2 5 2 3" xfId="575" xr:uid="{00000000-0005-0000-0000-0000A1000000}"/>
    <cellStyle name="Comma 2 2 2 2 5 2 4" xfId="904" xr:uid="{00000000-0005-0000-0000-0000A2000000}"/>
    <cellStyle name="Comma 2 2 2 2 5 2 4 2" xfId="905" xr:uid="{00000000-0005-0000-0000-0000A3000000}"/>
    <cellStyle name="Comma 2 2 2 2 5 3" xfId="117" xr:uid="{00000000-0005-0000-0000-0000A4000000}"/>
    <cellStyle name="Comma 2 2 2 2 5 4" xfId="118" xr:uid="{00000000-0005-0000-0000-0000A5000000}"/>
    <cellStyle name="Comma 2 2 2 2 5 5" xfId="119" xr:uid="{00000000-0005-0000-0000-0000A6000000}"/>
    <cellStyle name="Comma 2 2 2 3" xfId="27" xr:uid="{00000000-0005-0000-0000-0000A7000000}"/>
    <cellStyle name="Comma 2 2 2 3 2" xfId="120" xr:uid="{00000000-0005-0000-0000-0000A8000000}"/>
    <cellStyle name="Comma 2 2 2 3 2 2" xfId="121" xr:uid="{00000000-0005-0000-0000-0000A9000000}"/>
    <cellStyle name="Comma 2 2 2 3 2 3" xfId="576" xr:uid="{00000000-0005-0000-0000-0000AA000000}"/>
    <cellStyle name="Comma 2 2 2 3 3" xfId="122" xr:uid="{00000000-0005-0000-0000-0000AB000000}"/>
    <cellStyle name="Comma 2 2 2 3 3 2" xfId="123" xr:uid="{00000000-0005-0000-0000-0000AC000000}"/>
    <cellStyle name="Comma 2 2 2 3 3 3" xfId="577" xr:uid="{00000000-0005-0000-0000-0000AD000000}"/>
    <cellStyle name="Comma 2 2 2 3 3 4" xfId="906" xr:uid="{00000000-0005-0000-0000-0000AE000000}"/>
    <cellStyle name="Comma 2 2 2 3 3 4 2" xfId="907" xr:uid="{00000000-0005-0000-0000-0000AF000000}"/>
    <cellStyle name="Comma 2 2 2 3 4" xfId="124" xr:uid="{00000000-0005-0000-0000-0000B0000000}"/>
    <cellStyle name="Comma 2 2 2 3 5" xfId="125" xr:uid="{00000000-0005-0000-0000-0000B1000000}"/>
    <cellStyle name="Comma 2 2 2 4" xfId="126" xr:uid="{00000000-0005-0000-0000-0000B2000000}"/>
    <cellStyle name="Comma 2 2 2 4 2" xfId="908" xr:uid="{00000000-0005-0000-0000-0000B3000000}"/>
    <cellStyle name="Comma 2 2 3" xfId="28" xr:uid="{00000000-0005-0000-0000-0000B4000000}"/>
    <cellStyle name="Comma 2 2 3 2" xfId="29" xr:uid="{00000000-0005-0000-0000-0000B5000000}"/>
    <cellStyle name="Comma 2 2 3 2 2" xfId="30" xr:uid="{00000000-0005-0000-0000-0000B6000000}"/>
    <cellStyle name="Comma 2 2 3 2 2 2" xfId="127" xr:uid="{00000000-0005-0000-0000-0000B7000000}"/>
    <cellStyle name="Comma 2 2 3 2 2 3" xfId="128" xr:uid="{00000000-0005-0000-0000-0000B8000000}"/>
    <cellStyle name="Comma 2 2 3 2 2 3 2" xfId="129" xr:uid="{00000000-0005-0000-0000-0000B9000000}"/>
    <cellStyle name="Comma 2 2 3 2 2 3 2 2" xfId="578" xr:uid="{00000000-0005-0000-0000-0000BA000000}"/>
    <cellStyle name="Comma 2 2 3 2 2 3 3" xfId="909" xr:uid="{00000000-0005-0000-0000-0000BB000000}"/>
    <cellStyle name="Comma 2 2 3 2 2 3 3 2" xfId="910" xr:uid="{00000000-0005-0000-0000-0000BC000000}"/>
    <cellStyle name="Comma 2 2 3 2 2 4" xfId="130" xr:uid="{00000000-0005-0000-0000-0000BD000000}"/>
    <cellStyle name="Comma 2 2 3 2 2 5" xfId="131" xr:uid="{00000000-0005-0000-0000-0000BE000000}"/>
    <cellStyle name="Comma 2 2 3 2 2 6" xfId="579" xr:uid="{00000000-0005-0000-0000-0000BF000000}"/>
    <cellStyle name="Comma 2 2 3 2 2 6 2" xfId="580" xr:uid="{00000000-0005-0000-0000-0000C0000000}"/>
    <cellStyle name="Comma 2 2 3 2 2 7" xfId="911" xr:uid="{00000000-0005-0000-0000-0000C1000000}"/>
    <cellStyle name="Comma 2 2 3 2 2 8" xfId="1065" xr:uid="{00000000-0005-0000-0000-0000C2000000}"/>
    <cellStyle name="Comma 20" xfId="1066" xr:uid="{00000000-0005-0000-0000-0000C3000000}"/>
    <cellStyle name="Comma 21" xfId="1067" xr:uid="{00000000-0005-0000-0000-0000C4000000}"/>
    <cellStyle name="Comma 3" xfId="31" xr:uid="{00000000-0005-0000-0000-0000C5000000}"/>
    <cellStyle name="Comma 4" xfId="32" xr:uid="{00000000-0005-0000-0000-0000C6000000}"/>
    <cellStyle name="Comma 4 2" xfId="33" xr:uid="{00000000-0005-0000-0000-0000C7000000}"/>
    <cellStyle name="Comma 4 2 2" xfId="34" xr:uid="{00000000-0005-0000-0000-0000C8000000}"/>
    <cellStyle name="Comma 4 2 2 2" xfId="132" xr:uid="{00000000-0005-0000-0000-0000C9000000}"/>
    <cellStyle name="Comma 4 2 2 3" xfId="133" xr:uid="{00000000-0005-0000-0000-0000CA000000}"/>
    <cellStyle name="Comma 4 2 2 4" xfId="35" xr:uid="{00000000-0005-0000-0000-0000CB000000}"/>
    <cellStyle name="Comma 4 2 2 4 2" xfId="134" xr:uid="{00000000-0005-0000-0000-0000CC000000}"/>
    <cellStyle name="Comma 4 2 2 4 2 2" xfId="581" xr:uid="{00000000-0005-0000-0000-0000CD000000}"/>
    <cellStyle name="Comma 4 2 2 4 2 2 2" xfId="582" xr:uid="{00000000-0005-0000-0000-0000CE000000}"/>
    <cellStyle name="Comma 4 2 2 4 2 2 3" xfId="583" xr:uid="{00000000-0005-0000-0000-0000CF000000}"/>
    <cellStyle name="Comma 4 2 2 5" xfId="135" xr:uid="{00000000-0005-0000-0000-0000D0000000}"/>
    <cellStyle name="Comma 4 3" xfId="36" xr:uid="{00000000-0005-0000-0000-0000D1000000}"/>
    <cellStyle name="Comma 4 3 2" xfId="37" xr:uid="{00000000-0005-0000-0000-0000D2000000}"/>
    <cellStyle name="Comma 4 4" xfId="38" xr:uid="{00000000-0005-0000-0000-0000D3000000}"/>
    <cellStyle name="Comma 4 4 2" xfId="136" xr:uid="{00000000-0005-0000-0000-0000D4000000}"/>
    <cellStyle name="Comma 4 4 3" xfId="137" xr:uid="{00000000-0005-0000-0000-0000D5000000}"/>
    <cellStyle name="Comma 4 4 4" xfId="138" xr:uid="{00000000-0005-0000-0000-0000D6000000}"/>
    <cellStyle name="Comma 4 4 4 2" xfId="584" xr:uid="{00000000-0005-0000-0000-0000D7000000}"/>
    <cellStyle name="Comma 4 4 5" xfId="139" xr:uid="{00000000-0005-0000-0000-0000D8000000}"/>
    <cellStyle name="Comma 4 5" xfId="912" xr:uid="{00000000-0005-0000-0000-0000D9000000}"/>
    <cellStyle name="Comma 5" xfId="39" xr:uid="{00000000-0005-0000-0000-0000DA000000}"/>
    <cellStyle name="Comma 6" xfId="40" xr:uid="{00000000-0005-0000-0000-0000DB000000}"/>
    <cellStyle name="Comma 6 2" xfId="41" xr:uid="{00000000-0005-0000-0000-0000DC000000}"/>
    <cellStyle name="Comma 6 2 2" xfId="42" xr:uid="{00000000-0005-0000-0000-0000DD000000}"/>
    <cellStyle name="Comma 7" xfId="43" xr:uid="{00000000-0005-0000-0000-0000DE000000}"/>
    <cellStyle name="Comma 7 2" xfId="44" xr:uid="{00000000-0005-0000-0000-0000DF000000}"/>
    <cellStyle name="Comma 7 2 2" xfId="140" xr:uid="{00000000-0005-0000-0000-0000E0000000}"/>
    <cellStyle name="Comma 7 2 3" xfId="141" xr:uid="{00000000-0005-0000-0000-0000E1000000}"/>
    <cellStyle name="Comma 7 2 4" xfId="45" xr:uid="{00000000-0005-0000-0000-0000E2000000}"/>
    <cellStyle name="Comma 7 2 4 2" xfId="142" xr:uid="{00000000-0005-0000-0000-0000E3000000}"/>
    <cellStyle name="Comma 7 2 4 2 2" xfId="585" xr:uid="{00000000-0005-0000-0000-0000E4000000}"/>
    <cellStyle name="Comma 7 2 4 2 2 2" xfId="586" xr:uid="{00000000-0005-0000-0000-0000E5000000}"/>
    <cellStyle name="Comma 7 2 4 2 2 3" xfId="587" xr:uid="{00000000-0005-0000-0000-0000E6000000}"/>
    <cellStyle name="Comma 7 2 5" xfId="143" xr:uid="{00000000-0005-0000-0000-0000E7000000}"/>
    <cellStyle name="Comma 7 3" xfId="46" xr:uid="{00000000-0005-0000-0000-0000E8000000}"/>
    <cellStyle name="Comma 7 3 2" xfId="588" xr:uid="{00000000-0005-0000-0000-0000E9000000}"/>
    <cellStyle name="Comma 7 3 3" xfId="589" xr:uid="{00000000-0005-0000-0000-0000EA000000}"/>
    <cellStyle name="Comma 8" xfId="47" xr:uid="{00000000-0005-0000-0000-0000EB000000}"/>
    <cellStyle name="Comma 8 2" xfId="48" xr:uid="{00000000-0005-0000-0000-0000EC000000}"/>
    <cellStyle name="Comma 8 3" xfId="144" xr:uid="{00000000-0005-0000-0000-0000ED000000}"/>
    <cellStyle name="Comma 8 3 2" xfId="145" xr:uid="{00000000-0005-0000-0000-0000EE000000}"/>
    <cellStyle name="Comma 8 3 3" xfId="590" xr:uid="{00000000-0005-0000-0000-0000EF000000}"/>
    <cellStyle name="Comma 8 3 4" xfId="913" xr:uid="{00000000-0005-0000-0000-0000F0000000}"/>
    <cellStyle name="Comma 8 3 4 2" xfId="914" xr:uid="{00000000-0005-0000-0000-0000F1000000}"/>
    <cellStyle name="Comma 8 4" xfId="146" xr:uid="{00000000-0005-0000-0000-0000F2000000}"/>
    <cellStyle name="Comma 8 5" xfId="147" xr:uid="{00000000-0005-0000-0000-0000F3000000}"/>
    <cellStyle name="Comma 8 6" xfId="148" xr:uid="{00000000-0005-0000-0000-0000F4000000}"/>
    <cellStyle name="Comma 9" xfId="49" xr:uid="{00000000-0005-0000-0000-0000F5000000}"/>
    <cellStyle name="Comma 9 2" xfId="50" xr:uid="{00000000-0005-0000-0000-0000F6000000}"/>
    <cellStyle name="Currency 2" xfId="51" xr:uid="{00000000-0005-0000-0000-0000F7000000}"/>
    <cellStyle name="Currency 3" xfId="52" xr:uid="{00000000-0005-0000-0000-0000F8000000}"/>
    <cellStyle name="Currency 4" xfId="149" xr:uid="{00000000-0005-0000-0000-0000F9000000}"/>
    <cellStyle name="Followed Hyperlink" xfId="87"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header" xfId="53" xr:uid="{00000000-0005-0000-0000-000087030000}"/>
    <cellStyle name="Header Total" xfId="54" xr:uid="{00000000-0005-0000-0000-000088030000}"/>
    <cellStyle name="Header1" xfId="55" xr:uid="{00000000-0005-0000-0000-000089030000}"/>
    <cellStyle name="Header2" xfId="56" xr:uid="{00000000-0005-0000-0000-00008A030000}"/>
    <cellStyle name="Header3" xfId="57" xr:uid="{00000000-0005-0000-0000-00008B030000}"/>
    <cellStyle name="Heading 1 2" xfId="150" xr:uid="{00000000-0005-0000-0000-00008C030000}"/>
    <cellStyle name="Heading 1 3" xfId="151" xr:uid="{00000000-0005-0000-0000-00008D030000}"/>
    <cellStyle name="Hyperlink" xfId="86"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 name="Normal 10" xfId="58" xr:uid="{00000000-0005-0000-0000-0000BA030000}"/>
    <cellStyle name="Normal 11" xfId="59" xr:uid="{00000000-0005-0000-0000-0000BB030000}"/>
    <cellStyle name="Normal 11 2" xfId="591" xr:uid="{00000000-0005-0000-0000-0000BC030000}"/>
    <cellStyle name="Normal 11 3" xfId="592" xr:uid="{00000000-0005-0000-0000-0000BD030000}"/>
    <cellStyle name="Normal 11 4" xfId="915" xr:uid="{00000000-0005-0000-0000-0000BE030000}"/>
    <cellStyle name="Normal 12" xfId="152" xr:uid="{00000000-0005-0000-0000-0000BF030000}"/>
    <cellStyle name="Normal 13" xfId="916" xr:uid="{00000000-0005-0000-0000-0000C0030000}"/>
    <cellStyle name="Normal 13 2" xfId="1057" xr:uid="{00000000-0005-0000-0000-0000C1030000}"/>
    <cellStyle name="Normal 14" xfId="1054" xr:uid="{00000000-0005-0000-0000-0000C2030000}"/>
    <cellStyle name="Normal 2" xfId="60" xr:uid="{00000000-0005-0000-0000-0000C3030000}"/>
    <cellStyle name="Normal 3" xfId="61" xr:uid="{00000000-0005-0000-0000-0000C4030000}"/>
    <cellStyle name="Normal 4" xfId="62" xr:uid="{00000000-0005-0000-0000-0000C5030000}"/>
    <cellStyle name="Normal 4 2" xfId="153" xr:uid="{00000000-0005-0000-0000-0000C6030000}"/>
    <cellStyle name="Normal 4 2 2" xfId="593" xr:uid="{00000000-0005-0000-0000-0000C7030000}"/>
    <cellStyle name="Normal 4 2 2 2" xfId="594" xr:uid="{00000000-0005-0000-0000-0000C8030000}"/>
    <cellStyle name="Normal 4 2 2 2 2" xfId="595" xr:uid="{00000000-0005-0000-0000-0000C9030000}"/>
    <cellStyle name="Normal 5" xfId="63" xr:uid="{00000000-0005-0000-0000-0000CA030000}"/>
    <cellStyle name="Normal 6" xfId="64" xr:uid="{00000000-0005-0000-0000-0000CB030000}"/>
    <cellStyle name="Normal 6 2" xfId="1068" xr:uid="{00000000-0005-0000-0000-0000CC030000}"/>
    <cellStyle name="Normal 7" xfId="65" xr:uid="{00000000-0005-0000-0000-0000CD030000}"/>
    <cellStyle name="Normal 7 2" xfId="154" xr:uid="{00000000-0005-0000-0000-0000CE030000}"/>
    <cellStyle name="Normal 7 2 2" xfId="155" xr:uid="{00000000-0005-0000-0000-0000CF030000}"/>
    <cellStyle name="Normal 7 2 3" xfId="596" xr:uid="{00000000-0005-0000-0000-0000D0030000}"/>
    <cellStyle name="Normal 7 3" xfId="156" xr:uid="{00000000-0005-0000-0000-0000D1030000}"/>
    <cellStyle name="Normal 7 3 2" xfId="157" xr:uid="{00000000-0005-0000-0000-0000D2030000}"/>
    <cellStyle name="Normal 7 3 2 2" xfId="597" xr:uid="{00000000-0005-0000-0000-0000D3030000}"/>
    <cellStyle name="Normal 7 3 3" xfId="917" xr:uid="{00000000-0005-0000-0000-0000D4030000}"/>
    <cellStyle name="Normal 7 3 3 2" xfId="918" xr:uid="{00000000-0005-0000-0000-0000D5030000}"/>
    <cellStyle name="Normal 7 4" xfId="158" xr:uid="{00000000-0005-0000-0000-0000D6030000}"/>
    <cellStyle name="Normal 7 4 2" xfId="598" xr:uid="{00000000-0005-0000-0000-0000D7030000}"/>
    <cellStyle name="Normal 7 4 2 2" xfId="599" xr:uid="{00000000-0005-0000-0000-0000D8030000}"/>
    <cellStyle name="Normal 7 4 2 3" xfId="600" xr:uid="{00000000-0005-0000-0000-0000D9030000}"/>
    <cellStyle name="Normal 7 4 2 3 2" xfId="601" xr:uid="{00000000-0005-0000-0000-0000DA030000}"/>
    <cellStyle name="Normal 7 5" xfId="159" xr:uid="{00000000-0005-0000-0000-0000DB030000}"/>
    <cellStyle name="Normal 8" xfId="66" xr:uid="{00000000-0005-0000-0000-0000DC030000}"/>
    <cellStyle name="Normal 8 2" xfId="67" xr:uid="{00000000-0005-0000-0000-0000DD030000}"/>
    <cellStyle name="Normal 8 2 2" xfId="160" xr:uid="{00000000-0005-0000-0000-0000DE030000}"/>
    <cellStyle name="Normal 8 2 2 2" xfId="602" xr:uid="{00000000-0005-0000-0000-0000DF030000}"/>
    <cellStyle name="Normal 8 2 2 2 2" xfId="603" xr:uid="{00000000-0005-0000-0000-0000E0030000}"/>
    <cellStyle name="Normal 8 2 2 2 2 2" xfId="604" xr:uid="{00000000-0005-0000-0000-0000E1030000}"/>
    <cellStyle name="Normal 8 2 2 2 3" xfId="1047" xr:uid="{00000000-0005-0000-0000-0000E2030000}"/>
    <cellStyle name="Normal 8 2 2 3" xfId="919" xr:uid="{00000000-0005-0000-0000-0000E3030000}"/>
    <cellStyle name="Normal 8 2 2 3 2" xfId="1069" xr:uid="{00000000-0005-0000-0000-0000E4030000}"/>
    <cellStyle name="Normal 8 2 3" xfId="533" xr:uid="{00000000-0005-0000-0000-0000E5030000}"/>
    <cellStyle name="Normal 8 2 3 2" xfId="605" xr:uid="{00000000-0005-0000-0000-0000E6030000}"/>
    <cellStyle name="Normal 8 2 3 3" xfId="920" xr:uid="{00000000-0005-0000-0000-0000E7030000}"/>
    <cellStyle name="Normal 8 2 3 3 2" xfId="921" xr:uid="{00000000-0005-0000-0000-0000E8030000}"/>
    <cellStyle name="Normal 8 2 4" xfId="606" xr:uid="{00000000-0005-0000-0000-0000E9030000}"/>
    <cellStyle name="Normal 8 2 4 2" xfId="607" xr:uid="{00000000-0005-0000-0000-0000EA030000}"/>
    <cellStyle name="Normal 8 2 5" xfId="608" xr:uid="{00000000-0005-0000-0000-0000EB030000}"/>
    <cellStyle name="Normal 8 2 5 2" xfId="922" xr:uid="{00000000-0005-0000-0000-0000EC030000}"/>
    <cellStyle name="Normal 8 2 5 2 2" xfId="923" xr:uid="{00000000-0005-0000-0000-0000ED030000}"/>
    <cellStyle name="Normal 8 2 5 3" xfId="924" xr:uid="{00000000-0005-0000-0000-0000EE030000}"/>
    <cellStyle name="Normal 8 2 5 3 2" xfId="925" xr:uid="{00000000-0005-0000-0000-0000EF030000}"/>
    <cellStyle name="Normal 8 2 6" xfId="851" xr:uid="{00000000-0005-0000-0000-0000F0030000}"/>
    <cellStyle name="Normal 8 2 6 2" xfId="926" xr:uid="{00000000-0005-0000-0000-0000F1030000}"/>
    <cellStyle name="Normal 8 2 6 2 2" xfId="927" xr:uid="{00000000-0005-0000-0000-0000F2030000}"/>
    <cellStyle name="Normal 8 2 6 3" xfId="1070" xr:uid="{00000000-0005-0000-0000-0000F3030000}"/>
    <cellStyle name="Normal 8 2 7" xfId="1045" xr:uid="{00000000-0005-0000-0000-0000F4030000}"/>
    <cellStyle name="Normal 9" xfId="4" xr:uid="{00000000-0005-0000-0000-0000F5030000}"/>
    <cellStyle name="Normal 9 2" xfId="68" xr:uid="{00000000-0005-0000-0000-0000F6030000}"/>
    <cellStyle name="Normal 9 3" xfId="161" xr:uid="{00000000-0005-0000-0000-0000F7030000}"/>
    <cellStyle name="Percent" xfId="2" builtinId="5"/>
    <cellStyle name="Percent 10" xfId="69" xr:uid="{00000000-0005-0000-0000-0000F9030000}"/>
    <cellStyle name="Percent 10 2" xfId="70" xr:uid="{00000000-0005-0000-0000-0000FA030000}"/>
    <cellStyle name="Percent 10 3" xfId="1071" xr:uid="{00000000-0005-0000-0000-0000FB030000}"/>
    <cellStyle name="Percent 11" xfId="71" xr:uid="{00000000-0005-0000-0000-0000FC030000}"/>
    <cellStyle name="Percent 11 2" xfId="162" xr:uid="{00000000-0005-0000-0000-0000FD030000}"/>
    <cellStyle name="Percent 11 3" xfId="163" xr:uid="{00000000-0005-0000-0000-0000FE030000}"/>
    <cellStyle name="Percent 11 4" xfId="164" xr:uid="{00000000-0005-0000-0000-0000FF030000}"/>
    <cellStyle name="Percent 11 4 2" xfId="609" xr:uid="{00000000-0005-0000-0000-000000040000}"/>
    <cellStyle name="Percent 11 4 2 2" xfId="610" xr:uid="{00000000-0005-0000-0000-000001040000}"/>
    <cellStyle name="Percent 11 4 2 3" xfId="611" xr:uid="{00000000-0005-0000-0000-000002040000}"/>
    <cellStyle name="Percent 11 5" xfId="165" xr:uid="{00000000-0005-0000-0000-000003040000}"/>
    <cellStyle name="Percent 12" xfId="72" xr:uid="{00000000-0005-0000-0000-000004040000}"/>
    <cellStyle name="Percent 13" xfId="928" xr:uid="{00000000-0005-0000-0000-000005040000}"/>
    <cellStyle name="Percent 14" xfId="929" xr:uid="{00000000-0005-0000-0000-000006040000}"/>
    <cellStyle name="Percent 14 2" xfId="930" xr:uid="{00000000-0005-0000-0000-000007040000}"/>
    <cellStyle name="Percent 14 2 2" xfId="931" xr:uid="{00000000-0005-0000-0000-000008040000}"/>
    <cellStyle name="Percent 14 2 2 2" xfId="1055" xr:uid="{00000000-0005-0000-0000-000009040000}"/>
    <cellStyle name="Percent 15" xfId="932" xr:uid="{00000000-0005-0000-0000-00000A040000}"/>
    <cellStyle name="Percent 16" xfId="933" xr:uid="{00000000-0005-0000-0000-00000B040000}"/>
    <cellStyle name="Percent 16 2" xfId="1072" xr:uid="{00000000-0005-0000-0000-00000C040000}"/>
    <cellStyle name="Percent 17" xfId="1073" xr:uid="{00000000-0005-0000-0000-00000D040000}"/>
    <cellStyle name="Percent 18" xfId="1074" xr:uid="{00000000-0005-0000-0000-00000E040000}"/>
    <cellStyle name="Percent 2" xfId="73" xr:uid="{00000000-0005-0000-0000-00000F040000}"/>
    <cellStyle name="Percent 3" xfId="74" xr:uid="{00000000-0005-0000-0000-000010040000}"/>
    <cellStyle name="Percent 3 2" xfId="166" xr:uid="{00000000-0005-0000-0000-000011040000}"/>
    <cellStyle name="Percent 3 3" xfId="167" xr:uid="{00000000-0005-0000-0000-000012040000}"/>
    <cellStyle name="Percent 3 4" xfId="168" xr:uid="{00000000-0005-0000-0000-000013040000}"/>
    <cellStyle name="Percent 3 5" xfId="169" xr:uid="{00000000-0005-0000-0000-000014040000}"/>
    <cellStyle name="Percent 4" xfId="75" xr:uid="{00000000-0005-0000-0000-000015040000}"/>
    <cellStyle name="Percent 5" xfId="76" xr:uid="{00000000-0005-0000-0000-000016040000}"/>
    <cellStyle name="Percent 5 2" xfId="77" xr:uid="{00000000-0005-0000-0000-000017040000}"/>
    <cellStyle name="Percent 5 2 2" xfId="78" xr:uid="{00000000-0005-0000-0000-000018040000}"/>
    <cellStyle name="Percent 5 2 3" xfId="170" xr:uid="{00000000-0005-0000-0000-000019040000}"/>
    <cellStyle name="Percent 5 2 3 2" xfId="171" xr:uid="{00000000-0005-0000-0000-00001A040000}"/>
    <cellStyle name="Percent 5 2 3 3" xfId="612" xr:uid="{00000000-0005-0000-0000-00001B040000}"/>
    <cellStyle name="Percent 5 2 3 4" xfId="613" xr:uid="{00000000-0005-0000-0000-00001C040000}"/>
    <cellStyle name="Percent 5 2 3 5" xfId="614" xr:uid="{00000000-0005-0000-0000-00001D040000}"/>
    <cellStyle name="Percent 5 2 3 6" xfId="934" xr:uid="{00000000-0005-0000-0000-00001E040000}"/>
    <cellStyle name="Percent 5 2 3 6 2" xfId="935" xr:uid="{00000000-0005-0000-0000-00001F040000}"/>
    <cellStyle name="Percent 5 2 3 6 2 2" xfId="936" xr:uid="{00000000-0005-0000-0000-000020040000}"/>
    <cellStyle name="Percent 5 2 3 7" xfId="1048" xr:uid="{00000000-0005-0000-0000-000021040000}"/>
    <cellStyle name="Percent 5 2 4" xfId="172" xr:uid="{00000000-0005-0000-0000-000022040000}"/>
    <cellStyle name="Percent 5 2 5" xfId="173" xr:uid="{00000000-0005-0000-0000-000023040000}"/>
    <cellStyle name="Percent 5 2 6" xfId="174" xr:uid="{00000000-0005-0000-0000-000024040000}"/>
    <cellStyle name="Percent 5 3" xfId="79" xr:uid="{00000000-0005-0000-0000-000025040000}"/>
    <cellStyle name="Percent 5 3 2" xfId="175" xr:uid="{00000000-0005-0000-0000-000026040000}"/>
    <cellStyle name="Percent 5 3 2 2" xfId="176" xr:uid="{00000000-0005-0000-0000-000027040000}"/>
    <cellStyle name="Percent 5 3 2 3" xfId="615" xr:uid="{00000000-0005-0000-0000-000028040000}"/>
    <cellStyle name="Percent 5 3 3" xfId="177" xr:uid="{00000000-0005-0000-0000-000029040000}"/>
    <cellStyle name="Percent 5 3 3 2" xfId="178" xr:uid="{00000000-0005-0000-0000-00002A040000}"/>
    <cellStyle name="Percent 5 3 3 3" xfId="616" xr:uid="{00000000-0005-0000-0000-00002B040000}"/>
    <cellStyle name="Percent 5 3 3 4" xfId="937" xr:uid="{00000000-0005-0000-0000-00002C040000}"/>
    <cellStyle name="Percent 5 3 3 4 2" xfId="938" xr:uid="{00000000-0005-0000-0000-00002D040000}"/>
    <cellStyle name="Percent 5 3 4" xfId="179" xr:uid="{00000000-0005-0000-0000-00002E040000}"/>
    <cellStyle name="Percent 5 3 4 2" xfId="617" xr:uid="{00000000-0005-0000-0000-00002F040000}"/>
    <cellStyle name="Percent 5 3 4 2 2" xfId="618" xr:uid="{00000000-0005-0000-0000-000030040000}"/>
    <cellStyle name="Percent 5 3 4 2 3" xfId="619" xr:uid="{00000000-0005-0000-0000-000031040000}"/>
    <cellStyle name="Percent 5 3 5" xfId="180" xr:uid="{00000000-0005-0000-0000-000032040000}"/>
    <cellStyle name="Percent 6" xfId="80" xr:uid="{00000000-0005-0000-0000-000033040000}"/>
    <cellStyle name="Percent 6 2" xfId="181" xr:uid="{00000000-0005-0000-0000-000034040000}"/>
    <cellStyle name="Percent 6 2 2" xfId="182" xr:uid="{00000000-0005-0000-0000-000035040000}"/>
    <cellStyle name="Percent 6 2 3" xfId="620" xr:uid="{00000000-0005-0000-0000-000036040000}"/>
    <cellStyle name="Percent 6 2 4" xfId="939" xr:uid="{00000000-0005-0000-0000-000037040000}"/>
    <cellStyle name="Percent 6 2 4 2" xfId="940" xr:uid="{00000000-0005-0000-0000-000038040000}"/>
    <cellStyle name="Percent 6 3" xfId="183" xr:uid="{00000000-0005-0000-0000-000039040000}"/>
    <cellStyle name="Percent 6 4" xfId="184" xr:uid="{00000000-0005-0000-0000-00003A040000}"/>
    <cellStyle name="Percent 6 5" xfId="185" xr:uid="{00000000-0005-0000-0000-00003B040000}"/>
    <cellStyle name="Percent 7" xfId="81" xr:uid="{00000000-0005-0000-0000-00003C040000}"/>
    <cellStyle name="Percent 7 2" xfId="82" xr:uid="{00000000-0005-0000-0000-00003D040000}"/>
    <cellStyle name="Percent 8" xfId="83" xr:uid="{00000000-0005-0000-0000-00003E040000}"/>
    <cellStyle name="Percent 8 2" xfId="84" xr:uid="{00000000-0005-0000-0000-00003F040000}"/>
    <cellStyle name="Percent 8 2 2" xfId="186" xr:uid="{00000000-0005-0000-0000-000040040000}"/>
    <cellStyle name="Percent 8 2 2 2" xfId="187" xr:uid="{00000000-0005-0000-0000-000041040000}"/>
    <cellStyle name="Percent 8 2 2 3" xfId="621" xr:uid="{00000000-0005-0000-0000-000042040000}"/>
    <cellStyle name="Percent 8 2 2 4" xfId="941" xr:uid="{00000000-0005-0000-0000-000043040000}"/>
    <cellStyle name="Percent 8 2 3" xfId="188" xr:uid="{00000000-0005-0000-0000-000044040000}"/>
    <cellStyle name="Percent 8 2 3 2" xfId="189" xr:uid="{00000000-0005-0000-0000-000045040000}"/>
    <cellStyle name="Percent 8 2 3 3" xfId="622" xr:uid="{00000000-0005-0000-0000-000046040000}"/>
    <cellStyle name="Percent 8 2 3 4" xfId="942" xr:uid="{00000000-0005-0000-0000-000047040000}"/>
    <cellStyle name="Percent 8 2 3 4 2" xfId="943" xr:uid="{00000000-0005-0000-0000-000048040000}"/>
    <cellStyle name="Percent 8 2 4" xfId="190" xr:uid="{00000000-0005-0000-0000-000049040000}"/>
    <cellStyle name="Percent 8 2 5" xfId="191" xr:uid="{00000000-0005-0000-0000-00004A040000}"/>
    <cellStyle name="Percent 8 2 6" xfId="623" xr:uid="{00000000-0005-0000-0000-00004B040000}"/>
    <cellStyle name="Percent 9" xfId="85" xr:uid="{00000000-0005-0000-0000-00004C040000}"/>
    <cellStyle name="Percent 9 2" xfId="192" xr:uid="{00000000-0005-0000-0000-00004D040000}"/>
    <cellStyle name="Percent 9 3" xfId="193" xr:uid="{00000000-0005-0000-0000-00004E040000}"/>
    <cellStyle name="Percent 9 3 2" xfId="194" xr:uid="{00000000-0005-0000-0000-00004F040000}"/>
    <cellStyle name="Percent 9 3 2 2" xfId="624" xr:uid="{00000000-0005-0000-0000-000050040000}"/>
    <cellStyle name="Percent 9 3 3" xfId="944" xr:uid="{00000000-0005-0000-0000-000051040000}"/>
    <cellStyle name="Percent 9 3 3 2" xfId="945" xr:uid="{00000000-0005-0000-0000-000052040000}"/>
    <cellStyle name="Percent 9 4" xfId="195" xr:uid="{00000000-0005-0000-0000-000053040000}"/>
    <cellStyle name="Percent 9 4 2" xfId="625" xr:uid="{00000000-0005-0000-0000-000054040000}"/>
    <cellStyle name="Percent 9 4 2 2" xfId="626" xr:uid="{00000000-0005-0000-0000-000055040000}"/>
    <cellStyle name="Percent 9 4 2 2 2" xfId="627" xr:uid="{00000000-0005-0000-0000-000056040000}"/>
    <cellStyle name="Percent 9 5" xfId="196" xr:uid="{00000000-0005-0000-0000-00005704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Expenses</a:t>
            </a:r>
            <a:r>
              <a:rPr lang="en-US"/>
              <a:t>, First</a:t>
            </a:r>
            <a:r>
              <a:rPr lang="en-US" baseline="0"/>
              <a:t> 24 Months</a:t>
            </a:r>
          </a:p>
        </c:rich>
      </c:tx>
      <c:overlay val="0"/>
    </c:title>
    <c:autoTitleDeleted val="0"/>
    <c:plotArea>
      <c:layout/>
      <c:barChart>
        <c:barDir val="col"/>
        <c:grouping val="stacked"/>
        <c:varyColors val="0"/>
        <c:ser>
          <c:idx val="1"/>
          <c:order val="0"/>
          <c:tx>
            <c:strRef>
              <c:f>'Key Reports'!$B$63</c:f>
              <c:strCache>
                <c:ptCount val="1"/>
                <c:pt idx="0">
                  <c:v> Salaries and Benefits </c:v>
                </c:pt>
              </c:strCache>
            </c:strRef>
          </c:tx>
          <c:invertIfNegative val="0"/>
          <c:cat>
            <c:strRef>
              <c:f>'Key Reports'!$C$61:$J$61</c:f>
              <c:strCache>
                <c:ptCount val="8"/>
                <c:pt idx="0">
                  <c:v> Q3 2019 </c:v>
                </c:pt>
                <c:pt idx="1">
                  <c:v> Q4 2019 </c:v>
                </c:pt>
                <c:pt idx="2">
                  <c:v> Q1 2020 </c:v>
                </c:pt>
                <c:pt idx="3">
                  <c:v> Q2 2020 </c:v>
                </c:pt>
                <c:pt idx="4">
                  <c:v> Q3 2020 </c:v>
                </c:pt>
                <c:pt idx="5">
                  <c:v> Q4 2020 </c:v>
                </c:pt>
                <c:pt idx="6">
                  <c:v> Q1 2021 </c:v>
                </c:pt>
                <c:pt idx="7">
                  <c:v> Q2 2021 </c:v>
                </c:pt>
              </c:strCache>
            </c:strRef>
          </c:cat>
          <c:val>
            <c:numRef>
              <c:f>'Key Reports'!$C$63:$J$63</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C5C-394B-9C89-1201D53099BE}"/>
            </c:ext>
          </c:extLst>
        </c:ser>
        <c:ser>
          <c:idx val="2"/>
          <c:order val="1"/>
          <c:tx>
            <c:strRef>
              <c:f>'Key Reports'!$B$64</c:f>
              <c:strCache>
                <c:ptCount val="1"/>
                <c:pt idx="0">
                  <c:v> Advertising &amp; Marketing </c:v>
                </c:pt>
              </c:strCache>
            </c:strRef>
          </c:tx>
          <c:invertIfNegative val="0"/>
          <c:cat>
            <c:strRef>
              <c:f>'Key Reports'!$C$61:$J$61</c:f>
              <c:strCache>
                <c:ptCount val="8"/>
                <c:pt idx="0">
                  <c:v> Q3 2019 </c:v>
                </c:pt>
                <c:pt idx="1">
                  <c:v> Q4 2019 </c:v>
                </c:pt>
                <c:pt idx="2">
                  <c:v> Q1 2020 </c:v>
                </c:pt>
                <c:pt idx="3">
                  <c:v> Q2 2020 </c:v>
                </c:pt>
                <c:pt idx="4">
                  <c:v> Q3 2020 </c:v>
                </c:pt>
                <c:pt idx="5">
                  <c:v> Q4 2020 </c:v>
                </c:pt>
                <c:pt idx="6">
                  <c:v> Q1 2021 </c:v>
                </c:pt>
                <c:pt idx="7">
                  <c:v> Q2 2021 </c:v>
                </c:pt>
              </c:strCache>
            </c:strRef>
          </c:cat>
          <c:val>
            <c:numRef>
              <c:f>'Key Reports'!$C$64:$J$64</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CC5C-394B-9C89-1201D53099BE}"/>
            </c:ext>
          </c:extLst>
        </c:ser>
        <c:ser>
          <c:idx val="3"/>
          <c:order val="2"/>
          <c:tx>
            <c:strRef>
              <c:f>'Key Reports'!$B$65</c:f>
              <c:strCache>
                <c:ptCount val="1"/>
                <c:pt idx="0">
                  <c:v> Product &amp; Materials </c:v>
                </c:pt>
              </c:strCache>
            </c:strRef>
          </c:tx>
          <c:invertIfNegative val="0"/>
          <c:cat>
            <c:strRef>
              <c:f>'Key Reports'!$C$61:$J$61</c:f>
              <c:strCache>
                <c:ptCount val="8"/>
                <c:pt idx="0">
                  <c:v> Q3 2019 </c:v>
                </c:pt>
                <c:pt idx="1">
                  <c:v> Q4 2019 </c:v>
                </c:pt>
                <c:pt idx="2">
                  <c:v> Q1 2020 </c:v>
                </c:pt>
                <c:pt idx="3">
                  <c:v> Q2 2020 </c:v>
                </c:pt>
                <c:pt idx="4">
                  <c:v> Q3 2020 </c:v>
                </c:pt>
                <c:pt idx="5">
                  <c:v> Q4 2020 </c:v>
                </c:pt>
                <c:pt idx="6">
                  <c:v> Q1 2021 </c:v>
                </c:pt>
                <c:pt idx="7">
                  <c:v> Q2 2021 </c:v>
                </c:pt>
              </c:strCache>
            </c:strRef>
          </c:cat>
          <c:val>
            <c:numRef>
              <c:f>'Key Reports'!$C$65:$J$65</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CC5C-394B-9C89-1201D53099BE}"/>
            </c:ext>
          </c:extLst>
        </c:ser>
        <c:ser>
          <c:idx val="4"/>
          <c:order val="3"/>
          <c:tx>
            <c:strRef>
              <c:f>'Key Reports'!$B$66</c:f>
              <c:strCache>
                <c:ptCount val="1"/>
                <c:pt idx="0">
                  <c:v> Legal and Accounting </c:v>
                </c:pt>
              </c:strCache>
            </c:strRef>
          </c:tx>
          <c:invertIfNegative val="0"/>
          <c:cat>
            <c:strRef>
              <c:f>'Key Reports'!$C$61:$J$61</c:f>
              <c:strCache>
                <c:ptCount val="8"/>
                <c:pt idx="0">
                  <c:v> Q3 2019 </c:v>
                </c:pt>
                <c:pt idx="1">
                  <c:v> Q4 2019 </c:v>
                </c:pt>
                <c:pt idx="2">
                  <c:v> Q1 2020 </c:v>
                </c:pt>
                <c:pt idx="3">
                  <c:v> Q2 2020 </c:v>
                </c:pt>
                <c:pt idx="4">
                  <c:v> Q3 2020 </c:v>
                </c:pt>
                <c:pt idx="5">
                  <c:v> Q4 2020 </c:v>
                </c:pt>
                <c:pt idx="6">
                  <c:v> Q1 2021 </c:v>
                </c:pt>
                <c:pt idx="7">
                  <c:v> Q2 2021 </c:v>
                </c:pt>
              </c:strCache>
            </c:strRef>
          </c:cat>
          <c:val>
            <c:numRef>
              <c:f>'Key Reports'!$C$66:$J$66</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CC5C-394B-9C89-1201D53099BE}"/>
            </c:ext>
          </c:extLst>
        </c:ser>
        <c:ser>
          <c:idx val="5"/>
          <c:order val="4"/>
          <c:tx>
            <c:strRef>
              <c:f>'Key Reports'!$B$67</c:f>
              <c:strCache>
                <c:ptCount val="1"/>
                <c:pt idx="0">
                  <c:v> Overhead </c:v>
                </c:pt>
              </c:strCache>
            </c:strRef>
          </c:tx>
          <c:invertIfNegative val="0"/>
          <c:cat>
            <c:strRef>
              <c:f>'Key Reports'!$C$61:$J$61</c:f>
              <c:strCache>
                <c:ptCount val="8"/>
                <c:pt idx="0">
                  <c:v> Q3 2019 </c:v>
                </c:pt>
                <c:pt idx="1">
                  <c:v> Q4 2019 </c:v>
                </c:pt>
                <c:pt idx="2">
                  <c:v> Q1 2020 </c:v>
                </c:pt>
                <c:pt idx="3">
                  <c:v> Q2 2020 </c:v>
                </c:pt>
                <c:pt idx="4">
                  <c:v> Q3 2020 </c:v>
                </c:pt>
                <c:pt idx="5">
                  <c:v> Q4 2020 </c:v>
                </c:pt>
                <c:pt idx="6">
                  <c:v> Q1 2021 </c:v>
                </c:pt>
                <c:pt idx="7">
                  <c:v> Q2 2021 </c:v>
                </c:pt>
              </c:strCache>
            </c:strRef>
          </c:cat>
          <c:val>
            <c:numRef>
              <c:f>'Key Reports'!$C$67:$J$67</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CC5C-394B-9C89-1201D53099BE}"/>
            </c:ext>
          </c:extLst>
        </c:ser>
        <c:dLbls>
          <c:showLegendKey val="0"/>
          <c:showVal val="0"/>
          <c:showCatName val="0"/>
          <c:showSerName val="0"/>
          <c:showPercent val="0"/>
          <c:showBubbleSize val="0"/>
        </c:dLbls>
        <c:gapWidth val="75"/>
        <c:overlap val="100"/>
        <c:axId val="-1989943928"/>
        <c:axId val="-2099532728"/>
      </c:barChart>
      <c:catAx>
        <c:axId val="-1989943928"/>
        <c:scaling>
          <c:orientation val="minMax"/>
        </c:scaling>
        <c:delete val="0"/>
        <c:axPos val="b"/>
        <c:numFmt formatCode="General" sourceLinked="1"/>
        <c:majorTickMark val="none"/>
        <c:minorTickMark val="none"/>
        <c:tickLblPos val="nextTo"/>
        <c:crossAx val="-2099532728"/>
        <c:crosses val="autoZero"/>
        <c:auto val="1"/>
        <c:lblAlgn val="ctr"/>
        <c:lblOffset val="100"/>
        <c:noMultiLvlLbl val="0"/>
      </c:catAx>
      <c:valAx>
        <c:axId val="-2099532728"/>
        <c:scaling>
          <c:orientation val="minMax"/>
        </c:scaling>
        <c:delete val="0"/>
        <c:axPos val="l"/>
        <c:majorGridlines/>
        <c:numFmt formatCode="_(* #,##0_);_(* \(#,##0\);_(* &quot;-&quot;??_);_(@_)" sourceLinked="1"/>
        <c:majorTickMark val="none"/>
        <c:minorTickMark val="none"/>
        <c:tickLblPos val="nextTo"/>
        <c:spPr>
          <a:ln w="9525">
            <a:noFill/>
          </a:ln>
        </c:spPr>
        <c:crossAx val="-1989943928"/>
        <c:crosses val="autoZero"/>
        <c:crossBetween val="between"/>
      </c:val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Uses</a:t>
            </a:r>
            <a:r>
              <a:rPr lang="en-US" baseline="0"/>
              <a:t> of Funds</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'Key Reports'!$B$115:$B$119</c:f>
              <c:strCache>
                <c:ptCount val="5"/>
                <c:pt idx="0">
                  <c:v> Salaries and Benefits </c:v>
                </c:pt>
                <c:pt idx="1">
                  <c:v> Advertising &amp; Marketing </c:v>
                </c:pt>
                <c:pt idx="2">
                  <c:v> Product &amp; Materials </c:v>
                </c:pt>
                <c:pt idx="3">
                  <c:v> Legal and Accounting </c:v>
                </c:pt>
                <c:pt idx="4">
                  <c:v> Overhead </c:v>
                </c:pt>
              </c:strCache>
            </c:strRef>
          </c:cat>
          <c:val>
            <c:numRef>
              <c:f>'Key Reports'!$C$115:$C$119</c:f>
              <c:numCache>
                <c:formatCode>_-* #,##0_-;\-* #,##0_-;_-* "-"??_-;_-@_-</c:formatCode>
                <c:ptCount val="5"/>
                <c:pt idx="0">
                  <c:v>0</c:v>
                </c:pt>
                <c:pt idx="1">
                  <c:v>0</c:v>
                </c:pt>
                <c:pt idx="2">
                  <c:v>0</c:v>
                </c:pt>
                <c:pt idx="3">
                  <c:v>0</c:v>
                </c:pt>
                <c:pt idx="4">
                  <c:v>0</c:v>
                </c:pt>
              </c:numCache>
            </c:numRef>
          </c:val>
          <c:extLst>
            <c:ext xmlns:c16="http://schemas.microsoft.com/office/drawing/2014/chart" uri="{C3380CC4-5D6E-409C-BE32-E72D297353CC}">
              <c16:uniqueId val="{00000000-6148-5F4C-892A-5192922A8F93}"/>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and</a:t>
            </a:r>
            <a:r>
              <a:rPr lang="en-US" baseline="0"/>
              <a:t> Burnrate</a:t>
            </a:r>
            <a:endParaRPr lang="en-US"/>
          </a:p>
        </c:rich>
      </c:tx>
      <c:overlay val="0"/>
    </c:title>
    <c:autoTitleDeleted val="0"/>
    <c:plotArea>
      <c:layout/>
      <c:barChart>
        <c:barDir val="col"/>
        <c:grouping val="clustered"/>
        <c:varyColors val="0"/>
        <c:ser>
          <c:idx val="0"/>
          <c:order val="1"/>
          <c:tx>
            <c:strRef>
              <c:f>'Key Reports'!$B$16</c:f>
              <c:strCache>
                <c:ptCount val="1"/>
                <c:pt idx="0">
                  <c:v> Net Burn (net positive) </c:v>
                </c:pt>
              </c:strCache>
            </c:strRef>
          </c:tx>
          <c:invertIfNegative val="1"/>
          <c:cat>
            <c:numRef>
              <c:f>'Key Reports'!$C$8:$AL$8</c:f>
              <c:numCache>
                <c:formatCode>mmm\-yy</c:formatCode>
                <c:ptCount val="36"/>
                <c:pt idx="0">
                  <c:v>43671</c:v>
                </c:pt>
                <c:pt idx="1">
                  <c:v>43702</c:v>
                </c:pt>
                <c:pt idx="2">
                  <c:v>43733</c:v>
                </c:pt>
                <c:pt idx="3">
                  <c:v>43763</c:v>
                </c:pt>
                <c:pt idx="4">
                  <c:v>43794</c:v>
                </c:pt>
                <c:pt idx="5">
                  <c:v>43824</c:v>
                </c:pt>
                <c:pt idx="6">
                  <c:v>43855</c:v>
                </c:pt>
                <c:pt idx="7">
                  <c:v>43886</c:v>
                </c:pt>
                <c:pt idx="8">
                  <c:v>43915</c:v>
                </c:pt>
                <c:pt idx="9">
                  <c:v>43946</c:v>
                </c:pt>
                <c:pt idx="10">
                  <c:v>43976</c:v>
                </c:pt>
                <c:pt idx="11">
                  <c:v>44007</c:v>
                </c:pt>
                <c:pt idx="12">
                  <c:v>44037</c:v>
                </c:pt>
                <c:pt idx="13">
                  <c:v>44068</c:v>
                </c:pt>
                <c:pt idx="14">
                  <c:v>44099</c:v>
                </c:pt>
                <c:pt idx="15">
                  <c:v>44129</c:v>
                </c:pt>
                <c:pt idx="16">
                  <c:v>44160</c:v>
                </c:pt>
                <c:pt idx="17">
                  <c:v>44190</c:v>
                </c:pt>
                <c:pt idx="18">
                  <c:v>44221</c:v>
                </c:pt>
                <c:pt idx="19">
                  <c:v>44252</c:v>
                </c:pt>
                <c:pt idx="20">
                  <c:v>44280</c:v>
                </c:pt>
                <c:pt idx="21">
                  <c:v>44311</c:v>
                </c:pt>
                <c:pt idx="22">
                  <c:v>44341</c:v>
                </c:pt>
                <c:pt idx="23">
                  <c:v>44372</c:v>
                </c:pt>
                <c:pt idx="24">
                  <c:v>44402</c:v>
                </c:pt>
                <c:pt idx="25">
                  <c:v>44433</c:v>
                </c:pt>
                <c:pt idx="26">
                  <c:v>44464</c:v>
                </c:pt>
                <c:pt idx="27">
                  <c:v>44494</c:v>
                </c:pt>
                <c:pt idx="28">
                  <c:v>44525</c:v>
                </c:pt>
                <c:pt idx="29">
                  <c:v>44555</c:v>
                </c:pt>
                <c:pt idx="30">
                  <c:v>44586</c:v>
                </c:pt>
                <c:pt idx="31">
                  <c:v>44617</c:v>
                </c:pt>
                <c:pt idx="32">
                  <c:v>44645</c:v>
                </c:pt>
                <c:pt idx="33">
                  <c:v>44676</c:v>
                </c:pt>
                <c:pt idx="34">
                  <c:v>44706</c:v>
                </c:pt>
                <c:pt idx="35">
                  <c:v>44737</c:v>
                </c:pt>
              </c:numCache>
            </c:numRef>
          </c:cat>
          <c:val>
            <c:numRef>
              <c:f>'Key Reports'!$C$16:$AL$16</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71F2-A747-97A2-4F94B810448E}"/>
            </c:ext>
          </c:extLst>
        </c:ser>
        <c:ser>
          <c:idx val="1"/>
          <c:order val="2"/>
          <c:tx>
            <c:strRef>
              <c:f>'Key Reports'!$B$15</c:f>
              <c:strCache>
                <c:ptCount val="1"/>
                <c:pt idx="0">
                  <c:v> Net Burn (net negative) </c:v>
                </c:pt>
              </c:strCache>
            </c:strRef>
          </c:tx>
          <c:invertIfNegative val="0"/>
          <c:cat>
            <c:numRef>
              <c:f>'Key Reports'!$C$8:$AL$8</c:f>
              <c:numCache>
                <c:formatCode>mmm\-yy</c:formatCode>
                <c:ptCount val="36"/>
                <c:pt idx="0">
                  <c:v>43671</c:v>
                </c:pt>
                <c:pt idx="1">
                  <c:v>43702</c:v>
                </c:pt>
                <c:pt idx="2">
                  <c:v>43733</c:v>
                </c:pt>
                <c:pt idx="3">
                  <c:v>43763</c:v>
                </c:pt>
                <c:pt idx="4">
                  <c:v>43794</c:v>
                </c:pt>
                <c:pt idx="5">
                  <c:v>43824</c:v>
                </c:pt>
                <c:pt idx="6">
                  <c:v>43855</c:v>
                </c:pt>
                <c:pt idx="7">
                  <c:v>43886</c:v>
                </c:pt>
                <c:pt idx="8">
                  <c:v>43915</c:v>
                </c:pt>
                <c:pt idx="9">
                  <c:v>43946</c:v>
                </c:pt>
                <c:pt idx="10">
                  <c:v>43976</c:v>
                </c:pt>
                <c:pt idx="11">
                  <c:v>44007</c:v>
                </c:pt>
                <c:pt idx="12">
                  <c:v>44037</c:v>
                </c:pt>
                <c:pt idx="13">
                  <c:v>44068</c:v>
                </c:pt>
                <c:pt idx="14">
                  <c:v>44099</c:v>
                </c:pt>
                <c:pt idx="15">
                  <c:v>44129</c:v>
                </c:pt>
                <c:pt idx="16">
                  <c:v>44160</c:v>
                </c:pt>
                <c:pt idx="17">
                  <c:v>44190</c:v>
                </c:pt>
                <c:pt idx="18">
                  <c:v>44221</c:v>
                </c:pt>
                <c:pt idx="19">
                  <c:v>44252</c:v>
                </c:pt>
                <c:pt idx="20">
                  <c:v>44280</c:v>
                </c:pt>
                <c:pt idx="21">
                  <c:v>44311</c:v>
                </c:pt>
                <c:pt idx="22">
                  <c:v>44341</c:v>
                </c:pt>
                <c:pt idx="23">
                  <c:v>44372</c:v>
                </c:pt>
                <c:pt idx="24">
                  <c:v>44402</c:v>
                </c:pt>
                <c:pt idx="25">
                  <c:v>44433</c:v>
                </c:pt>
                <c:pt idx="26">
                  <c:v>44464</c:v>
                </c:pt>
                <c:pt idx="27">
                  <c:v>44494</c:v>
                </c:pt>
                <c:pt idx="28">
                  <c:v>44525</c:v>
                </c:pt>
                <c:pt idx="29">
                  <c:v>44555</c:v>
                </c:pt>
                <c:pt idx="30">
                  <c:v>44586</c:v>
                </c:pt>
                <c:pt idx="31">
                  <c:v>44617</c:v>
                </c:pt>
                <c:pt idx="32">
                  <c:v>44645</c:v>
                </c:pt>
                <c:pt idx="33">
                  <c:v>44676</c:v>
                </c:pt>
                <c:pt idx="34">
                  <c:v>44706</c:v>
                </c:pt>
                <c:pt idx="35">
                  <c:v>44737</c:v>
                </c:pt>
              </c:numCache>
            </c:numRef>
          </c:cat>
          <c:val>
            <c:numRef>
              <c:f>'Key Reports'!$C$15:$AL$15</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71F2-A747-97A2-4F94B810448E}"/>
            </c:ext>
          </c:extLst>
        </c:ser>
        <c:dLbls>
          <c:showLegendKey val="0"/>
          <c:showVal val="0"/>
          <c:showCatName val="0"/>
          <c:showSerName val="0"/>
          <c:showPercent val="0"/>
          <c:showBubbleSize val="0"/>
        </c:dLbls>
        <c:gapWidth val="150"/>
        <c:overlap val="100"/>
        <c:axId val="-2082049816"/>
        <c:axId val="-2105236568"/>
      </c:barChart>
      <c:lineChart>
        <c:grouping val="standard"/>
        <c:varyColors val="0"/>
        <c:ser>
          <c:idx val="2"/>
          <c:order val="0"/>
          <c:tx>
            <c:strRef>
              <c:f>'Key Reports'!$B$12</c:f>
              <c:strCache>
                <c:ptCount val="1"/>
                <c:pt idx="0">
                  <c:v> Ending Cash Balance </c:v>
                </c:pt>
              </c:strCache>
            </c:strRef>
          </c:tx>
          <c:marker>
            <c:symbol val="none"/>
          </c:marker>
          <c:cat>
            <c:numRef>
              <c:f>'Key Reports'!$C$8:$AL$8</c:f>
              <c:numCache>
                <c:formatCode>mmm\-yy</c:formatCode>
                <c:ptCount val="36"/>
                <c:pt idx="0">
                  <c:v>43671</c:v>
                </c:pt>
                <c:pt idx="1">
                  <c:v>43702</c:v>
                </c:pt>
                <c:pt idx="2">
                  <c:v>43733</c:v>
                </c:pt>
                <c:pt idx="3">
                  <c:v>43763</c:v>
                </c:pt>
                <c:pt idx="4">
                  <c:v>43794</c:v>
                </c:pt>
                <c:pt idx="5">
                  <c:v>43824</c:v>
                </c:pt>
                <c:pt idx="6">
                  <c:v>43855</c:v>
                </c:pt>
                <c:pt idx="7">
                  <c:v>43886</c:v>
                </c:pt>
                <c:pt idx="8">
                  <c:v>43915</c:v>
                </c:pt>
                <c:pt idx="9">
                  <c:v>43946</c:v>
                </c:pt>
                <c:pt idx="10">
                  <c:v>43976</c:v>
                </c:pt>
                <c:pt idx="11">
                  <c:v>44007</c:v>
                </c:pt>
                <c:pt idx="12">
                  <c:v>44037</c:v>
                </c:pt>
                <c:pt idx="13">
                  <c:v>44068</c:v>
                </c:pt>
                <c:pt idx="14">
                  <c:v>44099</c:v>
                </c:pt>
                <c:pt idx="15">
                  <c:v>44129</c:v>
                </c:pt>
                <c:pt idx="16">
                  <c:v>44160</c:v>
                </c:pt>
                <c:pt idx="17">
                  <c:v>44190</c:v>
                </c:pt>
                <c:pt idx="18">
                  <c:v>44221</c:v>
                </c:pt>
                <c:pt idx="19">
                  <c:v>44252</c:v>
                </c:pt>
                <c:pt idx="20">
                  <c:v>44280</c:v>
                </c:pt>
                <c:pt idx="21">
                  <c:v>44311</c:v>
                </c:pt>
                <c:pt idx="22">
                  <c:v>44341</c:v>
                </c:pt>
                <c:pt idx="23">
                  <c:v>44372</c:v>
                </c:pt>
                <c:pt idx="24">
                  <c:v>44402</c:v>
                </c:pt>
                <c:pt idx="25">
                  <c:v>44433</c:v>
                </c:pt>
                <c:pt idx="26">
                  <c:v>44464</c:v>
                </c:pt>
                <c:pt idx="27">
                  <c:v>44494</c:v>
                </c:pt>
                <c:pt idx="28">
                  <c:v>44525</c:v>
                </c:pt>
                <c:pt idx="29">
                  <c:v>44555</c:v>
                </c:pt>
                <c:pt idx="30">
                  <c:v>44586</c:v>
                </c:pt>
                <c:pt idx="31">
                  <c:v>44617</c:v>
                </c:pt>
                <c:pt idx="32">
                  <c:v>44645</c:v>
                </c:pt>
                <c:pt idx="33">
                  <c:v>44676</c:v>
                </c:pt>
                <c:pt idx="34">
                  <c:v>44706</c:v>
                </c:pt>
                <c:pt idx="35">
                  <c:v>44737</c:v>
                </c:pt>
              </c:numCache>
            </c:numRef>
          </c:cat>
          <c:val>
            <c:numRef>
              <c:f>'Key Reports'!$C$12:$AL$12</c:f>
              <c:numCache>
                <c:formatCode>_(* #,##0_);_(* \(#,##0\);_(*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2-71F2-A747-97A2-4F94B810448E}"/>
            </c:ext>
          </c:extLst>
        </c:ser>
        <c:dLbls>
          <c:showLegendKey val="0"/>
          <c:showVal val="0"/>
          <c:showCatName val="0"/>
          <c:showSerName val="0"/>
          <c:showPercent val="0"/>
          <c:showBubbleSize val="0"/>
        </c:dLbls>
        <c:marker val="1"/>
        <c:smooth val="0"/>
        <c:axId val="-2081945368"/>
        <c:axId val="-2081443288"/>
      </c:lineChart>
      <c:dateAx>
        <c:axId val="-2081945368"/>
        <c:scaling>
          <c:orientation val="minMax"/>
        </c:scaling>
        <c:delete val="0"/>
        <c:axPos val="b"/>
        <c:numFmt formatCode="mmm\-yy" sourceLinked="1"/>
        <c:majorTickMark val="none"/>
        <c:minorTickMark val="none"/>
        <c:tickLblPos val="nextTo"/>
        <c:crossAx val="-2081443288"/>
        <c:crosses val="autoZero"/>
        <c:auto val="1"/>
        <c:lblOffset val="100"/>
        <c:baseTimeUnit val="months"/>
      </c:dateAx>
      <c:valAx>
        <c:axId val="-2081443288"/>
        <c:scaling>
          <c:orientation val="minMax"/>
        </c:scaling>
        <c:delete val="0"/>
        <c:axPos val="l"/>
        <c:majorGridlines/>
        <c:numFmt formatCode="_(* #,##0_);_(* \(#,##0\);_(* &quot;-&quot;??_);_(@_)" sourceLinked="1"/>
        <c:majorTickMark val="none"/>
        <c:minorTickMark val="none"/>
        <c:tickLblPos val="nextTo"/>
        <c:spPr>
          <a:ln w="9525">
            <a:noFill/>
          </a:ln>
        </c:spPr>
        <c:crossAx val="-2081945368"/>
        <c:crosses val="autoZero"/>
        <c:crossBetween val="between"/>
      </c:valAx>
      <c:valAx>
        <c:axId val="-2105236568"/>
        <c:scaling>
          <c:orientation val="minMax"/>
        </c:scaling>
        <c:delete val="0"/>
        <c:axPos val="r"/>
        <c:numFmt formatCode="_(* #,##0_);_(* \(#,##0\);_(* &quot;-&quot;??_);_(@_)" sourceLinked="1"/>
        <c:majorTickMark val="out"/>
        <c:minorTickMark val="none"/>
        <c:tickLblPos val="nextTo"/>
        <c:crossAx val="-2082049816"/>
        <c:crosses val="max"/>
        <c:crossBetween val="between"/>
      </c:valAx>
      <c:dateAx>
        <c:axId val="-2082049816"/>
        <c:scaling>
          <c:orientation val="minMax"/>
        </c:scaling>
        <c:delete val="1"/>
        <c:axPos val="b"/>
        <c:numFmt formatCode="mmm\-yy" sourceLinked="1"/>
        <c:majorTickMark val="out"/>
        <c:minorTickMark val="none"/>
        <c:tickLblPos val="nextTo"/>
        <c:crossAx val="-21052365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Traction and Ownership</a:t>
            </a:r>
          </a:p>
        </c:rich>
      </c:tx>
      <c:overlay val="0"/>
    </c:title>
    <c:autoTitleDeleted val="0"/>
    <c:plotArea>
      <c:layout/>
      <c:lineChart>
        <c:grouping val="standard"/>
        <c:varyColors val="0"/>
        <c:ser>
          <c:idx val="2"/>
          <c:order val="0"/>
          <c:tx>
            <c:strRef>
              <c:f>'Key Reports'!$B$146</c:f>
              <c:strCache>
                <c:ptCount val="1"/>
                <c:pt idx="0">
                  <c:v> Revenues </c:v>
                </c:pt>
              </c:strCache>
            </c:strRef>
          </c:tx>
          <c:marker>
            <c:symbol val="none"/>
          </c:marker>
          <c:cat>
            <c:numRef>
              <c:f>'Key Reports'!$D$137:$AX$137</c:f>
              <c:numCache>
                <c:formatCode>mmm\-yy</c:formatCode>
                <c:ptCount val="47"/>
                <c:pt idx="0">
                  <c:v>43677</c:v>
                </c:pt>
                <c:pt idx="1">
                  <c:v>43708</c:v>
                </c:pt>
                <c:pt idx="2">
                  <c:v>43738</c:v>
                </c:pt>
                <c:pt idx="3">
                  <c:v>43769</c:v>
                </c:pt>
                <c:pt idx="4">
                  <c:v>43799</c:v>
                </c:pt>
                <c:pt idx="5">
                  <c:v>43830</c:v>
                </c:pt>
                <c:pt idx="6">
                  <c:v>43861</c:v>
                </c:pt>
                <c:pt idx="7">
                  <c:v>43890</c:v>
                </c:pt>
                <c:pt idx="8">
                  <c:v>43921</c:v>
                </c:pt>
                <c:pt idx="9">
                  <c:v>43951</c:v>
                </c:pt>
                <c:pt idx="10">
                  <c:v>43982</c:v>
                </c:pt>
                <c:pt idx="11">
                  <c:v>44012</c:v>
                </c:pt>
                <c:pt idx="12">
                  <c:v>44043</c:v>
                </c:pt>
                <c:pt idx="13">
                  <c:v>44074</c:v>
                </c:pt>
                <c:pt idx="14">
                  <c:v>44104</c:v>
                </c:pt>
                <c:pt idx="15">
                  <c:v>44135</c:v>
                </c:pt>
                <c:pt idx="16">
                  <c:v>44165</c:v>
                </c:pt>
                <c:pt idx="17">
                  <c:v>44196</c:v>
                </c:pt>
                <c:pt idx="18">
                  <c:v>44227</c:v>
                </c:pt>
                <c:pt idx="19">
                  <c:v>44255</c:v>
                </c:pt>
                <c:pt idx="20">
                  <c:v>44286</c:v>
                </c:pt>
                <c:pt idx="21">
                  <c:v>44316</c:v>
                </c:pt>
                <c:pt idx="22">
                  <c:v>44347</c:v>
                </c:pt>
                <c:pt idx="23">
                  <c:v>44377</c:v>
                </c:pt>
                <c:pt idx="24">
                  <c:v>44408</c:v>
                </c:pt>
                <c:pt idx="25">
                  <c:v>44439</c:v>
                </c:pt>
                <c:pt idx="26">
                  <c:v>44469</c:v>
                </c:pt>
                <c:pt idx="27">
                  <c:v>44500</c:v>
                </c:pt>
                <c:pt idx="28">
                  <c:v>44530</c:v>
                </c:pt>
                <c:pt idx="29">
                  <c:v>44561</c:v>
                </c:pt>
                <c:pt idx="30">
                  <c:v>44592</c:v>
                </c:pt>
                <c:pt idx="31">
                  <c:v>44620</c:v>
                </c:pt>
                <c:pt idx="32">
                  <c:v>44651</c:v>
                </c:pt>
                <c:pt idx="33">
                  <c:v>44681</c:v>
                </c:pt>
                <c:pt idx="34">
                  <c:v>44712</c:v>
                </c:pt>
                <c:pt idx="35">
                  <c:v>44742</c:v>
                </c:pt>
                <c:pt idx="36">
                  <c:v>44773</c:v>
                </c:pt>
                <c:pt idx="37">
                  <c:v>44804</c:v>
                </c:pt>
                <c:pt idx="38">
                  <c:v>44834</c:v>
                </c:pt>
                <c:pt idx="39">
                  <c:v>44865</c:v>
                </c:pt>
                <c:pt idx="40">
                  <c:v>44895</c:v>
                </c:pt>
                <c:pt idx="41">
                  <c:v>44926</c:v>
                </c:pt>
                <c:pt idx="42">
                  <c:v>44957</c:v>
                </c:pt>
                <c:pt idx="43">
                  <c:v>44985</c:v>
                </c:pt>
                <c:pt idx="44">
                  <c:v>45016</c:v>
                </c:pt>
                <c:pt idx="45">
                  <c:v>45046</c:v>
                </c:pt>
                <c:pt idx="46">
                  <c:v>45077</c:v>
                </c:pt>
              </c:numCache>
            </c:numRef>
          </c:cat>
          <c:val>
            <c:numRef>
              <c:f>'Key Reports'!$D$146:$AX$146</c:f>
              <c:numCache>
                <c:formatCode>_-* #,##0_-;\-* #,##0_-;_-*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extLst>
            <c:ext xmlns:c16="http://schemas.microsoft.com/office/drawing/2014/chart" uri="{C3380CC4-5D6E-409C-BE32-E72D297353CC}">
              <c16:uniqueId val="{00000002-5862-BC46-ACED-92DCFDF947DE}"/>
            </c:ext>
          </c:extLst>
        </c:ser>
        <c:ser>
          <c:idx val="1"/>
          <c:order val="2"/>
          <c:tx>
            <c:strRef>
              <c:f>'Key Reports'!$B$148</c:f>
              <c:strCache>
                <c:ptCount val="1"/>
                <c:pt idx="0">
                  <c:v> Cash on Hand, end of period </c:v>
                </c:pt>
              </c:strCache>
            </c:strRef>
          </c:tx>
          <c:marker>
            <c:symbol val="none"/>
          </c:marker>
          <c:cat>
            <c:numRef>
              <c:f>'Key Reports'!$D$137:$AX$137</c:f>
              <c:numCache>
                <c:formatCode>mmm\-yy</c:formatCode>
                <c:ptCount val="47"/>
                <c:pt idx="0">
                  <c:v>43677</c:v>
                </c:pt>
                <c:pt idx="1">
                  <c:v>43708</c:v>
                </c:pt>
                <c:pt idx="2">
                  <c:v>43738</c:v>
                </c:pt>
                <c:pt idx="3">
                  <c:v>43769</c:v>
                </c:pt>
                <c:pt idx="4">
                  <c:v>43799</c:v>
                </c:pt>
                <c:pt idx="5">
                  <c:v>43830</c:v>
                </c:pt>
                <c:pt idx="6">
                  <c:v>43861</c:v>
                </c:pt>
                <c:pt idx="7">
                  <c:v>43890</c:v>
                </c:pt>
                <c:pt idx="8">
                  <c:v>43921</c:v>
                </c:pt>
                <c:pt idx="9">
                  <c:v>43951</c:v>
                </c:pt>
                <c:pt idx="10">
                  <c:v>43982</c:v>
                </c:pt>
                <c:pt idx="11">
                  <c:v>44012</c:v>
                </c:pt>
                <c:pt idx="12">
                  <c:v>44043</c:v>
                </c:pt>
                <c:pt idx="13">
                  <c:v>44074</c:v>
                </c:pt>
                <c:pt idx="14">
                  <c:v>44104</c:v>
                </c:pt>
                <c:pt idx="15">
                  <c:v>44135</c:v>
                </c:pt>
                <c:pt idx="16">
                  <c:v>44165</c:v>
                </c:pt>
                <c:pt idx="17">
                  <c:v>44196</c:v>
                </c:pt>
                <c:pt idx="18">
                  <c:v>44227</c:v>
                </c:pt>
                <c:pt idx="19">
                  <c:v>44255</c:v>
                </c:pt>
                <c:pt idx="20">
                  <c:v>44286</c:v>
                </c:pt>
                <c:pt idx="21">
                  <c:v>44316</c:v>
                </c:pt>
                <c:pt idx="22">
                  <c:v>44347</c:v>
                </c:pt>
                <c:pt idx="23">
                  <c:v>44377</c:v>
                </c:pt>
                <c:pt idx="24">
                  <c:v>44408</c:v>
                </c:pt>
                <c:pt idx="25">
                  <c:v>44439</c:v>
                </c:pt>
                <c:pt idx="26">
                  <c:v>44469</c:v>
                </c:pt>
                <c:pt idx="27">
                  <c:v>44500</c:v>
                </c:pt>
                <c:pt idx="28">
                  <c:v>44530</c:v>
                </c:pt>
                <c:pt idx="29">
                  <c:v>44561</c:v>
                </c:pt>
                <c:pt idx="30">
                  <c:v>44592</c:v>
                </c:pt>
                <c:pt idx="31">
                  <c:v>44620</c:v>
                </c:pt>
                <c:pt idx="32">
                  <c:v>44651</c:v>
                </c:pt>
                <c:pt idx="33">
                  <c:v>44681</c:v>
                </c:pt>
                <c:pt idx="34">
                  <c:v>44712</c:v>
                </c:pt>
                <c:pt idx="35">
                  <c:v>44742</c:v>
                </c:pt>
                <c:pt idx="36">
                  <c:v>44773</c:v>
                </c:pt>
                <c:pt idx="37">
                  <c:v>44804</c:v>
                </c:pt>
                <c:pt idx="38">
                  <c:v>44834</c:v>
                </c:pt>
                <c:pt idx="39">
                  <c:v>44865</c:v>
                </c:pt>
                <c:pt idx="40">
                  <c:v>44895</c:v>
                </c:pt>
                <c:pt idx="41">
                  <c:v>44926</c:v>
                </c:pt>
                <c:pt idx="42">
                  <c:v>44957</c:v>
                </c:pt>
                <c:pt idx="43">
                  <c:v>44985</c:v>
                </c:pt>
                <c:pt idx="44">
                  <c:v>45016</c:v>
                </c:pt>
                <c:pt idx="45">
                  <c:v>45046</c:v>
                </c:pt>
                <c:pt idx="46">
                  <c:v>45077</c:v>
                </c:pt>
              </c:numCache>
            </c:numRef>
          </c:cat>
          <c:val>
            <c:numRef>
              <c:f>'Key Reports'!$D$148:$AX$148</c:f>
              <c:numCache>
                <c:formatCode>_(* #,##0_);_(* \(#,##0\);_(* "-"??_);_(@_)</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extLst>
            <c:ext xmlns:c16="http://schemas.microsoft.com/office/drawing/2014/chart" uri="{C3380CC4-5D6E-409C-BE32-E72D297353CC}">
              <c16:uniqueId val="{00000001-5862-BC46-ACED-92DCFDF947DE}"/>
            </c:ext>
          </c:extLst>
        </c:ser>
        <c:dLbls>
          <c:showLegendKey val="0"/>
          <c:showVal val="0"/>
          <c:showCatName val="0"/>
          <c:showSerName val="0"/>
          <c:showPercent val="0"/>
          <c:showBubbleSize val="0"/>
        </c:dLbls>
        <c:marker val="1"/>
        <c:smooth val="0"/>
        <c:axId val="-2087865848"/>
        <c:axId val="-2001599464"/>
      </c:lineChart>
      <c:lineChart>
        <c:grouping val="standard"/>
        <c:varyColors val="0"/>
        <c:ser>
          <c:idx val="0"/>
          <c:order val="1"/>
          <c:tx>
            <c:strRef>
              <c:f>'Key Reports'!$B$147</c:f>
              <c:strCache>
                <c:ptCount val="1"/>
                <c:pt idx="0">
                  <c:v> Ownership % </c:v>
                </c:pt>
              </c:strCache>
            </c:strRef>
          </c:tx>
          <c:marker>
            <c:symbol val="none"/>
          </c:marker>
          <c:cat>
            <c:numRef>
              <c:f>'Key Reports'!$D$137:$AX$137</c:f>
              <c:numCache>
                <c:formatCode>mmm\-yy</c:formatCode>
                <c:ptCount val="47"/>
                <c:pt idx="0">
                  <c:v>43677</c:v>
                </c:pt>
                <c:pt idx="1">
                  <c:v>43708</c:v>
                </c:pt>
                <c:pt idx="2">
                  <c:v>43738</c:v>
                </c:pt>
                <c:pt idx="3">
                  <c:v>43769</c:v>
                </c:pt>
                <c:pt idx="4">
                  <c:v>43799</c:v>
                </c:pt>
                <c:pt idx="5">
                  <c:v>43830</c:v>
                </c:pt>
                <c:pt idx="6">
                  <c:v>43861</c:v>
                </c:pt>
                <c:pt idx="7">
                  <c:v>43890</c:v>
                </c:pt>
                <c:pt idx="8">
                  <c:v>43921</c:v>
                </c:pt>
                <c:pt idx="9">
                  <c:v>43951</c:v>
                </c:pt>
                <c:pt idx="10">
                  <c:v>43982</c:v>
                </c:pt>
                <c:pt idx="11">
                  <c:v>44012</c:v>
                </c:pt>
                <c:pt idx="12">
                  <c:v>44043</c:v>
                </c:pt>
                <c:pt idx="13">
                  <c:v>44074</c:v>
                </c:pt>
                <c:pt idx="14">
                  <c:v>44104</c:v>
                </c:pt>
                <c:pt idx="15">
                  <c:v>44135</c:v>
                </c:pt>
                <c:pt idx="16">
                  <c:v>44165</c:v>
                </c:pt>
                <c:pt idx="17">
                  <c:v>44196</c:v>
                </c:pt>
                <c:pt idx="18">
                  <c:v>44227</c:v>
                </c:pt>
                <c:pt idx="19">
                  <c:v>44255</c:v>
                </c:pt>
                <c:pt idx="20">
                  <c:v>44286</c:v>
                </c:pt>
                <c:pt idx="21">
                  <c:v>44316</c:v>
                </c:pt>
                <c:pt idx="22">
                  <c:v>44347</c:v>
                </c:pt>
                <c:pt idx="23">
                  <c:v>44377</c:v>
                </c:pt>
                <c:pt idx="24">
                  <c:v>44408</c:v>
                </c:pt>
                <c:pt idx="25">
                  <c:v>44439</c:v>
                </c:pt>
                <c:pt idx="26">
                  <c:v>44469</c:v>
                </c:pt>
                <c:pt idx="27">
                  <c:v>44500</c:v>
                </c:pt>
                <c:pt idx="28">
                  <c:v>44530</c:v>
                </c:pt>
                <c:pt idx="29">
                  <c:v>44561</c:v>
                </c:pt>
                <c:pt idx="30">
                  <c:v>44592</c:v>
                </c:pt>
                <c:pt idx="31">
                  <c:v>44620</c:v>
                </c:pt>
                <c:pt idx="32">
                  <c:v>44651</c:v>
                </c:pt>
                <c:pt idx="33">
                  <c:v>44681</c:v>
                </c:pt>
                <c:pt idx="34">
                  <c:v>44712</c:v>
                </c:pt>
                <c:pt idx="35">
                  <c:v>44742</c:v>
                </c:pt>
                <c:pt idx="36">
                  <c:v>44773</c:v>
                </c:pt>
                <c:pt idx="37">
                  <c:v>44804</c:v>
                </c:pt>
                <c:pt idx="38">
                  <c:v>44834</c:v>
                </c:pt>
                <c:pt idx="39">
                  <c:v>44865</c:v>
                </c:pt>
                <c:pt idx="40">
                  <c:v>44895</c:v>
                </c:pt>
                <c:pt idx="41">
                  <c:v>44926</c:v>
                </c:pt>
                <c:pt idx="42">
                  <c:v>44957</c:v>
                </c:pt>
                <c:pt idx="43">
                  <c:v>44985</c:v>
                </c:pt>
                <c:pt idx="44">
                  <c:v>45016</c:v>
                </c:pt>
                <c:pt idx="45">
                  <c:v>45046</c:v>
                </c:pt>
                <c:pt idx="46">
                  <c:v>45077</c:v>
                </c:pt>
              </c:numCache>
            </c:numRef>
          </c:cat>
          <c:val>
            <c:numRef>
              <c:f>'Key Reports'!$D$147:$AX$147</c:f>
              <c:numCache>
                <c:formatCode>0%</c:formatCode>
                <c:ptCount val="4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numCache>
            </c:numRef>
          </c:val>
          <c:smooth val="0"/>
          <c:extLst>
            <c:ext xmlns:c16="http://schemas.microsoft.com/office/drawing/2014/chart" uri="{C3380CC4-5D6E-409C-BE32-E72D297353CC}">
              <c16:uniqueId val="{00000000-5862-BC46-ACED-92DCFDF947DE}"/>
            </c:ext>
          </c:extLst>
        </c:ser>
        <c:dLbls>
          <c:showLegendKey val="0"/>
          <c:showVal val="0"/>
          <c:showCatName val="0"/>
          <c:showSerName val="0"/>
          <c:showPercent val="0"/>
          <c:showBubbleSize val="0"/>
        </c:dLbls>
        <c:marker val="1"/>
        <c:smooth val="0"/>
        <c:axId val="-2001857240"/>
        <c:axId val="2135763368"/>
      </c:lineChart>
      <c:dateAx>
        <c:axId val="-2087865848"/>
        <c:scaling>
          <c:orientation val="minMax"/>
        </c:scaling>
        <c:delete val="0"/>
        <c:axPos val="b"/>
        <c:numFmt formatCode="mmm\-yy" sourceLinked="1"/>
        <c:majorTickMark val="none"/>
        <c:minorTickMark val="none"/>
        <c:tickLblPos val="nextTo"/>
        <c:crossAx val="-2001599464"/>
        <c:crosses val="autoZero"/>
        <c:auto val="1"/>
        <c:lblOffset val="100"/>
        <c:baseTimeUnit val="months"/>
      </c:dateAx>
      <c:valAx>
        <c:axId val="-2001599464"/>
        <c:scaling>
          <c:orientation val="minMax"/>
        </c:scaling>
        <c:delete val="0"/>
        <c:axPos val="l"/>
        <c:majorGridlines/>
        <c:numFmt formatCode="_-* #,##0_-;\-* #,##0_-;_-* &quot;-&quot;??_-;_-@_-" sourceLinked="1"/>
        <c:majorTickMark val="none"/>
        <c:minorTickMark val="none"/>
        <c:tickLblPos val="nextTo"/>
        <c:spPr>
          <a:ln w="9525">
            <a:noFill/>
          </a:ln>
        </c:spPr>
        <c:crossAx val="-2087865848"/>
        <c:crosses val="autoZero"/>
        <c:crossBetween val="between"/>
      </c:valAx>
      <c:valAx>
        <c:axId val="2135763368"/>
        <c:scaling>
          <c:orientation val="minMax"/>
        </c:scaling>
        <c:delete val="0"/>
        <c:axPos val="r"/>
        <c:numFmt formatCode="0%" sourceLinked="1"/>
        <c:majorTickMark val="out"/>
        <c:minorTickMark val="none"/>
        <c:tickLblPos val="nextTo"/>
        <c:crossAx val="-2001857240"/>
        <c:crosses val="max"/>
        <c:crossBetween val="between"/>
      </c:valAx>
      <c:dateAx>
        <c:axId val="-2001857240"/>
        <c:scaling>
          <c:orientation val="minMax"/>
        </c:scaling>
        <c:delete val="1"/>
        <c:axPos val="b"/>
        <c:numFmt formatCode="mmm\-yy" sourceLinked="1"/>
        <c:majorTickMark val="out"/>
        <c:minorTickMark val="none"/>
        <c:tickLblPos val="nextTo"/>
        <c:crossAx val="2135763368"/>
        <c:crosses val="autoZero"/>
        <c:auto val="1"/>
        <c:lblOffset val="100"/>
        <c:baseTimeUnit val="months"/>
      </c:date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 Impact</a:t>
            </a:r>
          </a:p>
          <a:p>
            <a:pPr>
              <a:defRPr/>
            </a:pPr>
            <a:r>
              <a:rPr lang="en-US" sz="1000" b="0"/>
              <a:t>(Log</a:t>
            </a:r>
            <a:r>
              <a:rPr lang="en-US" sz="1000" b="0" baseline="0"/>
              <a:t> scale to normalize impact values for comparison)</a:t>
            </a:r>
            <a:endParaRPr lang="en-US" sz="1000" b="0"/>
          </a:p>
        </c:rich>
      </c:tx>
      <c:overlay val="0"/>
    </c:title>
    <c:autoTitleDeleted val="0"/>
    <c:plotArea>
      <c:layout/>
      <c:lineChart>
        <c:grouping val="standard"/>
        <c:varyColors val="0"/>
        <c:ser>
          <c:idx val="1"/>
          <c:order val="0"/>
          <c:tx>
            <c:strRef>
              <c:f>Impact!$D$41</c:f>
              <c:strCache>
                <c:ptCount val="1"/>
                <c:pt idx="0">
                  <c:v> Metric </c:v>
                </c:pt>
              </c:strCache>
            </c:strRef>
          </c:tx>
          <c:marker>
            <c:symbol val="none"/>
          </c:marker>
          <c:cat>
            <c:numRef>
              <c:f>Impact!$D$44:$G$44</c:f>
              <c:numCache>
                <c:formatCode>0</c:formatCode>
                <c:ptCount val="4"/>
                <c:pt idx="0">
                  <c:v>2019</c:v>
                </c:pt>
                <c:pt idx="1">
                  <c:v>2020</c:v>
                </c:pt>
                <c:pt idx="2">
                  <c:v>2021</c:v>
                </c:pt>
                <c:pt idx="3">
                  <c:v>2022</c:v>
                </c:pt>
              </c:numCache>
            </c:numRef>
          </c:cat>
          <c:val>
            <c:numRef>
              <c:f>Impact!$D$47:$G$47</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0-DD29-6549-8A8F-F10A49E47B5C}"/>
            </c:ext>
          </c:extLst>
        </c:ser>
        <c:ser>
          <c:idx val="0"/>
          <c:order val="1"/>
          <c:tx>
            <c:strRef>
              <c:f>Impact!$D$52</c:f>
              <c:strCache>
                <c:ptCount val="1"/>
                <c:pt idx="0">
                  <c:v> Metric </c:v>
                </c:pt>
              </c:strCache>
            </c:strRef>
          </c:tx>
          <c:marker>
            <c:symbol val="none"/>
          </c:marker>
          <c:cat>
            <c:numRef>
              <c:f>Impact!$D$44:$G$44</c:f>
              <c:numCache>
                <c:formatCode>0</c:formatCode>
                <c:ptCount val="4"/>
                <c:pt idx="0">
                  <c:v>2019</c:v>
                </c:pt>
                <c:pt idx="1">
                  <c:v>2020</c:v>
                </c:pt>
                <c:pt idx="2">
                  <c:v>2021</c:v>
                </c:pt>
                <c:pt idx="3">
                  <c:v>2022</c:v>
                </c:pt>
              </c:numCache>
            </c:numRef>
          </c:cat>
          <c:val>
            <c:numRef>
              <c:f>Impact!$D$58:$G$58</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1-DD29-6549-8A8F-F10A49E47B5C}"/>
            </c:ext>
          </c:extLst>
        </c:ser>
        <c:ser>
          <c:idx val="2"/>
          <c:order val="2"/>
          <c:tx>
            <c:strRef>
              <c:f>Impact!$D$63</c:f>
              <c:strCache>
                <c:ptCount val="1"/>
                <c:pt idx="0">
                  <c:v> Metric </c:v>
                </c:pt>
              </c:strCache>
            </c:strRef>
          </c:tx>
          <c:marker>
            <c:symbol val="none"/>
          </c:marker>
          <c:val>
            <c:numRef>
              <c:f>Impact!$D$69:$G$69</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2-DD29-6549-8A8F-F10A49E47B5C}"/>
            </c:ext>
          </c:extLst>
        </c:ser>
        <c:ser>
          <c:idx val="3"/>
          <c:order val="3"/>
          <c:tx>
            <c:strRef>
              <c:f>Impact!$D$74</c:f>
              <c:strCache>
                <c:ptCount val="1"/>
                <c:pt idx="0">
                  <c:v> Metric </c:v>
                </c:pt>
              </c:strCache>
            </c:strRef>
          </c:tx>
          <c:marker>
            <c:symbol val="none"/>
          </c:marker>
          <c:val>
            <c:numRef>
              <c:f>Impact!$D$80:$G$80</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3-DD29-6549-8A8F-F10A49E47B5C}"/>
            </c:ext>
          </c:extLst>
        </c:ser>
        <c:ser>
          <c:idx val="4"/>
          <c:order val="4"/>
          <c:tx>
            <c:strRef>
              <c:f>Impact!$D$85</c:f>
              <c:strCache>
                <c:ptCount val="1"/>
                <c:pt idx="0">
                  <c:v> Metric </c:v>
                </c:pt>
              </c:strCache>
            </c:strRef>
          </c:tx>
          <c:marker>
            <c:symbol val="none"/>
          </c:marker>
          <c:val>
            <c:numRef>
              <c:f>Impact!$D$91:$G$91</c:f>
              <c:numCache>
                <c:formatCode>_(* #,##0_);_(* \(#,##0\);_(* "-"_);_(@_)</c:formatCode>
                <c:ptCount val="4"/>
                <c:pt idx="0">
                  <c:v>0</c:v>
                </c:pt>
                <c:pt idx="1">
                  <c:v>0</c:v>
                </c:pt>
                <c:pt idx="2">
                  <c:v>0</c:v>
                </c:pt>
                <c:pt idx="3">
                  <c:v>0</c:v>
                </c:pt>
              </c:numCache>
            </c:numRef>
          </c:val>
          <c:smooth val="0"/>
          <c:extLst>
            <c:ext xmlns:c16="http://schemas.microsoft.com/office/drawing/2014/chart" uri="{C3380CC4-5D6E-409C-BE32-E72D297353CC}">
              <c16:uniqueId val="{00000004-DD29-6549-8A8F-F10A49E47B5C}"/>
            </c:ext>
          </c:extLst>
        </c:ser>
        <c:dLbls>
          <c:showLegendKey val="0"/>
          <c:showVal val="0"/>
          <c:showCatName val="0"/>
          <c:showSerName val="0"/>
          <c:showPercent val="0"/>
          <c:showBubbleSize val="0"/>
        </c:dLbls>
        <c:smooth val="0"/>
        <c:axId val="-2081037832"/>
        <c:axId val="2103484248"/>
      </c:lineChart>
      <c:catAx>
        <c:axId val="-2081037832"/>
        <c:scaling>
          <c:orientation val="minMax"/>
        </c:scaling>
        <c:delete val="0"/>
        <c:axPos val="b"/>
        <c:numFmt formatCode="0" sourceLinked="1"/>
        <c:majorTickMark val="none"/>
        <c:minorTickMark val="none"/>
        <c:tickLblPos val="nextTo"/>
        <c:crossAx val="2103484248"/>
        <c:crosses val="autoZero"/>
        <c:auto val="1"/>
        <c:lblAlgn val="ctr"/>
        <c:lblOffset val="100"/>
        <c:noMultiLvlLbl val="0"/>
      </c:catAx>
      <c:valAx>
        <c:axId val="2103484248"/>
        <c:scaling>
          <c:logBase val="10"/>
          <c:orientation val="minMax"/>
        </c:scaling>
        <c:delete val="0"/>
        <c:axPos val="l"/>
        <c:majorGridlines/>
        <c:numFmt formatCode="_(* #,##0_);_(* \(#,##0\);_(* &quot;-&quot;_);_(@_)" sourceLinked="1"/>
        <c:majorTickMark val="none"/>
        <c:minorTickMark val="none"/>
        <c:tickLblPos val="nextTo"/>
        <c:spPr>
          <a:ln w="9525">
            <a:noFill/>
          </a:ln>
        </c:spPr>
        <c:crossAx val="-2081037832"/>
        <c:crosses val="autoZero"/>
        <c:crossBetween val="between"/>
      </c:valAx>
    </c:plotArea>
    <c:legend>
      <c:legendPos val="b"/>
      <c:overlay val="0"/>
    </c:legend>
    <c:plotVisOnly val="1"/>
    <c:dispBlanksAs val="gap"/>
    <c:showDLblsOverMax val="0"/>
  </c:chart>
  <c:spPr>
    <a:ln>
      <a:no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foresight.is/learn/runway-cash-budget-overview"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2.png"/><Relationship Id="rId1" Type="http://schemas.openxmlformats.org/officeDocument/2006/relationships/hyperlink" Target="https://foresight.is/services" TargetMode="External"/><Relationship Id="rId4" Type="http://schemas.openxmlformats.org/officeDocument/2006/relationships/hyperlink" Target="https://foresight.is/learn/starter-model-overview"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foresight.is/standard-financial-model" TargetMode="External"/><Relationship Id="rId2" Type="http://schemas.openxmlformats.org/officeDocument/2006/relationships/image" Target="../media/image3.png"/><Relationship Id="rId1" Type="http://schemas.openxmlformats.org/officeDocument/2006/relationships/hyperlink" Target="https://foresight.is/starter-financial-model" TargetMode="External"/><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6997700</xdr:colOff>
      <xdr:row>15</xdr:row>
      <xdr:rowOff>127000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12000" cy="32893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7315200</xdr:colOff>
      <xdr:row>0</xdr:row>
      <xdr:rowOff>101601</xdr:rowOff>
    </xdr:from>
    <xdr:to>
      <xdr:col>4</xdr:col>
      <xdr:colOff>533400</xdr:colOff>
      <xdr:row>15</xdr:row>
      <xdr:rowOff>127653</xdr:rowOff>
    </xdr:to>
    <xdr:pic>
      <xdr:nvPicPr>
        <xdr:cNvPr id="3" name="Picture 2" descr="runway_demo.png">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83500" y="101601"/>
          <a:ext cx="5626100" cy="3442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1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1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660400</xdr:colOff>
      <xdr:row>21</xdr:row>
      <xdr:rowOff>60324</xdr:rowOff>
    </xdr:from>
    <xdr:to>
      <xdr:col>2</xdr:col>
      <xdr:colOff>228600</xdr:colOff>
      <xdr:row>29</xdr:row>
      <xdr:rowOff>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673100</xdr:colOff>
      <xdr:row>3</xdr:row>
      <xdr:rowOff>0</xdr:rowOff>
    </xdr:from>
    <xdr:to>
      <xdr:col>2</xdr:col>
      <xdr:colOff>304800</xdr:colOff>
      <xdr:row>19</xdr:row>
      <xdr:rowOff>154839</xdr:rowOff>
    </xdr:to>
    <xdr:pic>
      <xdr:nvPicPr>
        <xdr:cNvPr id="6" name="Picture 5" descr="Screenshot 2019-02-04 09.57.44.pn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100" y="723900"/>
          <a:ext cx="6781800" cy="3761639"/>
        </a:xfrm>
        <a:prstGeom prst="rect">
          <a:avLst/>
        </a:prstGeom>
      </xdr:spPr>
    </xdr:pic>
    <xdr:clientData/>
  </xdr:twoCellAnchor>
  <xdr:twoCellAnchor editAs="oneCell">
    <xdr:from>
      <xdr:col>2</xdr:col>
      <xdr:colOff>927101</xdr:colOff>
      <xdr:row>3</xdr:row>
      <xdr:rowOff>0</xdr:rowOff>
    </xdr:from>
    <xdr:to>
      <xdr:col>4</xdr:col>
      <xdr:colOff>317501</xdr:colOff>
      <xdr:row>19</xdr:row>
      <xdr:rowOff>142824</xdr:rowOff>
    </xdr:to>
    <xdr:pic>
      <xdr:nvPicPr>
        <xdr:cNvPr id="7" name="Picture 6" descr="Screenshot 2019-02-04 22.11.36.png">
          <a:hlinkClick xmlns:r="http://schemas.openxmlformats.org/officeDocument/2006/relationships" r:id="rId3"/>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89901" y="723900"/>
          <a:ext cx="6794500" cy="3749624"/>
        </a:xfrm>
        <a:prstGeom prst="rect">
          <a:avLst/>
        </a:prstGeom>
      </xdr:spPr>
    </xdr:pic>
    <xdr:clientData/>
  </xdr:twoCellAnchor>
  <xdr:twoCellAnchor>
    <xdr:from>
      <xdr:col>2</xdr:col>
      <xdr:colOff>876300</xdr:colOff>
      <xdr:row>20</xdr:row>
      <xdr:rowOff>212724</xdr:rowOff>
    </xdr:from>
    <xdr:to>
      <xdr:col>4</xdr:col>
      <xdr:colOff>317500</xdr:colOff>
      <xdr:row>29</xdr:row>
      <xdr:rowOff>12700</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8039100" y="4759324"/>
          <a:ext cx="6845300" cy="22256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2044700</xdr:colOff>
      <xdr:row>23</xdr:row>
      <xdr:rowOff>12700</xdr:rowOff>
    </xdr:from>
    <xdr:to>
      <xdr:col>2</xdr:col>
      <xdr:colOff>4318000</xdr:colOff>
      <xdr:row>29</xdr:row>
      <xdr:rowOff>165100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749800" y="9512300"/>
          <a:ext cx="2273300" cy="1447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Forecast</a:t>
          </a:r>
          <a:endParaRPr lang="en-US" sz="1400" b="1" baseline="0">
            <a:latin typeface="Avenir Book"/>
            <a:cs typeface="Avenir Book"/>
          </a:endParaRPr>
        </a:p>
        <a:p>
          <a:pPr algn="ctr"/>
          <a:endParaRPr lang="en-US" sz="1200" b="1" baseline="0">
            <a:latin typeface="Avenir Book"/>
            <a:cs typeface="Avenir Book"/>
          </a:endParaRPr>
        </a:p>
        <a:p>
          <a:pPr algn="ctr"/>
          <a:r>
            <a:rPr lang="en-US" sz="1200" b="1" baseline="0">
              <a:latin typeface="Avenir Book"/>
              <a:cs typeface="Avenir Book"/>
            </a:rPr>
            <a:t>(Revenues, SG&amp;A, COGS, CAPEX, Debt, CAC, cash forecasting)</a:t>
          </a:r>
          <a:endParaRPr lang="en-US" sz="1200" b="1">
            <a:latin typeface="Avenir Book"/>
            <a:cs typeface="Avenir Book"/>
          </a:endParaRPr>
        </a:p>
      </xdr:txBody>
    </xdr:sp>
    <xdr:clientData/>
  </xdr:twoCellAnchor>
  <xdr:twoCellAnchor>
    <xdr:from>
      <xdr:col>2</xdr:col>
      <xdr:colOff>5956300</xdr:colOff>
      <xdr:row>23</xdr:row>
      <xdr:rowOff>25400</xdr:rowOff>
    </xdr:from>
    <xdr:to>
      <xdr:col>2</xdr:col>
      <xdr:colOff>8229600</xdr:colOff>
      <xdr:row>29</xdr:row>
      <xdr:rowOff>152400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661400" y="5207000"/>
          <a:ext cx="2273300" cy="14224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Key Reports</a:t>
          </a:r>
        </a:p>
        <a:p>
          <a:pPr algn="ctr"/>
          <a:endParaRPr lang="en-US" sz="1400" b="1" baseline="0">
            <a:latin typeface="Avenir Book"/>
            <a:cs typeface="Avenir Book"/>
          </a:endParaRPr>
        </a:p>
        <a:p>
          <a:pPr algn="ctr"/>
          <a:r>
            <a:rPr lang="en-US" sz="1200" b="1" baseline="0">
              <a:latin typeface="Avenir Book"/>
              <a:cs typeface="Avenir Book"/>
            </a:rPr>
            <a:t>(Sources and Uses, Cost Budget, and more, with data and charts)</a:t>
          </a:r>
        </a:p>
      </xdr:txBody>
    </xdr:sp>
    <xdr:clientData/>
  </xdr:twoCellAnchor>
  <xdr:twoCellAnchor>
    <xdr:from>
      <xdr:col>2</xdr:col>
      <xdr:colOff>469900</xdr:colOff>
      <xdr:row>26</xdr:row>
      <xdr:rowOff>88900</xdr:rowOff>
    </xdr:from>
    <xdr:to>
      <xdr:col>2</xdr:col>
      <xdr:colOff>2044700</xdr:colOff>
      <xdr:row>26</xdr:row>
      <xdr:rowOff>88900</xdr:rowOff>
    </xdr:to>
    <xdr:cxnSp macro="">
      <xdr:nvCxnSpPr>
        <xdr:cNvPr id="7" name="Straight Connector 6">
          <a:extLst>
            <a:ext uri="{FF2B5EF4-FFF2-40B4-BE49-F238E27FC236}">
              <a16:creationId xmlns:a16="http://schemas.microsoft.com/office/drawing/2014/main" id="{00000000-0008-0000-0400-000007000000}"/>
            </a:ext>
          </a:extLst>
        </xdr:cNvPr>
        <xdr:cNvCxnSpPr>
          <a:stCxn id="12" idx="3"/>
          <a:endCxn id="3" idx="1"/>
        </xdr:cNvCxnSpPr>
      </xdr:nvCxnSpPr>
      <xdr:spPr>
        <a:xfrm>
          <a:off x="3175000" y="10236200"/>
          <a:ext cx="15748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25400</xdr:colOff>
      <xdr:row>23</xdr:row>
      <xdr:rowOff>76200</xdr:rowOff>
    </xdr:from>
    <xdr:to>
      <xdr:col>2</xdr:col>
      <xdr:colOff>469900</xdr:colOff>
      <xdr:row>29</xdr:row>
      <xdr:rowOff>101600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457200" y="9575800"/>
          <a:ext cx="2717800" cy="13208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Avenir Book"/>
              <a:cs typeface="Avenir Book"/>
            </a:rPr>
            <a:t>Get Started</a:t>
          </a:r>
        </a:p>
        <a:p>
          <a:pPr algn="ctr"/>
          <a:endParaRPr lang="en-US" sz="1400" b="1">
            <a:latin typeface="Avenir Book"/>
            <a:cs typeface="Avenir Book"/>
          </a:endParaRPr>
        </a:p>
        <a:p>
          <a:pPr algn="ctr"/>
          <a:r>
            <a:rPr lang="en-US" sz="1200" b="1">
              <a:latin typeface="Avenir Book"/>
              <a:cs typeface="Avenir Book"/>
            </a:rPr>
            <a:t>(Model</a:t>
          </a:r>
          <a:r>
            <a:rPr lang="en-US" sz="1200" b="1" baseline="0">
              <a:latin typeface="Avenir Book"/>
              <a:cs typeface="Avenir Book"/>
            </a:rPr>
            <a:t> wide settings for dates and central assumptions.)</a:t>
          </a:r>
          <a:endParaRPr lang="en-US" sz="1200" b="1">
            <a:latin typeface="Avenir Book"/>
            <a:cs typeface="Avenir Book"/>
          </a:endParaRPr>
        </a:p>
      </xdr:txBody>
    </xdr:sp>
    <xdr:clientData/>
  </xdr:twoCellAnchor>
  <xdr:twoCellAnchor>
    <xdr:from>
      <xdr:col>2</xdr:col>
      <xdr:colOff>4318000</xdr:colOff>
      <xdr:row>26</xdr:row>
      <xdr:rowOff>88900</xdr:rowOff>
    </xdr:from>
    <xdr:to>
      <xdr:col>2</xdr:col>
      <xdr:colOff>5956300</xdr:colOff>
      <xdr:row>26</xdr:row>
      <xdr:rowOff>88900</xdr:rowOff>
    </xdr:to>
    <xdr:cxnSp macro="">
      <xdr:nvCxnSpPr>
        <xdr:cNvPr id="27" name="Straight Connector 26">
          <a:extLst>
            <a:ext uri="{FF2B5EF4-FFF2-40B4-BE49-F238E27FC236}">
              <a16:creationId xmlns:a16="http://schemas.microsoft.com/office/drawing/2014/main" id="{00000000-0008-0000-0400-00001B000000}"/>
            </a:ext>
          </a:extLst>
        </xdr:cNvPr>
        <xdr:cNvCxnSpPr>
          <a:stCxn id="3" idx="3"/>
          <a:endCxn id="6" idx="1"/>
        </xdr:cNvCxnSpPr>
      </xdr:nvCxnSpPr>
      <xdr:spPr>
        <a:xfrm>
          <a:off x="7023100" y="5918200"/>
          <a:ext cx="16383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2133600</xdr:colOff>
      <xdr:row>20</xdr:row>
      <xdr:rowOff>139700</xdr:rowOff>
    </xdr:from>
    <xdr:to>
      <xdr:col>2</xdr:col>
      <xdr:colOff>4229100</xdr:colOff>
      <xdr:row>21</xdr:row>
      <xdr:rowOff>203200</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4838700" y="8991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 Calculations</a:t>
          </a:r>
        </a:p>
      </xdr:txBody>
    </xdr:sp>
    <xdr:clientData/>
  </xdr:twoCellAnchor>
  <xdr:twoCellAnchor>
    <xdr:from>
      <xdr:col>2</xdr:col>
      <xdr:colOff>6045200</xdr:colOff>
      <xdr:row>20</xdr:row>
      <xdr:rowOff>139700</xdr:rowOff>
    </xdr:from>
    <xdr:to>
      <xdr:col>2</xdr:col>
      <xdr:colOff>8140700</xdr:colOff>
      <xdr:row>21</xdr:row>
      <xdr:rowOff>203200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750300" y="4673600"/>
          <a:ext cx="20955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Presentation &amp; Reporting</a:t>
          </a:r>
        </a:p>
      </xdr:txBody>
    </xdr:sp>
    <xdr:clientData/>
  </xdr:twoCellAnchor>
  <xdr:twoCellAnchor>
    <xdr:from>
      <xdr:col>1</xdr:col>
      <xdr:colOff>114300</xdr:colOff>
      <xdr:row>20</xdr:row>
      <xdr:rowOff>114300</xdr:rowOff>
    </xdr:from>
    <xdr:to>
      <xdr:col>2</xdr:col>
      <xdr:colOff>342900</xdr:colOff>
      <xdr:row>21</xdr:row>
      <xdr:rowOff>177800</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546100" y="8966200"/>
          <a:ext cx="2501900" cy="27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Avenir Book"/>
              <a:cs typeface="Avenir Book"/>
            </a:rPr>
            <a:t>Core</a:t>
          </a:r>
          <a:r>
            <a:rPr lang="en-US" sz="1200" b="1" baseline="0">
              <a:latin typeface="Avenir Book"/>
              <a:cs typeface="Avenir Book"/>
            </a:rPr>
            <a:t> Inputs</a:t>
          </a:r>
          <a:endParaRPr lang="en-US" sz="1200" b="1">
            <a:latin typeface="Avenir Book"/>
            <a:cs typeface="Avenir Book"/>
          </a:endParaRPr>
        </a:p>
      </xdr:txBody>
    </xdr:sp>
    <xdr:clientData/>
  </xdr:twoCellAnchor>
  <xdr:twoCellAnchor>
    <xdr:from>
      <xdr:col>2</xdr:col>
      <xdr:colOff>2070100</xdr:colOff>
      <xdr:row>30</xdr:row>
      <xdr:rowOff>38100</xdr:rowOff>
    </xdr:from>
    <xdr:to>
      <xdr:col>2</xdr:col>
      <xdr:colOff>4279900</xdr:colOff>
      <xdr:row>33</xdr:row>
      <xdr:rowOff>88900</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4775200" y="11049000"/>
          <a:ext cx="22098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Required. Core of operating expenses</a:t>
          </a:r>
          <a:r>
            <a:rPr lang="en-US" sz="1200" b="0" i="1" baseline="0">
              <a:latin typeface="Avenir Book"/>
              <a:cs typeface="Avenir Book"/>
            </a:rPr>
            <a:t> calculations</a:t>
          </a:r>
          <a:endParaRPr lang="en-US" sz="1200" b="0" i="1">
            <a:latin typeface="Avenir Book"/>
            <a:cs typeface="Avenir Book"/>
          </a:endParaRPr>
        </a:p>
      </xdr:txBody>
    </xdr:sp>
    <xdr:clientData/>
  </xdr:twoCellAnchor>
  <xdr:twoCellAnchor>
    <xdr:from>
      <xdr:col>1</xdr:col>
      <xdr:colOff>76200</xdr:colOff>
      <xdr:row>29</xdr:row>
      <xdr:rowOff>203200</xdr:rowOff>
    </xdr:from>
    <xdr:to>
      <xdr:col>2</xdr:col>
      <xdr:colOff>419100</xdr:colOff>
      <xdr:row>33</xdr:row>
      <xdr:rowOff>38100</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508000" y="10998200"/>
          <a:ext cx="26162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1">
              <a:latin typeface="Avenir Book"/>
              <a:cs typeface="Avenir Book"/>
            </a:rPr>
            <a:t>Critical. Contains key inputs used throughout model.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226482</xdr:colOff>
      <xdr:row>69</xdr:row>
      <xdr:rowOff>173566</xdr:rowOff>
    </xdr:from>
    <xdr:to>
      <xdr:col>13</xdr:col>
      <xdr:colOff>901700</xdr:colOff>
      <xdr:row>99</xdr:row>
      <xdr:rowOff>127000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106</xdr:row>
      <xdr:rowOff>101600</xdr:rowOff>
    </xdr:from>
    <xdr:to>
      <xdr:col>10</xdr:col>
      <xdr:colOff>508000</xdr:colOff>
      <xdr:row>125</xdr:row>
      <xdr:rowOff>101600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17</xdr:row>
      <xdr:rowOff>114300</xdr:rowOff>
    </xdr:from>
    <xdr:to>
      <xdr:col>14</xdr:col>
      <xdr:colOff>596900</xdr:colOff>
      <xdr:row>45</xdr:row>
      <xdr:rowOff>127000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139700</xdr:colOff>
      <xdr:row>149</xdr:row>
      <xdr:rowOff>114300</xdr:rowOff>
    </xdr:from>
    <xdr:to>
      <xdr:col>10</xdr:col>
      <xdr:colOff>50800</xdr:colOff>
      <xdr:row>177</xdr:row>
      <xdr:rowOff>38100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95</xdr:row>
      <xdr:rowOff>88900</xdr:rowOff>
    </xdr:from>
    <xdr:to>
      <xdr:col>8</xdr:col>
      <xdr:colOff>1092200</xdr:colOff>
      <xdr:row>121</xdr:row>
      <xdr:rowOff>50800</xdr:rowOff>
    </xdr:to>
    <xdr:graphicFrame macro="">
      <xdr:nvGraphicFramePr>
        <xdr:cNvPr id="2" name="Chart 1">
          <a:extLst>
            <a:ext uri="{FF2B5EF4-FFF2-40B4-BE49-F238E27FC236}">
              <a16:creationId xmlns:a16="http://schemas.microsoft.com/office/drawing/2014/main" id="{F6EA56D4-423F-974B-A88B-5A6880065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ylordavidson/Documents/dev/standard-model/Standard%20Financial%20Model%20by%20Foresigh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upport"/>
      <sheetName val="Disclaimer"/>
      <sheetName val="Outline"/>
      <sheetName val="Summary"/>
      <sheetName val="Key Reports"/>
      <sheetName val="Breakdown"/>
      <sheetName val="Get Started"/>
      <sheetName val="Pipeline"/>
      <sheetName val="Impact"/>
      <sheetName val="Revenues"/>
      <sheetName val="Revenues Addn"/>
      <sheetName val="Forecast"/>
      <sheetName val="Statements"/>
      <sheetName val="Valuation"/>
      <sheetName val="Fundraising"/>
      <sheetName val="Hooks"/>
      <sheetName val="Visible Integration"/>
      <sheetName val="Change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DE6">
            <v>2019</v>
          </cell>
          <cell r="DF6">
            <v>2020</v>
          </cell>
          <cell r="DG6">
            <v>2021</v>
          </cell>
          <cell r="DH6">
            <v>2022</v>
          </cell>
        </row>
      </sheetData>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iris.thegiin.org/met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91"/>
  <sheetViews>
    <sheetView showGridLines="0" tabSelected="1" workbookViewId="0">
      <selection activeCell="B19" sqref="B19"/>
    </sheetView>
  </sheetViews>
  <sheetFormatPr baseColWidth="10" defaultColWidth="10.796875" defaultRowHeight="17"/>
  <cols>
    <col min="1" max="1" width="5.796875" style="52" customWidth="1"/>
    <col min="2" max="2" width="173.796875" style="52" customWidth="1"/>
    <col min="3" max="16384" width="10.796875" style="52"/>
  </cols>
  <sheetData>
    <row r="2" spans="2:2" ht="20">
      <c r="B2" s="94" t="s">
        <v>295</v>
      </c>
    </row>
    <row r="3" spans="2:2">
      <c r="B3" s="78"/>
    </row>
    <row r="4" spans="2:2" ht="18">
      <c r="B4" s="30" t="s">
        <v>40</v>
      </c>
    </row>
    <row r="5" spans="2:2" ht="18">
      <c r="B5" s="30" t="s">
        <v>221</v>
      </c>
    </row>
    <row r="6" spans="2:2" ht="18">
      <c r="B6" s="30" t="s">
        <v>41</v>
      </c>
    </row>
    <row r="7" spans="2:2" ht="18">
      <c r="B7" s="95" t="s">
        <v>42</v>
      </c>
    </row>
    <row r="8" spans="2:2">
      <c r="B8" s="30"/>
    </row>
    <row r="9" spans="2:2" ht="18">
      <c r="B9" s="96" t="s">
        <v>179</v>
      </c>
    </row>
    <row r="10" spans="2:2" ht="18">
      <c r="B10" s="97" t="s">
        <v>296</v>
      </c>
    </row>
    <row r="11" spans="2:2" ht="18">
      <c r="B11" s="97" t="s">
        <v>322</v>
      </c>
    </row>
    <row r="12" spans="2:2" ht="18">
      <c r="B12" s="97" t="s">
        <v>320</v>
      </c>
    </row>
    <row r="13" spans="2:2" ht="18">
      <c r="B13" s="97" t="s">
        <v>297</v>
      </c>
    </row>
    <row r="14" spans="2:2" ht="18">
      <c r="B14" s="95" t="s">
        <v>222</v>
      </c>
    </row>
    <row r="15" spans="2:2" ht="18">
      <c r="B15" s="98" t="s">
        <v>223</v>
      </c>
    </row>
    <row r="16" spans="2:2">
      <c r="B16" s="30"/>
    </row>
    <row r="17" spans="2:2">
      <c r="B17" s="30"/>
    </row>
    <row r="18" spans="2:2" ht="18">
      <c r="B18" s="54" t="s">
        <v>43</v>
      </c>
    </row>
    <row r="19" spans="2:2" ht="36">
      <c r="B19" s="53" t="s">
        <v>213</v>
      </c>
    </row>
    <row r="20" spans="2:2">
      <c r="B20" s="53"/>
    </row>
    <row r="21" spans="2:2" ht="18">
      <c r="B21" s="54" t="s">
        <v>44</v>
      </c>
    </row>
    <row r="22" spans="2:2" ht="54">
      <c r="B22" s="53" t="s">
        <v>86</v>
      </c>
    </row>
    <row r="23" spans="2:2">
      <c r="B23" s="53"/>
    </row>
    <row r="24" spans="2:2" ht="18">
      <c r="B24" s="54" t="s">
        <v>87</v>
      </c>
    </row>
    <row r="25" spans="2:2" ht="36">
      <c r="B25" s="53" t="s">
        <v>298</v>
      </c>
    </row>
    <row r="26" spans="2:2">
      <c r="B26" s="53"/>
    </row>
    <row r="27" spans="2:2" ht="18">
      <c r="B27" s="54" t="s">
        <v>45</v>
      </c>
    </row>
    <row r="28" spans="2:2" ht="18">
      <c r="B28" s="53" t="s">
        <v>88</v>
      </c>
    </row>
    <row r="29" spans="2:2" ht="36">
      <c r="B29" s="53" t="s">
        <v>89</v>
      </c>
    </row>
    <row r="30" spans="2:2" ht="18">
      <c r="B30" s="53" t="s">
        <v>112</v>
      </c>
    </row>
    <row r="31" spans="2:2" ht="18">
      <c r="B31" s="54" t="s">
        <v>90</v>
      </c>
    </row>
    <row r="32" spans="2:2" ht="36">
      <c r="B32" s="53" t="s">
        <v>91</v>
      </c>
    </row>
    <row r="33" spans="2:2" ht="18">
      <c r="B33" s="53" t="s">
        <v>92</v>
      </c>
    </row>
    <row r="34" spans="2:2" ht="18">
      <c r="B34" s="53" t="s">
        <v>152</v>
      </c>
    </row>
    <row r="35" spans="2:2" ht="36">
      <c r="B35" s="53" t="s">
        <v>93</v>
      </c>
    </row>
    <row r="36" spans="2:2" ht="18">
      <c r="B36" s="53" t="s">
        <v>150</v>
      </c>
    </row>
    <row r="37" spans="2:2" ht="54">
      <c r="B37" s="53" t="s">
        <v>94</v>
      </c>
    </row>
    <row r="38" spans="2:2">
      <c r="B38" s="53"/>
    </row>
    <row r="39" spans="2:2" ht="18">
      <c r="B39" s="54" t="s">
        <v>46</v>
      </c>
    </row>
    <row r="40" spans="2:2" ht="36">
      <c r="B40" s="53" t="s">
        <v>47</v>
      </c>
    </row>
    <row r="41" spans="2:2">
      <c r="B41" s="53"/>
    </row>
    <row r="42" spans="2:2" ht="18">
      <c r="B42" s="85" t="s">
        <v>173</v>
      </c>
    </row>
    <row r="43" spans="2:2" ht="18">
      <c r="B43" s="86" t="s">
        <v>174</v>
      </c>
    </row>
    <row r="44" spans="2:2" ht="18">
      <c r="B44" s="86" t="s">
        <v>48</v>
      </c>
    </row>
    <row r="45" spans="2:2" ht="18">
      <c r="B45" s="86" t="s">
        <v>175</v>
      </c>
    </row>
    <row r="46" spans="2:2" ht="18">
      <c r="B46" s="86" t="s">
        <v>154</v>
      </c>
    </row>
    <row r="47" spans="2:2">
      <c r="B47" s="87"/>
    </row>
    <row r="48" spans="2:2">
      <c r="B48" s="89" t="s">
        <v>176</v>
      </c>
    </row>
    <row r="49" spans="2:2">
      <c r="B49" s="89"/>
    </row>
    <row r="50" spans="2:2" ht="18">
      <c r="B50" s="90" t="s">
        <v>177</v>
      </c>
    </row>
    <row r="51" spans="2:2" ht="54">
      <c r="B51" s="30" t="s">
        <v>205</v>
      </c>
    </row>
    <row r="52" spans="2:2">
      <c r="B52" s="30"/>
    </row>
    <row r="53" spans="2:2" ht="18">
      <c r="B53" s="90" t="s">
        <v>178</v>
      </c>
    </row>
    <row r="54" spans="2:2" ht="108">
      <c r="B54" s="30" t="s">
        <v>206</v>
      </c>
    </row>
    <row r="55" spans="2:2">
      <c r="B55" s="30"/>
    </row>
    <row r="56" spans="2:2" ht="18">
      <c r="B56" s="90" t="s">
        <v>179</v>
      </c>
    </row>
    <row r="57" spans="2:2" ht="108">
      <c r="B57" s="30" t="s">
        <v>321</v>
      </c>
    </row>
    <row r="58" spans="2:2" ht="36">
      <c r="B58" s="30" t="s">
        <v>325</v>
      </c>
    </row>
    <row r="59" spans="2:2">
      <c r="B59" s="30"/>
    </row>
    <row r="60" spans="2:2" ht="18">
      <c r="B60" s="90" t="s">
        <v>180</v>
      </c>
    </row>
    <row r="61" spans="2:2" ht="36">
      <c r="B61" s="30" t="s">
        <v>324</v>
      </c>
    </row>
    <row r="62" spans="2:2" ht="36">
      <c r="B62" s="30" t="s">
        <v>181</v>
      </c>
    </row>
    <row r="63" spans="2:2">
      <c r="B63" s="30"/>
    </row>
    <row r="64" spans="2:2" ht="18">
      <c r="B64" s="90" t="s">
        <v>182</v>
      </c>
    </row>
    <row r="65" spans="2:2" ht="72">
      <c r="B65" s="30" t="s">
        <v>183</v>
      </c>
    </row>
    <row r="66" spans="2:2" ht="90">
      <c r="B66" s="30" t="s">
        <v>207</v>
      </c>
    </row>
    <row r="67" spans="2:2" ht="72">
      <c r="B67" s="30" t="s">
        <v>184</v>
      </c>
    </row>
    <row r="68" spans="2:2" ht="36">
      <c r="B68" s="30" t="s">
        <v>209</v>
      </c>
    </row>
    <row r="69" spans="2:2">
      <c r="B69" s="30"/>
    </row>
    <row r="70" spans="2:2" ht="18">
      <c r="B70" s="90" t="s">
        <v>185</v>
      </c>
    </row>
    <row r="71" spans="2:2" ht="54">
      <c r="B71" s="30" t="s">
        <v>208</v>
      </c>
    </row>
    <row r="72" spans="2:2">
      <c r="B72" s="30"/>
    </row>
    <row r="73" spans="2:2" ht="18">
      <c r="B73" s="90" t="s">
        <v>186</v>
      </c>
    </row>
    <row r="74" spans="2:2" ht="54">
      <c r="B74" s="30" t="s">
        <v>187</v>
      </c>
    </row>
    <row r="75" spans="2:2">
      <c r="B75" s="30"/>
    </row>
    <row r="76" spans="2:2" ht="18">
      <c r="B76" s="90" t="s">
        <v>188</v>
      </c>
    </row>
    <row r="77" spans="2:2" ht="18">
      <c r="B77" s="30" t="s">
        <v>189</v>
      </c>
    </row>
    <row r="78" spans="2:2">
      <c r="B78" s="30"/>
    </row>
    <row r="79" spans="2:2" ht="18">
      <c r="B79" s="90" t="s">
        <v>190</v>
      </c>
    </row>
    <row r="80" spans="2:2" ht="18">
      <c r="B80" s="30" t="s">
        <v>210</v>
      </c>
    </row>
    <row r="81" spans="2:2" ht="18">
      <c r="B81" s="30" t="s">
        <v>191</v>
      </c>
    </row>
    <row r="82" spans="2:2" ht="18">
      <c r="B82" s="30" t="s">
        <v>192</v>
      </c>
    </row>
    <row r="83" spans="2:2" ht="72">
      <c r="B83" s="30" t="s">
        <v>193</v>
      </c>
    </row>
    <row r="84" spans="2:2">
      <c r="B84" s="30"/>
    </row>
    <row r="85" spans="2:2" ht="18">
      <c r="B85" s="90" t="s">
        <v>194</v>
      </c>
    </row>
    <row r="86" spans="2:2" ht="36">
      <c r="B86" s="30" t="s">
        <v>195</v>
      </c>
    </row>
    <row r="87" spans="2:2">
      <c r="B87" s="30"/>
    </row>
    <row r="88" spans="2:2" ht="18">
      <c r="B88" s="90" t="s">
        <v>196</v>
      </c>
    </row>
    <row r="89" spans="2:2" ht="18">
      <c r="B89" s="30" t="s">
        <v>197</v>
      </c>
    </row>
    <row r="90" spans="2:2" ht="36">
      <c r="B90" s="30" t="s">
        <v>198</v>
      </c>
    </row>
    <row r="91" spans="2:2" ht="54">
      <c r="B91" s="30" t="s">
        <v>199</v>
      </c>
    </row>
  </sheetData>
  <hyperlinks>
    <hyperlink ref="B77"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26"/>
  <sheetViews>
    <sheetView showGridLines="0" workbookViewId="0">
      <pane ySplit="2" topLeftCell="A3" activePane="bottomLeft" state="frozen"/>
      <selection pane="bottomLeft" activeCell="B5" sqref="B5"/>
    </sheetView>
  </sheetViews>
  <sheetFormatPr baseColWidth="10" defaultColWidth="10.796875" defaultRowHeight="17"/>
  <cols>
    <col min="1" max="1" width="4.59765625" style="7" customWidth="1"/>
    <col min="2" max="2" width="187.3984375" style="7" customWidth="1"/>
    <col min="3" max="16384" width="10.796875" style="7"/>
  </cols>
  <sheetData>
    <row r="2" spans="2:2" s="2" customFormat="1">
      <c r="B2" s="1" t="s">
        <v>106</v>
      </c>
    </row>
    <row r="3" spans="2:2" s="2" customFormat="1"/>
    <row r="4" spans="2:2" s="2" customFormat="1">
      <c r="B4" s="1" t="s">
        <v>365</v>
      </c>
    </row>
    <row r="5" spans="2:2" s="2" customFormat="1" ht="18">
      <c r="B5" s="124" t="s">
        <v>366</v>
      </c>
    </row>
    <row r="6" spans="2:2" s="2" customFormat="1"/>
    <row r="7" spans="2:2" s="2" customFormat="1">
      <c r="B7" s="1" t="s">
        <v>340</v>
      </c>
    </row>
    <row r="8" spans="2:2" s="2" customFormat="1" ht="36">
      <c r="B8" s="124" t="s">
        <v>345</v>
      </c>
    </row>
    <row r="9" spans="2:2" s="2" customFormat="1"/>
    <row r="10" spans="2:2" s="2" customFormat="1">
      <c r="B10" s="1" t="s">
        <v>337</v>
      </c>
    </row>
    <row r="11" spans="2:2" s="2" customFormat="1">
      <c r="B11" s="2" t="s">
        <v>338</v>
      </c>
    </row>
    <row r="12" spans="2:2" s="2" customFormat="1"/>
    <row r="13" spans="2:2" s="2" customFormat="1">
      <c r="B13" s="123" t="s">
        <v>316</v>
      </c>
    </row>
    <row r="14" spans="2:2" s="2" customFormat="1" ht="36">
      <c r="B14" s="124" t="s">
        <v>319</v>
      </c>
    </row>
    <row r="15" spans="2:2" s="2" customFormat="1" ht="36">
      <c r="B15" s="77" t="s">
        <v>292</v>
      </c>
    </row>
    <row r="16" spans="2:2" s="2" customFormat="1" ht="18">
      <c r="B16" s="77" t="s">
        <v>323</v>
      </c>
    </row>
    <row r="17" spans="2:2" s="2" customFormat="1">
      <c r="B17" s="77"/>
    </row>
    <row r="18" spans="2:2" s="2" customFormat="1">
      <c r="B18" s="123" t="s">
        <v>299</v>
      </c>
    </row>
    <row r="19" spans="2:2" s="2" customFormat="1" ht="108">
      <c r="B19" s="124" t="s">
        <v>300</v>
      </c>
    </row>
    <row r="20" spans="2:2" s="2" customFormat="1"/>
    <row r="21" spans="2:2">
      <c r="B21" s="123" t="s">
        <v>301</v>
      </c>
    </row>
    <row r="22" spans="2:2" ht="54">
      <c r="B22" s="64" t="s">
        <v>302</v>
      </c>
    </row>
    <row r="24" spans="2:2" ht="90">
      <c r="B24" s="64" t="s">
        <v>303</v>
      </c>
    </row>
    <row r="26" spans="2:2">
      <c r="B26" s="7" t="s">
        <v>304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25"/>
  <sheetViews>
    <sheetView showGridLines="0" workbookViewId="0">
      <selection activeCell="B16" sqref="B16"/>
    </sheetView>
  </sheetViews>
  <sheetFormatPr baseColWidth="10" defaultColWidth="10.796875" defaultRowHeight="17"/>
  <cols>
    <col min="1" max="1" width="10.796875" style="83" customWidth="1"/>
    <col min="2" max="2" width="83.19921875" style="83" customWidth="1"/>
    <col min="3" max="3" width="14.3984375" style="83" customWidth="1"/>
    <col min="4" max="4" width="59.3984375" style="83" customWidth="1"/>
    <col min="5" max="5" width="13.19921875" style="83" customWidth="1"/>
    <col min="6" max="6" width="59.3984375" style="83" customWidth="1"/>
    <col min="7" max="16384" width="10.796875" style="83"/>
  </cols>
  <sheetData>
    <row r="3" spans="2:2" s="81" customFormat="1" ht="24">
      <c r="B3" s="80" t="s">
        <v>157</v>
      </c>
    </row>
    <row r="4" spans="2:2" s="81" customFormat="1"/>
    <row r="5" spans="2:2" s="82" customFormat="1" ht="21">
      <c r="B5" s="82" t="s">
        <v>158</v>
      </c>
    </row>
    <row r="6" spans="2:2" s="82" customFormat="1" ht="21">
      <c r="B6" s="82" t="s">
        <v>159</v>
      </c>
    </row>
    <row r="7" spans="2:2" s="82" customFormat="1" ht="20"/>
    <row r="8" spans="2:2" s="82" customFormat="1" ht="126">
      <c r="B8" s="82" t="s">
        <v>160</v>
      </c>
    </row>
    <row r="12" spans="2:2" ht="24">
      <c r="B12" s="80" t="s">
        <v>161</v>
      </c>
    </row>
    <row r="13" spans="2:2">
      <c r="B13" s="81"/>
    </row>
    <row r="14" spans="2:2" ht="21">
      <c r="B14" s="82" t="s">
        <v>162</v>
      </c>
    </row>
    <row r="15" spans="2:2" ht="42">
      <c r="B15" s="82" t="s">
        <v>328</v>
      </c>
    </row>
    <row r="16" spans="2:2" ht="20">
      <c r="B16" s="82"/>
    </row>
    <row r="17" spans="2:2" ht="84">
      <c r="B17" s="82" t="s">
        <v>163</v>
      </c>
    </row>
    <row r="21" spans="2:2" ht="24">
      <c r="B21" s="80" t="s">
        <v>164</v>
      </c>
    </row>
    <row r="22" spans="2:2">
      <c r="B22" s="81"/>
    </row>
    <row r="23" spans="2:2" ht="21">
      <c r="B23" s="82" t="s">
        <v>165</v>
      </c>
    </row>
    <row r="24" spans="2:2" ht="20">
      <c r="B24" s="82"/>
    </row>
    <row r="25" spans="2:2" ht="105">
      <c r="B25" s="82" t="s">
        <v>166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28"/>
  <sheetViews>
    <sheetView showGridLines="0" workbookViewId="0">
      <selection activeCell="B2" sqref="B2"/>
    </sheetView>
  </sheetViews>
  <sheetFormatPr baseColWidth="10" defaultColWidth="10.796875" defaultRowHeight="17"/>
  <cols>
    <col min="1" max="1" width="8.19921875" style="83" customWidth="1"/>
    <col min="2" max="2" width="83.19921875" style="83" customWidth="1"/>
    <col min="3" max="3" width="14.3984375" style="83" customWidth="1"/>
    <col min="4" max="4" width="82.796875" style="83" customWidth="1"/>
    <col min="5" max="5" width="13.19921875" style="83" customWidth="1"/>
    <col min="6" max="6" width="59.3984375" style="83" customWidth="1"/>
    <col min="7" max="16384" width="10.796875" style="83"/>
  </cols>
  <sheetData>
    <row r="2" spans="2:2" ht="24">
      <c r="B2" s="127" t="s">
        <v>327</v>
      </c>
    </row>
    <row r="7" spans="2:2" s="81" customFormat="1">
      <c r="B7" s="83"/>
    </row>
    <row r="8" spans="2:2" s="81" customFormat="1">
      <c r="B8" s="83"/>
    </row>
    <row r="9" spans="2:2" s="82" customFormat="1" ht="20">
      <c r="B9" s="83"/>
    </row>
    <row r="10" spans="2:2" s="82" customFormat="1" ht="20">
      <c r="B10" s="83"/>
    </row>
    <row r="11" spans="2:2" s="82" customFormat="1" ht="20">
      <c r="B11" s="83"/>
    </row>
    <row r="12" spans="2:2" s="82" customFormat="1" ht="20">
      <c r="B12" s="83"/>
    </row>
    <row r="23" spans="2:4" ht="24">
      <c r="B23" s="80" t="s">
        <v>335</v>
      </c>
      <c r="D23" s="80" t="s">
        <v>336</v>
      </c>
    </row>
    <row r="24" spans="2:4">
      <c r="B24" s="81"/>
      <c r="D24" s="81"/>
    </row>
    <row r="25" spans="2:4" ht="84">
      <c r="B25" s="128" t="s">
        <v>330</v>
      </c>
      <c r="D25" s="128" t="s">
        <v>334</v>
      </c>
    </row>
    <row r="26" spans="2:4" ht="42">
      <c r="B26" s="128" t="s">
        <v>331</v>
      </c>
      <c r="D26" s="128" t="s">
        <v>333</v>
      </c>
    </row>
    <row r="27" spans="2:4" ht="20">
      <c r="B27" s="82"/>
      <c r="D27" s="82"/>
    </row>
    <row r="28" spans="2:4" ht="21">
      <c r="B28" s="82" t="s">
        <v>329</v>
      </c>
      <c r="D28" s="82" t="s">
        <v>332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9"/>
  <sheetViews>
    <sheetView showGridLines="0" workbookViewId="0"/>
  </sheetViews>
  <sheetFormatPr baseColWidth="10" defaultColWidth="10.796875" defaultRowHeight="17"/>
  <cols>
    <col min="1" max="1" width="3.59765625" style="26" customWidth="1"/>
    <col min="2" max="2" width="156.3984375" style="26" customWidth="1"/>
    <col min="3" max="16384" width="10.796875" style="26"/>
  </cols>
  <sheetData>
    <row r="1" spans="2:2">
      <c r="B1" s="56"/>
    </row>
    <row r="2" spans="2:2" ht="18">
      <c r="B2" s="84" t="s">
        <v>167</v>
      </c>
    </row>
    <row r="3" spans="2:2">
      <c r="B3" s="84"/>
    </row>
    <row r="4" spans="2:2" ht="36">
      <c r="B4" s="56" t="str">
        <f>"This Investor Presentation is provided for informational purposes only and does not constitute an offer to buy or a solicitation of an offer to invest, or to procure an investment in "&amp;'Get Started'!D6&amp;" (the “Company”)."</f>
        <v>This Investor Presentation is provided for informational purposes only and does not constitute an offer to buy or a solicitation of an offer to invest, or to procure an investment in Company (the “Company”).</v>
      </c>
    </row>
    <row r="5" spans="2:2" ht="54">
      <c r="B5" s="56" t="s">
        <v>168</v>
      </c>
    </row>
    <row r="6" spans="2:2" ht="162">
      <c r="B6" s="56" t="s">
        <v>169</v>
      </c>
    </row>
    <row r="7" spans="2:2" ht="216">
      <c r="B7" s="56" t="s">
        <v>170</v>
      </c>
    </row>
    <row r="8" spans="2:2" ht="36">
      <c r="B8" s="56" t="s">
        <v>171</v>
      </c>
    </row>
    <row r="9" spans="2:2" ht="216">
      <c r="B9" s="56" t="s">
        <v>172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72"/>
  <sheetViews>
    <sheetView showGridLines="0" workbookViewId="0">
      <pane ySplit="2" topLeftCell="A3" activePane="bottomLeft" state="frozen"/>
      <selection activeCell="B10" sqref="B10"/>
      <selection pane="bottomLeft" activeCell="D39" sqref="D39"/>
    </sheetView>
  </sheetViews>
  <sheetFormatPr baseColWidth="10" defaultColWidth="10.796875" defaultRowHeight="17"/>
  <cols>
    <col min="1" max="1" width="5.59765625" style="51" customWidth="1"/>
    <col min="2" max="2" width="29.796875" style="26" customWidth="1"/>
    <col min="3" max="3" width="160.796875" style="56" customWidth="1"/>
    <col min="4" max="12" width="10.796875" style="26"/>
    <col min="13" max="13" width="11.3984375" style="26" bestFit="1" customWidth="1"/>
    <col min="14" max="15" width="11" style="26" bestFit="1" customWidth="1"/>
    <col min="16" max="16384" width="10.796875" style="26"/>
  </cols>
  <sheetData>
    <row r="2" spans="1:3">
      <c r="B2" s="55" t="s">
        <v>95</v>
      </c>
    </row>
    <row r="4" spans="1:3">
      <c r="B4" s="57" t="s">
        <v>96</v>
      </c>
      <c r="C4" s="57" t="s">
        <v>97</v>
      </c>
    </row>
    <row r="5" spans="1:3">
      <c r="B5" s="55"/>
    </row>
    <row r="6" spans="1:3" ht="18">
      <c r="A6" s="58"/>
      <c r="B6" s="59" t="s">
        <v>98</v>
      </c>
      <c r="C6" s="60" t="s">
        <v>116</v>
      </c>
    </row>
    <row r="7" spans="1:3" ht="18">
      <c r="A7" s="58"/>
      <c r="B7" s="88" t="s">
        <v>157</v>
      </c>
      <c r="C7" s="88" t="s">
        <v>203</v>
      </c>
    </row>
    <row r="8" spans="1:3" ht="18">
      <c r="A8" s="58"/>
      <c r="B8" s="88" t="s">
        <v>182</v>
      </c>
      <c r="C8" s="88" t="s">
        <v>204</v>
      </c>
    </row>
    <row r="9" spans="1:3" ht="18">
      <c r="A9" s="58"/>
      <c r="B9" s="59" t="s">
        <v>99</v>
      </c>
      <c r="C9" s="60" t="s">
        <v>100</v>
      </c>
    </row>
    <row r="10" spans="1:3" ht="18">
      <c r="A10" s="58"/>
      <c r="B10" s="59" t="s">
        <v>113</v>
      </c>
      <c r="C10" s="60" t="s">
        <v>115</v>
      </c>
    </row>
    <row r="11" spans="1:3" ht="36">
      <c r="A11" s="58"/>
      <c r="B11" s="59" t="s">
        <v>101</v>
      </c>
      <c r="C11" s="60" t="s">
        <v>318</v>
      </c>
    </row>
    <row r="12" spans="1:3" ht="18">
      <c r="A12" s="58"/>
      <c r="B12" s="59" t="s">
        <v>102</v>
      </c>
      <c r="C12" s="60" t="s">
        <v>317</v>
      </c>
    </row>
    <row r="13" spans="1:3" ht="18">
      <c r="A13" s="58"/>
      <c r="B13" s="59" t="s">
        <v>103</v>
      </c>
      <c r="C13" s="60" t="s">
        <v>114</v>
      </c>
    </row>
    <row r="14" spans="1:3">
      <c r="A14" s="58"/>
      <c r="B14" s="59"/>
      <c r="C14" s="60"/>
    </row>
    <row r="16" spans="1:3">
      <c r="B16" s="55" t="s">
        <v>104</v>
      </c>
    </row>
    <row r="19" spans="2:3">
      <c r="B19" s="57" t="s">
        <v>105</v>
      </c>
      <c r="C19" s="61"/>
    </row>
    <row r="22" spans="2:3">
      <c r="B22" s="62"/>
      <c r="C22" s="63"/>
    </row>
    <row r="67" spans="1:3">
      <c r="A67" s="58"/>
      <c r="B67" s="59"/>
      <c r="C67" s="60"/>
    </row>
    <row r="68" spans="1:3">
      <c r="A68" s="58"/>
      <c r="B68" s="59"/>
      <c r="C68" s="60"/>
    </row>
    <row r="69" spans="1:3">
      <c r="A69" s="58"/>
      <c r="B69" s="59"/>
      <c r="C69" s="60"/>
    </row>
    <row r="70" spans="1:3">
      <c r="A70" s="58"/>
      <c r="B70" s="59"/>
      <c r="C70" s="60"/>
    </row>
    <row r="71" spans="1:3">
      <c r="A71" s="58"/>
    </row>
    <row r="72" spans="1:3">
      <c r="A72" s="58"/>
      <c r="B72" s="59"/>
      <c r="C72" s="6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Y40"/>
  <sheetViews>
    <sheetView showGridLines="0" workbookViewId="0">
      <pane ySplit="2" topLeftCell="A3" activePane="bottomLeft" state="frozen"/>
      <selection activeCell="B2" sqref="B2"/>
      <selection pane="bottomLeft" activeCell="F20" sqref="F20"/>
    </sheetView>
  </sheetViews>
  <sheetFormatPr baseColWidth="10" defaultColWidth="6.3984375" defaultRowHeight="17"/>
  <cols>
    <col min="1" max="1" width="5.796875" style="26" customWidth="1"/>
    <col min="2" max="2" width="48" style="27" customWidth="1"/>
    <col min="3" max="3" width="5.796875" style="31" customWidth="1"/>
    <col min="4" max="4" width="17.796875" style="26" customWidth="1"/>
    <col min="5" max="5" width="2.3984375" style="26" customWidth="1"/>
    <col min="6" max="6" width="109.796875" style="30" customWidth="1"/>
    <col min="7" max="12" width="15.3984375" style="26" customWidth="1"/>
    <col min="13" max="13" width="16.796875" style="26" customWidth="1"/>
    <col min="14" max="15" width="17" style="26" customWidth="1"/>
    <col min="16" max="17" width="14.3984375" style="35" customWidth="1"/>
    <col min="18" max="18" width="13.3984375" style="35" customWidth="1"/>
    <col min="19" max="19" width="15.3984375" style="35" customWidth="1"/>
    <col min="20" max="20" width="14.59765625" style="35" customWidth="1"/>
    <col min="21" max="25" width="13.19921875" style="35" customWidth="1"/>
    <col min="26" max="33" width="13.19921875" style="26" customWidth="1"/>
    <col min="34" max="16384" width="6.3984375" style="26"/>
  </cols>
  <sheetData>
    <row r="2" spans="2:8">
      <c r="B2" s="28" t="s">
        <v>26</v>
      </c>
      <c r="C2" s="29"/>
    </row>
    <row r="4" spans="2:8">
      <c r="B4" s="28" t="s">
        <v>27</v>
      </c>
      <c r="C4" s="29"/>
      <c r="F4" s="27"/>
    </row>
    <row r="5" spans="2:8">
      <c r="B5" s="28"/>
      <c r="C5" s="29"/>
      <c r="F5" s="27"/>
    </row>
    <row r="6" spans="2:8">
      <c r="B6" s="27" t="s">
        <v>200</v>
      </c>
      <c r="D6" s="32" t="s">
        <v>201</v>
      </c>
      <c r="F6" s="87" t="s">
        <v>202</v>
      </c>
    </row>
    <row r="7" spans="2:8">
      <c r="B7" s="27" t="s">
        <v>28</v>
      </c>
      <c r="D7" s="32" t="s">
        <v>29</v>
      </c>
      <c r="F7" s="3" t="s">
        <v>30</v>
      </c>
    </row>
    <row r="8" spans="2:8">
      <c r="B8" s="27" t="s">
        <v>31</v>
      </c>
      <c r="D8" s="33">
        <f ca="1">TODAY()</f>
        <v>43671</v>
      </c>
      <c r="F8" s="3" t="s">
        <v>32</v>
      </c>
    </row>
    <row r="9" spans="2:8">
      <c r="B9" s="27" t="s">
        <v>155</v>
      </c>
      <c r="D9" s="33">
        <f ca="1">DATE(YEAR(D8),12,31)</f>
        <v>43830</v>
      </c>
      <c r="F9" s="78" t="s">
        <v>156</v>
      </c>
    </row>
    <row r="10" spans="2:8">
      <c r="B10" s="27" t="s">
        <v>49</v>
      </c>
      <c r="C10" s="31" t="str">
        <f>D$7</f>
        <v>$</v>
      </c>
      <c r="D10" s="36">
        <v>0</v>
      </c>
      <c r="E10" s="27"/>
      <c r="F10" s="3" t="s">
        <v>51</v>
      </c>
    </row>
    <row r="11" spans="2:8">
      <c r="D11" s="27"/>
      <c r="E11" s="27"/>
      <c r="F11" s="65"/>
    </row>
    <row r="12" spans="2:8">
      <c r="F12" s="65"/>
    </row>
    <row r="13" spans="2:8">
      <c r="B13" s="28" t="s">
        <v>281</v>
      </c>
      <c r="F13" s="26"/>
    </row>
    <row r="15" spans="2:8">
      <c r="B15" s="27" t="s">
        <v>341</v>
      </c>
      <c r="C15" s="31" t="s">
        <v>64</v>
      </c>
      <c r="D15" s="130">
        <v>10000</v>
      </c>
      <c r="F15" s="131" t="s">
        <v>342</v>
      </c>
      <c r="H15" s="35"/>
    </row>
    <row r="16" spans="2:8">
      <c r="B16" s="27" t="s">
        <v>343</v>
      </c>
      <c r="C16" s="31" t="s">
        <v>24</v>
      </c>
      <c r="D16" s="48">
        <v>1</v>
      </c>
      <c r="F16" s="131" t="s">
        <v>344</v>
      </c>
      <c r="H16" s="35"/>
    </row>
    <row r="17" spans="2:8">
      <c r="B17" s="27" t="s">
        <v>224</v>
      </c>
      <c r="C17" s="31" t="s">
        <v>24</v>
      </c>
      <c r="D17" s="48">
        <v>0.2</v>
      </c>
      <c r="F17" s="100" t="s">
        <v>225</v>
      </c>
      <c r="H17" s="35"/>
    </row>
    <row r="18" spans="2:8">
      <c r="B18" s="27" t="s">
        <v>226</v>
      </c>
      <c r="C18" s="31" t="s">
        <v>24</v>
      </c>
      <c r="D18" s="48">
        <v>0</v>
      </c>
      <c r="F18" s="100" t="s">
        <v>227</v>
      </c>
      <c r="H18" s="35"/>
    </row>
    <row r="19" spans="2:8">
      <c r="B19" s="101"/>
      <c r="F19" s="99"/>
      <c r="H19" s="35"/>
    </row>
    <row r="21" spans="2:8" ht="18">
      <c r="F21" s="125" t="s">
        <v>305</v>
      </c>
    </row>
    <row r="22" spans="2:8" ht="18">
      <c r="F22" s="126" t="s">
        <v>306</v>
      </c>
    </row>
    <row r="23" spans="2:8" ht="54">
      <c r="F23" s="56" t="s">
        <v>307</v>
      </c>
    </row>
    <row r="24" spans="2:8">
      <c r="F24" s="56"/>
    </row>
    <row r="25" spans="2:8" ht="36">
      <c r="F25" s="56" t="s">
        <v>314</v>
      </c>
    </row>
    <row r="26" spans="2:8">
      <c r="F26" s="56"/>
    </row>
    <row r="27" spans="2:8" ht="36">
      <c r="F27" s="56" t="s">
        <v>308</v>
      </c>
    </row>
    <row r="28" spans="2:8" ht="36">
      <c r="F28" s="56" t="s">
        <v>309</v>
      </c>
    </row>
    <row r="29" spans="2:8" ht="54">
      <c r="F29" s="56" t="s">
        <v>310</v>
      </c>
    </row>
    <row r="30" spans="2:8" ht="54">
      <c r="F30" s="56" t="s">
        <v>315</v>
      </c>
    </row>
    <row r="31" spans="2:8">
      <c r="F31" s="56"/>
    </row>
    <row r="32" spans="2:8" ht="18">
      <c r="F32" s="125" t="s">
        <v>311</v>
      </c>
    </row>
    <row r="33" spans="6:6" ht="18">
      <c r="F33" s="126" t="s">
        <v>306</v>
      </c>
    </row>
    <row r="34" spans="6:6" ht="90">
      <c r="F34" s="56" t="s">
        <v>312</v>
      </c>
    </row>
    <row r="35" spans="6:6" ht="126">
      <c r="F35" s="56" t="s">
        <v>303</v>
      </c>
    </row>
    <row r="36" spans="6:6">
      <c r="F36" s="56"/>
    </row>
    <row r="37" spans="6:6">
      <c r="F37" s="56"/>
    </row>
    <row r="38" spans="6:6" ht="18">
      <c r="F38" s="125" t="s">
        <v>313</v>
      </c>
    </row>
    <row r="39" spans="6:6" ht="18">
      <c r="F39" s="126" t="s">
        <v>306</v>
      </c>
    </row>
    <row r="40" spans="6:6" ht="18">
      <c r="F40" s="30" t="s">
        <v>304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X179"/>
  <sheetViews>
    <sheetView showGridLines="0" workbookViewId="0">
      <pane ySplit="2" topLeftCell="A3" activePane="bottomLeft" state="frozen"/>
      <selection activeCell="B2" sqref="B2"/>
      <selection pane="bottomLeft" activeCell="N15" sqref="N15"/>
    </sheetView>
  </sheetViews>
  <sheetFormatPr baseColWidth="10" defaultColWidth="10.796875" defaultRowHeight="17"/>
  <cols>
    <col min="1" max="1" width="3.59765625" style="2" customWidth="1"/>
    <col min="2" max="2" width="25.796875" style="2" customWidth="1"/>
    <col min="3" max="4" width="12" style="2" customWidth="1"/>
    <col min="5" max="5" width="14" style="2" customWidth="1"/>
    <col min="6" max="14" width="12" style="2" customWidth="1"/>
    <col min="15" max="19" width="12.59765625" style="2" customWidth="1"/>
    <col min="20" max="24" width="14.3984375" style="2" customWidth="1"/>
    <col min="25" max="27" width="12.59765625" style="2" customWidth="1"/>
    <col min="28" max="28" width="15.3984375" style="2" bestFit="1" customWidth="1"/>
    <col min="29" max="16384" width="10.796875" style="2"/>
  </cols>
  <sheetData>
    <row r="2" spans="2:38">
      <c r="B2" s="1" t="s">
        <v>59</v>
      </c>
    </row>
    <row r="5" spans="2:38">
      <c r="B5" s="1" t="s">
        <v>61</v>
      </c>
    </row>
    <row r="7" spans="2:38">
      <c r="B7" s="2" t="s">
        <v>0</v>
      </c>
      <c r="C7" s="3">
        <f ca="1">YEAR(C8)</f>
        <v>2019</v>
      </c>
      <c r="D7" s="3">
        <f t="shared" ref="D7:AL7" ca="1" si="0">YEAR(D8)</f>
        <v>2019</v>
      </c>
      <c r="E7" s="3">
        <f t="shared" ca="1" si="0"/>
        <v>2019</v>
      </c>
      <c r="F7" s="3">
        <f t="shared" ca="1" si="0"/>
        <v>2019</v>
      </c>
      <c r="G7" s="3">
        <f t="shared" ca="1" si="0"/>
        <v>2019</v>
      </c>
      <c r="H7" s="3">
        <f t="shared" ca="1" si="0"/>
        <v>2019</v>
      </c>
      <c r="I7" s="3">
        <f t="shared" ca="1" si="0"/>
        <v>2020</v>
      </c>
      <c r="J7" s="3">
        <f t="shared" ca="1" si="0"/>
        <v>2020</v>
      </c>
      <c r="K7" s="3">
        <f t="shared" ca="1" si="0"/>
        <v>2020</v>
      </c>
      <c r="L7" s="3">
        <f t="shared" ca="1" si="0"/>
        <v>2020</v>
      </c>
      <c r="M7" s="3">
        <f t="shared" ca="1" si="0"/>
        <v>2020</v>
      </c>
      <c r="N7" s="3">
        <f t="shared" ca="1" si="0"/>
        <v>2020</v>
      </c>
      <c r="O7" s="3">
        <f t="shared" ca="1" si="0"/>
        <v>2020</v>
      </c>
      <c r="P7" s="3">
        <f t="shared" ca="1" si="0"/>
        <v>2020</v>
      </c>
      <c r="Q7" s="3">
        <f t="shared" ca="1" si="0"/>
        <v>2020</v>
      </c>
      <c r="R7" s="3">
        <f t="shared" ca="1" si="0"/>
        <v>2020</v>
      </c>
      <c r="S7" s="3">
        <f t="shared" ca="1" si="0"/>
        <v>2020</v>
      </c>
      <c r="T7" s="3">
        <f t="shared" ca="1" si="0"/>
        <v>2020</v>
      </c>
      <c r="U7" s="3">
        <f t="shared" ca="1" si="0"/>
        <v>2021</v>
      </c>
      <c r="V7" s="3">
        <f t="shared" ca="1" si="0"/>
        <v>2021</v>
      </c>
      <c r="W7" s="3">
        <f t="shared" ca="1" si="0"/>
        <v>2021</v>
      </c>
      <c r="X7" s="3">
        <f t="shared" ca="1" si="0"/>
        <v>2021</v>
      </c>
      <c r="Y7" s="3">
        <f t="shared" ca="1" si="0"/>
        <v>2021</v>
      </c>
      <c r="Z7" s="3">
        <f t="shared" ca="1" si="0"/>
        <v>2021</v>
      </c>
      <c r="AA7" s="3">
        <f t="shared" ca="1" si="0"/>
        <v>2021</v>
      </c>
      <c r="AB7" s="3">
        <f t="shared" ca="1" si="0"/>
        <v>2021</v>
      </c>
      <c r="AC7" s="3">
        <f t="shared" ca="1" si="0"/>
        <v>2021</v>
      </c>
      <c r="AD7" s="3">
        <f t="shared" ca="1" si="0"/>
        <v>2021</v>
      </c>
      <c r="AE7" s="3">
        <f t="shared" ca="1" si="0"/>
        <v>2021</v>
      </c>
      <c r="AF7" s="3">
        <f t="shared" ca="1" si="0"/>
        <v>2021</v>
      </c>
      <c r="AG7" s="3">
        <f t="shared" ca="1" si="0"/>
        <v>2022</v>
      </c>
      <c r="AH7" s="3">
        <f t="shared" ca="1" si="0"/>
        <v>2022</v>
      </c>
      <c r="AI7" s="3">
        <f t="shared" ca="1" si="0"/>
        <v>2022</v>
      </c>
      <c r="AJ7" s="3">
        <f t="shared" ca="1" si="0"/>
        <v>2022</v>
      </c>
      <c r="AK7" s="3">
        <f t="shared" ca="1" si="0"/>
        <v>2022</v>
      </c>
      <c r="AL7" s="3">
        <f t="shared" ca="1" si="0"/>
        <v>2022</v>
      </c>
    </row>
    <row r="8" spans="2:38">
      <c r="B8" s="2" t="s">
        <v>1</v>
      </c>
      <c r="C8" s="4">
        <f ca="1">'Get Started'!D8</f>
        <v>43671</v>
      </c>
      <c r="D8" s="4">
        <f ca="1">EDATE(C8,1)</f>
        <v>43702</v>
      </c>
      <c r="E8" s="4">
        <f t="shared" ref="E8:AL8" ca="1" si="1">EDATE(D8,1)</f>
        <v>43733</v>
      </c>
      <c r="F8" s="4">
        <f t="shared" ca="1" si="1"/>
        <v>43763</v>
      </c>
      <c r="G8" s="4">
        <f t="shared" ca="1" si="1"/>
        <v>43794</v>
      </c>
      <c r="H8" s="4">
        <f t="shared" ca="1" si="1"/>
        <v>43824</v>
      </c>
      <c r="I8" s="4">
        <f t="shared" ca="1" si="1"/>
        <v>43855</v>
      </c>
      <c r="J8" s="4">
        <f t="shared" ca="1" si="1"/>
        <v>43886</v>
      </c>
      <c r="K8" s="4">
        <f t="shared" ca="1" si="1"/>
        <v>43915</v>
      </c>
      <c r="L8" s="4">
        <f t="shared" ca="1" si="1"/>
        <v>43946</v>
      </c>
      <c r="M8" s="4">
        <f t="shared" ca="1" si="1"/>
        <v>43976</v>
      </c>
      <c r="N8" s="4">
        <f t="shared" ca="1" si="1"/>
        <v>44007</v>
      </c>
      <c r="O8" s="4">
        <f t="shared" ca="1" si="1"/>
        <v>44037</v>
      </c>
      <c r="P8" s="4">
        <f t="shared" ca="1" si="1"/>
        <v>44068</v>
      </c>
      <c r="Q8" s="4">
        <f t="shared" ca="1" si="1"/>
        <v>44099</v>
      </c>
      <c r="R8" s="4">
        <f t="shared" ca="1" si="1"/>
        <v>44129</v>
      </c>
      <c r="S8" s="4">
        <f t="shared" ca="1" si="1"/>
        <v>44160</v>
      </c>
      <c r="T8" s="4">
        <f t="shared" ca="1" si="1"/>
        <v>44190</v>
      </c>
      <c r="U8" s="4">
        <f t="shared" ca="1" si="1"/>
        <v>44221</v>
      </c>
      <c r="V8" s="4">
        <f t="shared" ca="1" si="1"/>
        <v>44252</v>
      </c>
      <c r="W8" s="4">
        <f t="shared" ca="1" si="1"/>
        <v>44280</v>
      </c>
      <c r="X8" s="4">
        <f t="shared" ca="1" si="1"/>
        <v>44311</v>
      </c>
      <c r="Y8" s="4">
        <f t="shared" ca="1" si="1"/>
        <v>44341</v>
      </c>
      <c r="Z8" s="4">
        <f t="shared" ca="1" si="1"/>
        <v>44372</v>
      </c>
      <c r="AA8" s="4">
        <f t="shared" ca="1" si="1"/>
        <v>44402</v>
      </c>
      <c r="AB8" s="4">
        <f t="shared" ca="1" si="1"/>
        <v>44433</v>
      </c>
      <c r="AC8" s="4">
        <f t="shared" ca="1" si="1"/>
        <v>44464</v>
      </c>
      <c r="AD8" s="4">
        <f t="shared" ca="1" si="1"/>
        <v>44494</v>
      </c>
      <c r="AE8" s="4">
        <f t="shared" ca="1" si="1"/>
        <v>44525</v>
      </c>
      <c r="AF8" s="4">
        <f t="shared" ca="1" si="1"/>
        <v>44555</v>
      </c>
      <c r="AG8" s="4">
        <f t="shared" ca="1" si="1"/>
        <v>44586</v>
      </c>
      <c r="AH8" s="4">
        <f t="shared" ca="1" si="1"/>
        <v>44617</v>
      </c>
      <c r="AI8" s="4">
        <f t="shared" ca="1" si="1"/>
        <v>44645</v>
      </c>
      <c r="AJ8" s="4">
        <f t="shared" ca="1" si="1"/>
        <v>44676</v>
      </c>
      <c r="AK8" s="4">
        <f t="shared" ca="1" si="1"/>
        <v>44706</v>
      </c>
      <c r="AL8" s="4">
        <f t="shared" ca="1" si="1"/>
        <v>44737</v>
      </c>
    </row>
    <row r="9" spans="2:38">
      <c r="B9" s="5" t="s">
        <v>2</v>
      </c>
      <c r="C9" s="6">
        <v>1</v>
      </c>
      <c r="D9" s="5">
        <f>C9+1</f>
        <v>2</v>
      </c>
      <c r="E9" s="5">
        <f t="shared" ref="E9:AL9" si="2">D9+1</f>
        <v>3</v>
      </c>
      <c r="F9" s="5">
        <f t="shared" si="2"/>
        <v>4</v>
      </c>
      <c r="G9" s="5">
        <f t="shared" si="2"/>
        <v>5</v>
      </c>
      <c r="H9" s="5">
        <f t="shared" si="2"/>
        <v>6</v>
      </c>
      <c r="I9" s="5">
        <f t="shared" si="2"/>
        <v>7</v>
      </c>
      <c r="J9" s="5">
        <f t="shared" si="2"/>
        <v>8</v>
      </c>
      <c r="K9" s="5">
        <f t="shared" si="2"/>
        <v>9</v>
      </c>
      <c r="L9" s="5">
        <f t="shared" si="2"/>
        <v>10</v>
      </c>
      <c r="M9" s="5">
        <f t="shared" si="2"/>
        <v>11</v>
      </c>
      <c r="N9" s="5">
        <f t="shared" si="2"/>
        <v>12</v>
      </c>
      <c r="O9" s="5">
        <f t="shared" si="2"/>
        <v>13</v>
      </c>
      <c r="P9" s="5">
        <f t="shared" si="2"/>
        <v>14</v>
      </c>
      <c r="Q9" s="5">
        <f t="shared" si="2"/>
        <v>15</v>
      </c>
      <c r="R9" s="5">
        <f t="shared" si="2"/>
        <v>16</v>
      </c>
      <c r="S9" s="5">
        <f t="shared" si="2"/>
        <v>17</v>
      </c>
      <c r="T9" s="5">
        <f t="shared" si="2"/>
        <v>18</v>
      </c>
      <c r="U9" s="5">
        <f t="shared" si="2"/>
        <v>19</v>
      </c>
      <c r="V9" s="5">
        <f t="shared" si="2"/>
        <v>20</v>
      </c>
      <c r="W9" s="5">
        <f t="shared" si="2"/>
        <v>21</v>
      </c>
      <c r="X9" s="5">
        <f t="shared" si="2"/>
        <v>22</v>
      </c>
      <c r="Y9" s="5">
        <f t="shared" si="2"/>
        <v>23</v>
      </c>
      <c r="Z9" s="5">
        <f t="shared" si="2"/>
        <v>24</v>
      </c>
      <c r="AA9" s="5">
        <f t="shared" si="2"/>
        <v>25</v>
      </c>
      <c r="AB9" s="5">
        <f t="shared" si="2"/>
        <v>26</v>
      </c>
      <c r="AC9" s="5">
        <f t="shared" si="2"/>
        <v>27</v>
      </c>
      <c r="AD9" s="5">
        <f t="shared" si="2"/>
        <v>28</v>
      </c>
      <c r="AE9" s="5">
        <f t="shared" si="2"/>
        <v>29</v>
      </c>
      <c r="AF9" s="5">
        <f t="shared" si="2"/>
        <v>30</v>
      </c>
      <c r="AG9" s="5">
        <f t="shared" si="2"/>
        <v>31</v>
      </c>
      <c r="AH9" s="5">
        <f t="shared" si="2"/>
        <v>32</v>
      </c>
      <c r="AI9" s="5">
        <f t="shared" si="2"/>
        <v>33</v>
      </c>
      <c r="AJ9" s="5">
        <f t="shared" si="2"/>
        <v>34</v>
      </c>
      <c r="AK9" s="5">
        <f t="shared" si="2"/>
        <v>35</v>
      </c>
      <c r="AL9" s="5">
        <f t="shared" si="2"/>
        <v>36</v>
      </c>
    </row>
    <row r="11" spans="2:38" s="7" customFormat="1">
      <c r="B11" s="7" t="s">
        <v>3</v>
      </c>
      <c r="C11" s="7">
        <f>Forecast!K76</f>
        <v>0</v>
      </c>
      <c r="D11" s="7">
        <f>Forecast!L76</f>
        <v>0</v>
      </c>
      <c r="E11" s="7">
        <f>Forecast!M76</f>
        <v>0</v>
      </c>
      <c r="F11" s="7">
        <f>Forecast!N76</f>
        <v>0</v>
      </c>
      <c r="G11" s="7">
        <f>Forecast!O76</f>
        <v>0</v>
      </c>
      <c r="H11" s="7">
        <f>Forecast!P76</f>
        <v>0</v>
      </c>
      <c r="I11" s="7">
        <f>Forecast!Q76</f>
        <v>0</v>
      </c>
      <c r="J11" s="7">
        <f>Forecast!R76</f>
        <v>0</v>
      </c>
      <c r="K11" s="7">
        <f>Forecast!S76</f>
        <v>0</v>
      </c>
      <c r="L11" s="7">
        <f>Forecast!T76</f>
        <v>0</v>
      </c>
      <c r="M11" s="7">
        <f>Forecast!U76</f>
        <v>0</v>
      </c>
      <c r="N11" s="7">
        <f>Forecast!V76</f>
        <v>0</v>
      </c>
      <c r="O11" s="7">
        <f>Forecast!W76</f>
        <v>0</v>
      </c>
      <c r="P11" s="7">
        <f>Forecast!X76</f>
        <v>0</v>
      </c>
      <c r="Q11" s="7">
        <f>Forecast!Y76</f>
        <v>0</v>
      </c>
      <c r="R11" s="7">
        <f>Forecast!Z76</f>
        <v>0</v>
      </c>
      <c r="S11" s="7">
        <f>Forecast!AA76</f>
        <v>0</v>
      </c>
      <c r="T11" s="7">
        <f>Forecast!AB76</f>
        <v>0</v>
      </c>
      <c r="U11" s="7">
        <f>Forecast!AC76</f>
        <v>0</v>
      </c>
      <c r="V11" s="7">
        <f>Forecast!AD76</f>
        <v>0</v>
      </c>
      <c r="W11" s="7">
        <f>Forecast!AE76</f>
        <v>0</v>
      </c>
      <c r="X11" s="7">
        <f>Forecast!AF76</f>
        <v>0</v>
      </c>
      <c r="Y11" s="7">
        <f>Forecast!AG76</f>
        <v>0</v>
      </c>
      <c r="Z11" s="7">
        <f>Forecast!AH76</f>
        <v>0</v>
      </c>
      <c r="AA11" s="7">
        <f>Forecast!AI76</f>
        <v>0</v>
      </c>
      <c r="AB11" s="7">
        <f>Forecast!AJ76</f>
        <v>0</v>
      </c>
      <c r="AC11" s="7">
        <f>Forecast!AK76</f>
        <v>0</v>
      </c>
      <c r="AD11" s="7">
        <f>Forecast!AL76</f>
        <v>0</v>
      </c>
      <c r="AE11" s="7">
        <f>Forecast!AM76</f>
        <v>0</v>
      </c>
      <c r="AF11" s="7">
        <f>Forecast!AN76</f>
        <v>0</v>
      </c>
      <c r="AG11" s="7">
        <f>Forecast!AO76</f>
        <v>0</v>
      </c>
      <c r="AH11" s="7">
        <f>Forecast!AP76</f>
        <v>0</v>
      </c>
      <c r="AI11" s="7">
        <f>Forecast!AQ76</f>
        <v>0</v>
      </c>
      <c r="AJ11" s="7">
        <f>Forecast!AR76</f>
        <v>0</v>
      </c>
      <c r="AK11" s="7">
        <f>Forecast!AS76</f>
        <v>0</v>
      </c>
      <c r="AL11" s="7">
        <f>Forecast!AT76</f>
        <v>0</v>
      </c>
    </row>
    <row r="12" spans="2:38" s="7" customFormat="1">
      <c r="B12" s="7" t="s">
        <v>4</v>
      </c>
      <c r="C12" s="7">
        <f>Forecast!K84</f>
        <v>0</v>
      </c>
      <c r="D12" s="7">
        <f>Forecast!L84</f>
        <v>0</v>
      </c>
      <c r="E12" s="7">
        <f>Forecast!M84</f>
        <v>0</v>
      </c>
      <c r="F12" s="7">
        <f>Forecast!N84</f>
        <v>0</v>
      </c>
      <c r="G12" s="7">
        <f>Forecast!O84</f>
        <v>0</v>
      </c>
      <c r="H12" s="7">
        <f>Forecast!P84</f>
        <v>0</v>
      </c>
      <c r="I12" s="7">
        <f>Forecast!Q84</f>
        <v>0</v>
      </c>
      <c r="J12" s="7">
        <f>Forecast!R84</f>
        <v>0</v>
      </c>
      <c r="K12" s="7">
        <f>Forecast!S84</f>
        <v>0</v>
      </c>
      <c r="L12" s="7">
        <f>Forecast!T84</f>
        <v>0</v>
      </c>
      <c r="M12" s="7">
        <f>Forecast!U84</f>
        <v>0</v>
      </c>
      <c r="N12" s="7">
        <f>Forecast!V84</f>
        <v>0</v>
      </c>
      <c r="O12" s="7">
        <f>Forecast!W84</f>
        <v>0</v>
      </c>
      <c r="P12" s="7">
        <f>Forecast!X84</f>
        <v>0</v>
      </c>
      <c r="Q12" s="7">
        <f>Forecast!Y84</f>
        <v>0</v>
      </c>
      <c r="R12" s="7">
        <f>Forecast!Z84</f>
        <v>0</v>
      </c>
      <c r="S12" s="7">
        <f>Forecast!AA84</f>
        <v>0</v>
      </c>
      <c r="T12" s="7">
        <f>Forecast!AB84</f>
        <v>0</v>
      </c>
      <c r="U12" s="7">
        <f>Forecast!AC84</f>
        <v>0</v>
      </c>
      <c r="V12" s="7">
        <f>Forecast!AD84</f>
        <v>0</v>
      </c>
      <c r="W12" s="7">
        <f>Forecast!AE84</f>
        <v>0</v>
      </c>
      <c r="X12" s="7">
        <f>Forecast!AF84</f>
        <v>0</v>
      </c>
      <c r="Y12" s="7">
        <f>Forecast!AG84</f>
        <v>0</v>
      </c>
      <c r="Z12" s="7">
        <f>Forecast!AH84</f>
        <v>0</v>
      </c>
      <c r="AA12" s="7">
        <f>Forecast!AI84</f>
        <v>0</v>
      </c>
      <c r="AB12" s="7">
        <f>Forecast!AJ84</f>
        <v>0</v>
      </c>
      <c r="AC12" s="7">
        <f>Forecast!AK84</f>
        <v>0</v>
      </c>
      <c r="AD12" s="7">
        <f>Forecast!AL84</f>
        <v>0</v>
      </c>
      <c r="AE12" s="7">
        <f>Forecast!AM84</f>
        <v>0</v>
      </c>
      <c r="AF12" s="7">
        <f>Forecast!AN84</f>
        <v>0</v>
      </c>
      <c r="AG12" s="7">
        <f>Forecast!AO84</f>
        <v>0</v>
      </c>
      <c r="AH12" s="7">
        <f>Forecast!AP84</f>
        <v>0</v>
      </c>
      <c r="AI12" s="7">
        <f>Forecast!AQ84</f>
        <v>0</v>
      </c>
      <c r="AJ12" s="7">
        <f>Forecast!AR84</f>
        <v>0</v>
      </c>
      <c r="AK12" s="7">
        <f>Forecast!AS84</f>
        <v>0</v>
      </c>
      <c r="AL12" s="7">
        <f>Forecast!AT84</f>
        <v>0</v>
      </c>
    </row>
    <row r="13" spans="2:38" s="7" customFormat="1"/>
    <row r="14" spans="2:38" s="7" customFormat="1">
      <c r="B14" s="7" t="s">
        <v>73</v>
      </c>
      <c r="C14" s="7">
        <f>Forecast!K71</f>
        <v>0</v>
      </c>
      <c r="D14" s="7">
        <f>Forecast!L71</f>
        <v>0</v>
      </c>
      <c r="E14" s="7">
        <f>Forecast!M71</f>
        <v>0</v>
      </c>
      <c r="F14" s="7">
        <f>Forecast!N71</f>
        <v>0</v>
      </c>
      <c r="G14" s="7">
        <f>Forecast!O71</f>
        <v>0</v>
      </c>
      <c r="H14" s="7">
        <f>Forecast!P71</f>
        <v>0</v>
      </c>
      <c r="I14" s="7">
        <f>Forecast!Q71</f>
        <v>0</v>
      </c>
      <c r="J14" s="7">
        <f>Forecast!R71</f>
        <v>0</v>
      </c>
      <c r="K14" s="7">
        <f>Forecast!S71</f>
        <v>0</v>
      </c>
      <c r="L14" s="7">
        <f>Forecast!T71</f>
        <v>0</v>
      </c>
      <c r="M14" s="7">
        <f>Forecast!U71</f>
        <v>0</v>
      </c>
      <c r="N14" s="7">
        <f>Forecast!V71</f>
        <v>0</v>
      </c>
      <c r="O14" s="7">
        <f>Forecast!W71</f>
        <v>0</v>
      </c>
      <c r="P14" s="7">
        <f>Forecast!X71</f>
        <v>0</v>
      </c>
      <c r="Q14" s="7">
        <f>Forecast!Y71</f>
        <v>0</v>
      </c>
      <c r="R14" s="7">
        <f>Forecast!Z71</f>
        <v>0</v>
      </c>
      <c r="S14" s="7">
        <f>Forecast!AA71</f>
        <v>0</v>
      </c>
      <c r="T14" s="7">
        <f>Forecast!AB71</f>
        <v>0</v>
      </c>
      <c r="U14" s="7">
        <f>Forecast!AC71</f>
        <v>0</v>
      </c>
      <c r="V14" s="7">
        <f>Forecast!AD71</f>
        <v>0</v>
      </c>
      <c r="W14" s="7">
        <f>Forecast!AE71</f>
        <v>0</v>
      </c>
      <c r="X14" s="7">
        <f>Forecast!AF71</f>
        <v>0</v>
      </c>
      <c r="Y14" s="7">
        <f>Forecast!AG71</f>
        <v>0</v>
      </c>
      <c r="Z14" s="7">
        <f>Forecast!AH71</f>
        <v>0</v>
      </c>
      <c r="AA14" s="7">
        <f>Forecast!AI71</f>
        <v>0</v>
      </c>
      <c r="AB14" s="7">
        <f>Forecast!AJ71</f>
        <v>0</v>
      </c>
      <c r="AC14" s="7">
        <f>Forecast!AK71</f>
        <v>0</v>
      </c>
      <c r="AD14" s="7">
        <f>Forecast!AL71</f>
        <v>0</v>
      </c>
      <c r="AE14" s="7">
        <f>Forecast!AM71</f>
        <v>0</v>
      </c>
      <c r="AF14" s="7">
        <f>Forecast!AN71</f>
        <v>0</v>
      </c>
      <c r="AG14" s="7">
        <f>Forecast!AO71</f>
        <v>0</v>
      </c>
      <c r="AH14" s="7">
        <f>Forecast!AP71</f>
        <v>0</v>
      </c>
      <c r="AI14" s="7">
        <f>Forecast!AQ71</f>
        <v>0</v>
      </c>
      <c r="AJ14" s="7">
        <f>Forecast!AR71</f>
        <v>0</v>
      </c>
      <c r="AK14" s="7">
        <f>Forecast!AS71</f>
        <v>0</v>
      </c>
      <c r="AL14" s="7">
        <f>Forecast!AT71</f>
        <v>0</v>
      </c>
    </row>
    <row r="15" spans="2:38" s="7" customFormat="1">
      <c r="B15" s="7" t="str">
        <f>B$14&amp;" (net negative)"</f>
        <v>Net Burn (net negative)</v>
      </c>
      <c r="C15" s="7" t="str">
        <f>IF(C14&lt;0,C14,"")</f>
        <v/>
      </c>
      <c r="D15" s="7" t="str">
        <f t="shared" ref="D15:AK15" si="3">IF(D14&lt;0,D14,"")</f>
        <v/>
      </c>
      <c r="E15" s="7" t="str">
        <f t="shared" si="3"/>
        <v/>
      </c>
      <c r="F15" s="7" t="str">
        <f t="shared" si="3"/>
        <v/>
      </c>
      <c r="G15" s="7" t="str">
        <f t="shared" si="3"/>
        <v/>
      </c>
      <c r="H15" s="7" t="str">
        <f t="shared" si="3"/>
        <v/>
      </c>
      <c r="I15" s="7" t="str">
        <f t="shared" si="3"/>
        <v/>
      </c>
      <c r="J15" s="7" t="str">
        <f t="shared" si="3"/>
        <v/>
      </c>
      <c r="K15" s="7" t="str">
        <f t="shared" si="3"/>
        <v/>
      </c>
      <c r="L15" s="7" t="str">
        <f t="shared" si="3"/>
        <v/>
      </c>
      <c r="M15" s="7" t="str">
        <f t="shared" si="3"/>
        <v/>
      </c>
      <c r="N15" s="7" t="str">
        <f t="shared" si="3"/>
        <v/>
      </c>
      <c r="O15" s="7" t="str">
        <f t="shared" si="3"/>
        <v/>
      </c>
      <c r="P15" s="7" t="str">
        <f t="shared" si="3"/>
        <v/>
      </c>
      <c r="Q15" s="7" t="str">
        <f t="shared" si="3"/>
        <v/>
      </c>
      <c r="R15" s="7" t="str">
        <f t="shared" si="3"/>
        <v/>
      </c>
      <c r="S15" s="7" t="str">
        <f t="shared" si="3"/>
        <v/>
      </c>
      <c r="T15" s="7" t="str">
        <f t="shared" si="3"/>
        <v/>
      </c>
      <c r="U15" s="7" t="str">
        <f t="shared" si="3"/>
        <v/>
      </c>
      <c r="V15" s="7" t="str">
        <f t="shared" si="3"/>
        <v/>
      </c>
      <c r="W15" s="7" t="str">
        <f t="shared" si="3"/>
        <v/>
      </c>
      <c r="X15" s="7" t="str">
        <f t="shared" si="3"/>
        <v/>
      </c>
      <c r="Y15" s="7" t="str">
        <f t="shared" si="3"/>
        <v/>
      </c>
      <c r="Z15" s="7" t="str">
        <f t="shared" si="3"/>
        <v/>
      </c>
      <c r="AA15" s="7" t="str">
        <f t="shared" si="3"/>
        <v/>
      </c>
      <c r="AB15" s="7" t="str">
        <f t="shared" si="3"/>
        <v/>
      </c>
      <c r="AC15" s="7" t="str">
        <f t="shared" si="3"/>
        <v/>
      </c>
      <c r="AD15" s="7" t="str">
        <f t="shared" si="3"/>
        <v/>
      </c>
      <c r="AE15" s="7" t="str">
        <f t="shared" si="3"/>
        <v/>
      </c>
      <c r="AF15" s="7" t="str">
        <f t="shared" si="3"/>
        <v/>
      </c>
      <c r="AG15" s="7" t="str">
        <f t="shared" si="3"/>
        <v/>
      </c>
      <c r="AH15" s="7" t="str">
        <f t="shared" si="3"/>
        <v/>
      </c>
      <c r="AI15" s="7" t="str">
        <f t="shared" si="3"/>
        <v/>
      </c>
      <c r="AJ15" s="7" t="str">
        <f t="shared" si="3"/>
        <v/>
      </c>
      <c r="AK15" s="7" t="str">
        <f t="shared" si="3"/>
        <v/>
      </c>
      <c r="AL15" s="7" t="str">
        <f t="shared" ref="AL15" si="4">IF(AL14&lt;0,AL14,"")</f>
        <v/>
      </c>
    </row>
    <row r="16" spans="2:38" s="7" customFormat="1">
      <c r="B16" s="7" t="str">
        <f>B$14&amp;" (net positive)"</f>
        <v>Net Burn (net positive)</v>
      </c>
      <c r="C16" s="7">
        <f>IF(C14&lt;0,"",C14)</f>
        <v>0</v>
      </c>
      <c r="D16" s="7">
        <f t="shared" ref="D16:AK16" si="5">IF(D14&lt;0,"",D14)</f>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0</v>
      </c>
      <c r="O16" s="7">
        <f t="shared" si="5"/>
        <v>0</v>
      </c>
      <c r="P16" s="7">
        <f t="shared" si="5"/>
        <v>0</v>
      </c>
      <c r="Q16" s="7">
        <f t="shared" si="5"/>
        <v>0</v>
      </c>
      <c r="R16" s="7">
        <f t="shared" si="5"/>
        <v>0</v>
      </c>
      <c r="S16" s="7">
        <f t="shared" si="5"/>
        <v>0</v>
      </c>
      <c r="T16" s="7">
        <f t="shared" si="5"/>
        <v>0</v>
      </c>
      <c r="U16" s="7">
        <f t="shared" si="5"/>
        <v>0</v>
      </c>
      <c r="V16" s="7">
        <f t="shared" si="5"/>
        <v>0</v>
      </c>
      <c r="W16" s="7">
        <f t="shared" si="5"/>
        <v>0</v>
      </c>
      <c r="X16" s="7">
        <f t="shared" si="5"/>
        <v>0</v>
      </c>
      <c r="Y16" s="7">
        <f t="shared" si="5"/>
        <v>0</v>
      </c>
      <c r="Z16" s="7">
        <f t="shared" si="5"/>
        <v>0</v>
      </c>
      <c r="AA16" s="7">
        <f t="shared" si="5"/>
        <v>0</v>
      </c>
      <c r="AB16" s="7">
        <f t="shared" si="5"/>
        <v>0</v>
      </c>
      <c r="AC16" s="7">
        <f t="shared" si="5"/>
        <v>0</v>
      </c>
      <c r="AD16" s="7">
        <f t="shared" si="5"/>
        <v>0</v>
      </c>
      <c r="AE16" s="7">
        <f t="shared" si="5"/>
        <v>0</v>
      </c>
      <c r="AF16" s="7">
        <f t="shared" si="5"/>
        <v>0</v>
      </c>
      <c r="AG16" s="7">
        <f t="shared" si="5"/>
        <v>0</v>
      </c>
      <c r="AH16" s="7">
        <f t="shared" si="5"/>
        <v>0</v>
      </c>
      <c r="AI16" s="7">
        <f t="shared" si="5"/>
        <v>0</v>
      </c>
      <c r="AJ16" s="7">
        <f t="shared" si="5"/>
        <v>0</v>
      </c>
      <c r="AK16" s="7">
        <f t="shared" si="5"/>
        <v>0</v>
      </c>
      <c r="AL16" s="7">
        <f t="shared" ref="AL16" si="6">IF(AL14&lt;0,"",AL14)</f>
        <v>0</v>
      </c>
    </row>
    <row r="17" spans="2:38" s="7" customFormat="1">
      <c r="B17" s="7" t="s">
        <v>5</v>
      </c>
      <c r="C17" s="7" t="str">
        <f>IF(C14&gt;0,1,"")</f>
        <v/>
      </c>
      <c r="D17" s="7" t="str">
        <f t="shared" ref="D17:AK17" si="7">IF(D14&gt;0,1,"")</f>
        <v/>
      </c>
      <c r="E17" s="7" t="str">
        <f t="shared" si="7"/>
        <v/>
      </c>
      <c r="F17" s="7" t="str">
        <f t="shared" si="7"/>
        <v/>
      </c>
      <c r="G17" s="7" t="str">
        <f t="shared" si="7"/>
        <v/>
      </c>
      <c r="H17" s="7" t="str">
        <f t="shared" si="7"/>
        <v/>
      </c>
      <c r="I17" s="7" t="str">
        <f t="shared" si="7"/>
        <v/>
      </c>
      <c r="J17" s="7" t="str">
        <f t="shared" si="7"/>
        <v/>
      </c>
      <c r="K17" s="7" t="str">
        <f t="shared" si="7"/>
        <v/>
      </c>
      <c r="L17" s="7" t="str">
        <f t="shared" si="7"/>
        <v/>
      </c>
      <c r="M17" s="7" t="str">
        <f t="shared" si="7"/>
        <v/>
      </c>
      <c r="N17" s="7" t="str">
        <f t="shared" si="7"/>
        <v/>
      </c>
      <c r="O17" s="7" t="str">
        <f t="shared" si="7"/>
        <v/>
      </c>
      <c r="P17" s="7" t="str">
        <f t="shared" si="7"/>
        <v/>
      </c>
      <c r="Q17" s="7" t="str">
        <f t="shared" si="7"/>
        <v/>
      </c>
      <c r="R17" s="7" t="str">
        <f t="shared" si="7"/>
        <v/>
      </c>
      <c r="S17" s="7" t="str">
        <f t="shared" si="7"/>
        <v/>
      </c>
      <c r="T17" s="7" t="str">
        <f t="shared" si="7"/>
        <v/>
      </c>
      <c r="U17" s="7" t="str">
        <f t="shared" si="7"/>
        <v/>
      </c>
      <c r="V17" s="7" t="str">
        <f t="shared" si="7"/>
        <v/>
      </c>
      <c r="W17" s="7" t="str">
        <f t="shared" si="7"/>
        <v/>
      </c>
      <c r="X17" s="7" t="str">
        <f t="shared" si="7"/>
        <v/>
      </c>
      <c r="Y17" s="7" t="str">
        <f t="shared" si="7"/>
        <v/>
      </c>
      <c r="Z17" s="7" t="str">
        <f t="shared" si="7"/>
        <v/>
      </c>
      <c r="AA17" s="7" t="str">
        <f t="shared" si="7"/>
        <v/>
      </c>
      <c r="AB17" s="7" t="str">
        <f t="shared" si="7"/>
        <v/>
      </c>
      <c r="AC17" s="7" t="str">
        <f t="shared" si="7"/>
        <v/>
      </c>
      <c r="AD17" s="7" t="str">
        <f t="shared" si="7"/>
        <v/>
      </c>
      <c r="AE17" s="7" t="str">
        <f t="shared" si="7"/>
        <v/>
      </c>
      <c r="AF17" s="7" t="str">
        <f t="shared" si="7"/>
        <v/>
      </c>
      <c r="AG17" s="7" t="str">
        <f t="shared" si="7"/>
        <v/>
      </c>
      <c r="AH17" s="7" t="str">
        <f t="shared" si="7"/>
        <v/>
      </c>
      <c r="AI17" s="7" t="str">
        <f t="shared" si="7"/>
        <v/>
      </c>
      <c r="AJ17" s="7" t="str">
        <f t="shared" si="7"/>
        <v/>
      </c>
      <c r="AK17" s="7" t="str">
        <f t="shared" si="7"/>
        <v/>
      </c>
      <c r="AL17" s="7" t="str">
        <f t="shared" ref="AL17" si="8">IF(AL14&gt;0,1,"")</f>
        <v/>
      </c>
    </row>
    <row r="18" spans="2:38" s="7" customFormat="1"/>
    <row r="47" spans="3:14">
      <c r="C47" s="1" t="s">
        <v>6</v>
      </c>
      <c r="E47" s="49">
        <f>IFERROR(C12,0)</f>
        <v>0</v>
      </c>
      <c r="G47" s="1" t="s">
        <v>7</v>
      </c>
      <c r="J47" s="1">
        <f>IFERROR(-AVERAGEIFS(C14:AL14,C17:AL17,"&lt;&gt;1"),0)</f>
        <v>0</v>
      </c>
      <c r="L47" s="1" t="s">
        <v>5</v>
      </c>
      <c r="N47" s="8">
        <f>IFERROR(INDEX(C8:AL8,0,MATCH(1,C17:AL17,0)),0)</f>
        <v>0</v>
      </c>
    </row>
    <row r="50" spans="2:16">
      <c r="B50" s="2" t="s">
        <v>8</v>
      </c>
    </row>
    <row r="51" spans="2:16">
      <c r="M51" s="9"/>
    </row>
    <row r="52" spans="2:16">
      <c r="B52" s="9" t="s">
        <v>9</v>
      </c>
      <c r="M52" s="9"/>
    </row>
    <row r="53" spans="2:16">
      <c r="B53" s="9" t="s">
        <v>10</v>
      </c>
      <c r="M53" s="9" t="s">
        <v>11</v>
      </c>
      <c r="N53" s="10">
        <f>P53/P54*N54</f>
        <v>-200000</v>
      </c>
      <c r="O53" s="7" t="s">
        <v>12</v>
      </c>
      <c r="P53" s="11">
        <v>-50000</v>
      </c>
    </row>
    <row r="54" spans="2:16">
      <c r="B54" s="9" t="s">
        <v>13</v>
      </c>
      <c r="M54" s="12" t="s">
        <v>14</v>
      </c>
      <c r="N54" s="11">
        <v>200000</v>
      </c>
      <c r="O54" s="7" t="s">
        <v>15</v>
      </c>
      <c r="P54" s="11">
        <v>50000</v>
      </c>
    </row>
    <row r="55" spans="2:16">
      <c r="B55" s="9" t="s">
        <v>16</v>
      </c>
    </row>
    <row r="59" spans="2:16">
      <c r="B59" s="1" t="s">
        <v>60</v>
      </c>
    </row>
    <row r="61" spans="2:16">
      <c r="B61" s="5" t="s">
        <v>17</v>
      </c>
      <c r="C61" s="13" t="str">
        <f ca="1">Forecast!BG8</f>
        <v>Q3 2019</v>
      </c>
      <c r="D61" s="13" t="str">
        <f ca="1">Forecast!BH8</f>
        <v>Q4 2019</v>
      </c>
      <c r="E61" s="13" t="str">
        <f ca="1">Forecast!BI8</f>
        <v>Q1 2020</v>
      </c>
      <c r="F61" s="13" t="str">
        <f ca="1">Forecast!BJ8</f>
        <v>Q2 2020</v>
      </c>
      <c r="G61" s="13" t="str">
        <f ca="1">Forecast!BK8</f>
        <v>Q3 2020</v>
      </c>
      <c r="H61" s="13" t="str">
        <f ca="1">Forecast!BL8</f>
        <v>Q4 2020</v>
      </c>
      <c r="I61" s="13" t="str">
        <f ca="1">Forecast!BM8</f>
        <v>Q1 2021</v>
      </c>
      <c r="J61" s="13" t="str">
        <f ca="1">Forecast!BN8</f>
        <v>Q2 2021</v>
      </c>
      <c r="L61" s="14">
        <f ca="1">Forecast!BX6</f>
        <v>2019</v>
      </c>
      <c r="M61" s="14">
        <f ca="1">Forecast!BY6</f>
        <v>2020</v>
      </c>
      <c r="N61" s="14">
        <f ca="1">Forecast!BZ6</f>
        <v>2021</v>
      </c>
    </row>
    <row r="63" spans="2:16">
      <c r="B63" s="2" t="str">
        <f>Forecast!B55</f>
        <v>Salaries and Benefits</v>
      </c>
      <c r="C63" s="15">
        <f ca="1">INDEX(Forecast!$BG55:$BV55,MATCH(C$61,Forecast!$BG$8:$BV$8,0))</f>
        <v>0</v>
      </c>
      <c r="D63" s="15">
        <f ca="1">INDEX(Forecast!$BG55:$BV55,MATCH(D$61,Forecast!$BG$8:$BV$8,0))</f>
        <v>0</v>
      </c>
      <c r="E63" s="15">
        <f ca="1">INDEX(Forecast!$BG55:$BV55,MATCH(E$61,Forecast!$BG$8:$BV$8,0))</f>
        <v>0</v>
      </c>
      <c r="F63" s="15">
        <f ca="1">INDEX(Forecast!$BG55:$BV55,MATCH(F$61,Forecast!$BG$8:$BV$8,0))</f>
        <v>0</v>
      </c>
      <c r="G63" s="15">
        <f ca="1">INDEX(Forecast!$BG55:$BV55,MATCH(G$61,Forecast!$BG$8:$BV$8,0))</f>
        <v>0</v>
      </c>
      <c r="H63" s="15">
        <f ca="1">INDEX(Forecast!$BG55:$BV55,MATCH(H$61,Forecast!$BG$8:$BV$8,0))</f>
        <v>0</v>
      </c>
      <c r="I63" s="15">
        <f ca="1">INDEX(Forecast!$BG55:$BV55,MATCH(I$61,Forecast!$BG$8:$BV$8,0))</f>
        <v>0</v>
      </c>
      <c r="J63" s="15">
        <f ca="1">INDEX(Forecast!$BG55:$BV55,MATCH(J$61,Forecast!$BG$8:$BV$8,0))</f>
        <v>0</v>
      </c>
      <c r="L63" s="2">
        <f ca="1">Forecast!BX55</f>
        <v>0</v>
      </c>
      <c r="M63" s="2">
        <f ca="1">Forecast!BY55</f>
        <v>0</v>
      </c>
      <c r="N63" s="2">
        <f ca="1">Forecast!BZ55</f>
        <v>0</v>
      </c>
    </row>
    <row r="64" spans="2:16">
      <c r="B64" s="2" t="str">
        <f>Forecast!B56</f>
        <v>Advertising &amp; Marketing</v>
      </c>
      <c r="C64" s="15">
        <f ca="1">INDEX(Forecast!$BG56:$BV56,MATCH(C$61,Forecast!$BG$8:$BV$8,0))</f>
        <v>0</v>
      </c>
      <c r="D64" s="15">
        <f ca="1">INDEX(Forecast!$BG56:$BV56,MATCH(D$61,Forecast!$BG$8:$BV$8,0))</f>
        <v>0</v>
      </c>
      <c r="E64" s="15">
        <f ca="1">INDEX(Forecast!$BG56:$BV56,MATCH(E$61,Forecast!$BG$8:$BV$8,0))</f>
        <v>0</v>
      </c>
      <c r="F64" s="15">
        <f ca="1">INDEX(Forecast!$BG56:$BV56,MATCH(F$61,Forecast!$BG$8:$BV$8,0))</f>
        <v>0</v>
      </c>
      <c r="G64" s="15">
        <f ca="1">INDEX(Forecast!$BG56:$BV56,MATCH(G$61,Forecast!$BG$8:$BV$8,0))</f>
        <v>0</v>
      </c>
      <c r="H64" s="15">
        <f ca="1">INDEX(Forecast!$BG56:$BV56,MATCH(H$61,Forecast!$BG$8:$BV$8,0))</f>
        <v>0</v>
      </c>
      <c r="I64" s="15">
        <f ca="1">INDEX(Forecast!$BG56:$BV56,MATCH(I$61,Forecast!$BG$8:$BV$8,0))</f>
        <v>0</v>
      </c>
      <c r="J64" s="15">
        <f ca="1">INDEX(Forecast!$BG56:$BV56,MATCH(J$61,Forecast!$BG$8:$BV$8,0))</f>
        <v>0</v>
      </c>
      <c r="L64" s="2">
        <f ca="1">Forecast!BX56</f>
        <v>0</v>
      </c>
      <c r="M64" s="2">
        <f ca="1">Forecast!BY56</f>
        <v>0</v>
      </c>
      <c r="N64" s="2">
        <f ca="1">Forecast!BZ56</f>
        <v>0</v>
      </c>
    </row>
    <row r="65" spans="2:14">
      <c r="B65" s="2" t="str">
        <f>Forecast!B57</f>
        <v>Product &amp; Materials</v>
      </c>
      <c r="C65" s="15">
        <f ca="1">INDEX(Forecast!$BG57:$BV57,MATCH(C$61,Forecast!$BG$8:$BV$8,0))</f>
        <v>0</v>
      </c>
      <c r="D65" s="15">
        <f ca="1">INDEX(Forecast!$BG57:$BV57,MATCH(D$61,Forecast!$BG$8:$BV$8,0))</f>
        <v>0</v>
      </c>
      <c r="E65" s="15">
        <f ca="1">INDEX(Forecast!$BG57:$BV57,MATCH(E$61,Forecast!$BG$8:$BV$8,0))</f>
        <v>0</v>
      </c>
      <c r="F65" s="15">
        <f ca="1">INDEX(Forecast!$BG57:$BV57,MATCH(F$61,Forecast!$BG$8:$BV$8,0))</f>
        <v>0</v>
      </c>
      <c r="G65" s="15">
        <f ca="1">INDEX(Forecast!$BG57:$BV57,MATCH(G$61,Forecast!$BG$8:$BV$8,0))</f>
        <v>0</v>
      </c>
      <c r="H65" s="15">
        <f ca="1">INDEX(Forecast!$BG57:$BV57,MATCH(H$61,Forecast!$BG$8:$BV$8,0))</f>
        <v>0</v>
      </c>
      <c r="I65" s="15">
        <f ca="1">INDEX(Forecast!$BG57:$BV57,MATCH(I$61,Forecast!$BG$8:$BV$8,0))</f>
        <v>0</v>
      </c>
      <c r="J65" s="15">
        <f ca="1">INDEX(Forecast!$BG57:$BV57,MATCH(J$61,Forecast!$BG$8:$BV$8,0))</f>
        <v>0</v>
      </c>
      <c r="L65" s="2">
        <f ca="1">Forecast!BX57</f>
        <v>0</v>
      </c>
      <c r="M65" s="2">
        <f ca="1">Forecast!BY57</f>
        <v>0</v>
      </c>
      <c r="N65" s="2">
        <f ca="1">Forecast!BZ57</f>
        <v>0</v>
      </c>
    </row>
    <row r="66" spans="2:14">
      <c r="B66" s="2" t="str">
        <f>Forecast!B58</f>
        <v>Legal and Accounting</v>
      </c>
      <c r="C66" s="15">
        <f ca="1">INDEX(Forecast!$BG58:$BV58,MATCH(C$61,Forecast!$BG$8:$BV$8,0))</f>
        <v>0</v>
      </c>
      <c r="D66" s="15">
        <f ca="1">INDEX(Forecast!$BG58:$BV58,MATCH(D$61,Forecast!$BG$8:$BV$8,0))</f>
        <v>0</v>
      </c>
      <c r="E66" s="15">
        <f ca="1">INDEX(Forecast!$BG58:$BV58,MATCH(E$61,Forecast!$BG$8:$BV$8,0))</f>
        <v>0</v>
      </c>
      <c r="F66" s="15">
        <f ca="1">INDEX(Forecast!$BG58:$BV58,MATCH(F$61,Forecast!$BG$8:$BV$8,0))</f>
        <v>0</v>
      </c>
      <c r="G66" s="15">
        <f ca="1">INDEX(Forecast!$BG58:$BV58,MATCH(G$61,Forecast!$BG$8:$BV$8,0))</f>
        <v>0</v>
      </c>
      <c r="H66" s="15">
        <f ca="1">INDEX(Forecast!$BG58:$BV58,MATCH(H$61,Forecast!$BG$8:$BV$8,0))</f>
        <v>0</v>
      </c>
      <c r="I66" s="15">
        <f ca="1">INDEX(Forecast!$BG58:$BV58,MATCH(I$61,Forecast!$BG$8:$BV$8,0))</f>
        <v>0</v>
      </c>
      <c r="J66" s="15">
        <f ca="1">INDEX(Forecast!$BG58:$BV58,MATCH(J$61,Forecast!$BG$8:$BV$8,0))</f>
        <v>0</v>
      </c>
      <c r="L66" s="2">
        <f ca="1">Forecast!BX58</f>
        <v>0</v>
      </c>
      <c r="M66" s="2">
        <f ca="1">Forecast!BY58</f>
        <v>0</v>
      </c>
      <c r="N66" s="2">
        <f ca="1">Forecast!BZ58</f>
        <v>0</v>
      </c>
    </row>
    <row r="67" spans="2:14">
      <c r="B67" s="2" t="str">
        <f>Forecast!B59</f>
        <v>Overhead</v>
      </c>
      <c r="C67" s="15">
        <f ca="1">INDEX(Forecast!$BG59:$BV59,MATCH(C$61,Forecast!$BG$8:$BV$8,0))</f>
        <v>0</v>
      </c>
      <c r="D67" s="15">
        <f ca="1">INDEX(Forecast!$BG59:$BV59,MATCH(D$61,Forecast!$BG$8:$BV$8,0))</f>
        <v>0</v>
      </c>
      <c r="E67" s="15">
        <f ca="1">INDEX(Forecast!$BG59:$BV59,MATCH(E$61,Forecast!$BG$8:$BV$8,0))</f>
        <v>0</v>
      </c>
      <c r="F67" s="15">
        <f ca="1">INDEX(Forecast!$BG59:$BV59,MATCH(F$61,Forecast!$BG$8:$BV$8,0))</f>
        <v>0</v>
      </c>
      <c r="G67" s="15">
        <f ca="1">INDEX(Forecast!$BG59:$BV59,MATCH(G$61,Forecast!$BG$8:$BV$8,0))</f>
        <v>0</v>
      </c>
      <c r="H67" s="15">
        <f ca="1">INDEX(Forecast!$BG59:$BV59,MATCH(H$61,Forecast!$BG$8:$BV$8,0))</f>
        <v>0</v>
      </c>
      <c r="I67" s="15">
        <f ca="1">INDEX(Forecast!$BG59:$BV59,MATCH(I$61,Forecast!$BG$8:$BV$8,0))</f>
        <v>0</v>
      </c>
      <c r="J67" s="15">
        <f ca="1">INDEX(Forecast!$BG59:$BV59,MATCH(J$61,Forecast!$BG$8:$BV$8,0))</f>
        <v>0</v>
      </c>
      <c r="L67" s="2">
        <f ca="1">Forecast!BX59</f>
        <v>0</v>
      </c>
      <c r="M67" s="2">
        <f ca="1">Forecast!BY59</f>
        <v>0</v>
      </c>
      <c r="N67" s="2">
        <f ca="1">Forecast!BZ59</f>
        <v>0</v>
      </c>
    </row>
    <row r="68" spans="2:14">
      <c r="B68" s="2" t="s">
        <v>37</v>
      </c>
      <c r="C68" s="16">
        <f ca="1">INDEX(Forecast!$BG60:$BV60,MATCH(C$61,Forecast!$BG$8:$BV$8,0))</f>
        <v>0</v>
      </c>
      <c r="D68" s="16">
        <f ca="1">INDEX(Forecast!$BG60:$BV60,MATCH(D$61,Forecast!$BG$8:$BV$8,0))</f>
        <v>0</v>
      </c>
      <c r="E68" s="16">
        <f ca="1">INDEX(Forecast!$BG60:$BV60,MATCH(E$61,Forecast!$BG$8:$BV$8,0))</f>
        <v>0</v>
      </c>
      <c r="F68" s="16">
        <f ca="1">INDEX(Forecast!$BG60:$BV60,MATCH(F$61,Forecast!$BG$8:$BV$8,0))</f>
        <v>0</v>
      </c>
      <c r="G68" s="16">
        <f ca="1">INDEX(Forecast!$BG60:$BV60,MATCH(G$61,Forecast!$BG$8:$BV$8,0))</f>
        <v>0</v>
      </c>
      <c r="H68" s="16">
        <f ca="1">INDEX(Forecast!$BG60:$BV60,MATCH(H$61,Forecast!$BG$8:$BV$8,0))</f>
        <v>0</v>
      </c>
      <c r="I68" s="16">
        <f ca="1">INDEX(Forecast!$BG60:$BV60,MATCH(I$61,Forecast!$BG$8:$BV$8,0))</f>
        <v>0</v>
      </c>
      <c r="J68" s="16">
        <f ca="1">INDEX(Forecast!$BG60:$BV60,MATCH(J$61,Forecast!$BG$8:$BV$8,0))</f>
        <v>0</v>
      </c>
      <c r="L68" s="17">
        <f ca="1">Forecast!BX60</f>
        <v>0</v>
      </c>
      <c r="M68" s="17">
        <f ca="1">Forecast!BY60</f>
        <v>0</v>
      </c>
      <c r="N68" s="17">
        <f ca="1">Forecast!BZ60</f>
        <v>0</v>
      </c>
    </row>
    <row r="104" spans="2:7">
      <c r="B104" s="1" t="s">
        <v>62</v>
      </c>
    </row>
    <row r="105" spans="2:7">
      <c r="B105" s="18"/>
      <c r="C105" s="18"/>
      <c r="D105" s="18"/>
      <c r="E105" s="18"/>
      <c r="F105" s="18"/>
      <c r="G105" s="18"/>
    </row>
    <row r="106" spans="2:7">
      <c r="B106" s="19" t="s">
        <v>56</v>
      </c>
      <c r="C106" s="18"/>
      <c r="D106" s="18"/>
      <c r="E106" s="18"/>
      <c r="F106" s="18"/>
      <c r="G106" s="18"/>
    </row>
    <row r="107" spans="2:7">
      <c r="B107" s="18" t="s">
        <v>18</v>
      </c>
      <c r="C107" s="36">
        <f>MATCH(C111,Forecast!K80:BE80,0)</f>
        <v>1</v>
      </c>
      <c r="D107" s="18"/>
      <c r="E107" s="18"/>
      <c r="F107" s="18"/>
      <c r="G107" s="18"/>
    </row>
    <row r="108" spans="2:7">
      <c r="B108" s="2" t="s">
        <v>19</v>
      </c>
      <c r="C108" s="36">
        <v>12</v>
      </c>
      <c r="D108" s="18" t="s">
        <v>20</v>
      </c>
      <c r="E108" s="18"/>
      <c r="F108" s="18"/>
      <c r="G108" s="18"/>
    </row>
    <row r="109" spans="2:7">
      <c r="D109" s="18"/>
      <c r="E109" s="18"/>
      <c r="F109" s="18"/>
      <c r="G109" s="18"/>
    </row>
    <row r="110" spans="2:7">
      <c r="B110" s="20" t="s">
        <v>21</v>
      </c>
      <c r="C110" s="18"/>
      <c r="D110" s="18"/>
    </row>
    <row r="111" spans="2:7">
      <c r="B111" s="34" t="s">
        <v>57</v>
      </c>
      <c r="C111" s="18">
        <f t="array" ref="C111">IFERROR(INDEX(Forecast!$K80:$BE$80,SMALL(IF(Forecast!$K$80:$BE$80&lt;&gt;0,COLUMN(Forecast!$K$80:$BE$80)-COLUMN(Forecast!$K$80)+1),1)),0)</f>
        <v>0</v>
      </c>
      <c r="D111" s="18"/>
    </row>
    <row r="112" spans="2:7">
      <c r="B112" s="18" t="s">
        <v>22</v>
      </c>
      <c r="C112" s="21">
        <f>C111</f>
        <v>0</v>
      </c>
    </row>
    <row r="114" spans="2:4">
      <c r="B114" s="20" t="s">
        <v>23</v>
      </c>
      <c r="C114" s="22" t="str">
        <f>'Get Started'!D7</f>
        <v>$</v>
      </c>
      <c r="D114" s="23" t="s">
        <v>24</v>
      </c>
    </row>
    <row r="115" spans="2:4">
      <c r="B115" s="18" t="str">
        <f>Forecast!B55</f>
        <v>Salaries and Benefits</v>
      </c>
      <c r="C115" s="18">
        <f>IFERROR(SUM(INDEX(Forecast!$K55:$BE55,0,MATCH($C$107,Forecast!$K$5:$BE$5)):INDEX(Forecast!$K55:$BE55,0,$C$107-1+MATCH($C$108,Forecast!$K$5:$BE$5))),0)</f>
        <v>0</v>
      </c>
      <c r="D115" s="24">
        <f t="shared" ref="D115:D120" si="9">IFERROR(C115/C$120,0)</f>
        <v>0</v>
      </c>
    </row>
    <row r="116" spans="2:4">
      <c r="B116" s="18" t="str">
        <f>Forecast!B56</f>
        <v>Advertising &amp; Marketing</v>
      </c>
      <c r="C116" s="18">
        <f>IFERROR(SUM(INDEX(Forecast!$K56:$BE56,0,MATCH($C$107,Forecast!$K$5:$BE$5)):INDEX(Forecast!$K56:$BE56,0,$C$107-1+MATCH($C$108,Forecast!$K$5:$BE$5))),0)</f>
        <v>0</v>
      </c>
      <c r="D116" s="24">
        <f t="shared" si="9"/>
        <v>0</v>
      </c>
    </row>
    <row r="117" spans="2:4">
      <c r="B117" s="18" t="str">
        <f>Forecast!B57</f>
        <v>Product &amp; Materials</v>
      </c>
      <c r="C117" s="18">
        <f>IFERROR(SUM(INDEX(Forecast!$K57:$BE57,0,MATCH($C$107,Forecast!$K$5:$BE$5)):INDEX(Forecast!$K57:$BE57,0,$C$107-1+MATCH($C$108,Forecast!$K$5:$BE$5))),0)</f>
        <v>0</v>
      </c>
      <c r="D117" s="24">
        <f t="shared" si="9"/>
        <v>0</v>
      </c>
    </row>
    <row r="118" spans="2:4">
      <c r="B118" s="18" t="str">
        <f>Forecast!B58</f>
        <v>Legal and Accounting</v>
      </c>
      <c r="C118" s="18">
        <f>IFERROR(SUM(INDEX(Forecast!$K58:$BE58,0,MATCH($C$107,Forecast!$K$5:$BE$5)):INDEX(Forecast!$K58:$BE58,0,$C$107-1+MATCH($C$108,Forecast!$K$5:$BE$5))),0)</f>
        <v>0</v>
      </c>
      <c r="D118" s="24">
        <f t="shared" si="9"/>
        <v>0</v>
      </c>
    </row>
    <row r="119" spans="2:4">
      <c r="B119" s="18" t="str">
        <f>Forecast!B59</f>
        <v>Overhead</v>
      </c>
      <c r="C119" s="18">
        <f>IFERROR(SUM(INDEX(Forecast!$K59:$BE59,0,MATCH($C$107,Forecast!$K$5:$BE$5)):INDEX(Forecast!$K59:$BE59,0,$C$107-1+MATCH($C$108,Forecast!$K$5:$BE$5))),0)</f>
        <v>0</v>
      </c>
      <c r="D119" s="24">
        <f t="shared" si="9"/>
        <v>0</v>
      </c>
    </row>
    <row r="120" spans="2:4">
      <c r="B120" s="2" t="s">
        <v>25</v>
      </c>
      <c r="C120" s="17">
        <f>SUM(C115:C119)</f>
        <v>0</v>
      </c>
      <c r="D120" s="25">
        <f t="shared" si="9"/>
        <v>0</v>
      </c>
    </row>
    <row r="122" spans="2:4">
      <c r="B122" s="12"/>
    </row>
    <row r="134" spans="2:50">
      <c r="B134" s="1" t="s">
        <v>282</v>
      </c>
    </row>
    <row r="136" spans="2:50">
      <c r="B136" s="2" t="s">
        <v>0</v>
      </c>
      <c r="D136" s="3">
        <f ca="1">Forecast!K6</f>
        <v>2019</v>
      </c>
      <c r="E136" s="3">
        <f ca="1">Forecast!L6</f>
        <v>2019</v>
      </c>
      <c r="F136" s="3">
        <f ca="1">Forecast!M6</f>
        <v>2019</v>
      </c>
      <c r="G136" s="3">
        <f ca="1">Forecast!N6</f>
        <v>2019</v>
      </c>
      <c r="H136" s="3">
        <f ca="1">Forecast!O6</f>
        <v>2019</v>
      </c>
      <c r="I136" s="3">
        <f ca="1">Forecast!P6</f>
        <v>2019</v>
      </c>
      <c r="J136" s="3">
        <f ca="1">Forecast!Q6</f>
        <v>2020</v>
      </c>
      <c r="K136" s="3">
        <f ca="1">Forecast!R6</f>
        <v>2020</v>
      </c>
      <c r="L136" s="3">
        <f ca="1">Forecast!S6</f>
        <v>2020</v>
      </c>
      <c r="M136" s="3">
        <f ca="1">Forecast!T6</f>
        <v>2020</v>
      </c>
      <c r="N136" s="3">
        <f ca="1">Forecast!U6</f>
        <v>2020</v>
      </c>
      <c r="O136" s="3">
        <f ca="1">Forecast!V6</f>
        <v>2020</v>
      </c>
      <c r="P136" s="3">
        <f ca="1">Forecast!W6</f>
        <v>2020</v>
      </c>
      <c r="Q136" s="3">
        <f ca="1">Forecast!X6</f>
        <v>2020</v>
      </c>
      <c r="R136" s="3">
        <f ca="1">Forecast!Y6</f>
        <v>2020</v>
      </c>
      <c r="S136" s="3">
        <f ca="1">Forecast!Z6</f>
        <v>2020</v>
      </c>
      <c r="T136" s="3">
        <f ca="1">Forecast!AA6</f>
        <v>2020</v>
      </c>
      <c r="U136" s="3">
        <f ca="1">Forecast!AB6</f>
        <v>2020</v>
      </c>
      <c r="V136" s="3">
        <f ca="1">Forecast!AC6</f>
        <v>2021</v>
      </c>
      <c r="W136" s="3">
        <f ca="1">Forecast!AD6</f>
        <v>2021</v>
      </c>
      <c r="X136" s="3">
        <f ca="1">Forecast!AE6</f>
        <v>2021</v>
      </c>
      <c r="Y136" s="3">
        <f ca="1">Forecast!AF6</f>
        <v>2021</v>
      </c>
      <c r="Z136" s="3">
        <f ca="1">Forecast!AG6</f>
        <v>2021</v>
      </c>
      <c r="AA136" s="3">
        <f ca="1">Forecast!AH6</f>
        <v>2021</v>
      </c>
      <c r="AB136" s="3">
        <f ca="1">Forecast!AI6</f>
        <v>2021</v>
      </c>
      <c r="AC136" s="3">
        <f ca="1">Forecast!AJ6</f>
        <v>2021</v>
      </c>
      <c r="AD136" s="3">
        <f ca="1">Forecast!AK6</f>
        <v>2021</v>
      </c>
      <c r="AE136" s="3">
        <f ca="1">Forecast!AL6</f>
        <v>2021</v>
      </c>
      <c r="AF136" s="3">
        <f ca="1">Forecast!AM6</f>
        <v>2021</v>
      </c>
      <c r="AG136" s="3">
        <f ca="1">Forecast!AN6</f>
        <v>2021</v>
      </c>
      <c r="AH136" s="3">
        <f ca="1">Forecast!AO6</f>
        <v>2022</v>
      </c>
      <c r="AI136" s="3">
        <f ca="1">Forecast!AP6</f>
        <v>2022</v>
      </c>
      <c r="AJ136" s="3">
        <f ca="1">Forecast!AQ6</f>
        <v>2022</v>
      </c>
      <c r="AK136" s="3">
        <f ca="1">Forecast!AR6</f>
        <v>2022</v>
      </c>
      <c r="AL136" s="3">
        <f ca="1">Forecast!AS6</f>
        <v>2022</v>
      </c>
      <c r="AM136" s="3">
        <f ca="1">Forecast!AT6</f>
        <v>2022</v>
      </c>
      <c r="AN136" s="3">
        <f ca="1">Forecast!AU6</f>
        <v>2022</v>
      </c>
      <c r="AO136" s="3">
        <f ca="1">Forecast!AV6</f>
        <v>2022</v>
      </c>
      <c r="AP136" s="3">
        <f ca="1">Forecast!AW6</f>
        <v>2022</v>
      </c>
      <c r="AQ136" s="3">
        <f ca="1">Forecast!AX6</f>
        <v>2022</v>
      </c>
      <c r="AR136" s="3">
        <f ca="1">Forecast!AY6</f>
        <v>2022</v>
      </c>
      <c r="AS136" s="3">
        <f ca="1">Forecast!AZ6</f>
        <v>2022</v>
      </c>
      <c r="AT136" s="3">
        <f ca="1">Forecast!BA6</f>
        <v>2023</v>
      </c>
      <c r="AU136" s="3">
        <f ca="1">Forecast!BB6</f>
        <v>2023</v>
      </c>
      <c r="AV136" s="3">
        <f ca="1">Forecast!BC6</f>
        <v>2023</v>
      </c>
      <c r="AW136" s="3">
        <f ca="1">Forecast!BD6</f>
        <v>2023</v>
      </c>
      <c r="AX136" s="3">
        <f ca="1">Forecast!BE6</f>
        <v>2023</v>
      </c>
    </row>
    <row r="137" spans="2:50">
      <c r="B137" s="2" t="s">
        <v>1</v>
      </c>
      <c r="D137" s="4">
        <f ca="1">Forecast!K4</f>
        <v>43677</v>
      </c>
      <c r="E137" s="4">
        <f ca="1">Forecast!L4</f>
        <v>43708</v>
      </c>
      <c r="F137" s="4">
        <f ca="1">Forecast!M4</f>
        <v>43738</v>
      </c>
      <c r="G137" s="4">
        <f ca="1">Forecast!N4</f>
        <v>43769</v>
      </c>
      <c r="H137" s="4">
        <f ca="1">Forecast!O4</f>
        <v>43799</v>
      </c>
      <c r="I137" s="4">
        <f ca="1">Forecast!P4</f>
        <v>43830</v>
      </c>
      <c r="J137" s="4">
        <f ca="1">Forecast!Q4</f>
        <v>43861</v>
      </c>
      <c r="K137" s="4">
        <f ca="1">Forecast!R4</f>
        <v>43890</v>
      </c>
      <c r="L137" s="4">
        <f ca="1">Forecast!S4</f>
        <v>43921</v>
      </c>
      <c r="M137" s="4">
        <f ca="1">Forecast!T4</f>
        <v>43951</v>
      </c>
      <c r="N137" s="4">
        <f ca="1">Forecast!U4</f>
        <v>43982</v>
      </c>
      <c r="O137" s="4">
        <f ca="1">Forecast!V4</f>
        <v>44012</v>
      </c>
      <c r="P137" s="4">
        <f ca="1">Forecast!W4</f>
        <v>44043</v>
      </c>
      <c r="Q137" s="4">
        <f ca="1">Forecast!X4</f>
        <v>44074</v>
      </c>
      <c r="R137" s="4">
        <f ca="1">Forecast!Y4</f>
        <v>44104</v>
      </c>
      <c r="S137" s="4">
        <f ca="1">Forecast!Z4</f>
        <v>44135</v>
      </c>
      <c r="T137" s="4">
        <f ca="1">Forecast!AA4</f>
        <v>44165</v>
      </c>
      <c r="U137" s="4">
        <f ca="1">Forecast!AB4</f>
        <v>44196</v>
      </c>
      <c r="V137" s="4">
        <f ca="1">Forecast!AC4</f>
        <v>44227</v>
      </c>
      <c r="W137" s="4">
        <f ca="1">Forecast!AD4</f>
        <v>44255</v>
      </c>
      <c r="X137" s="4">
        <f ca="1">Forecast!AE4</f>
        <v>44286</v>
      </c>
      <c r="Y137" s="4">
        <f ca="1">Forecast!AF4</f>
        <v>44316</v>
      </c>
      <c r="Z137" s="4">
        <f ca="1">Forecast!AG4</f>
        <v>44347</v>
      </c>
      <c r="AA137" s="4">
        <f ca="1">Forecast!AH4</f>
        <v>44377</v>
      </c>
      <c r="AB137" s="4">
        <f ca="1">Forecast!AI4</f>
        <v>44408</v>
      </c>
      <c r="AC137" s="4">
        <f ca="1">Forecast!AJ4</f>
        <v>44439</v>
      </c>
      <c r="AD137" s="4">
        <f ca="1">Forecast!AK4</f>
        <v>44469</v>
      </c>
      <c r="AE137" s="4">
        <f ca="1">Forecast!AL4</f>
        <v>44500</v>
      </c>
      <c r="AF137" s="4">
        <f ca="1">Forecast!AM4</f>
        <v>44530</v>
      </c>
      <c r="AG137" s="4">
        <f ca="1">Forecast!AN4</f>
        <v>44561</v>
      </c>
      <c r="AH137" s="4">
        <f ca="1">Forecast!AO4</f>
        <v>44592</v>
      </c>
      <c r="AI137" s="4">
        <f ca="1">Forecast!AP4</f>
        <v>44620</v>
      </c>
      <c r="AJ137" s="4">
        <f ca="1">Forecast!AQ4</f>
        <v>44651</v>
      </c>
      <c r="AK137" s="4">
        <f ca="1">Forecast!AR4</f>
        <v>44681</v>
      </c>
      <c r="AL137" s="4">
        <f ca="1">Forecast!AS4</f>
        <v>44712</v>
      </c>
      <c r="AM137" s="4">
        <f ca="1">Forecast!AT4</f>
        <v>44742</v>
      </c>
      <c r="AN137" s="4">
        <f ca="1">Forecast!AU4</f>
        <v>44773</v>
      </c>
      <c r="AO137" s="4">
        <f ca="1">Forecast!AV4</f>
        <v>44804</v>
      </c>
      <c r="AP137" s="4">
        <f ca="1">Forecast!AW4</f>
        <v>44834</v>
      </c>
      <c r="AQ137" s="4">
        <f ca="1">Forecast!AX4</f>
        <v>44865</v>
      </c>
      <c r="AR137" s="4">
        <f ca="1">Forecast!AY4</f>
        <v>44895</v>
      </c>
      <c r="AS137" s="4">
        <f ca="1">Forecast!AZ4</f>
        <v>44926</v>
      </c>
      <c r="AT137" s="4">
        <f ca="1">Forecast!BA4</f>
        <v>44957</v>
      </c>
      <c r="AU137" s="4">
        <f ca="1">Forecast!BB4</f>
        <v>44985</v>
      </c>
      <c r="AV137" s="4">
        <f ca="1">Forecast!BC4</f>
        <v>45016</v>
      </c>
      <c r="AW137" s="4">
        <f ca="1">Forecast!BD4</f>
        <v>45046</v>
      </c>
      <c r="AX137" s="4">
        <f ca="1">Forecast!BE4</f>
        <v>45077</v>
      </c>
    </row>
    <row r="138" spans="2:50">
      <c r="B138" s="5" t="s">
        <v>2</v>
      </c>
      <c r="C138" s="5"/>
      <c r="D138" s="6">
        <v>1</v>
      </c>
      <c r="E138" s="5">
        <f>D138+1</f>
        <v>2</v>
      </c>
      <c r="F138" s="5">
        <f t="shared" ref="F138:AX138" si="10">E138+1</f>
        <v>3</v>
      </c>
      <c r="G138" s="5">
        <f t="shared" si="10"/>
        <v>4</v>
      </c>
      <c r="H138" s="5">
        <f t="shared" si="10"/>
        <v>5</v>
      </c>
      <c r="I138" s="5">
        <f t="shared" si="10"/>
        <v>6</v>
      </c>
      <c r="J138" s="5">
        <f t="shared" si="10"/>
        <v>7</v>
      </c>
      <c r="K138" s="5">
        <f t="shared" si="10"/>
        <v>8</v>
      </c>
      <c r="L138" s="5">
        <f t="shared" si="10"/>
        <v>9</v>
      </c>
      <c r="M138" s="5">
        <f t="shared" si="10"/>
        <v>10</v>
      </c>
      <c r="N138" s="5">
        <f t="shared" si="10"/>
        <v>11</v>
      </c>
      <c r="O138" s="5">
        <f t="shared" si="10"/>
        <v>12</v>
      </c>
      <c r="P138" s="5">
        <f t="shared" si="10"/>
        <v>13</v>
      </c>
      <c r="Q138" s="5">
        <f t="shared" si="10"/>
        <v>14</v>
      </c>
      <c r="R138" s="5">
        <f t="shared" si="10"/>
        <v>15</v>
      </c>
      <c r="S138" s="5">
        <f t="shared" si="10"/>
        <v>16</v>
      </c>
      <c r="T138" s="5">
        <f t="shared" si="10"/>
        <v>17</v>
      </c>
      <c r="U138" s="5">
        <f t="shared" si="10"/>
        <v>18</v>
      </c>
      <c r="V138" s="5">
        <f t="shared" si="10"/>
        <v>19</v>
      </c>
      <c r="W138" s="5">
        <f t="shared" si="10"/>
        <v>20</v>
      </c>
      <c r="X138" s="5">
        <f t="shared" si="10"/>
        <v>21</v>
      </c>
      <c r="Y138" s="5">
        <f t="shared" si="10"/>
        <v>22</v>
      </c>
      <c r="Z138" s="5">
        <f t="shared" si="10"/>
        <v>23</v>
      </c>
      <c r="AA138" s="5">
        <f t="shared" si="10"/>
        <v>24</v>
      </c>
      <c r="AB138" s="5">
        <f t="shared" si="10"/>
        <v>25</v>
      </c>
      <c r="AC138" s="5">
        <f t="shared" si="10"/>
        <v>26</v>
      </c>
      <c r="AD138" s="5">
        <f t="shared" si="10"/>
        <v>27</v>
      </c>
      <c r="AE138" s="5">
        <f t="shared" si="10"/>
        <v>28</v>
      </c>
      <c r="AF138" s="5">
        <f t="shared" si="10"/>
        <v>29</v>
      </c>
      <c r="AG138" s="5">
        <f t="shared" si="10"/>
        <v>30</v>
      </c>
      <c r="AH138" s="5">
        <f t="shared" si="10"/>
        <v>31</v>
      </c>
      <c r="AI138" s="5">
        <f t="shared" si="10"/>
        <v>32</v>
      </c>
      <c r="AJ138" s="5">
        <f t="shared" si="10"/>
        <v>33</v>
      </c>
      <c r="AK138" s="5">
        <f t="shared" si="10"/>
        <v>34</v>
      </c>
      <c r="AL138" s="5">
        <f t="shared" si="10"/>
        <v>35</v>
      </c>
      <c r="AM138" s="5">
        <f t="shared" si="10"/>
        <v>36</v>
      </c>
      <c r="AN138" s="5">
        <f t="shared" si="10"/>
        <v>37</v>
      </c>
      <c r="AO138" s="5">
        <f t="shared" si="10"/>
        <v>38</v>
      </c>
      <c r="AP138" s="5">
        <f t="shared" si="10"/>
        <v>39</v>
      </c>
      <c r="AQ138" s="5">
        <f t="shared" si="10"/>
        <v>40</v>
      </c>
      <c r="AR138" s="5">
        <f t="shared" si="10"/>
        <v>41</v>
      </c>
      <c r="AS138" s="5">
        <f t="shared" si="10"/>
        <v>42</v>
      </c>
      <c r="AT138" s="5">
        <f t="shared" si="10"/>
        <v>43</v>
      </c>
      <c r="AU138" s="5">
        <f t="shared" si="10"/>
        <v>44</v>
      </c>
      <c r="AV138" s="5">
        <f t="shared" si="10"/>
        <v>45</v>
      </c>
      <c r="AW138" s="5">
        <f t="shared" si="10"/>
        <v>46</v>
      </c>
      <c r="AX138" s="5">
        <f t="shared" si="10"/>
        <v>47</v>
      </c>
    </row>
    <row r="140" spans="2:50">
      <c r="B140" s="12" t="s">
        <v>285</v>
      </c>
    </row>
    <row r="141" spans="2:50">
      <c r="B141" s="2" t="s">
        <v>71</v>
      </c>
      <c r="C141" s="27" t="s">
        <v>288</v>
      </c>
      <c r="D141" s="2">
        <f>Forecast!K16</f>
        <v>0</v>
      </c>
      <c r="E141" s="2">
        <f>Forecast!L16</f>
        <v>0</v>
      </c>
      <c r="F141" s="2">
        <f>Forecast!M16</f>
        <v>0</v>
      </c>
      <c r="G141" s="2">
        <f>Forecast!N16</f>
        <v>0</v>
      </c>
      <c r="H141" s="2">
        <f>Forecast!O16</f>
        <v>0</v>
      </c>
      <c r="I141" s="2">
        <f>Forecast!P16</f>
        <v>0</v>
      </c>
      <c r="J141" s="2">
        <f>Forecast!Q16</f>
        <v>0</v>
      </c>
      <c r="K141" s="2">
        <f>Forecast!R16</f>
        <v>0</v>
      </c>
      <c r="L141" s="2">
        <f>Forecast!S16</f>
        <v>0</v>
      </c>
      <c r="M141" s="2">
        <f>Forecast!T16</f>
        <v>0</v>
      </c>
      <c r="N141" s="2">
        <f>Forecast!U16</f>
        <v>0</v>
      </c>
      <c r="O141" s="2">
        <f>Forecast!V16</f>
        <v>0</v>
      </c>
      <c r="P141" s="2">
        <f>Forecast!W16</f>
        <v>0</v>
      </c>
      <c r="Q141" s="2">
        <f>Forecast!X16</f>
        <v>0</v>
      </c>
      <c r="R141" s="2">
        <f>Forecast!Y16</f>
        <v>0</v>
      </c>
      <c r="S141" s="2">
        <f>Forecast!Z16</f>
        <v>0</v>
      </c>
      <c r="T141" s="2">
        <f>Forecast!AA16</f>
        <v>0</v>
      </c>
      <c r="U141" s="2">
        <f>Forecast!AB16</f>
        <v>0</v>
      </c>
      <c r="V141" s="2">
        <f>Forecast!AC16</f>
        <v>0</v>
      </c>
      <c r="W141" s="2">
        <f>Forecast!AD16</f>
        <v>0</v>
      </c>
      <c r="X141" s="2">
        <f>Forecast!AE16</f>
        <v>0</v>
      </c>
      <c r="Y141" s="2">
        <f>Forecast!AF16</f>
        <v>0</v>
      </c>
      <c r="Z141" s="2">
        <f>Forecast!AG16</f>
        <v>0</v>
      </c>
      <c r="AA141" s="2">
        <f>Forecast!AH16</f>
        <v>0</v>
      </c>
      <c r="AB141" s="2">
        <f>Forecast!AI16</f>
        <v>0</v>
      </c>
      <c r="AC141" s="2">
        <f>Forecast!AJ16</f>
        <v>0</v>
      </c>
      <c r="AD141" s="2">
        <f>Forecast!AK16</f>
        <v>0</v>
      </c>
      <c r="AE141" s="2">
        <f>Forecast!AL16</f>
        <v>0</v>
      </c>
      <c r="AF141" s="2">
        <f>Forecast!AM16</f>
        <v>0</v>
      </c>
      <c r="AG141" s="2">
        <f>Forecast!AN16</f>
        <v>0</v>
      </c>
      <c r="AH141" s="2">
        <f>Forecast!AO16</f>
        <v>0</v>
      </c>
      <c r="AI141" s="2">
        <f>Forecast!AP16</f>
        <v>0</v>
      </c>
      <c r="AJ141" s="2">
        <f>Forecast!AQ16</f>
        <v>0</v>
      </c>
      <c r="AK141" s="2">
        <f>Forecast!AR16</f>
        <v>0</v>
      </c>
      <c r="AL141" s="2">
        <f>Forecast!AS16</f>
        <v>0</v>
      </c>
      <c r="AM141" s="2">
        <f>Forecast!AT16</f>
        <v>0</v>
      </c>
      <c r="AN141" s="2">
        <f>Forecast!AU16</f>
        <v>0</v>
      </c>
      <c r="AO141" s="2">
        <f>Forecast!AV16</f>
        <v>0</v>
      </c>
      <c r="AP141" s="2">
        <f>Forecast!AW16</f>
        <v>0</v>
      </c>
      <c r="AQ141" s="2">
        <f>Forecast!AX16</f>
        <v>0</v>
      </c>
      <c r="AR141" s="2">
        <f>Forecast!AY16</f>
        <v>0</v>
      </c>
      <c r="AS141" s="2">
        <f>Forecast!AZ16</f>
        <v>0</v>
      </c>
      <c r="AT141" s="2">
        <f>Forecast!BA16</f>
        <v>0</v>
      </c>
      <c r="AU141" s="2">
        <f>Forecast!BB16</f>
        <v>0</v>
      </c>
      <c r="AV141" s="2">
        <f>Forecast!BC16</f>
        <v>0</v>
      </c>
      <c r="AW141" s="2">
        <f>Forecast!BD16</f>
        <v>0</v>
      </c>
      <c r="AX141" s="2">
        <f>Forecast!BE16</f>
        <v>0</v>
      </c>
    </row>
    <row r="142" spans="2:50">
      <c r="B142" s="121" t="s">
        <v>286</v>
      </c>
      <c r="C142" s="27" t="s">
        <v>287</v>
      </c>
      <c r="D142" s="36">
        <v>0</v>
      </c>
      <c r="E142" s="36">
        <v>0</v>
      </c>
      <c r="F142" s="36">
        <v>0</v>
      </c>
      <c r="G142" s="36">
        <v>0</v>
      </c>
      <c r="H142" s="36">
        <v>0</v>
      </c>
      <c r="I142" s="36">
        <v>0</v>
      </c>
      <c r="J142" s="36">
        <v>0</v>
      </c>
      <c r="K142" s="36">
        <v>0</v>
      </c>
      <c r="L142" s="36">
        <v>0</v>
      </c>
      <c r="M142" s="36">
        <v>0</v>
      </c>
      <c r="N142" s="36">
        <v>0</v>
      </c>
      <c r="O142" s="36">
        <v>0</v>
      </c>
      <c r="P142" s="36">
        <v>0</v>
      </c>
      <c r="Q142" s="36">
        <v>0</v>
      </c>
      <c r="R142" s="36">
        <v>0</v>
      </c>
      <c r="S142" s="36">
        <v>0</v>
      </c>
      <c r="T142" s="36">
        <v>0</v>
      </c>
      <c r="U142" s="36">
        <v>0</v>
      </c>
      <c r="V142" s="36">
        <v>0</v>
      </c>
      <c r="W142" s="36">
        <v>0</v>
      </c>
      <c r="X142" s="36">
        <v>0</v>
      </c>
      <c r="Y142" s="36">
        <v>0</v>
      </c>
      <c r="Z142" s="36">
        <v>0</v>
      </c>
      <c r="AA142" s="36">
        <v>0</v>
      </c>
      <c r="AB142" s="36">
        <v>0</v>
      </c>
      <c r="AC142" s="36">
        <v>0</v>
      </c>
      <c r="AD142" s="36">
        <v>0</v>
      </c>
      <c r="AE142" s="36">
        <v>0</v>
      </c>
      <c r="AF142" s="36">
        <v>0</v>
      </c>
      <c r="AG142" s="36">
        <v>0</v>
      </c>
      <c r="AH142" s="36">
        <v>0</v>
      </c>
      <c r="AI142" s="36">
        <v>0</v>
      </c>
      <c r="AJ142" s="36">
        <v>0</v>
      </c>
      <c r="AK142" s="36">
        <v>0</v>
      </c>
      <c r="AL142" s="36">
        <v>0</v>
      </c>
      <c r="AM142" s="36">
        <v>0</v>
      </c>
      <c r="AN142" s="36">
        <v>0</v>
      </c>
      <c r="AO142" s="36">
        <v>0</v>
      </c>
      <c r="AP142" s="36">
        <v>0</v>
      </c>
      <c r="AQ142" s="36">
        <v>0</v>
      </c>
      <c r="AR142" s="36">
        <v>0</v>
      </c>
      <c r="AS142" s="36">
        <v>0</v>
      </c>
      <c r="AT142" s="36">
        <v>0</v>
      </c>
      <c r="AU142" s="36">
        <v>0</v>
      </c>
      <c r="AV142" s="36">
        <v>0</v>
      </c>
      <c r="AW142" s="36">
        <v>0</v>
      </c>
      <c r="AX142" s="36">
        <v>0</v>
      </c>
    </row>
    <row r="143" spans="2:50">
      <c r="B143" s="121" t="s">
        <v>286</v>
      </c>
      <c r="C143" s="27" t="s">
        <v>287</v>
      </c>
      <c r="D143" s="36">
        <v>0</v>
      </c>
      <c r="E143" s="36">
        <v>0</v>
      </c>
      <c r="F143" s="36">
        <v>0</v>
      </c>
      <c r="G143" s="36">
        <v>0</v>
      </c>
      <c r="H143" s="36">
        <v>0</v>
      </c>
      <c r="I143" s="36">
        <v>0</v>
      </c>
      <c r="J143" s="36">
        <v>0</v>
      </c>
      <c r="K143" s="36">
        <v>0</v>
      </c>
      <c r="L143" s="36">
        <v>0</v>
      </c>
      <c r="M143" s="36">
        <v>0</v>
      </c>
      <c r="N143" s="36">
        <v>0</v>
      </c>
      <c r="O143" s="36">
        <v>0</v>
      </c>
      <c r="P143" s="36">
        <v>0</v>
      </c>
      <c r="Q143" s="36">
        <v>0</v>
      </c>
      <c r="R143" s="36">
        <v>0</v>
      </c>
      <c r="S143" s="36">
        <v>0</v>
      </c>
      <c r="T143" s="36">
        <v>0</v>
      </c>
      <c r="U143" s="36">
        <v>0</v>
      </c>
      <c r="V143" s="36">
        <v>0</v>
      </c>
      <c r="W143" s="36">
        <v>0</v>
      </c>
      <c r="X143" s="36">
        <v>0</v>
      </c>
      <c r="Y143" s="36">
        <v>0</v>
      </c>
      <c r="Z143" s="36">
        <v>0</v>
      </c>
      <c r="AA143" s="36">
        <v>0</v>
      </c>
      <c r="AB143" s="36">
        <v>0</v>
      </c>
      <c r="AC143" s="36">
        <v>0</v>
      </c>
      <c r="AD143" s="36">
        <v>0</v>
      </c>
      <c r="AE143" s="36">
        <v>0</v>
      </c>
      <c r="AF143" s="36">
        <v>0</v>
      </c>
      <c r="AG143" s="36">
        <v>0</v>
      </c>
      <c r="AH143" s="36">
        <v>0</v>
      </c>
      <c r="AI143" s="36">
        <v>0</v>
      </c>
      <c r="AJ143" s="36">
        <v>0</v>
      </c>
      <c r="AK143" s="36">
        <v>0</v>
      </c>
      <c r="AL143" s="36">
        <v>0</v>
      </c>
      <c r="AM143" s="36">
        <v>0</v>
      </c>
      <c r="AN143" s="36">
        <v>0</v>
      </c>
      <c r="AO143" s="36">
        <v>0</v>
      </c>
      <c r="AP143" s="36">
        <v>0</v>
      </c>
      <c r="AQ143" s="36">
        <v>0</v>
      </c>
      <c r="AR143" s="36">
        <v>0</v>
      </c>
      <c r="AS143" s="36">
        <v>0</v>
      </c>
      <c r="AT143" s="36">
        <v>0</v>
      </c>
      <c r="AU143" s="36">
        <v>0</v>
      </c>
      <c r="AV143" s="36">
        <v>0</v>
      </c>
      <c r="AW143" s="36">
        <v>0</v>
      </c>
      <c r="AX143" s="36">
        <v>0</v>
      </c>
    </row>
    <row r="145" spans="2:50">
      <c r="B145" s="12" t="s">
        <v>289</v>
      </c>
    </row>
    <row r="146" spans="2:50">
      <c r="B146" s="121" t="s">
        <v>71</v>
      </c>
      <c r="C146" s="2" t="s">
        <v>290</v>
      </c>
      <c r="D146" s="2">
        <f>INDEX(D141:D143,MATCH($B146,$B141:$B143,0))</f>
        <v>0</v>
      </c>
      <c r="E146" s="2">
        <f t="shared" ref="E146:AX146" si="11">INDEX(E141:E143,MATCH($B146,$B141:$B143,0))</f>
        <v>0</v>
      </c>
      <c r="F146" s="2">
        <f t="shared" si="11"/>
        <v>0</v>
      </c>
      <c r="G146" s="2">
        <f t="shared" si="11"/>
        <v>0</v>
      </c>
      <c r="H146" s="2">
        <f t="shared" si="11"/>
        <v>0</v>
      </c>
      <c r="I146" s="2">
        <f t="shared" si="11"/>
        <v>0</v>
      </c>
      <c r="J146" s="2">
        <f t="shared" si="11"/>
        <v>0</v>
      </c>
      <c r="K146" s="2">
        <f t="shared" si="11"/>
        <v>0</v>
      </c>
      <c r="L146" s="2">
        <f t="shared" si="11"/>
        <v>0</v>
      </c>
      <c r="M146" s="2">
        <f t="shared" si="11"/>
        <v>0</v>
      </c>
      <c r="N146" s="2">
        <f t="shared" si="11"/>
        <v>0</v>
      </c>
      <c r="O146" s="2">
        <f t="shared" si="11"/>
        <v>0</v>
      </c>
      <c r="P146" s="2">
        <f t="shared" si="11"/>
        <v>0</v>
      </c>
      <c r="Q146" s="2">
        <f t="shared" si="11"/>
        <v>0</v>
      </c>
      <c r="R146" s="2">
        <f t="shared" si="11"/>
        <v>0</v>
      </c>
      <c r="S146" s="2">
        <f t="shared" si="11"/>
        <v>0</v>
      </c>
      <c r="T146" s="2">
        <f t="shared" si="11"/>
        <v>0</v>
      </c>
      <c r="U146" s="2">
        <f t="shared" si="11"/>
        <v>0</v>
      </c>
      <c r="V146" s="2">
        <f t="shared" si="11"/>
        <v>0</v>
      </c>
      <c r="W146" s="2">
        <f t="shared" si="11"/>
        <v>0</v>
      </c>
      <c r="X146" s="2">
        <f t="shared" si="11"/>
        <v>0</v>
      </c>
      <c r="Y146" s="2">
        <f t="shared" si="11"/>
        <v>0</v>
      </c>
      <c r="Z146" s="2">
        <f t="shared" si="11"/>
        <v>0</v>
      </c>
      <c r="AA146" s="2">
        <f t="shared" si="11"/>
        <v>0</v>
      </c>
      <c r="AB146" s="2">
        <f t="shared" si="11"/>
        <v>0</v>
      </c>
      <c r="AC146" s="2">
        <f t="shared" si="11"/>
        <v>0</v>
      </c>
      <c r="AD146" s="2">
        <f t="shared" si="11"/>
        <v>0</v>
      </c>
      <c r="AE146" s="2">
        <f t="shared" si="11"/>
        <v>0</v>
      </c>
      <c r="AF146" s="2">
        <f t="shared" si="11"/>
        <v>0</v>
      </c>
      <c r="AG146" s="2">
        <f t="shared" si="11"/>
        <v>0</v>
      </c>
      <c r="AH146" s="2">
        <f t="shared" si="11"/>
        <v>0</v>
      </c>
      <c r="AI146" s="2">
        <f t="shared" si="11"/>
        <v>0</v>
      </c>
      <c r="AJ146" s="2">
        <f t="shared" si="11"/>
        <v>0</v>
      </c>
      <c r="AK146" s="2">
        <f t="shared" si="11"/>
        <v>0</v>
      </c>
      <c r="AL146" s="2">
        <f t="shared" si="11"/>
        <v>0</v>
      </c>
      <c r="AM146" s="2">
        <f t="shared" si="11"/>
        <v>0</v>
      </c>
      <c r="AN146" s="2">
        <f t="shared" si="11"/>
        <v>0</v>
      </c>
      <c r="AO146" s="2">
        <f t="shared" si="11"/>
        <v>0</v>
      </c>
      <c r="AP146" s="2">
        <f t="shared" si="11"/>
        <v>0</v>
      </c>
      <c r="AQ146" s="2">
        <f t="shared" si="11"/>
        <v>0</v>
      </c>
      <c r="AR146" s="2">
        <f t="shared" si="11"/>
        <v>0</v>
      </c>
      <c r="AS146" s="2">
        <f t="shared" si="11"/>
        <v>0</v>
      </c>
      <c r="AT146" s="2">
        <f t="shared" si="11"/>
        <v>0</v>
      </c>
      <c r="AU146" s="2">
        <f t="shared" si="11"/>
        <v>0</v>
      </c>
      <c r="AV146" s="2">
        <f t="shared" si="11"/>
        <v>0</v>
      </c>
      <c r="AW146" s="2">
        <f t="shared" si="11"/>
        <v>0</v>
      </c>
      <c r="AX146" s="2">
        <f t="shared" si="11"/>
        <v>0</v>
      </c>
    </row>
    <row r="147" spans="2:50" s="7" customFormat="1">
      <c r="B147" s="7" t="s">
        <v>283</v>
      </c>
      <c r="C147" s="27" t="s">
        <v>288</v>
      </c>
      <c r="D147" s="120">
        <f ca="1">1-Forecast!K133</f>
        <v>1</v>
      </c>
      <c r="E147" s="120">
        <f ca="1">1-Forecast!L133</f>
        <v>1</v>
      </c>
      <c r="F147" s="120">
        <f ca="1">1-Forecast!M133</f>
        <v>1</v>
      </c>
      <c r="G147" s="120">
        <f ca="1">1-Forecast!N133</f>
        <v>1</v>
      </c>
      <c r="H147" s="120">
        <f ca="1">1-Forecast!O133</f>
        <v>1</v>
      </c>
      <c r="I147" s="120">
        <f ca="1">1-Forecast!P133</f>
        <v>1</v>
      </c>
      <c r="J147" s="120">
        <f ca="1">1-Forecast!Q133</f>
        <v>1</v>
      </c>
      <c r="K147" s="120">
        <f ca="1">1-Forecast!R133</f>
        <v>1</v>
      </c>
      <c r="L147" s="120">
        <f ca="1">1-Forecast!S133</f>
        <v>1</v>
      </c>
      <c r="M147" s="120">
        <f ca="1">1-Forecast!T133</f>
        <v>1</v>
      </c>
      <c r="N147" s="120">
        <f ca="1">1-Forecast!U133</f>
        <v>1</v>
      </c>
      <c r="O147" s="120">
        <f ca="1">1-Forecast!V133</f>
        <v>1</v>
      </c>
      <c r="P147" s="120">
        <f ca="1">1-Forecast!W133</f>
        <v>1</v>
      </c>
      <c r="Q147" s="120">
        <f ca="1">1-Forecast!X133</f>
        <v>1</v>
      </c>
      <c r="R147" s="120">
        <f ca="1">1-Forecast!Y133</f>
        <v>1</v>
      </c>
      <c r="S147" s="120">
        <f ca="1">1-Forecast!Z133</f>
        <v>1</v>
      </c>
      <c r="T147" s="120">
        <f ca="1">1-Forecast!AA133</f>
        <v>1</v>
      </c>
      <c r="U147" s="120">
        <f ca="1">1-Forecast!AB133</f>
        <v>1</v>
      </c>
      <c r="V147" s="120">
        <f ca="1">1-Forecast!AC133</f>
        <v>1</v>
      </c>
      <c r="W147" s="120">
        <f ca="1">1-Forecast!AD133</f>
        <v>1</v>
      </c>
      <c r="X147" s="120">
        <f ca="1">1-Forecast!AE133</f>
        <v>1</v>
      </c>
      <c r="Y147" s="120">
        <f ca="1">1-Forecast!AF133</f>
        <v>1</v>
      </c>
      <c r="Z147" s="120">
        <f ca="1">1-Forecast!AG133</f>
        <v>1</v>
      </c>
      <c r="AA147" s="120">
        <f ca="1">1-Forecast!AH133</f>
        <v>1</v>
      </c>
      <c r="AB147" s="120">
        <f ca="1">1-Forecast!AI133</f>
        <v>1</v>
      </c>
      <c r="AC147" s="120">
        <f ca="1">1-Forecast!AJ133</f>
        <v>1</v>
      </c>
      <c r="AD147" s="120">
        <f ca="1">1-Forecast!AK133</f>
        <v>1</v>
      </c>
      <c r="AE147" s="120">
        <f ca="1">1-Forecast!AL133</f>
        <v>1</v>
      </c>
      <c r="AF147" s="120">
        <f ca="1">1-Forecast!AM133</f>
        <v>1</v>
      </c>
      <c r="AG147" s="120">
        <f ca="1">1-Forecast!AN133</f>
        <v>1</v>
      </c>
      <c r="AH147" s="120">
        <f ca="1">1-Forecast!AO133</f>
        <v>1</v>
      </c>
      <c r="AI147" s="120">
        <f ca="1">1-Forecast!AP133</f>
        <v>1</v>
      </c>
      <c r="AJ147" s="120">
        <f ca="1">1-Forecast!AQ133</f>
        <v>1</v>
      </c>
      <c r="AK147" s="120">
        <f ca="1">1-Forecast!AR133</f>
        <v>1</v>
      </c>
      <c r="AL147" s="120">
        <f ca="1">1-Forecast!AS133</f>
        <v>1</v>
      </c>
      <c r="AM147" s="120">
        <f ca="1">1-Forecast!AT133</f>
        <v>1</v>
      </c>
      <c r="AN147" s="120">
        <f ca="1">1-Forecast!AU133</f>
        <v>1</v>
      </c>
      <c r="AO147" s="120">
        <f ca="1">1-Forecast!AV133</f>
        <v>1</v>
      </c>
      <c r="AP147" s="120">
        <f ca="1">1-Forecast!AW133</f>
        <v>1</v>
      </c>
      <c r="AQ147" s="120">
        <f ca="1">1-Forecast!AX133</f>
        <v>1</v>
      </c>
      <c r="AR147" s="120">
        <f ca="1">1-Forecast!AY133</f>
        <v>1</v>
      </c>
      <c r="AS147" s="120">
        <f ca="1">1-Forecast!AZ133</f>
        <v>1</v>
      </c>
      <c r="AT147" s="120">
        <f ca="1">1-Forecast!BA133</f>
        <v>1</v>
      </c>
      <c r="AU147" s="120">
        <f ca="1">1-Forecast!BB133</f>
        <v>1</v>
      </c>
      <c r="AV147" s="120">
        <f ca="1">1-Forecast!BC133</f>
        <v>1</v>
      </c>
      <c r="AW147" s="120">
        <f ca="1">1-Forecast!BD133</f>
        <v>1</v>
      </c>
      <c r="AX147" s="120">
        <f ca="1">1-Forecast!BE133</f>
        <v>1</v>
      </c>
    </row>
    <row r="148" spans="2:50" s="7" customFormat="1">
      <c r="B148" s="7" t="s">
        <v>284</v>
      </c>
      <c r="C148" s="27" t="s">
        <v>288</v>
      </c>
      <c r="D148" s="7">
        <f>Forecast!K84</f>
        <v>0</v>
      </c>
      <c r="E148" s="7">
        <f>Forecast!L84</f>
        <v>0</v>
      </c>
      <c r="F148" s="7">
        <f>Forecast!M84</f>
        <v>0</v>
      </c>
      <c r="G148" s="7">
        <f>Forecast!N84</f>
        <v>0</v>
      </c>
      <c r="H148" s="7">
        <f>Forecast!O84</f>
        <v>0</v>
      </c>
      <c r="I148" s="7">
        <f>Forecast!P84</f>
        <v>0</v>
      </c>
      <c r="J148" s="7">
        <f>Forecast!Q84</f>
        <v>0</v>
      </c>
      <c r="K148" s="7">
        <f>Forecast!R84</f>
        <v>0</v>
      </c>
      <c r="L148" s="7">
        <f>Forecast!S84</f>
        <v>0</v>
      </c>
      <c r="M148" s="7">
        <f>Forecast!T84</f>
        <v>0</v>
      </c>
      <c r="N148" s="7">
        <f>Forecast!U84</f>
        <v>0</v>
      </c>
      <c r="O148" s="7">
        <f>Forecast!V84</f>
        <v>0</v>
      </c>
      <c r="P148" s="7">
        <f>Forecast!W84</f>
        <v>0</v>
      </c>
      <c r="Q148" s="7">
        <f>Forecast!X84</f>
        <v>0</v>
      </c>
      <c r="R148" s="7">
        <f>Forecast!Y84</f>
        <v>0</v>
      </c>
      <c r="S148" s="7">
        <f>Forecast!Z84</f>
        <v>0</v>
      </c>
      <c r="T148" s="7">
        <f>Forecast!AA84</f>
        <v>0</v>
      </c>
      <c r="U148" s="7">
        <f>Forecast!AB84</f>
        <v>0</v>
      </c>
      <c r="V148" s="7">
        <f>Forecast!AC84</f>
        <v>0</v>
      </c>
      <c r="W148" s="7">
        <f>Forecast!AD84</f>
        <v>0</v>
      </c>
      <c r="X148" s="7">
        <f>Forecast!AE84</f>
        <v>0</v>
      </c>
      <c r="Y148" s="7">
        <f>Forecast!AF84</f>
        <v>0</v>
      </c>
      <c r="Z148" s="7">
        <f>Forecast!AG84</f>
        <v>0</v>
      </c>
      <c r="AA148" s="7">
        <f>Forecast!AH84</f>
        <v>0</v>
      </c>
      <c r="AB148" s="7">
        <f>Forecast!AI84</f>
        <v>0</v>
      </c>
      <c r="AC148" s="7">
        <f>Forecast!AJ84</f>
        <v>0</v>
      </c>
      <c r="AD148" s="7">
        <f>Forecast!AK84</f>
        <v>0</v>
      </c>
      <c r="AE148" s="7">
        <f>Forecast!AL84</f>
        <v>0</v>
      </c>
      <c r="AF148" s="7">
        <f>Forecast!AM84</f>
        <v>0</v>
      </c>
      <c r="AG148" s="7">
        <f>Forecast!AN84</f>
        <v>0</v>
      </c>
      <c r="AH148" s="7">
        <f>Forecast!AO84</f>
        <v>0</v>
      </c>
      <c r="AI148" s="7">
        <f>Forecast!AP84</f>
        <v>0</v>
      </c>
      <c r="AJ148" s="7">
        <f>Forecast!AQ84</f>
        <v>0</v>
      </c>
      <c r="AK148" s="7">
        <f>Forecast!AR84</f>
        <v>0</v>
      </c>
      <c r="AL148" s="7">
        <f>Forecast!AS84</f>
        <v>0</v>
      </c>
      <c r="AM148" s="7">
        <f>Forecast!AT84</f>
        <v>0</v>
      </c>
      <c r="AN148" s="7">
        <f>Forecast!AU84</f>
        <v>0</v>
      </c>
      <c r="AO148" s="7">
        <f>Forecast!AV84</f>
        <v>0</v>
      </c>
      <c r="AP148" s="7">
        <f>Forecast!AW84</f>
        <v>0</v>
      </c>
      <c r="AQ148" s="7">
        <f>Forecast!AX84</f>
        <v>0</v>
      </c>
      <c r="AR148" s="7">
        <f>Forecast!AY84</f>
        <v>0</v>
      </c>
      <c r="AS148" s="7">
        <f>Forecast!AZ84</f>
        <v>0</v>
      </c>
      <c r="AT148" s="7">
        <f>Forecast!BA84</f>
        <v>0</v>
      </c>
      <c r="AU148" s="7">
        <f>Forecast!BB84</f>
        <v>0</v>
      </c>
      <c r="AV148" s="7">
        <f>Forecast!BC84</f>
        <v>0</v>
      </c>
      <c r="AW148" s="7">
        <f>Forecast!BD84</f>
        <v>0</v>
      </c>
      <c r="AX148" s="7">
        <f>Forecast!BE84</f>
        <v>0</v>
      </c>
    </row>
    <row r="149" spans="2:50" s="7" customFormat="1"/>
    <row r="150" spans="2:50" s="7" customFormat="1"/>
    <row r="179" spans="2:2">
      <c r="B179" s="2" t="s">
        <v>326</v>
      </c>
    </row>
  </sheetData>
  <dataValidations count="1">
    <dataValidation type="list" allowBlank="1" showInputMessage="1" showErrorMessage="1" sqref="B146" xr:uid="{00000000-0002-0000-0600-000000000000}">
      <formula1>$B$141:$B$143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49A4A-F0E8-E34C-B3F6-8BB5A7783892}">
  <sheetPr>
    <pageSetUpPr fitToPage="1"/>
  </sheetPr>
  <dimension ref="B2:L115"/>
  <sheetViews>
    <sheetView showGridLines="0" workbookViewId="0">
      <pane ySplit="3" topLeftCell="A4" activePane="bottomLeft" state="frozen"/>
      <selection pane="bottomLeft" activeCell="J13" sqref="J13"/>
    </sheetView>
  </sheetViews>
  <sheetFormatPr baseColWidth="10" defaultColWidth="10.796875" defaultRowHeight="17" outlineLevelRow="1"/>
  <cols>
    <col min="1" max="1" width="3.796875" style="26" customWidth="1"/>
    <col min="2" max="2" width="39.59765625" style="27" customWidth="1"/>
    <col min="3" max="3" width="7" style="27" customWidth="1"/>
    <col min="4" max="9" width="18.19921875" style="26" customWidth="1"/>
    <col min="10" max="10" width="13.796875" style="26" customWidth="1"/>
    <col min="11" max="16384" width="10.796875" style="26"/>
  </cols>
  <sheetData>
    <row r="2" spans="2:12">
      <c r="B2" s="28" t="s">
        <v>346</v>
      </c>
      <c r="C2" s="28"/>
      <c r="D2" s="26" t="s">
        <v>347</v>
      </c>
    </row>
    <row r="3" spans="2:12">
      <c r="D3" s="132"/>
      <c r="E3" s="132"/>
      <c r="F3" s="132"/>
      <c r="G3" s="132"/>
      <c r="H3" s="132"/>
      <c r="I3" s="132"/>
    </row>
    <row r="4" spans="2:12">
      <c r="B4" s="39"/>
      <c r="C4" s="39"/>
    </row>
    <row r="5" spans="2:12" outlineLevel="1">
      <c r="B5" s="28" t="s">
        <v>348</v>
      </c>
      <c r="C5" s="28"/>
    </row>
    <row r="6" spans="2:12" outlineLevel="1">
      <c r="B6" s="27" t="s">
        <v>349</v>
      </c>
    </row>
    <row r="7" spans="2:12" outlineLevel="1">
      <c r="B7" s="27" t="s">
        <v>350</v>
      </c>
    </row>
    <row r="8" spans="2:12" outlineLevel="1">
      <c r="B8" s="27" t="s">
        <v>351</v>
      </c>
    </row>
    <row r="9" spans="2:12" outlineLevel="1">
      <c r="B9" s="27" t="s">
        <v>352</v>
      </c>
    </row>
    <row r="10" spans="2:12" outlineLevel="1">
      <c r="B10" s="27" t="s">
        <v>353</v>
      </c>
    </row>
    <row r="11" spans="2:12" outlineLevel="1">
      <c r="B11" s="27" t="s">
        <v>354</v>
      </c>
      <c r="D11" s="27"/>
      <c r="E11" s="27"/>
      <c r="F11" s="27"/>
      <c r="G11" s="27"/>
      <c r="H11" s="27"/>
      <c r="I11" s="27"/>
      <c r="J11" s="27"/>
      <c r="K11" s="27"/>
      <c r="L11" s="27"/>
    </row>
    <row r="12" spans="2:12" outlineLevel="1">
      <c r="B12" s="27" t="s">
        <v>355</v>
      </c>
      <c r="D12" s="27"/>
      <c r="E12" s="27"/>
      <c r="F12" s="27"/>
      <c r="G12" s="27"/>
      <c r="H12" s="27"/>
      <c r="I12" s="27"/>
      <c r="J12" s="27"/>
      <c r="K12" s="27"/>
      <c r="L12" s="27"/>
    </row>
    <row r="13" spans="2:12" outlineLevel="1">
      <c r="B13" s="27" t="s">
        <v>356</v>
      </c>
      <c r="D13" s="27"/>
      <c r="E13" s="27"/>
      <c r="F13" s="27"/>
      <c r="G13" s="27"/>
      <c r="H13" s="27"/>
      <c r="I13" s="27"/>
      <c r="J13" s="27"/>
      <c r="K13" s="27"/>
      <c r="L13" s="27"/>
    </row>
    <row r="14" spans="2:12" outlineLevel="1">
      <c r="D14" s="27"/>
      <c r="E14" s="27"/>
      <c r="F14" s="27"/>
      <c r="G14" s="27"/>
      <c r="H14" s="27"/>
      <c r="I14" s="27"/>
      <c r="J14" s="27"/>
      <c r="K14" s="27"/>
      <c r="L14" s="27"/>
    </row>
    <row r="15" spans="2:12" outlineLevel="1">
      <c r="D15" s="27"/>
      <c r="E15" s="27"/>
      <c r="F15" s="27"/>
      <c r="G15" s="27"/>
      <c r="H15" s="27"/>
      <c r="I15" s="27"/>
      <c r="J15" s="27"/>
      <c r="K15" s="27"/>
      <c r="L15" s="27"/>
    </row>
    <row r="16" spans="2:12">
      <c r="B16" s="28" t="s">
        <v>380</v>
      </c>
      <c r="C16" s="28"/>
      <c r="I16" s="26" t="s">
        <v>381</v>
      </c>
    </row>
    <row r="17" spans="2:9" outlineLevel="1">
      <c r="I17" s="26" t="s">
        <v>382</v>
      </c>
    </row>
    <row r="18" spans="2:9" outlineLevel="1">
      <c r="B18" s="27" t="s">
        <v>0</v>
      </c>
      <c r="D18" s="138">
        <f ca="1">Forecast!BX6</f>
        <v>2019</v>
      </c>
      <c r="E18" s="138">
        <f ca="1">Forecast!BY6</f>
        <v>2020</v>
      </c>
      <c r="F18" s="138">
        <f ca="1">Forecast!BZ6</f>
        <v>2021</v>
      </c>
      <c r="G18" s="138">
        <f ca="1">Forecast!CA6</f>
        <v>2022</v>
      </c>
      <c r="I18" s="26" t="s">
        <v>383</v>
      </c>
    </row>
    <row r="19" spans="2:9" outlineLevel="1">
      <c r="B19" s="139" t="str">
        <f>Forecast!B13</f>
        <v>Revenue 1</v>
      </c>
      <c r="C19" s="31" t="s">
        <v>64</v>
      </c>
      <c r="D19" s="140">
        <f ca="1">Forecast!BX13</f>
        <v>0</v>
      </c>
      <c r="E19" s="140">
        <f ca="1">Forecast!BY13</f>
        <v>0</v>
      </c>
      <c r="F19" s="140">
        <f ca="1">Forecast!BZ13</f>
        <v>0</v>
      </c>
      <c r="G19" s="140">
        <f ca="1">Forecast!CA13</f>
        <v>0</v>
      </c>
    </row>
    <row r="20" spans="2:9" outlineLevel="1">
      <c r="B20" s="139" t="str">
        <f>Forecast!B14</f>
        <v>Revenue 2</v>
      </c>
      <c r="C20" s="31" t="s">
        <v>64</v>
      </c>
      <c r="D20" s="140">
        <f ca="1">Forecast!BX14</f>
        <v>0</v>
      </c>
      <c r="E20" s="140">
        <f ca="1">Forecast!BY14</f>
        <v>0</v>
      </c>
      <c r="F20" s="140">
        <f ca="1">Forecast!BZ14</f>
        <v>0</v>
      </c>
      <c r="G20" s="140">
        <f ca="1">Forecast!CA14</f>
        <v>0</v>
      </c>
    </row>
    <row r="21" spans="2:9" outlineLevel="1">
      <c r="B21" s="139" t="str">
        <f>Forecast!B15</f>
        <v>Revenue 3</v>
      </c>
      <c r="C21" s="31" t="s">
        <v>64</v>
      </c>
      <c r="D21" s="140">
        <f ca="1">Forecast!BX15</f>
        <v>0</v>
      </c>
      <c r="E21" s="140">
        <f ca="1">Forecast!BY15</f>
        <v>0</v>
      </c>
      <c r="F21" s="140">
        <f ca="1">Forecast!BZ15</f>
        <v>0</v>
      </c>
      <c r="G21" s="140">
        <f ca="1">Forecast!CA15</f>
        <v>0</v>
      </c>
    </row>
    <row r="22" spans="2:9" outlineLevel="1">
      <c r="B22" s="139" t="str">
        <f>Forecast!B16</f>
        <v>Total Revenues</v>
      </c>
      <c r="C22" s="31" t="s">
        <v>64</v>
      </c>
      <c r="D22" s="140">
        <f ca="1">Forecast!BX16</f>
        <v>0</v>
      </c>
      <c r="E22" s="140">
        <f ca="1">Forecast!BY16</f>
        <v>0</v>
      </c>
      <c r="F22" s="140">
        <f ca="1">Forecast!BZ16</f>
        <v>0</v>
      </c>
      <c r="G22" s="140">
        <f ca="1">Forecast!CA16</f>
        <v>0</v>
      </c>
    </row>
    <row r="23" spans="2:9" outlineLevel="1">
      <c r="B23" s="139" t="str">
        <f>Forecast!B91</f>
        <v>Salaries and Benefits</v>
      </c>
      <c r="C23" s="31" t="s">
        <v>64</v>
      </c>
      <c r="D23" s="140">
        <f ca="1">Forecast!BX91</f>
        <v>0</v>
      </c>
      <c r="E23" s="140">
        <f ca="1">Forecast!BY91</f>
        <v>0</v>
      </c>
      <c r="F23" s="140">
        <f ca="1">Forecast!BZ91</f>
        <v>0</v>
      </c>
      <c r="G23" s="140">
        <f ca="1">Forecast!CA91</f>
        <v>0</v>
      </c>
    </row>
    <row r="24" spans="2:9" outlineLevel="1">
      <c r="B24" s="139" t="str">
        <f>Forecast!B92</f>
        <v>Advertising &amp; Marketing</v>
      </c>
      <c r="C24" s="31" t="s">
        <v>64</v>
      </c>
      <c r="D24" s="140">
        <f ca="1">Forecast!BX92</f>
        <v>0</v>
      </c>
      <c r="E24" s="140">
        <f ca="1">Forecast!BY92</f>
        <v>0</v>
      </c>
      <c r="F24" s="140">
        <f ca="1">Forecast!BZ92</f>
        <v>0</v>
      </c>
      <c r="G24" s="140">
        <f ca="1">Forecast!CA92</f>
        <v>0</v>
      </c>
    </row>
    <row r="25" spans="2:9" outlineLevel="1">
      <c r="B25" s="139" t="str">
        <f>Forecast!B93</f>
        <v>Product &amp; Materials</v>
      </c>
      <c r="C25" s="31" t="s">
        <v>64</v>
      </c>
      <c r="D25" s="140">
        <f ca="1">Forecast!BX93</f>
        <v>0</v>
      </c>
      <c r="E25" s="140">
        <f ca="1">Forecast!BY93</f>
        <v>0</v>
      </c>
      <c r="F25" s="140">
        <f ca="1">Forecast!BZ93</f>
        <v>0</v>
      </c>
      <c r="G25" s="140">
        <f ca="1">Forecast!CA93</f>
        <v>0</v>
      </c>
    </row>
    <row r="26" spans="2:9" outlineLevel="1">
      <c r="B26" s="139" t="str">
        <f>Forecast!B94</f>
        <v>Legal and Accounting</v>
      </c>
      <c r="C26" s="31" t="s">
        <v>64</v>
      </c>
      <c r="D26" s="140">
        <f ca="1">Forecast!BX94</f>
        <v>0</v>
      </c>
      <c r="E26" s="140">
        <f ca="1">Forecast!BY94</f>
        <v>0</v>
      </c>
      <c r="F26" s="140">
        <f ca="1">Forecast!BZ94</f>
        <v>0</v>
      </c>
      <c r="G26" s="140">
        <f ca="1">Forecast!CA94</f>
        <v>0</v>
      </c>
    </row>
    <row r="27" spans="2:9" outlineLevel="1">
      <c r="B27" s="139" t="str">
        <f>Forecast!B95</f>
        <v>Overhead</v>
      </c>
      <c r="C27" s="31" t="s">
        <v>64</v>
      </c>
      <c r="D27" s="140">
        <f ca="1">Forecast!BX95</f>
        <v>0</v>
      </c>
      <c r="E27" s="140">
        <f ca="1">Forecast!BY95</f>
        <v>0</v>
      </c>
      <c r="F27" s="140">
        <f ca="1">Forecast!BZ95</f>
        <v>0</v>
      </c>
      <c r="G27" s="140">
        <f ca="1">Forecast!CA95</f>
        <v>0</v>
      </c>
    </row>
    <row r="28" spans="2:9" outlineLevel="1">
      <c r="B28" s="121" t="s">
        <v>361</v>
      </c>
      <c r="C28" s="31" t="s">
        <v>64</v>
      </c>
      <c r="D28" s="141">
        <v>0</v>
      </c>
      <c r="E28" s="141">
        <v>0</v>
      </c>
      <c r="F28" s="141">
        <v>0</v>
      </c>
      <c r="G28" s="141">
        <v>0</v>
      </c>
    </row>
    <row r="29" spans="2:9" outlineLevel="1">
      <c r="B29" s="121" t="s">
        <v>361</v>
      </c>
      <c r="C29" s="31" t="s">
        <v>64</v>
      </c>
      <c r="D29" s="141">
        <v>0</v>
      </c>
      <c r="E29" s="141">
        <v>0</v>
      </c>
      <c r="F29" s="141">
        <v>0</v>
      </c>
      <c r="G29" s="141">
        <v>0</v>
      </c>
    </row>
    <row r="30" spans="2:9" outlineLevel="1">
      <c r="B30" s="121" t="s">
        <v>361</v>
      </c>
      <c r="C30" s="31" t="s">
        <v>64</v>
      </c>
      <c r="D30" s="141">
        <v>0</v>
      </c>
      <c r="E30" s="141">
        <v>0</v>
      </c>
      <c r="F30" s="141">
        <v>0</v>
      </c>
      <c r="G30" s="141">
        <v>0</v>
      </c>
    </row>
    <row r="31" spans="2:9" outlineLevel="1">
      <c r="B31" s="121" t="s">
        <v>361</v>
      </c>
      <c r="C31" s="31" t="s">
        <v>64</v>
      </c>
      <c r="D31" s="141">
        <v>0</v>
      </c>
      <c r="E31" s="141">
        <v>0</v>
      </c>
      <c r="F31" s="141">
        <v>0</v>
      </c>
      <c r="G31" s="141">
        <v>0</v>
      </c>
    </row>
    <row r="32" spans="2:9" outlineLevel="1">
      <c r="B32" s="121" t="s">
        <v>361</v>
      </c>
      <c r="C32" s="31" t="s">
        <v>64</v>
      </c>
      <c r="D32" s="141">
        <v>0</v>
      </c>
      <c r="E32" s="141">
        <v>0</v>
      </c>
      <c r="F32" s="141">
        <v>0</v>
      </c>
      <c r="G32" s="141">
        <v>0</v>
      </c>
    </row>
    <row r="33" spans="2:12" outlineLevel="1">
      <c r="B33" s="121" t="s">
        <v>361</v>
      </c>
      <c r="C33" s="31" t="s">
        <v>64</v>
      </c>
      <c r="D33" s="141">
        <v>0</v>
      </c>
      <c r="E33" s="141">
        <v>0</v>
      </c>
      <c r="F33" s="141">
        <v>0</v>
      </c>
      <c r="G33" s="141">
        <v>0</v>
      </c>
    </row>
    <row r="34" spans="2:12" outlineLevel="1">
      <c r="B34" s="121" t="s">
        <v>361</v>
      </c>
      <c r="C34" s="31" t="s">
        <v>64</v>
      </c>
      <c r="D34" s="141">
        <v>0</v>
      </c>
      <c r="E34" s="141">
        <v>0</v>
      </c>
      <c r="F34" s="141">
        <v>0</v>
      </c>
      <c r="G34" s="141">
        <v>0</v>
      </c>
    </row>
    <row r="35" spans="2:12" outlineLevel="1">
      <c r="B35" s="121" t="s">
        <v>361</v>
      </c>
      <c r="C35" s="31" t="s">
        <v>64</v>
      </c>
      <c r="D35" s="141">
        <v>0</v>
      </c>
      <c r="E35" s="141">
        <v>0</v>
      </c>
      <c r="F35" s="141">
        <v>0</v>
      </c>
      <c r="G35" s="141">
        <v>0</v>
      </c>
    </row>
    <row r="36" spans="2:12" outlineLevel="1">
      <c r="B36" s="121" t="s">
        <v>361</v>
      </c>
      <c r="C36" s="31" t="s">
        <v>64</v>
      </c>
      <c r="D36" s="141">
        <v>0</v>
      </c>
      <c r="E36" s="141">
        <v>0</v>
      </c>
      <c r="F36" s="141">
        <v>0</v>
      </c>
      <c r="G36" s="141">
        <v>0</v>
      </c>
    </row>
    <row r="37" spans="2:12" outlineLevel="1"/>
    <row r="38" spans="2:12" outlineLevel="1"/>
    <row r="39" spans="2:12">
      <c r="B39" s="28" t="s">
        <v>357</v>
      </c>
      <c r="C39" s="28"/>
      <c r="D39" s="27"/>
      <c r="E39" s="27"/>
      <c r="F39" s="27"/>
      <c r="G39" s="27"/>
      <c r="H39" s="27"/>
      <c r="I39" s="27"/>
      <c r="J39" s="27"/>
      <c r="K39" s="27"/>
      <c r="L39" s="27"/>
    </row>
    <row r="40" spans="2:12">
      <c r="E40" s="27"/>
      <c r="F40" s="27"/>
      <c r="G40" s="27"/>
      <c r="H40" s="27"/>
      <c r="I40" s="27"/>
      <c r="J40" s="27"/>
      <c r="K40" s="27"/>
    </row>
    <row r="41" spans="2:12">
      <c r="B41" s="28" t="s">
        <v>358</v>
      </c>
      <c r="D41" s="133" t="s">
        <v>359</v>
      </c>
      <c r="F41" s="27"/>
      <c r="G41" s="27"/>
      <c r="H41" s="27"/>
      <c r="I41" s="27"/>
      <c r="J41" s="27"/>
      <c r="K41" s="27"/>
    </row>
    <row r="42" spans="2:12">
      <c r="B42" s="27" t="s">
        <v>360</v>
      </c>
      <c r="D42" s="121" t="s">
        <v>361</v>
      </c>
      <c r="F42" s="27"/>
      <c r="G42" s="27"/>
      <c r="H42" s="27"/>
      <c r="I42" s="27"/>
      <c r="J42" s="27"/>
      <c r="K42" s="27"/>
    </row>
    <row r="43" spans="2:12">
      <c r="B43" s="26"/>
      <c r="C43" s="26"/>
      <c r="D43" s="27"/>
      <c r="E43" s="27"/>
      <c r="F43" s="27"/>
      <c r="G43" s="27"/>
      <c r="H43" s="27"/>
      <c r="I43" s="27"/>
      <c r="J43" s="27"/>
      <c r="K43" s="27"/>
    </row>
    <row r="44" spans="2:12">
      <c r="D44" s="134">
        <f ca="1">[1]Hooks!DE$6</f>
        <v>2019</v>
      </c>
      <c r="E44" s="134">
        <f ca="1">[1]Hooks!DF$6</f>
        <v>2020</v>
      </c>
      <c r="F44" s="134">
        <f ca="1">[1]Hooks!DG$6</f>
        <v>2021</v>
      </c>
      <c r="G44" s="134">
        <f ca="1">[1]Hooks!DH$6</f>
        <v>2022</v>
      </c>
      <c r="H44" s="135" t="s">
        <v>37</v>
      </c>
      <c r="I44" s="27"/>
      <c r="J44" s="27"/>
      <c r="K44" s="27"/>
    </row>
    <row r="45" spans="2:12">
      <c r="B45" s="27" t="s">
        <v>360</v>
      </c>
      <c r="C45" s="136" t="str">
        <f>INDEX(C$19:C$36,MATCH($D42,$B$19:$B$36,0))</f>
        <v>#</v>
      </c>
      <c r="D45" s="71">
        <f>INDEX(D$19:D$36,MATCH($D42,$B$19:$B$36,0))</f>
        <v>0</v>
      </c>
      <c r="E45" s="71">
        <f>INDEX(E$19:E$36,MATCH($D42,$B$19:$B$36,0))</f>
        <v>0</v>
      </c>
      <c r="F45" s="71">
        <f>INDEX(F$19:F$36,MATCH($D42,$B$19:$B$36,0))</f>
        <v>0</v>
      </c>
      <c r="G45" s="71">
        <f>INDEX(G$19:G$36,MATCH($D42,$B$19:$B$36,0))</f>
        <v>0</v>
      </c>
      <c r="H45" s="137">
        <f>SUM(D45:G45)</f>
        <v>0</v>
      </c>
      <c r="J45" s="27"/>
      <c r="K45" s="27"/>
    </row>
    <row r="46" spans="2:12">
      <c r="B46" s="27" t="s">
        <v>362</v>
      </c>
      <c r="C46" s="31" t="s">
        <v>64</v>
      </c>
      <c r="D46" s="71">
        <v>0</v>
      </c>
      <c r="E46" s="71">
        <v>0</v>
      </c>
      <c r="F46" s="71">
        <v>0</v>
      </c>
      <c r="G46" s="71">
        <v>0</v>
      </c>
      <c r="H46" s="137">
        <f>IFERROR(H47/H45,0)</f>
        <v>0</v>
      </c>
      <c r="J46" s="27"/>
      <c r="K46" s="27"/>
    </row>
    <row r="47" spans="2:12">
      <c r="B47" s="27" t="s">
        <v>363</v>
      </c>
      <c r="C47" s="31" t="s">
        <v>64</v>
      </c>
      <c r="D47" s="137">
        <f>D46*D45</f>
        <v>0</v>
      </c>
      <c r="E47" s="137">
        <f t="shared" ref="E47:G47" si="0">E46*E45</f>
        <v>0</v>
      </c>
      <c r="F47" s="137">
        <f t="shared" si="0"/>
        <v>0</v>
      </c>
      <c r="G47" s="137">
        <f t="shared" si="0"/>
        <v>0</v>
      </c>
      <c r="H47" s="137">
        <f>SUM(D47:G47)</f>
        <v>0</v>
      </c>
      <c r="J47" s="27"/>
      <c r="K47" s="27"/>
    </row>
    <row r="48" spans="2:12">
      <c r="D48" s="27"/>
      <c r="E48" s="27"/>
      <c r="F48" s="27"/>
      <c r="G48" s="27"/>
      <c r="H48" s="27"/>
      <c r="I48" s="27"/>
      <c r="J48" s="27"/>
      <c r="K48" s="27"/>
    </row>
    <row r="49" spans="2:11">
      <c r="B49" s="133" t="s">
        <v>364</v>
      </c>
      <c r="C49" s="133"/>
      <c r="D49" s="27"/>
      <c r="E49" s="27"/>
      <c r="F49" s="27"/>
      <c r="G49" s="27"/>
      <c r="H49" s="27"/>
      <c r="I49" s="27"/>
      <c r="J49" s="27"/>
      <c r="K49" s="27"/>
    </row>
    <row r="50" spans="2:11">
      <c r="D50" s="27"/>
      <c r="E50" s="27"/>
      <c r="F50" s="27"/>
      <c r="G50" s="27"/>
      <c r="H50" s="27"/>
      <c r="I50" s="27"/>
      <c r="J50" s="27"/>
      <c r="K50" s="27"/>
    </row>
    <row r="51" spans="2:11" outlineLevel="1">
      <c r="D51" s="27"/>
      <c r="E51" s="27"/>
      <c r="F51" s="27"/>
      <c r="G51" s="27"/>
      <c r="H51" s="27"/>
      <c r="I51" s="27"/>
      <c r="J51" s="27"/>
      <c r="K51" s="27"/>
    </row>
    <row r="52" spans="2:11" outlineLevel="1">
      <c r="B52" s="28" t="s">
        <v>358</v>
      </c>
      <c r="D52" s="133" t="s">
        <v>359</v>
      </c>
      <c r="F52" s="27"/>
      <c r="G52" s="27"/>
      <c r="H52" s="27"/>
      <c r="I52" s="27"/>
      <c r="J52" s="27"/>
      <c r="K52" s="27"/>
    </row>
    <row r="53" spans="2:11" outlineLevel="1">
      <c r="B53" s="27" t="s">
        <v>360</v>
      </c>
      <c r="D53" s="121" t="s">
        <v>361</v>
      </c>
      <c r="F53" s="27"/>
      <c r="G53" s="27"/>
      <c r="H53" s="27"/>
      <c r="I53" s="27"/>
      <c r="J53" s="27"/>
      <c r="K53" s="27"/>
    </row>
    <row r="54" spans="2:11" outlineLevel="1">
      <c r="B54" s="26"/>
      <c r="C54" s="26"/>
      <c r="D54" s="27"/>
      <c r="E54" s="27"/>
      <c r="F54" s="27"/>
      <c r="G54" s="27"/>
      <c r="H54" s="27"/>
      <c r="I54" s="27"/>
      <c r="J54" s="27"/>
      <c r="K54" s="27"/>
    </row>
    <row r="55" spans="2:11" outlineLevel="1">
      <c r="D55" s="134">
        <f ca="1">[1]Hooks!DE$6</f>
        <v>2019</v>
      </c>
      <c r="E55" s="134">
        <f ca="1">[1]Hooks!DF$6</f>
        <v>2020</v>
      </c>
      <c r="F55" s="134">
        <f ca="1">[1]Hooks!DG$6</f>
        <v>2021</v>
      </c>
      <c r="G55" s="134">
        <f ca="1">[1]Hooks!DH$6</f>
        <v>2022</v>
      </c>
      <c r="H55" s="135" t="s">
        <v>37</v>
      </c>
      <c r="I55" s="27"/>
      <c r="J55" s="27"/>
      <c r="K55" s="27"/>
    </row>
    <row r="56" spans="2:11" outlineLevel="1">
      <c r="B56" s="27" t="s">
        <v>360</v>
      </c>
      <c r="C56" s="136" t="str">
        <f>INDEX(C$19:C$36,MATCH($D53,$B$19:$B$36,0))</f>
        <v>#</v>
      </c>
      <c r="D56" s="71">
        <f>INDEX(D$19:D$36,MATCH($D53,$B$19:$B$36,0))</f>
        <v>0</v>
      </c>
      <c r="E56" s="71">
        <f>INDEX(E$19:E$36,MATCH($D53,$B$19:$B$36,0))</f>
        <v>0</v>
      </c>
      <c r="F56" s="71">
        <f>INDEX(F$19:F$36,MATCH($D53,$B$19:$B$36,0))</f>
        <v>0</v>
      </c>
      <c r="G56" s="71">
        <f>INDEX(G$19:G$36,MATCH($D53,$B$19:$B$36,0))</f>
        <v>0</v>
      </c>
      <c r="H56" s="137">
        <f>SUM(D56:G56)</f>
        <v>0</v>
      </c>
      <c r="J56" s="27"/>
      <c r="K56" s="27"/>
    </row>
    <row r="57" spans="2:11" outlineLevel="1">
      <c r="B57" s="27" t="s">
        <v>362</v>
      </c>
      <c r="C57" s="31" t="s">
        <v>64</v>
      </c>
      <c r="D57" s="71">
        <v>0</v>
      </c>
      <c r="E57" s="71">
        <v>0</v>
      </c>
      <c r="F57" s="71">
        <v>0</v>
      </c>
      <c r="G57" s="71">
        <v>0</v>
      </c>
      <c r="H57" s="137">
        <f>IFERROR(H58/H56,0)</f>
        <v>0</v>
      </c>
      <c r="J57" s="27"/>
      <c r="K57" s="27"/>
    </row>
    <row r="58" spans="2:11" outlineLevel="1">
      <c r="B58" s="27" t="s">
        <v>363</v>
      </c>
      <c r="C58" s="31" t="s">
        <v>64</v>
      </c>
      <c r="D58" s="137">
        <f>D57*D56</f>
        <v>0</v>
      </c>
      <c r="E58" s="137">
        <f t="shared" ref="E58:G58" si="1">E57*E56</f>
        <v>0</v>
      </c>
      <c r="F58" s="137">
        <f t="shared" si="1"/>
        <v>0</v>
      </c>
      <c r="G58" s="137">
        <f t="shared" si="1"/>
        <v>0</v>
      </c>
      <c r="H58" s="137">
        <f>SUM(D58:G58)</f>
        <v>0</v>
      </c>
      <c r="J58" s="27"/>
      <c r="K58" s="27"/>
    </row>
    <row r="59" spans="2:11" outlineLevel="1">
      <c r="D59" s="27"/>
      <c r="E59" s="27"/>
      <c r="F59" s="27"/>
      <c r="G59" s="27"/>
      <c r="H59" s="27"/>
      <c r="I59" s="27"/>
      <c r="J59" s="27"/>
      <c r="K59" s="27"/>
    </row>
    <row r="60" spans="2:11" outlineLevel="1">
      <c r="B60" s="133" t="s">
        <v>364</v>
      </c>
      <c r="C60" s="133"/>
      <c r="D60" s="27"/>
      <c r="E60" s="27"/>
      <c r="F60" s="27"/>
      <c r="G60" s="27"/>
      <c r="H60" s="27"/>
      <c r="I60" s="27"/>
      <c r="J60" s="27"/>
      <c r="K60" s="27"/>
    </row>
    <row r="61" spans="2:11" outlineLevel="1">
      <c r="B61" s="28"/>
      <c r="D61" s="27"/>
      <c r="E61" s="27"/>
      <c r="F61" s="27"/>
      <c r="G61" s="27"/>
      <c r="H61" s="27"/>
      <c r="I61" s="27"/>
      <c r="J61" s="27"/>
      <c r="K61" s="27"/>
    </row>
    <row r="62" spans="2:11" outlineLevel="1">
      <c r="E62" s="27"/>
      <c r="F62" s="27"/>
      <c r="G62" s="27"/>
      <c r="H62" s="27"/>
      <c r="I62" s="27"/>
      <c r="J62" s="27"/>
      <c r="K62" s="27"/>
    </row>
    <row r="63" spans="2:11" outlineLevel="1">
      <c r="B63" s="28" t="s">
        <v>358</v>
      </c>
      <c r="D63" s="133" t="s">
        <v>359</v>
      </c>
      <c r="F63" s="27"/>
      <c r="G63" s="27"/>
      <c r="H63" s="27"/>
      <c r="I63" s="27"/>
      <c r="J63" s="27"/>
      <c r="K63" s="27"/>
    </row>
    <row r="64" spans="2:11" outlineLevel="1">
      <c r="B64" s="27" t="s">
        <v>360</v>
      </c>
      <c r="D64" s="121" t="s">
        <v>361</v>
      </c>
      <c r="F64" s="27"/>
      <c r="G64" s="27"/>
      <c r="H64" s="27"/>
      <c r="I64" s="27"/>
      <c r="J64" s="27"/>
      <c r="K64" s="27"/>
    </row>
    <row r="65" spans="2:11" outlineLevel="1">
      <c r="B65" s="26"/>
      <c r="C65" s="26"/>
      <c r="D65" s="27"/>
      <c r="E65" s="27"/>
      <c r="F65" s="27"/>
      <c r="G65" s="27"/>
      <c r="H65" s="27"/>
      <c r="I65" s="27"/>
      <c r="J65" s="27"/>
      <c r="K65" s="27"/>
    </row>
    <row r="66" spans="2:11" outlineLevel="1">
      <c r="D66" s="134">
        <f ca="1">[1]Hooks!DE$6</f>
        <v>2019</v>
      </c>
      <c r="E66" s="134">
        <f ca="1">[1]Hooks!DF$6</f>
        <v>2020</v>
      </c>
      <c r="F66" s="134">
        <f ca="1">[1]Hooks!DG$6</f>
        <v>2021</v>
      </c>
      <c r="G66" s="134">
        <f ca="1">[1]Hooks!DH$6</f>
        <v>2022</v>
      </c>
      <c r="H66" s="135" t="s">
        <v>37</v>
      </c>
      <c r="I66" s="27"/>
      <c r="J66" s="27"/>
      <c r="K66" s="27"/>
    </row>
    <row r="67" spans="2:11" outlineLevel="1">
      <c r="B67" s="27" t="s">
        <v>360</v>
      </c>
      <c r="C67" s="136" t="str">
        <f>INDEX(C$19:C$36,MATCH($D64,$B$19:$B$36,0))</f>
        <v>#</v>
      </c>
      <c r="D67" s="71">
        <f>INDEX(D$19:D$36,MATCH($D64,$B$19:$B$36,0))</f>
        <v>0</v>
      </c>
      <c r="E67" s="71">
        <f>INDEX(E$19:E$36,MATCH($D64,$B$19:$B$36,0))</f>
        <v>0</v>
      </c>
      <c r="F67" s="71">
        <f>INDEX(F$19:F$36,MATCH($D64,$B$19:$B$36,0))</f>
        <v>0</v>
      </c>
      <c r="G67" s="71">
        <f>INDEX(G$19:G$36,MATCH($D64,$B$19:$B$36,0))</f>
        <v>0</v>
      </c>
      <c r="H67" s="137">
        <f>SUM(D67:G67)</f>
        <v>0</v>
      </c>
      <c r="J67" s="27"/>
      <c r="K67" s="27"/>
    </row>
    <row r="68" spans="2:11" outlineLevel="1">
      <c r="B68" s="27" t="s">
        <v>362</v>
      </c>
      <c r="C68" s="31" t="s">
        <v>64</v>
      </c>
      <c r="D68" s="71">
        <v>0</v>
      </c>
      <c r="E68" s="71">
        <v>0</v>
      </c>
      <c r="F68" s="71">
        <v>0</v>
      </c>
      <c r="G68" s="71">
        <v>0</v>
      </c>
      <c r="H68" s="137">
        <f>IFERROR(H69/H67,0)</f>
        <v>0</v>
      </c>
      <c r="J68" s="27"/>
      <c r="K68" s="27"/>
    </row>
    <row r="69" spans="2:11" outlineLevel="1">
      <c r="B69" s="27" t="s">
        <v>363</v>
      </c>
      <c r="C69" s="31" t="s">
        <v>64</v>
      </c>
      <c r="D69" s="137">
        <f>D68*D67</f>
        <v>0</v>
      </c>
      <c r="E69" s="137">
        <f t="shared" ref="E69:G69" si="2">E68*E67</f>
        <v>0</v>
      </c>
      <c r="F69" s="137">
        <f t="shared" si="2"/>
        <v>0</v>
      </c>
      <c r="G69" s="137">
        <f t="shared" si="2"/>
        <v>0</v>
      </c>
      <c r="H69" s="137">
        <f>SUM(D69:G69)</f>
        <v>0</v>
      </c>
      <c r="J69" s="27"/>
      <c r="K69" s="27"/>
    </row>
    <row r="70" spans="2:11" outlineLevel="1">
      <c r="D70" s="27"/>
      <c r="E70" s="27"/>
      <c r="F70" s="27"/>
      <c r="G70" s="27"/>
      <c r="H70" s="27"/>
      <c r="I70" s="27"/>
      <c r="J70" s="27"/>
      <c r="K70" s="27"/>
    </row>
    <row r="71" spans="2:11" outlineLevel="1">
      <c r="B71" s="133" t="s">
        <v>364</v>
      </c>
      <c r="C71" s="133"/>
      <c r="D71" s="27"/>
      <c r="E71" s="27"/>
      <c r="F71" s="27"/>
      <c r="G71" s="27"/>
      <c r="H71" s="27"/>
      <c r="I71" s="27"/>
      <c r="J71" s="27"/>
      <c r="K71" s="27"/>
    </row>
    <row r="72" spans="2:11" outlineLevel="1">
      <c r="D72" s="27"/>
      <c r="E72" s="27"/>
      <c r="F72" s="27"/>
      <c r="G72" s="27"/>
      <c r="H72" s="27"/>
      <c r="I72" s="27"/>
      <c r="J72" s="27"/>
      <c r="K72" s="27"/>
    </row>
    <row r="73" spans="2:11" outlineLevel="1">
      <c r="D73" s="27"/>
      <c r="E73" s="27"/>
      <c r="F73" s="27"/>
      <c r="G73" s="27"/>
      <c r="H73" s="27"/>
      <c r="I73" s="27"/>
      <c r="J73" s="27"/>
      <c r="K73" s="27"/>
    </row>
    <row r="74" spans="2:11" outlineLevel="1">
      <c r="B74" s="28" t="s">
        <v>358</v>
      </c>
      <c r="D74" s="133" t="s">
        <v>359</v>
      </c>
      <c r="F74" s="27"/>
      <c r="G74" s="27"/>
      <c r="H74" s="27"/>
      <c r="I74" s="27"/>
      <c r="J74" s="27"/>
      <c r="K74" s="27"/>
    </row>
    <row r="75" spans="2:11" outlineLevel="1">
      <c r="B75" s="27" t="s">
        <v>360</v>
      </c>
      <c r="D75" s="121" t="s">
        <v>361</v>
      </c>
      <c r="F75" s="27"/>
      <c r="G75" s="27"/>
      <c r="H75" s="27"/>
      <c r="I75" s="27"/>
      <c r="J75" s="27"/>
      <c r="K75" s="27"/>
    </row>
    <row r="76" spans="2:11" outlineLevel="1">
      <c r="B76" s="26"/>
      <c r="C76" s="26"/>
      <c r="D76" s="27"/>
      <c r="E76" s="27"/>
      <c r="F76" s="27"/>
      <c r="G76" s="27"/>
      <c r="H76" s="27"/>
      <c r="I76" s="27"/>
      <c r="J76" s="27"/>
      <c r="K76" s="27"/>
    </row>
    <row r="77" spans="2:11" outlineLevel="1">
      <c r="D77" s="134">
        <f ca="1">[1]Hooks!DE$6</f>
        <v>2019</v>
      </c>
      <c r="E77" s="134">
        <f ca="1">[1]Hooks!DF$6</f>
        <v>2020</v>
      </c>
      <c r="F77" s="134">
        <f ca="1">[1]Hooks!DG$6</f>
        <v>2021</v>
      </c>
      <c r="G77" s="134">
        <f ca="1">[1]Hooks!DH$6</f>
        <v>2022</v>
      </c>
      <c r="H77" s="135" t="s">
        <v>37</v>
      </c>
      <c r="I77" s="27"/>
      <c r="J77" s="27"/>
      <c r="K77" s="27"/>
    </row>
    <row r="78" spans="2:11" outlineLevel="1">
      <c r="B78" s="27" t="s">
        <v>360</v>
      </c>
      <c r="C78" s="136" t="str">
        <f>INDEX(C$19:C$36,MATCH($D75,$B$19:$B$36,0))</f>
        <v>#</v>
      </c>
      <c r="D78" s="71">
        <f>INDEX(D$19:D$36,MATCH($D75,$B$19:$B$36,0))</f>
        <v>0</v>
      </c>
      <c r="E78" s="71">
        <f>INDEX(E$19:E$36,MATCH($D75,$B$19:$B$36,0))</f>
        <v>0</v>
      </c>
      <c r="F78" s="71">
        <f>INDEX(F$19:F$36,MATCH($D75,$B$19:$B$36,0))</f>
        <v>0</v>
      </c>
      <c r="G78" s="71">
        <f>INDEX(G$19:G$36,MATCH($D75,$B$19:$B$36,0))</f>
        <v>0</v>
      </c>
      <c r="H78" s="137">
        <f>SUM(D78:G78)</f>
        <v>0</v>
      </c>
      <c r="J78" s="27"/>
      <c r="K78" s="27"/>
    </row>
    <row r="79" spans="2:11" outlineLevel="1">
      <c r="B79" s="27" t="s">
        <v>362</v>
      </c>
      <c r="C79" s="31" t="s">
        <v>64</v>
      </c>
      <c r="D79" s="71">
        <v>0</v>
      </c>
      <c r="E79" s="71">
        <v>0</v>
      </c>
      <c r="F79" s="71">
        <v>0</v>
      </c>
      <c r="G79" s="71">
        <v>0</v>
      </c>
      <c r="H79" s="137">
        <f>IFERROR(H80/H78,0)</f>
        <v>0</v>
      </c>
      <c r="J79" s="27"/>
      <c r="K79" s="27"/>
    </row>
    <row r="80" spans="2:11" outlineLevel="1">
      <c r="B80" s="27" t="s">
        <v>363</v>
      </c>
      <c r="C80" s="31" t="s">
        <v>64</v>
      </c>
      <c r="D80" s="137">
        <f>D79*D78</f>
        <v>0</v>
      </c>
      <c r="E80" s="137">
        <f t="shared" ref="E80:G80" si="3">E79*E78</f>
        <v>0</v>
      </c>
      <c r="F80" s="137">
        <f t="shared" si="3"/>
        <v>0</v>
      </c>
      <c r="G80" s="137">
        <f t="shared" si="3"/>
        <v>0</v>
      </c>
      <c r="H80" s="137">
        <f>SUM(D80:G80)</f>
        <v>0</v>
      </c>
      <c r="J80" s="27"/>
      <c r="K80" s="27"/>
    </row>
    <row r="81" spans="2:12" outlineLevel="1">
      <c r="D81" s="27"/>
      <c r="E81" s="27"/>
      <c r="F81" s="27"/>
      <c r="G81" s="27"/>
      <c r="H81" s="27"/>
      <c r="I81" s="27"/>
      <c r="J81" s="27"/>
      <c r="K81" s="27"/>
    </row>
    <row r="82" spans="2:12" outlineLevel="1">
      <c r="B82" s="133" t="s">
        <v>364</v>
      </c>
      <c r="C82" s="133"/>
      <c r="D82" s="27"/>
      <c r="E82" s="27"/>
      <c r="F82" s="27"/>
      <c r="G82" s="27"/>
      <c r="H82" s="27"/>
      <c r="I82" s="27"/>
      <c r="J82" s="27"/>
      <c r="K82" s="27"/>
    </row>
    <row r="83" spans="2:12" outlineLevel="1">
      <c r="B83" s="28"/>
      <c r="D83" s="27"/>
      <c r="E83" s="27"/>
      <c r="F83" s="27"/>
      <c r="G83" s="27"/>
      <c r="H83" s="27"/>
      <c r="I83" s="27"/>
      <c r="J83" s="27"/>
      <c r="K83" s="27"/>
    </row>
    <row r="84" spans="2:12" outlineLevel="1">
      <c r="E84" s="27"/>
      <c r="F84" s="27"/>
      <c r="G84" s="27"/>
      <c r="H84" s="27"/>
      <c r="I84" s="27"/>
      <c r="J84" s="27"/>
      <c r="K84" s="27"/>
    </row>
    <row r="85" spans="2:12" outlineLevel="1">
      <c r="B85" s="28" t="s">
        <v>358</v>
      </c>
      <c r="D85" s="133" t="s">
        <v>359</v>
      </c>
      <c r="F85" s="27"/>
      <c r="G85" s="27"/>
      <c r="H85" s="27"/>
      <c r="I85" s="27"/>
      <c r="J85" s="27"/>
      <c r="K85" s="27"/>
    </row>
    <row r="86" spans="2:12" outlineLevel="1">
      <c r="B86" s="27" t="s">
        <v>360</v>
      </c>
      <c r="D86" s="121" t="s">
        <v>361</v>
      </c>
      <c r="F86" s="27"/>
      <c r="G86" s="27"/>
      <c r="H86" s="27"/>
      <c r="I86" s="27"/>
      <c r="J86" s="27"/>
      <c r="K86" s="27"/>
    </row>
    <row r="87" spans="2:12" outlineLevel="1">
      <c r="B87" s="26"/>
      <c r="C87" s="26"/>
      <c r="D87" s="27"/>
      <c r="E87" s="27"/>
      <c r="F87" s="27"/>
      <c r="G87" s="27"/>
      <c r="H87" s="27"/>
      <c r="I87" s="27"/>
      <c r="J87" s="27"/>
      <c r="K87" s="27"/>
    </row>
    <row r="88" spans="2:12" outlineLevel="1">
      <c r="D88" s="134">
        <f ca="1">[1]Hooks!DE$6</f>
        <v>2019</v>
      </c>
      <c r="E88" s="134">
        <f ca="1">[1]Hooks!DF$6</f>
        <v>2020</v>
      </c>
      <c r="F88" s="134">
        <f ca="1">[1]Hooks!DG$6</f>
        <v>2021</v>
      </c>
      <c r="G88" s="134">
        <f ca="1">[1]Hooks!DH$6</f>
        <v>2022</v>
      </c>
      <c r="H88" s="135" t="s">
        <v>37</v>
      </c>
      <c r="I88" s="27"/>
      <c r="J88" s="27"/>
      <c r="K88" s="27"/>
    </row>
    <row r="89" spans="2:12" outlineLevel="1">
      <c r="B89" s="27" t="s">
        <v>360</v>
      </c>
      <c r="C89" s="136" t="str">
        <f>INDEX(C$19:C$36,MATCH($D86,$B$19:$B$36,0))</f>
        <v>#</v>
      </c>
      <c r="D89" s="71">
        <f>INDEX(D$19:D$36,MATCH($D86,$B$19:$B$36,0))</f>
        <v>0</v>
      </c>
      <c r="E89" s="71">
        <f>INDEX(E$19:E$36,MATCH($D86,$B$19:$B$36,0))</f>
        <v>0</v>
      </c>
      <c r="F89" s="71">
        <f>INDEX(F$19:F$36,MATCH($D86,$B$19:$B$36,0))</f>
        <v>0</v>
      </c>
      <c r="G89" s="71">
        <f>INDEX(G$19:G$36,MATCH($D86,$B$19:$B$36,0))</f>
        <v>0</v>
      </c>
      <c r="H89" s="137">
        <f>SUM(D89:G89)</f>
        <v>0</v>
      </c>
      <c r="J89" s="27"/>
      <c r="K89" s="27"/>
    </row>
    <row r="90" spans="2:12" outlineLevel="1">
      <c r="B90" s="27" t="s">
        <v>362</v>
      </c>
      <c r="C90" s="31" t="s">
        <v>64</v>
      </c>
      <c r="D90" s="71">
        <v>0</v>
      </c>
      <c r="E90" s="71">
        <v>0</v>
      </c>
      <c r="F90" s="71">
        <v>0</v>
      </c>
      <c r="G90" s="71">
        <v>0</v>
      </c>
      <c r="H90" s="137">
        <f>IFERROR(H91/H89,0)</f>
        <v>0</v>
      </c>
      <c r="J90" s="27"/>
      <c r="K90" s="27"/>
    </row>
    <row r="91" spans="2:12" outlineLevel="1">
      <c r="B91" s="27" t="s">
        <v>363</v>
      </c>
      <c r="C91" s="31" t="s">
        <v>64</v>
      </c>
      <c r="D91" s="137">
        <f>D90*D89</f>
        <v>0</v>
      </c>
      <c r="E91" s="137">
        <f t="shared" ref="E91:G91" si="4">E90*E89</f>
        <v>0</v>
      </c>
      <c r="F91" s="137">
        <f t="shared" si="4"/>
        <v>0</v>
      </c>
      <c r="G91" s="137">
        <f t="shared" si="4"/>
        <v>0</v>
      </c>
      <c r="H91" s="137">
        <f>SUM(D91:G91)</f>
        <v>0</v>
      </c>
      <c r="J91" s="27"/>
      <c r="K91" s="27"/>
    </row>
    <row r="92" spans="2:12" outlineLevel="1">
      <c r="D92" s="27"/>
      <c r="E92" s="27"/>
      <c r="F92" s="27"/>
      <c r="G92" s="27"/>
      <c r="H92" s="27"/>
      <c r="I92" s="27"/>
      <c r="J92" s="27"/>
      <c r="K92" s="27"/>
    </row>
    <row r="93" spans="2:12" outlineLevel="1">
      <c r="B93" s="133" t="s">
        <v>364</v>
      </c>
      <c r="C93" s="133"/>
      <c r="D93" s="27"/>
      <c r="E93" s="27"/>
      <c r="F93" s="27"/>
      <c r="G93" s="27"/>
      <c r="H93" s="27"/>
      <c r="I93" s="27"/>
      <c r="J93" s="27"/>
      <c r="K93" s="27"/>
    </row>
    <row r="94" spans="2:12" outlineLevel="1">
      <c r="D94" s="27"/>
      <c r="E94" s="27"/>
      <c r="F94" s="27"/>
      <c r="G94" s="27"/>
      <c r="H94" s="27"/>
      <c r="I94" s="27"/>
      <c r="J94" s="27"/>
      <c r="K94" s="27"/>
    </row>
    <row r="95" spans="2:12">
      <c r="D95" s="27"/>
      <c r="E95" s="27"/>
      <c r="F95" s="27"/>
      <c r="G95" s="27"/>
      <c r="H95" s="27"/>
      <c r="I95" s="27"/>
      <c r="J95" s="27"/>
      <c r="K95" s="27"/>
      <c r="L95" s="27"/>
    </row>
    <row r="96" spans="2:12">
      <c r="D96" s="27"/>
      <c r="E96" s="27"/>
      <c r="F96" s="27"/>
      <c r="G96" s="27"/>
      <c r="H96" s="27"/>
      <c r="I96" s="27"/>
      <c r="J96" s="27"/>
      <c r="K96" s="27"/>
      <c r="L96" s="27"/>
    </row>
    <row r="97" spans="4:12">
      <c r="D97" s="27"/>
      <c r="E97" s="27"/>
      <c r="F97" s="27"/>
      <c r="G97" s="27"/>
      <c r="H97" s="27"/>
      <c r="I97" s="27"/>
      <c r="J97" s="27"/>
      <c r="K97" s="27"/>
      <c r="L97" s="27"/>
    </row>
    <row r="98" spans="4:12">
      <c r="D98" s="27"/>
      <c r="E98" s="27"/>
      <c r="F98" s="27"/>
      <c r="G98" s="27"/>
      <c r="H98" s="27"/>
      <c r="I98" s="27"/>
      <c r="J98" s="27"/>
      <c r="K98" s="27"/>
      <c r="L98" s="27"/>
    </row>
    <row r="99" spans="4:12">
      <c r="D99" s="27"/>
      <c r="E99" s="27"/>
      <c r="F99" s="27"/>
      <c r="G99" s="27"/>
      <c r="H99" s="27"/>
      <c r="I99" s="27"/>
      <c r="J99" s="27"/>
      <c r="K99" s="27"/>
      <c r="L99" s="27"/>
    </row>
    <row r="100" spans="4:12">
      <c r="D100" s="27"/>
      <c r="E100" s="27"/>
      <c r="F100" s="27"/>
      <c r="G100" s="27"/>
      <c r="H100" s="27"/>
      <c r="I100" s="27"/>
      <c r="J100" s="27"/>
      <c r="K100" s="27"/>
      <c r="L100" s="27"/>
    </row>
    <row r="101" spans="4:12">
      <c r="D101" s="27"/>
      <c r="E101" s="27"/>
      <c r="F101" s="27"/>
      <c r="G101" s="27"/>
      <c r="H101" s="27"/>
      <c r="I101" s="27"/>
      <c r="J101" s="27"/>
      <c r="K101" s="27"/>
      <c r="L101" s="27"/>
    </row>
    <row r="102" spans="4:12">
      <c r="D102" s="27"/>
      <c r="E102" s="27"/>
      <c r="F102" s="27"/>
      <c r="G102" s="27"/>
      <c r="H102" s="27"/>
      <c r="I102" s="27"/>
      <c r="J102" s="27"/>
      <c r="K102" s="27"/>
      <c r="L102" s="27"/>
    </row>
    <row r="103" spans="4:12">
      <c r="D103" s="27"/>
      <c r="E103" s="27"/>
      <c r="F103" s="27"/>
      <c r="G103" s="27"/>
      <c r="H103" s="27"/>
      <c r="I103" s="27"/>
      <c r="J103" s="27"/>
      <c r="K103" s="27"/>
      <c r="L103" s="27"/>
    </row>
    <row r="104" spans="4:12">
      <c r="D104" s="27"/>
      <c r="E104" s="27"/>
      <c r="F104" s="27"/>
      <c r="G104" s="27"/>
      <c r="H104" s="27"/>
      <c r="I104" s="27"/>
      <c r="J104" s="27"/>
      <c r="K104" s="27"/>
      <c r="L104" s="27"/>
    </row>
    <row r="105" spans="4:12">
      <c r="D105" s="27"/>
      <c r="E105" s="27"/>
      <c r="F105" s="27"/>
      <c r="G105" s="27"/>
      <c r="H105" s="27"/>
      <c r="I105" s="27"/>
      <c r="J105" s="27"/>
      <c r="K105" s="27"/>
      <c r="L105" s="27"/>
    </row>
    <row r="106" spans="4:12">
      <c r="D106" s="27"/>
      <c r="E106" s="27"/>
      <c r="F106" s="27"/>
      <c r="G106" s="27"/>
      <c r="H106" s="27"/>
      <c r="I106" s="27"/>
      <c r="J106" s="27"/>
      <c r="K106" s="27"/>
      <c r="L106" s="27"/>
    </row>
    <row r="107" spans="4:12">
      <c r="D107" s="27"/>
      <c r="E107" s="27"/>
      <c r="F107" s="27"/>
      <c r="G107" s="27"/>
      <c r="H107" s="27"/>
      <c r="I107" s="27"/>
      <c r="J107" s="27"/>
      <c r="K107" s="27"/>
      <c r="L107" s="27"/>
    </row>
    <row r="108" spans="4:12">
      <c r="D108" s="27"/>
      <c r="E108" s="27"/>
      <c r="F108" s="27"/>
      <c r="G108" s="27"/>
      <c r="H108" s="27"/>
      <c r="I108" s="27"/>
      <c r="J108" s="27"/>
      <c r="K108" s="27"/>
      <c r="L108" s="27"/>
    </row>
    <row r="109" spans="4:12">
      <c r="D109" s="27"/>
      <c r="E109" s="27"/>
      <c r="F109" s="27"/>
      <c r="G109" s="27"/>
      <c r="H109" s="27"/>
      <c r="I109" s="27"/>
      <c r="J109" s="27"/>
      <c r="K109" s="27"/>
      <c r="L109" s="27"/>
    </row>
    <row r="110" spans="4:12">
      <c r="D110" s="27"/>
      <c r="E110" s="27"/>
      <c r="F110" s="27"/>
      <c r="G110" s="27"/>
      <c r="H110" s="27"/>
      <c r="I110" s="27"/>
      <c r="J110" s="27"/>
      <c r="K110" s="27"/>
      <c r="L110" s="27"/>
    </row>
    <row r="111" spans="4:12">
      <c r="D111" s="27"/>
      <c r="E111" s="27"/>
      <c r="F111" s="27"/>
      <c r="G111" s="27"/>
      <c r="H111" s="27"/>
      <c r="I111" s="27"/>
      <c r="J111" s="27"/>
      <c r="K111" s="27"/>
      <c r="L111" s="27"/>
    </row>
    <row r="112" spans="4:12">
      <c r="D112" s="27"/>
      <c r="E112" s="27"/>
      <c r="F112" s="27"/>
      <c r="G112" s="27"/>
      <c r="H112" s="27"/>
      <c r="I112" s="27"/>
      <c r="J112" s="27"/>
      <c r="K112" s="27"/>
      <c r="L112" s="27"/>
    </row>
    <row r="113" spans="4:12">
      <c r="D113" s="27"/>
      <c r="E113" s="27"/>
      <c r="F113" s="27"/>
      <c r="G113" s="27"/>
      <c r="H113" s="27"/>
      <c r="I113" s="27"/>
      <c r="J113" s="27"/>
      <c r="K113" s="27"/>
      <c r="L113" s="27"/>
    </row>
    <row r="114" spans="4:12">
      <c r="D114" s="27"/>
      <c r="E114" s="27"/>
      <c r="F114" s="27"/>
      <c r="G114" s="27"/>
      <c r="H114" s="27"/>
      <c r="I114" s="27"/>
      <c r="J114" s="27"/>
      <c r="K114" s="27"/>
      <c r="L114" s="27"/>
    </row>
    <row r="115" spans="4:12">
      <c r="D115" s="27"/>
      <c r="E115" s="27"/>
      <c r="F115" s="27"/>
      <c r="G115" s="27"/>
      <c r="H115" s="27"/>
      <c r="I115" s="27"/>
      <c r="J115" s="27"/>
      <c r="K115" s="27"/>
      <c r="L115" s="27"/>
    </row>
  </sheetData>
  <dataValidations count="1">
    <dataValidation type="list" allowBlank="1" showInputMessage="1" showErrorMessage="1" sqref="D42 D64 D86 D53 D75" xr:uid="{D1CBD2DB-62D6-BE4D-91B9-837BF38E392C}">
      <formula1>$B$19:$B$36</formula1>
    </dataValidation>
  </dataValidations>
  <hyperlinks>
    <hyperlink ref="B12" r:id="rId1" display="https://iris.thegiin.org/metrics/" xr:uid="{8466F89D-85DC-7941-BAB4-62F4ECE6132C}"/>
  </hyperlinks>
  <pageMargins left="0.75" right="0.75" top="1" bottom="1" header="0.5" footer="0.5"/>
  <pageSetup scale="76" orientation="portrait" horizontalDpi="4294967292" verticalDpi="4294967292"/>
  <drawing r:id="rId2"/>
  <extLst>
    <ext xmlns:x14="http://schemas.microsoft.com/office/spreadsheetml/2009/9/main" uri="{05C60535-1F16-4fd2-B633-F4F36F0B64E0}">
      <x14:sparklineGroups xmlns:xm="http://schemas.microsoft.com/office/excel/2006/main">
        <x14:sparklineGroup displayEmptyCellsAs="gap" xr2:uid="{E39FDC17-58ED-AA40-898E-5CA307DA3F1B}">
          <x14:colorSeries rgb="FF376092"/>
          <x14:colorNegative rgb="FFD00000"/>
          <x14:colorAxis rgb="FF000000"/>
          <x14:colorMarkers rgb="FFD00000"/>
          <x14:colorFirst rgb="FFD00000"/>
          <x14:colorLast rgb="FFD00000"/>
          <x14:colorHigh rgb="FFD00000"/>
          <x14:colorLow rgb="FFD00000"/>
          <x14:sparklines>
            <x14:sparkline>
              <xm:f>Impact!D46:G46</xm:f>
              <xm:sqref>I46</xm:sqref>
            </x14:sparkline>
          </x14:sparklines>
        </x14:sparklineGroup>
        <x14:sparklineGroup displayEmptyCellsAs="gap" xr2:uid="{4DEA736D-7BAB-0F49-AD54-BB39B1B4B896}">
          <x14:colorSeries rgb="FF376092"/>
          <x14:colorNegative rgb="FFD00000"/>
          <x14:colorAxis rgb="FF000000"/>
          <x14:colorMarkers rgb="FFD00000"/>
          <x14:colorFirst rgb="FFD00000"/>
          <x14:colorLast rgb="FFD00000"/>
          <x14:colorHigh rgb="FFD00000"/>
          <x14:colorLow rgb="FFD00000"/>
          <x14:sparklines>
            <x14:sparkline>
              <xm:f>Impact!D47:G47</xm:f>
              <xm:sqref>I47</xm:sqref>
            </x14:sparkline>
          </x14:sparklines>
        </x14:sparklineGroup>
        <x14:sparklineGroup displayEmptyCellsAs="gap" xr2:uid="{4A6E72CE-D115-EC4A-8F1B-9F8CB058CD4A}">
          <x14:colorSeries rgb="FF376092"/>
          <x14:colorNegative rgb="FFD00000"/>
          <x14:colorAxis rgb="FF000000"/>
          <x14:colorMarkers rgb="FFD00000"/>
          <x14:colorFirst rgb="FFD00000"/>
          <x14:colorLast rgb="FFD00000"/>
          <x14:colorHigh rgb="FFD00000"/>
          <x14:colorLow rgb="FFD00000"/>
          <x14:sparklines>
            <x14:sparkline>
              <xm:f>Impact!D45:G45</xm:f>
              <xm:sqref>I45</xm:sqref>
            </x14:sparkline>
          </x14:sparklines>
        </x14:sparklineGroup>
        <x14:sparklineGroup displayEmptyCellsAs="gap" xr2:uid="{E6F95F17-6E31-CF4A-99AC-C85740980CCD}">
          <x14:colorSeries rgb="FF376092"/>
          <x14:colorNegative rgb="FFD00000"/>
          <x14:colorAxis rgb="FF000000"/>
          <x14:colorMarkers rgb="FFD00000"/>
          <x14:colorFirst rgb="FFD00000"/>
          <x14:colorLast rgb="FFD00000"/>
          <x14:colorHigh rgb="FFD00000"/>
          <x14:colorLow rgb="FFD00000"/>
          <x14:sparklines>
            <x14:sparkline>
              <xm:f>Impact!D56:G56</xm:f>
              <xm:sqref>I56</xm:sqref>
            </x14:sparkline>
          </x14:sparklines>
        </x14:sparklineGroup>
        <x14:sparklineGroup displayEmptyCellsAs="gap" xr2:uid="{57DADD5F-65C3-9444-BBEA-39D000A78D31}">
          <x14:colorSeries rgb="FF376092"/>
          <x14:colorNegative rgb="FFD00000"/>
          <x14:colorAxis rgb="FF000000"/>
          <x14:colorMarkers rgb="FFD00000"/>
          <x14:colorFirst rgb="FFD00000"/>
          <x14:colorLast rgb="FFD00000"/>
          <x14:colorHigh rgb="FFD00000"/>
          <x14:colorLow rgb="FFD00000"/>
          <x14:sparklines>
            <x14:sparkline>
              <xm:f>Impact!D58:G58</xm:f>
              <xm:sqref>I58</xm:sqref>
            </x14:sparkline>
          </x14:sparklines>
        </x14:sparklineGroup>
        <x14:sparklineGroup displayEmptyCellsAs="gap" xr2:uid="{3266AB5A-65DD-9B41-8FDF-EB826DDB7126}">
          <x14:colorSeries rgb="FF376092"/>
          <x14:colorNegative rgb="FFD00000"/>
          <x14:colorAxis rgb="FF000000"/>
          <x14:colorMarkers rgb="FFD00000"/>
          <x14:colorFirst rgb="FFD00000"/>
          <x14:colorLast rgb="FFD00000"/>
          <x14:colorHigh rgb="FFD00000"/>
          <x14:colorLow rgb="FFD00000"/>
          <x14:sparklines>
            <x14:sparkline>
              <xm:f>Impact!D57:G57</xm:f>
              <xm:sqref>I57</xm:sqref>
            </x14:sparkline>
          </x14:sparklines>
        </x14:sparklineGroup>
        <x14:sparklineGroup displayEmptyCellsAs="gap" xr2:uid="{6E292FF8-0C9E-F844-9F3D-33D11EBBBB57}">
          <x14:colorSeries rgb="FF376092"/>
          <x14:colorNegative rgb="FFD00000"/>
          <x14:colorAxis rgb="FF000000"/>
          <x14:colorMarkers rgb="FFD00000"/>
          <x14:colorFirst rgb="FFD00000"/>
          <x14:colorLast rgb="FFD00000"/>
          <x14:colorHigh rgb="FFD00000"/>
          <x14:colorLow rgb="FFD00000"/>
          <x14:sparklines>
            <x14:sparkline>
              <xm:f>Impact!D68:G68</xm:f>
              <xm:sqref>I68</xm:sqref>
            </x14:sparkline>
          </x14:sparklines>
        </x14:sparklineGroup>
        <x14:sparklineGroup displayEmptyCellsAs="gap" xr2:uid="{DE74F886-9B5E-E841-A360-5E7FDD816A69}">
          <x14:colorSeries rgb="FF376092"/>
          <x14:colorNegative rgb="FFD00000"/>
          <x14:colorAxis rgb="FF000000"/>
          <x14:colorMarkers rgb="FFD00000"/>
          <x14:colorFirst rgb="FFD00000"/>
          <x14:colorLast rgb="FFD00000"/>
          <x14:colorHigh rgb="FFD00000"/>
          <x14:colorLow rgb="FFD00000"/>
          <x14:sparklines>
            <x14:sparkline>
              <xm:f>Impact!D69:G69</xm:f>
              <xm:sqref>I69</xm:sqref>
            </x14:sparkline>
          </x14:sparklines>
        </x14:sparklineGroup>
        <x14:sparklineGroup displayEmptyCellsAs="gap" xr2:uid="{C4FC27CC-D8DA-B84F-A45C-F9222DBB4678}">
          <x14:colorSeries rgb="FF376092"/>
          <x14:colorNegative rgb="FFD00000"/>
          <x14:colorAxis rgb="FF000000"/>
          <x14:colorMarkers rgb="FFD00000"/>
          <x14:colorFirst rgb="FFD00000"/>
          <x14:colorLast rgb="FFD00000"/>
          <x14:colorHigh rgb="FFD00000"/>
          <x14:colorLow rgb="FFD00000"/>
          <x14:sparklines>
            <x14:sparkline>
              <xm:f>Impact!D67:G67</xm:f>
              <xm:sqref>I67</xm:sqref>
            </x14:sparkline>
          </x14:sparklines>
        </x14:sparklineGroup>
        <x14:sparklineGroup displayEmptyCellsAs="gap" xr2:uid="{8E76AEA2-2E89-7D4F-98C7-E9DA0B3AEE4C}">
          <x14:colorSeries rgb="FF376092"/>
          <x14:colorNegative rgb="FFD00000"/>
          <x14:colorAxis rgb="FF000000"/>
          <x14:colorMarkers rgb="FFD00000"/>
          <x14:colorFirst rgb="FFD00000"/>
          <x14:colorLast rgb="FFD00000"/>
          <x14:colorHigh rgb="FFD00000"/>
          <x14:colorLow rgb="FFD00000"/>
          <x14:sparklines>
            <x14:sparkline>
              <xm:f>Impact!D89:G89</xm:f>
              <xm:sqref>I89</xm:sqref>
            </x14:sparkline>
          </x14:sparklines>
        </x14:sparklineGroup>
        <x14:sparklineGroup displayEmptyCellsAs="gap" xr2:uid="{0B848BFF-83D6-7C4C-A0D6-0AB93F6C76CB}">
          <x14:colorSeries rgb="FF376092"/>
          <x14:colorNegative rgb="FFD00000"/>
          <x14:colorAxis rgb="FF000000"/>
          <x14:colorMarkers rgb="FFD00000"/>
          <x14:colorFirst rgb="FFD00000"/>
          <x14:colorLast rgb="FFD00000"/>
          <x14:colorHigh rgb="FFD00000"/>
          <x14:colorLow rgb="FFD00000"/>
          <x14:sparklines>
            <x14:sparkline>
              <xm:f>Impact!D91:G91</xm:f>
              <xm:sqref>I91</xm:sqref>
            </x14:sparkline>
          </x14:sparklines>
        </x14:sparklineGroup>
        <x14:sparklineGroup displayEmptyCellsAs="gap" xr2:uid="{6667716B-6821-6B4D-8F9C-1665F197F44B}">
          <x14:colorSeries rgb="FF376092"/>
          <x14:colorNegative rgb="FFD00000"/>
          <x14:colorAxis rgb="FF000000"/>
          <x14:colorMarkers rgb="FFD00000"/>
          <x14:colorFirst rgb="FFD00000"/>
          <x14:colorLast rgb="FFD00000"/>
          <x14:colorHigh rgb="FFD00000"/>
          <x14:colorLow rgb="FFD00000"/>
          <x14:sparklines>
            <x14:sparkline>
              <xm:f>Impact!D90:G90</xm:f>
              <xm:sqref>I90</xm:sqref>
            </x14:sparkline>
          </x14:sparklines>
        </x14:sparklineGroup>
        <x14:sparklineGroup displayEmptyCellsAs="gap" xr2:uid="{038B6C0D-9DB5-CE48-B1E2-6937956C8023}">
          <x14:colorSeries rgb="FF376092"/>
          <x14:colorNegative rgb="FFD00000"/>
          <x14:colorAxis rgb="FF000000"/>
          <x14:colorMarkers rgb="FFD00000"/>
          <x14:colorFirst rgb="FFD00000"/>
          <x14:colorLast rgb="FFD00000"/>
          <x14:colorHigh rgb="FFD00000"/>
          <x14:colorLow rgb="FFD00000"/>
          <x14:sparklines>
            <x14:sparkline>
              <xm:f>Impact!D79:G79</xm:f>
              <xm:sqref>I79</xm:sqref>
            </x14:sparkline>
          </x14:sparklines>
        </x14:sparklineGroup>
        <x14:sparklineGroup displayEmptyCellsAs="gap" xr2:uid="{EE63D695-38D9-D44F-9E02-83396F3CDDD0}">
          <x14:colorSeries rgb="FF376092"/>
          <x14:colorNegative rgb="FFD00000"/>
          <x14:colorAxis rgb="FF000000"/>
          <x14:colorMarkers rgb="FFD00000"/>
          <x14:colorFirst rgb="FFD00000"/>
          <x14:colorLast rgb="FFD00000"/>
          <x14:colorHigh rgb="FFD00000"/>
          <x14:colorLow rgb="FFD00000"/>
          <x14:sparklines>
            <x14:sparkline>
              <xm:f>Impact!D80:G80</xm:f>
              <xm:sqref>I80</xm:sqref>
            </x14:sparkline>
          </x14:sparklines>
        </x14:sparklineGroup>
        <x14:sparklineGroup displayEmptyCellsAs="gap" xr2:uid="{6C9587ED-9E49-954C-8EDF-81829A818C97}">
          <x14:colorSeries rgb="FF376092"/>
          <x14:colorNegative rgb="FFD00000"/>
          <x14:colorAxis rgb="FF000000"/>
          <x14:colorMarkers rgb="FFD00000"/>
          <x14:colorFirst rgb="FFD00000"/>
          <x14:colorLast rgb="FFD00000"/>
          <x14:colorHigh rgb="FFD00000"/>
          <x14:colorLow rgb="FFD00000"/>
          <x14:sparklines>
            <x14:sparkline>
              <xm:f>Impact!D78:G78</xm:f>
              <xm:sqref>I78</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CB158"/>
  <sheetViews>
    <sheetView showGridLines="0" workbookViewId="0">
      <pane xSplit="3" ySplit="4" topLeftCell="D89" activePane="bottomRight" state="frozen"/>
      <selection pane="topRight" activeCell="D1" sqref="D1"/>
      <selection pane="bottomLeft" activeCell="A5" sqref="A5"/>
      <selection pane="bottomRight" activeCell="D7" sqref="D7"/>
    </sheetView>
  </sheetViews>
  <sheetFormatPr baseColWidth="10" defaultColWidth="10.796875" defaultRowHeight="17" outlineLevelRow="1" outlineLevelCol="1"/>
  <cols>
    <col min="1" max="1" width="3.796875" style="26" customWidth="1"/>
    <col min="2" max="2" width="33.59765625" style="27" customWidth="1"/>
    <col min="3" max="3" width="7.3984375" style="31" customWidth="1"/>
    <col min="4" max="4" width="32.19921875" style="27" customWidth="1" outlineLevel="1"/>
    <col min="5" max="5" width="13" style="27" customWidth="1" outlineLevel="1"/>
    <col min="6" max="9" width="4.796875" style="27" customWidth="1" outlineLevel="1"/>
    <col min="10" max="10" width="15.3984375" style="27" customWidth="1"/>
    <col min="11" max="57" width="14.796875" style="26" customWidth="1" outlineLevel="1"/>
    <col min="58" max="58" width="12.59765625" style="26" customWidth="1"/>
    <col min="59" max="74" width="12.59765625" style="26" customWidth="1" outlineLevel="1"/>
    <col min="75" max="75" width="12.59765625" style="26" customWidth="1"/>
    <col min="76" max="79" width="15.19921875" style="26" customWidth="1" outlineLevel="1"/>
    <col min="80" max="16384" width="10.796875" style="26"/>
  </cols>
  <sheetData>
    <row r="2" spans="2:79">
      <c r="B2" s="38" t="s">
        <v>53</v>
      </c>
    </row>
    <row r="3" spans="2:79">
      <c r="B3" s="38"/>
    </row>
    <row r="4" spans="2:79" s="35" customFormat="1">
      <c r="B4" s="142" t="s">
        <v>1</v>
      </c>
      <c r="C4" s="148" t="s">
        <v>34</v>
      </c>
      <c r="D4" s="149" t="s">
        <v>35</v>
      </c>
      <c r="E4" s="143" t="s">
        <v>54</v>
      </c>
      <c r="F4" s="142"/>
      <c r="G4" s="142"/>
      <c r="H4" s="142"/>
      <c r="I4" s="142"/>
      <c r="J4" s="142"/>
      <c r="K4" s="46">
        <f ca="1">EOMONTH('Get Started'!D8,0)</f>
        <v>43677</v>
      </c>
      <c r="L4" s="46">
        <f ca="1">EOMONTH(EDATE(K4,1),0)</f>
        <v>43708</v>
      </c>
      <c r="M4" s="46">
        <f t="shared" ref="M4:BE4" ca="1" si="0">EOMONTH(EDATE(L4,1),0)</f>
        <v>43738</v>
      </c>
      <c r="N4" s="46">
        <f t="shared" ca="1" si="0"/>
        <v>43769</v>
      </c>
      <c r="O4" s="46">
        <f t="shared" ca="1" si="0"/>
        <v>43799</v>
      </c>
      <c r="P4" s="46">
        <f t="shared" ca="1" si="0"/>
        <v>43830</v>
      </c>
      <c r="Q4" s="46">
        <f t="shared" ca="1" si="0"/>
        <v>43861</v>
      </c>
      <c r="R4" s="46">
        <f t="shared" ca="1" si="0"/>
        <v>43890</v>
      </c>
      <c r="S4" s="46">
        <f t="shared" ca="1" si="0"/>
        <v>43921</v>
      </c>
      <c r="T4" s="46">
        <f t="shared" ca="1" si="0"/>
        <v>43951</v>
      </c>
      <c r="U4" s="46">
        <f t="shared" ca="1" si="0"/>
        <v>43982</v>
      </c>
      <c r="V4" s="46">
        <f t="shared" ca="1" si="0"/>
        <v>44012</v>
      </c>
      <c r="W4" s="46">
        <f t="shared" ca="1" si="0"/>
        <v>44043</v>
      </c>
      <c r="X4" s="46">
        <f t="shared" ca="1" si="0"/>
        <v>44074</v>
      </c>
      <c r="Y4" s="46">
        <f t="shared" ca="1" si="0"/>
        <v>44104</v>
      </c>
      <c r="Z4" s="46">
        <f t="shared" ca="1" si="0"/>
        <v>44135</v>
      </c>
      <c r="AA4" s="46">
        <f t="shared" ca="1" si="0"/>
        <v>44165</v>
      </c>
      <c r="AB4" s="46">
        <f t="shared" ca="1" si="0"/>
        <v>44196</v>
      </c>
      <c r="AC4" s="46">
        <f t="shared" ca="1" si="0"/>
        <v>44227</v>
      </c>
      <c r="AD4" s="46">
        <f t="shared" ca="1" si="0"/>
        <v>44255</v>
      </c>
      <c r="AE4" s="46">
        <f t="shared" ca="1" si="0"/>
        <v>44286</v>
      </c>
      <c r="AF4" s="46">
        <f t="shared" ca="1" si="0"/>
        <v>44316</v>
      </c>
      <c r="AG4" s="46">
        <f t="shared" ca="1" si="0"/>
        <v>44347</v>
      </c>
      <c r="AH4" s="46">
        <f t="shared" ca="1" si="0"/>
        <v>44377</v>
      </c>
      <c r="AI4" s="46">
        <f t="shared" ca="1" si="0"/>
        <v>44408</v>
      </c>
      <c r="AJ4" s="46">
        <f t="shared" ca="1" si="0"/>
        <v>44439</v>
      </c>
      <c r="AK4" s="46">
        <f t="shared" ca="1" si="0"/>
        <v>44469</v>
      </c>
      <c r="AL4" s="46">
        <f t="shared" ca="1" si="0"/>
        <v>44500</v>
      </c>
      <c r="AM4" s="46">
        <f t="shared" ca="1" si="0"/>
        <v>44530</v>
      </c>
      <c r="AN4" s="46">
        <f t="shared" ca="1" si="0"/>
        <v>44561</v>
      </c>
      <c r="AO4" s="46">
        <f t="shared" ca="1" si="0"/>
        <v>44592</v>
      </c>
      <c r="AP4" s="46">
        <f t="shared" ca="1" si="0"/>
        <v>44620</v>
      </c>
      <c r="AQ4" s="46">
        <f t="shared" ca="1" si="0"/>
        <v>44651</v>
      </c>
      <c r="AR4" s="46">
        <f t="shared" ca="1" si="0"/>
        <v>44681</v>
      </c>
      <c r="AS4" s="46">
        <f t="shared" ca="1" si="0"/>
        <v>44712</v>
      </c>
      <c r="AT4" s="46">
        <f t="shared" ca="1" si="0"/>
        <v>44742</v>
      </c>
      <c r="AU4" s="46">
        <f t="shared" ca="1" si="0"/>
        <v>44773</v>
      </c>
      <c r="AV4" s="46">
        <f t="shared" ca="1" si="0"/>
        <v>44804</v>
      </c>
      <c r="AW4" s="46">
        <f t="shared" ca="1" si="0"/>
        <v>44834</v>
      </c>
      <c r="AX4" s="46">
        <f t="shared" ca="1" si="0"/>
        <v>44865</v>
      </c>
      <c r="AY4" s="46">
        <f t="shared" ca="1" si="0"/>
        <v>44895</v>
      </c>
      <c r="AZ4" s="46">
        <f t="shared" ca="1" si="0"/>
        <v>44926</v>
      </c>
      <c r="BA4" s="46">
        <f t="shared" ca="1" si="0"/>
        <v>44957</v>
      </c>
      <c r="BB4" s="46">
        <f t="shared" ca="1" si="0"/>
        <v>44985</v>
      </c>
      <c r="BC4" s="46">
        <f t="shared" ca="1" si="0"/>
        <v>45016</v>
      </c>
      <c r="BD4" s="46">
        <f t="shared" ca="1" si="0"/>
        <v>45046</v>
      </c>
      <c r="BE4" s="46">
        <f t="shared" ca="1" si="0"/>
        <v>45077</v>
      </c>
      <c r="BG4" s="79">
        <f ca="1">INDEX(K4:BE4,0,IF(OR(MATCH(EOMONTH(EDATE('Get Started'!D9,0),0),K4:BE4,0)=12,MATCH(EOMONTH(EDATE('Get Started'!D9,0),0),K4:BE4,0)=9,MATCH(EOMONTH(EDATE('Get Started'!D9,0),0),K4:BE4,0)=6,MATCH(EOMONTH(EDATE('Get Started'!D9,0),0),K4:BE4,0)=3),3,IF(OR(MATCH(EOMONTH(EDATE('Get Started'!D9,0),0),K4:BE4,0)=11,MATCH(EOMONTH(EDATE('Get Started'!D9,0),0),K4:BE4,0)=8,MATCH(EOMONTH(EDATE('Get Started'!D9,0),0),K4:BE4,0)=5,MATCH(EOMONTH(EDATE('Get Started'!D9,0),0),K4:BE4,0)=2),2,1)))</f>
        <v>43738</v>
      </c>
      <c r="BH4" s="46">
        <f ca="1">EOMONTH(EDATE(BG4,3),0)</f>
        <v>43830</v>
      </c>
      <c r="BI4" s="46">
        <f t="shared" ref="BI4:BV4" ca="1" si="1">EOMONTH(EDATE(BH4,3),0)</f>
        <v>43921</v>
      </c>
      <c r="BJ4" s="46">
        <f t="shared" ca="1" si="1"/>
        <v>44012</v>
      </c>
      <c r="BK4" s="46">
        <f t="shared" ca="1" si="1"/>
        <v>44104</v>
      </c>
      <c r="BL4" s="46">
        <f t="shared" ca="1" si="1"/>
        <v>44196</v>
      </c>
      <c r="BM4" s="46">
        <f t="shared" ca="1" si="1"/>
        <v>44286</v>
      </c>
      <c r="BN4" s="46">
        <f t="shared" ca="1" si="1"/>
        <v>44377</v>
      </c>
      <c r="BO4" s="46">
        <f t="shared" ca="1" si="1"/>
        <v>44469</v>
      </c>
      <c r="BP4" s="46">
        <f t="shared" ca="1" si="1"/>
        <v>44561</v>
      </c>
      <c r="BQ4" s="46">
        <f t="shared" ca="1" si="1"/>
        <v>44651</v>
      </c>
      <c r="BR4" s="46">
        <f t="shared" ca="1" si="1"/>
        <v>44742</v>
      </c>
      <c r="BS4" s="46">
        <f t="shared" ca="1" si="1"/>
        <v>44834</v>
      </c>
      <c r="BT4" s="46">
        <f t="shared" ca="1" si="1"/>
        <v>44926</v>
      </c>
      <c r="BU4" s="46">
        <f t="shared" ca="1" si="1"/>
        <v>45016</v>
      </c>
      <c r="BV4" s="46">
        <f t="shared" ca="1" si="1"/>
        <v>45107</v>
      </c>
      <c r="BX4" s="47">
        <f ca="1">EOMONTH('Get Started'!D9,0)</f>
        <v>43830</v>
      </c>
      <c r="BY4" s="46">
        <f ca="1">EOMONTH(EDATE(BX4,12),0)</f>
        <v>44196</v>
      </c>
      <c r="BZ4" s="46">
        <f ca="1">EOMONTH(EDATE(BY4,12),0)</f>
        <v>44561</v>
      </c>
      <c r="CA4" s="46">
        <f ca="1">EOMONTH(EDATE(BZ4,12),0)</f>
        <v>44926</v>
      </c>
    </row>
    <row r="5" spans="2:79" s="35" customFormat="1">
      <c r="B5" s="142" t="s">
        <v>369</v>
      </c>
      <c r="C5" s="143" t="s">
        <v>64</v>
      </c>
      <c r="D5" s="150" t="str">
        <f>"the model structure runs for "&amp;BE5&amp;" months. Month 0 is a pre-structure month, meant to capture opening items that help calculate the first month"</f>
        <v>the model structure runs for 47 months. Month 0 is a pre-structure month, meant to capture opening items that help calculate the first month</v>
      </c>
      <c r="F5" s="143"/>
      <c r="G5" s="143"/>
      <c r="H5" s="143"/>
      <c r="I5" s="143"/>
      <c r="J5" s="143"/>
      <c r="K5" s="144">
        <v>1</v>
      </c>
      <c r="L5" s="145">
        <f t="shared" ref="L5" si="2">K5+1</f>
        <v>2</v>
      </c>
      <c r="M5" s="145">
        <f t="shared" ref="M5" si="3">L5+1</f>
        <v>3</v>
      </c>
      <c r="N5" s="145">
        <f t="shared" ref="N5" si="4">M5+1</f>
        <v>4</v>
      </c>
      <c r="O5" s="145">
        <f t="shared" ref="O5" si="5">N5+1</f>
        <v>5</v>
      </c>
      <c r="P5" s="145">
        <f t="shared" ref="P5" si="6">O5+1</f>
        <v>6</v>
      </c>
      <c r="Q5" s="145">
        <f t="shared" ref="Q5" si="7">P5+1</f>
        <v>7</v>
      </c>
      <c r="R5" s="145">
        <f t="shared" ref="R5" si="8">Q5+1</f>
        <v>8</v>
      </c>
      <c r="S5" s="145">
        <f t="shared" ref="S5" si="9">R5+1</f>
        <v>9</v>
      </c>
      <c r="T5" s="145">
        <f t="shared" ref="T5" si="10">S5+1</f>
        <v>10</v>
      </c>
      <c r="U5" s="145">
        <f t="shared" ref="U5" si="11">T5+1</f>
        <v>11</v>
      </c>
      <c r="V5" s="145">
        <f t="shared" ref="V5" si="12">U5+1</f>
        <v>12</v>
      </c>
      <c r="W5" s="145">
        <f t="shared" ref="W5" si="13">V5+1</f>
        <v>13</v>
      </c>
      <c r="X5" s="145">
        <f t="shared" ref="X5" si="14">W5+1</f>
        <v>14</v>
      </c>
      <c r="Y5" s="145">
        <f t="shared" ref="Y5" si="15">X5+1</f>
        <v>15</v>
      </c>
      <c r="Z5" s="145">
        <f t="shared" ref="Z5" si="16">Y5+1</f>
        <v>16</v>
      </c>
      <c r="AA5" s="145">
        <f t="shared" ref="AA5" si="17">Z5+1</f>
        <v>17</v>
      </c>
      <c r="AB5" s="145">
        <f t="shared" ref="AB5" si="18">AA5+1</f>
        <v>18</v>
      </c>
      <c r="AC5" s="145">
        <f t="shared" ref="AC5" si="19">AB5+1</f>
        <v>19</v>
      </c>
      <c r="AD5" s="145">
        <f t="shared" ref="AD5" si="20">AC5+1</f>
        <v>20</v>
      </c>
      <c r="AE5" s="145">
        <f t="shared" ref="AE5" si="21">AD5+1</f>
        <v>21</v>
      </c>
      <c r="AF5" s="145">
        <f t="shared" ref="AF5" si="22">AE5+1</f>
        <v>22</v>
      </c>
      <c r="AG5" s="145">
        <f t="shared" ref="AG5" si="23">AF5+1</f>
        <v>23</v>
      </c>
      <c r="AH5" s="145">
        <f t="shared" ref="AH5" si="24">AG5+1</f>
        <v>24</v>
      </c>
      <c r="AI5" s="145">
        <f t="shared" ref="AI5" si="25">AH5+1</f>
        <v>25</v>
      </c>
      <c r="AJ5" s="145">
        <f t="shared" ref="AJ5" si="26">AI5+1</f>
        <v>26</v>
      </c>
      <c r="AK5" s="145">
        <f t="shared" ref="AK5" si="27">AJ5+1</f>
        <v>27</v>
      </c>
      <c r="AL5" s="145">
        <f t="shared" ref="AL5" si="28">AK5+1</f>
        <v>28</v>
      </c>
      <c r="AM5" s="145">
        <f t="shared" ref="AM5" si="29">AL5+1</f>
        <v>29</v>
      </c>
      <c r="AN5" s="145">
        <f t="shared" ref="AN5" si="30">AM5+1</f>
        <v>30</v>
      </c>
      <c r="AO5" s="145">
        <f t="shared" ref="AO5" si="31">AN5+1</f>
        <v>31</v>
      </c>
      <c r="AP5" s="145">
        <f t="shared" ref="AP5" si="32">AO5+1</f>
        <v>32</v>
      </c>
      <c r="AQ5" s="145">
        <f t="shared" ref="AQ5" si="33">AP5+1</f>
        <v>33</v>
      </c>
      <c r="AR5" s="145">
        <f t="shared" ref="AR5" si="34">AQ5+1</f>
        <v>34</v>
      </c>
      <c r="AS5" s="145">
        <f t="shared" ref="AS5" si="35">AR5+1</f>
        <v>35</v>
      </c>
      <c r="AT5" s="145">
        <f t="shared" ref="AT5" si="36">AS5+1</f>
        <v>36</v>
      </c>
      <c r="AU5" s="145">
        <f t="shared" ref="AU5" si="37">AT5+1</f>
        <v>37</v>
      </c>
      <c r="AV5" s="145">
        <f t="shared" ref="AV5" si="38">AU5+1</f>
        <v>38</v>
      </c>
      <c r="AW5" s="145">
        <f t="shared" ref="AW5" si="39">AV5+1</f>
        <v>39</v>
      </c>
      <c r="AX5" s="145">
        <f t="shared" ref="AX5" si="40">AW5+1</f>
        <v>40</v>
      </c>
      <c r="AY5" s="145">
        <f t="shared" ref="AY5" si="41">AX5+1</f>
        <v>41</v>
      </c>
      <c r="AZ5" s="145">
        <f t="shared" ref="AZ5" si="42">AY5+1</f>
        <v>42</v>
      </c>
      <c r="BA5" s="145">
        <f t="shared" ref="BA5" si="43">AZ5+1</f>
        <v>43</v>
      </c>
      <c r="BB5" s="145">
        <f t="shared" ref="BB5" si="44">BA5+1</f>
        <v>44</v>
      </c>
      <c r="BC5" s="145">
        <f t="shared" ref="BC5" si="45">BB5+1</f>
        <v>45</v>
      </c>
      <c r="BD5" s="145">
        <f t="shared" ref="BD5" si="46">BC5+1</f>
        <v>46</v>
      </c>
      <c r="BE5" s="145">
        <f t="shared" ref="BE5" si="47">BD5+1</f>
        <v>47</v>
      </c>
      <c r="BG5" s="146">
        <f t="shared" ref="BG5:BQ5" ca="1" si="48">INDEX($K5:$BE5,0,MATCH(BG4,$K4:$BE4,1))</f>
        <v>3</v>
      </c>
      <c r="BH5" s="146">
        <f t="shared" ca="1" si="48"/>
        <v>6</v>
      </c>
      <c r="BI5" s="146">
        <f t="shared" ca="1" si="48"/>
        <v>9</v>
      </c>
      <c r="BJ5" s="146">
        <f t="shared" ca="1" si="48"/>
        <v>12</v>
      </c>
      <c r="BK5" s="146">
        <f t="shared" ca="1" si="48"/>
        <v>15</v>
      </c>
      <c r="BL5" s="146">
        <f t="shared" ca="1" si="48"/>
        <v>18</v>
      </c>
      <c r="BM5" s="146">
        <f t="shared" ca="1" si="48"/>
        <v>21</v>
      </c>
      <c r="BN5" s="146">
        <f t="shared" ca="1" si="48"/>
        <v>24</v>
      </c>
      <c r="BO5" s="146">
        <f t="shared" ca="1" si="48"/>
        <v>27</v>
      </c>
      <c r="BP5" s="146">
        <f t="shared" ca="1" si="48"/>
        <v>30</v>
      </c>
      <c r="BQ5" s="146">
        <f t="shared" ca="1" si="48"/>
        <v>33</v>
      </c>
      <c r="BR5" s="146">
        <f t="shared" ref="BR5:BV5" ca="1" si="49">INDEX($K5:$BE5,0,MATCH(BR4,$K4:$BE4,1))</f>
        <v>36</v>
      </c>
      <c r="BS5" s="146">
        <f t="shared" ca="1" si="49"/>
        <v>39</v>
      </c>
      <c r="BT5" s="146">
        <f t="shared" ca="1" si="49"/>
        <v>42</v>
      </c>
      <c r="BU5" s="146">
        <f t="shared" ca="1" si="49"/>
        <v>45</v>
      </c>
      <c r="BV5" s="146">
        <f t="shared" ca="1" si="49"/>
        <v>47</v>
      </c>
      <c r="BX5" s="147">
        <f ca="1">INDEX($K5:$BE5,0,MATCH(BX4,$K4:$BE4,1))</f>
        <v>6</v>
      </c>
      <c r="BY5" s="147">
        <f ca="1">INDEX($K5:$BE5,0,MATCH(BY4,$K4:$BE4,1))</f>
        <v>18</v>
      </c>
      <c r="BZ5" s="147">
        <f ca="1">INDEX($K5:$BE5,0,MATCH(BZ4,$K4:$BE4,1))</f>
        <v>30</v>
      </c>
      <c r="CA5" s="147">
        <f ca="1">INDEX($K5:$BE5,0,MATCH(CA4,$K4:$BE4,1))</f>
        <v>42</v>
      </c>
    </row>
    <row r="6" spans="2:79">
      <c r="B6" s="37" t="s">
        <v>370</v>
      </c>
      <c r="C6" s="51" t="s">
        <v>64</v>
      </c>
      <c r="D6" s="27" t="s">
        <v>374</v>
      </c>
      <c r="E6" s="37"/>
      <c r="F6" s="37"/>
      <c r="G6" s="37"/>
      <c r="H6" s="37"/>
      <c r="I6" s="37"/>
      <c r="J6" s="37"/>
      <c r="K6" s="26">
        <f ca="1">IF(EOMONTH(K4,0)&lt;=EOMONTH('Get Started'!$D9,0),YEAR('Get Started'!$D9),IF(K5&lt;=(MONTH('Get Started'!$D9)-MONTH('Get Started'!$D8)),YEAR('Get Started'!$D9),IF(K5&lt;=12,YEAR('Get Started'!$D9)+1,OFFSET(K6,0,-12)+1)))</f>
        <v>2019</v>
      </c>
      <c r="L6" s="26">
        <f ca="1">IF(EOMONTH(L4,0)&lt;=EOMONTH('Get Started'!$D9,0),YEAR('Get Started'!$D9),IF(L5&lt;=(MONTH('Get Started'!$D9)-MONTH('Get Started'!$D8)),YEAR('Get Started'!$D9),IF(L5&lt;=12,YEAR('Get Started'!$D9)+1,OFFSET(L6,0,-12)+1)))</f>
        <v>2019</v>
      </c>
      <c r="M6" s="26">
        <f ca="1">IF(EOMONTH(M4,0)&lt;=EOMONTH('Get Started'!$D9,0),YEAR('Get Started'!$D9),IF(M5&lt;=(MONTH('Get Started'!$D9)-MONTH('Get Started'!$D8)),YEAR('Get Started'!$D9),IF(M5&lt;=12,YEAR('Get Started'!$D9)+1,OFFSET(M6,0,-12)+1)))</f>
        <v>2019</v>
      </c>
      <c r="N6" s="26">
        <f ca="1">IF(EOMONTH(N4,0)&lt;=EOMONTH('Get Started'!$D9,0),YEAR('Get Started'!$D9),IF(N5&lt;=(MONTH('Get Started'!$D9)-MONTH('Get Started'!$D8)),YEAR('Get Started'!$D9),IF(N5&lt;=12,YEAR('Get Started'!$D9)+1,OFFSET(N6,0,-12)+1)))</f>
        <v>2019</v>
      </c>
      <c r="O6" s="26">
        <f ca="1">IF(EOMONTH(O4,0)&lt;=EOMONTH('Get Started'!$D9,0),YEAR('Get Started'!$D9),IF(O5&lt;=(MONTH('Get Started'!$D9)-MONTH('Get Started'!$D8)),YEAR('Get Started'!$D9),IF(O5&lt;=12,YEAR('Get Started'!$D9)+1,OFFSET(O6,0,-12)+1)))</f>
        <v>2019</v>
      </c>
      <c r="P6" s="26">
        <f ca="1">IF(EOMONTH(P4,0)&lt;=EOMONTH('Get Started'!$D9,0),YEAR('Get Started'!$D9),IF(P5&lt;=(MONTH('Get Started'!$D9)-MONTH('Get Started'!$D8)),YEAR('Get Started'!$D9),IF(P5&lt;=12,YEAR('Get Started'!$D9)+1,OFFSET(P6,0,-12)+1)))</f>
        <v>2019</v>
      </c>
      <c r="Q6" s="26">
        <f ca="1">IF(EOMONTH(Q4,0)&lt;=EOMONTH('Get Started'!$D9,0),YEAR('Get Started'!$D9),IF(Q5&lt;=(MONTH('Get Started'!$D9)-MONTH('Get Started'!$D8)),YEAR('Get Started'!$D9),IF(Q5&lt;=12,YEAR('Get Started'!$D9)+1,OFFSET(Q6,0,-12)+1)))</f>
        <v>2020</v>
      </c>
      <c r="R6" s="26">
        <f ca="1">IF(EOMONTH(R4,0)&lt;=EOMONTH('Get Started'!$D9,0),YEAR('Get Started'!$D9),IF(R5&lt;=(MONTH('Get Started'!$D9)-MONTH('Get Started'!$D8)),YEAR('Get Started'!$D9),IF(R5&lt;=12,YEAR('Get Started'!$D9)+1,OFFSET(R6,0,-12)+1)))</f>
        <v>2020</v>
      </c>
      <c r="S6" s="26">
        <f ca="1">IF(EOMONTH(S4,0)&lt;=EOMONTH('Get Started'!$D9,0),YEAR('Get Started'!$D9),IF(S5&lt;=(MONTH('Get Started'!$D9)-MONTH('Get Started'!$D8)),YEAR('Get Started'!$D9),IF(S5&lt;=12,YEAR('Get Started'!$D9)+1,OFFSET(S6,0,-12)+1)))</f>
        <v>2020</v>
      </c>
      <c r="T6" s="26">
        <f ca="1">IF(EOMONTH(T4,0)&lt;=EOMONTH('Get Started'!$D9,0),YEAR('Get Started'!$D9),IF(T5&lt;=(MONTH('Get Started'!$D9)-MONTH('Get Started'!$D8)),YEAR('Get Started'!$D9),IF(T5&lt;=12,YEAR('Get Started'!$D9)+1,OFFSET(T6,0,-12)+1)))</f>
        <v>2020</v>
      </c>
      <c r="U6" s="26">
        <f ca="1">IF(EOMONTH(U4,0)&lt;=EOMONTH('Get Started'!$D9,0),YEAR('Get Started'!$D9),IF(U5&lt;=(MONTH('Get Started'!$D9)-MONTH('Get Started'!$D8)),YEAR('Get Started'!$D9),IF(U5&lt;=12,YEAR('Get Started'!$D9)+1,OFFSET(U6,0,-12)+1)))</f>
        <v>2020</v>
      </c>
      <c r="V6" s="26">
        <f ca="1">IF(EOMONTH(V4,0)&lt;=EOMONTH('Get Started'!$D9,0),YEAR('Get Started'!$D9),IF(V5&lt;=(MONTH('Get Started'!$D9)-MONTH('Get Started'!$D8)),YEAR('Get Started'!$D9),IF(V5&lt;=12,YEAR('Get Started'!$D9)+1,OFFSET(V6,0,-12)+1)))</f>
        <v>2020</v>
      </c>
      <c r="W6" s="26">
        <f ca="1">IF(EOMONTH(W4,0)&lt;=EOMONTH('Get Started'!$D9,0),YEAR('Get Started'!$D9),IF(W5&lt;=(MONTH('Get Started'!$D9)-MONTH('Get Started'!$D8)),YEAR('Get Started'!$D9),IF(W5&lt;=12,YEAR('Get Started'!$D9)+1,OFFSET(W6,0,-12)+1)))</f>
        <v>2020</v>
      </c>
      <c r="X6" s="26">
        <f ca="1">IF(EOMONTH(X4,0)&lt;=EOMONTH('Get Started'!$D9,0),YEAR('Get Started'!$D9),IF(X5&lt;=(MONTH('Get Started'!$D9)-MONTH('Get Started'!$D8)),YEAR('Get Started'!$D9),IF(X5&lt;=12,YEAR('Get Started'!$D9)+1,OFFSET(X6,0,-12)+1)))</f>
        <v>2020</v>
      </c>
      <c r="Y6" s="26">
        <f ca="1">IF(EOMONTH(Y4,0)&lt;=EOMONTH('Get Started'!$D9,0),YEAR('Get Started'!$D9),IF(Y5&lt;=(MONTH('Get Started'!$D9)-MONTH('Get Started'!$D8)),YEAR('Get Started'!$D9),IF(Y5&lt;=12,YEAR('Get Started'!$D9)+1,OFFSET(Y6,0,-12)+1)))</f>
        <v>2020</v>
      </c>
      <c r="Z6" s="26">
        <f ca="1">IF(EOMONTH(Z4,0)&lt;=EOMONTH('Get Started'!$D9,0),YEAR('Get Started'!$D9),IF(Z5&lt;=(MONTH('Get Started'!$D9)-MONTH('Get Started'!$D8)),YEAR('Get Started'!$D9),IF(Z5&lt;=12,YEAR('Get Started'!$D9)+1,OFFSET(Z6,0,-12)+1)))</f>
        <v>2020</v>
      </c>
      <c r="AA6" s="26">
        <f ca="1">IF(EOMONTH(AA4,0)&lt;=EOMONTH('Get Started'!$D9,0),YEAR('Get Started'!$D9),IF(AA5&lt;=(MONTH('Get Started'!$D9)-MONTH('Get Started'!$D8)),YEAR('Get Started'!$D9),IF(AA5&lt;=12,YEAR('Get Started'!$D9)+1,OFFSET(AA6,0,-12)+1)))</f>
        <v>2020</v>
      </c>
      <c r="AB6" s="26">
        <f ca="1">IF(EOMONTH(AB4,0)&lt;=EOMONTH('Get Started'!$D9,0),YEAR('Get Started'!$D9),IF(AB5&lt;=(MONTH('Get Started'!$D9)-MONTH('Get Started'!$D8)),YEAR('Get Started'!$D9),IF(AB5&lt;=12,YEAR('Get Started'!$D9)+1,OFFSET(AB6,0,-12)+1)))</f>
        <v>2020</v>
      </c>
      <c r="AC6" s="26">
        <f ca="1">IF(EOMONTH(AC4,0)&lt;=EOMONTH('Get Started'!$D9,0),YEAR('Get Started'!$D9),IF(AC5&lt;=(MONTH('Get Started'!$D9)-MONTH('Get Started'!$D8)),YEAR('Get Started'!$D9),IF(AC5&lt;=12,YEAR('Get Started'!$D9)+1,OFFSET(AC6,0,-12)+1)))</f>
        <v>2021</v>
      </c>
      <c r="AD6" s="26">
        <f ca="1">IF(EOMONTH(AD4,0)&lt;=EOMONTH('Get Started'!$D9,0),YEAR('Get Started'!$D9),IF(AD5&lt;=(MONTH('Get Started'!$D9)-MONTH('Get Started'!$D8)),YEAR('Get Started'!$D9),IF(AD5&lt;=12,YEAR('Get Started'!$D9)+1,OFFSET(AD6,0,-12)+1)))</f>
        <v>2021</v>
      </c>
      <c r="AE6" s="26">
        <f ca="1">IF(EOMONTH(AE4,0)&lt;=EOMONTH('Get Started'!$D9,0),YEAR('Get Started'!$D9),IF(AE5&lt;=(MONTH('Get Started'!$D9)-MONTH('Get Started'!$D8)),YEAR('Get Started'!$D9),IF(AE5&lt;=12,YEAR('Get Started'!$D9)+1,OFFSET(AE6,0,-12)+1)))</f>
        <v>2021</v>
      </c>
      <c r="AF6" s="26">
        <f ca="1">IF(EOMONTH(AF4,0)&lt;=EOMONTH('Get Started'!$D9,0),YEAR('Get Started'!$D9),IF(AF5&lt;=(MONTH('Get Started'!$D9)-MONTH('Get Started'!$D8)),YEAR('Get Started'!$D9),IF(AF5&lt;=12,YEAR('Get Started'!$D9)+1,OFFSET(AF6,0,-12)+1)))</f>
        <v>2021</v>
      </c>
      <c r="AG6" s="26">
        <f ca="1">IF(EOMONTH(AG4,0)&lt;=EOMONTH('Get Started'!$D9,0),YEAR('Get Started'!$D9),IF(AG5&lt;=(MONTH('Get Started'!$D9)-MONTH('Get Started'!$D8)),YEAR('Get Started'!$D9),IF(AG5&lt;=12,YEAR('Get Started'!$D9)+1,OFFSET(AG6,0,-12)+1)))</f>
        <v>2021</v>
      </c>
      <c r="AH6" s="26">
        <f ca="1">IF(EOMONTH(AH4,0)&lt;=EOMONTH('Get Started'!$D9,0),YEAR('Get Started'!$D9),IF(AH5&lt;=(MONTH('Get Started'!$D9)-MONTH('Get Started'!$D8)),YEAR('Get Started'!$D9),IF(AH5&lt;=12,YEAR('Get Started'!$D9)+1,OFFSET(AH6,0,-12)+1)))</f>
        <v>2021</v>
      </c>
      <c r="AI6" s="26">
        <f ca="1">IF(EOMONTH(AI4,0)&lt;=EOMONTH('Get Started'!$D9,0),YEAR('Get Started'!$D9),IF(AI5&lt;=(MONTH('Get Started'!$D9)-MONTH('Get Started'!$D8)),YEAR('Get Started'!$D9),IF(AI5&lt;=12,YEAR('Get Started'!$D9)+1,OFFSET(AI6,0,-12)+1)))</f>
        <v>2021</v>
      </c>
      <c r="AJ6" s="26">
        <f ca="1">IF(EOMONTH(AJ4,0)&lt;=EOMONTH('Get Started'!$D9,0),YEAR('Get Started'!$D9),IF(AJ5&lt;=(MONTH('Get Started'!$D9)-MONTH('Get Started'!$D8)),YEAR('Get Started'!$D9),IF(AJ5&lt;=12,YEAR('Get Started'!$D9)+1,OFFSET(AJ6,0,-12)+1)))</f>
        <v>2021</v>
      </c>
      <c r="AK6" s="26">
        <f ca="1">IF(EOMONTH(AK4,0)&lt;=EOMONTH('Get Started'!$D9,0),YEAR('Get Started'!$D9),IF(AK5&lt;=(MONTH('Get Started'!$D9)-MONTH('Get Started'!$D8)),YEAR('Get Started'!$D9),IF(AK5&lt;=12,YEAR('Get Started'!$D9)+1,OFFSET(AK6,0,-12)+1)))</f>
        <v>2021</v>
      </c>
      <c r="AL6" s="26">
        <f ca="1">IF(EOMONTH(AL4,0)&lt;=EOMONTH('Get Started'!$D9,0),YEAR('Get Started'!$D9),IF(AL5&lt;=(MONTH('Get Started'!$D9)-MONTH('Get Started'!$D8)),YEAR('Get Started'!$D9),IF(AL5&lt;=12,YEAR('Get Started'!$D9)+1,OFFSET(AL6,0,-12)+1)))</f>
        <v>2021</v>
      </c>
      <c r="AM6" s="26">
        <f ca="1">IF(EOMONTH(AM4,0)&lt;=EOMONTH('Get Started'!$D9,0),YEAR('Get Started'!$D9),IF(AM5&lt;=(MONTH('Get Started'!$D9)-MONTH('Get Started'!$D8)),YEAR('Get Started'!$D9),IF(AM5&lt;=12,YEAR('Get Started'!$D9)+1,OFFSET(AM6,0,-12)+1)))</f>
        <v>2021</v>
      </c>
      <c r="AN6" s="26">
        <f ca="1">IF(EOMONTH(AN4,0)&lt;=EOMONTH('Get Started'!$D9,0),YEAR('Get Started'!$D9),IF(AN5&lt;=(MONTH('Get Started'!$D9)-MONTH('Get Started'!$D8)),YEAR('Get Started'!$D9),IF(AN5&lt;=12,YEAR('Get Started'!$D9)+1,OFFSET(AN6,0,-12)+1)))</f>
        <v>2021</v>
      </c>
      <c r="AO6" s="26">
        <f ca="1">IF(EOMONTH(AO4,0)&lt;=EOMONTH('Get Started'!$D9,0),YEAR('Get Started'!$D9),IF(AO5&lt;=(MONTH('Get Started'!$D9)-MONTH('Get Started'!$D8)),YEAR('Get Started'!$D9),IF(AO5&lt;=12,YEAR('Get Started'!$D9)+1,OFFSET(AO6,0,-12)+1)))</f>
        <v>2022</v>
      </c>
      <c r="AP6" s="26">
        <f ca="1">IF(EOMONTH(AP4,0)&lt;=EOMONTH('Get Started'!$D9,0),YEAR('Get Started'!$D9),IF(AP5&lt;=(MONTH('Get Started'!$D9)-MONTH('Get Started'!$D8)),YEAR('Get Started'!$D9),IF(AP5&lt;=12,YEAR('Get Started'!$D9)+1,OFFSET(AP6,0,-12)+1)))</f>
        <v>2022</v>
      </c>
      <c r="AQ6" s="26">
        <f ca="1">IF(EOMONTH(AQ4,0)&lt;=EOMONTH('Get Started'!$D9,0),YEAR('Get Started'!$D9),IF(AQ5&lt;=(MONTH('Get Started'!$D9)-MONTH('Get Started'!$D8)),YEAR('Get Started'!$D9),IF(AQ5&lt;=12,YEAR('Get Started'!$D9)+1,OFFSET(AQ6,0,-12)+1)))</f>
        <v>2022</v>
      </c>
      <c r="AR6" s="26">
        <f ca="1">IF(EOMONTH(AR4,0)&lt;=EOMONTH('Get Started'!$D9,0),YEAR('Get Started'!$D9),IF(AR5&lt;=(MONTH('Get Started'!$D9)-MONTH('Get Started'!$D8)),YEAR('Get Started'!$D9),IF(AR5&lt;=12,YEAR('Get Started'!$D9)+1,OFFSET(AR6,0,-12)+1)))</f>
        <v>2022</v>
      </c>
      <c r="AS6" s="26">
        <f ca="1">IF(EOMONTH(AS4,0)&lt;=EOMONTH('Get Started'!$D9,0),YEAR('Get Started'!$D9),IF(AS5&lt;=(MONTH('Get Started'!$D9)-MONTH('Get Started'!$D8)),YEAR('Get Started'!$D9),IF(AS5&lt;=12,YEAR('Get Started'!$D9)+1,OFFSET(AS6,0,-12)+1)))</f>
        <v>2022</v>
      </c>
      <c r="AT6" s="26">
        <f ca="1">IF(EOMONTH(AT4,0)&lt;=EOMONTH('Get Started'!$D9,0),YEAR('Get Started'!$D9),IF(AT5&lt;=(MONTH('Get Started'!$D9)-MONTH('Get Started'!$D8)),YEAR('Get Started'!$D9),IF(AT5&lt;=12,YEAR('Get Started'!$D9)+1,OFFSET(AT6,0,-12)+1)))</f>
        <v>2022</v>
      </c>
      <c r="AU6" s="26">
        <f ca="1">IF(EOMONTH(AU4,0)&lt;=EOMONTH('Get Started'!$D9,0),YEAR('Get Started'!$D9),IF(AU5&lt;=(MONTH('Get Started'!$D9)-MONTH('Get Started'!$D8)),YEAR('Get Started'!$D9),IF(AU5&lt;=12,YEAR('Get Started'!$D9)+1,OFFSET(AU6,0,-12)+1)))</f>
        <v>2022</v>
      </c>
      <c r="AV6" s="26">
        <f ca="1">IF(EOMONTH(AV4,0)&lt;=EOMONTH('Get Started'!$D9,0),YEAR('Get Started'!$D9),IF(AV5&lt;=(MONTH('Get Started'!$D9)-MONTH('Get Started'!$D8)),YEAR('Get Started'!$D9),IF(AV5&lt;=12,YEAR('Get Started'!$D9)+1,OFFSET(AV6,0,-12)+1)))</f>
        <v>2022</v>
      </c>
      <c r="AW6" s="26">
        <f ca="1">IF(EOMONTH(AW4,0)&lt;=EOMONTH('Get Started'!$D9,0),YEAR('Get Started'!$D9),IF(AW5&lt;=(MONTH('Get Started'!$D9)-MONTH('Get Started'!$D8)),YEAR('Get Started'!$D9),IF(AW5&lt;=12,YEAR('Get Started'!$D9)+1,OFFSET(AW6,0,-12)+1)))</f>
        <v>2022</v>
      </c>
      <c r="AX6" s="26">
        <f ca="1">IF(EOMONTH(AX4,0)&lt;=EOMONTH('Get Started'!$D9,0),YEAR('Get Started'!$D9),IF(AX5&lt;=(MONTH('Get Started'!$D9)-MONTH('Get Started'!$D8)),YEAR('Get Started'!$D9),IF(AX5&lt;=12,YEAR('Get Started'!$D9)+1,OFFSET(AX6,0,-12)+1)))</f>
        <v>2022</v>
      </c>
      <c r="AY6" s="26">
        <f ca="1">IF(EOMONTH(AY4,0)&lt;=EOMONTH('Get Started'!$D9,0),YEAR('Get Started'!$D9),IF(AY5&lt;=(MONTH('Get Started'!$D9)-MONTH('Get Started'!$D8)),YEAR('Get Started'!$D9),IF(AY5&lt;=12,YEAR('Get Started'!$D9)+1,OFFSET(AY6,0,-12)+1)))</f>
        <v>2022</v>
      </c>
      <c r="AZ6" s="26">
        <f ca="1">IF(EOMONTH(AZ4,0)&lt;=EOMONTH('Get Started'!$D9,0),YEAR('Get Started'!$D9),IF(AZ5&lt;=(MONTH('Get Started'!$D9)-MONTH('Get Started'!$D8)),YEAR('Get Started'!$D9),IF(AZ5&lt;=12,YEAR('Get Started'!$D9)+1,OFFSET(AZ6,0,-12)+1)))</f>
        <v>2022</v>
      </c>
      <c r="BA6" s="26">
        <f ca="1">IF(EOMONTH(BA4,0)&lt;=EOMONTH('Get Started'!$D9,0),YEAR('Get Started'!$D9),IF(BA5&lt;=(MONTH('Get Started'!$D9)-MONTH('Get Started'!$D8)),YEAR('Get Started'!$D9),IF(BA5&lt;=12,YEAR('Get Started'!$D9)+1,OFFSET(BA6,0,-12)+1)))</f>
        <v>2023</v>
      </c>
      <c r="BB6" s="26">
        <f ca="1">IF(EOMONTH(BB4,0)&lt;=EOMONTH('Get Started'!$D9,0),YEAR('Get Started'!$D9),IF(BB5&lt;=(MONTH('Get Started'!$D9)-MONTH('Get Started'!$D8)),YEAR('Get Started'!$D9),IF(BB5&lt;=12,YEAR('Get Started'!$D9)+1,OFFSET(BB6,0,-12)+1)))</f>
        <v>2023</v>
      </c>
      <c r="BC6" s="26">
        <f ca="1">IF(EOMONTH(BC4,0)&lt;=EOMONTH('Get Started'!$D9,0),YEAR('Get Started'!$D9),IF(BC5&lt;=(MONTH('Get Started'!$D9)-MONTH('Get Started'!$D8)),YEAR('Get Started'!$D9),IF(BC5&lt;=12,YEAR('Get Started'!$D9)+1,OFFSET(BC6,0,-12)+1)))</f>
        <v>2023</v>
      </c>
      <c r="BD6" s="26">
        <f ca="1">IF(EOMONTH(BD4,0)&lt;=EOMONTH('Get Started'!$D9,0),YEAR('Get Started'!$D9),IF(BD5&lt;=(MONTH('Get Started'!$D9)-MONTH('Get Started'!$D8)),YEAR('Get Started'!$D9),IF(BD5&lt;=12,YEAR('Get Started'!$D9)+1,OFFSET(BD6,0,-12)+1)))</f>
        <v>2023</v>
      </c>
      <c r="BE6" s="26">
        <f ca="1">IF(EOMONTH(BE4,0)&lt;=EOMONTH('Get Started'!$D9,0),YEAR('Get Started'!$D9),IF(BE5&lt;=(MONTH('Get Started'!$D9)-MONTH('Get Started'!$D8)),YEAR('Get Started'!$D9),IF(BE5&lt;=12,YEAR('Get Started'!$D9)+1,OFFSET(BE6,0,-12)+1)))</f>
        <v>2023</v>
      </c>
      <c r="BG6" s="41">
        <f ca="1">K6</f>
        <v>2019</v>
      </c>
      <c r="BH6" s="41">
        <f ca="1">INDEX($K6:$CH6,MATCH(BG5+3,$K5:$CH5))</f>
        <v>2019</v>
      </c>
      <c r="BI6" s="41">
        <f t="shared" ref="BI6:BV6" ca="1" si="50">INDEX($K6:$BE6,MATCH(BH5+3,$K5:$BE5))</f>
        <v>2020</v>
      </c>
      <c r="BJ6" s="41">
        <f t="shared" ca="1" si="50"/>
        <v>2020</v>
      </c>
      <c r="BK6" s="41">
        <f t="shared" ca="1" si="50"/>
        <v>2020</v>
      </c>
      <c r="BL6" s="41">
        <f t="shared" ca="1" si="50"/>
        <v>2020</v>
      </c>
      <c r="BM6" s="41">
        <f t="shared" ca="1" si="50"/>
        <v>2021</v>
      </c>
      <c r="BN6" s="41">
        <f t="shared" ca="1" si="50"/>
        <v>2021</v>
      </c>
      <c r="BO6" s="41">
        <f t="shared" ca="1" si="50"/>
        <v>2021</v>
      </c>
      <c r="BP6" s="41">
        <f t="shared" ca="1" si="50"/>
        <v>2021</v>
      </c>
      <c r="BQ6" s="41">
        <f t="shared" ca="1" si="50"/>
        <v>2022</v>
      </c>
      <c r="BR6" s="41">
        <f t="shared" ca="1" si="50"/>
        <v>2022</v>
      </c>
      <c r="BS6" s="41">
        <f t="shared" ca="1" si="50"/>
        <v>2022</v>
      </c>
      <c r="BT6" s="41">
        <f t="shared" ca="1" si="50"/>
        <v>2022</v>
      </c>
      <c r="BU6" s="41">
        <f t="shared" ca="1" si="50"/>
        <v>2023</v>
      </c>
      <c r="BV6" s="41">
        <f t="shared" ca="1" si="50"/>
        <v>2023</v>
      </c>
      <c r="BX6" s="45">
        <f ca="1">YEAR(BX4)</f>
        <v>2019</v>
      </c>
      <c r="BY6" s="45">
        <f ca="1">YEAR(BY4)</f>
        <v>2020</v>
      </c>
      <c r="BZ6" s="45">
        <f ca="1">YEAR(BZ4)</f>
        <v>2021</v>
      </c>
      <c r="CA6" s="45">
        <f ca="1">YEAR(CA4)</f>
        <v>2022</v>
      </c>
    </row>
    <row r="7" spans="2:79">
      <c r="B7" s="27" t="s">
        <v>373</v>
      </c>
      <c r="C7" s="31" t="s">
        <v>375</v>
      </c>
      <c r="D7" s="27" t="s">
        <v>376</v>
      </c>
      <c r="E7" s="37"/>
      <c r="F7" s="37"/>
      <c r="G7" s="37"/>
      <c r="H7" s="37"/>
      <c r="I7" s="37"/>
      <c r="J7" s="37"/>
      <c r="K7" s="41" t="str">
        <f t="shared" ref="K7:BE7" ca="1" si="51">IF(OR(K10=3,K10=2,K10=1),"Q1",IF(OR(K10=6,K10=5,K10=4),"Q2",IF(OR(K10=9,K10=8,K10=7),"Q3","Q4")))</f>
        <v>Q3</v>
      </c>
      <c r="L7" s="41" t="str">
        <f t="shared" ca="1" si="51"/>
        <v>Q3</v>
      </c>
      <c r="M7" s="41" t="str">
        <f t="shared" ca="1" si="51"/>
        <v>Q3</v>
      </c>
      <c r="N7" s="41" t="str">
        <f t="shared" ca="1" si="51"/>
        <v>Q4</v>
      </c>
      <c r="O7" s="41" t="str">
        <f t="shared" ca="1" si="51"/>
        <v>Q4</v>
      </c>
      <c r="P7" s="41" t="str">
        <f t="shared" ca="1" si="51"/>
        <v>Q4</v>
      </c>
      <c r="Q7" s="41" t="str">
        <f t="shared" ca="1" si="51"/>
        <v>Q1</v>
      </c>
      <c r="R7" s="41" t="str">
        <f t="shared" ca="1" si="51"/>
        <v>Q1</v>
      </c>
      <c r="S7" s="41" t="str">
        <f t="shared" ca="1" si="51"/>
        <v>Q1</v>
      </c>
      <c r="T7" s="41" t="str">
        <f t="shared" ca="1" si="51"/>
        <v>Q2</v>
      </c>
      <c r="U7" s="41" t="str">
        <f t="shared" ca="1" si="51"/>
        <v>Q2</v>
      </c>
      <c r="V7" s="41" t="str">
        <f t="shared" ca="1" si="51"/>
        <v>Q2</v>
      </c>
      <c r="W7" s="41" t="str">
        <f t="shared" ca="1" si="51"/>
        <v>Q3</v>
      </c>
      <c r="X7" s="41" t="str">
        <f t="shared" ca="1" si="51"/>
        <v>Q3</v>
      </c>
      <c r="Y7" s="41" t="str">
        <f t="shared" ca="1" si="51"/>
        <v>Q3</v>
      </c>
      <c r="Z7" s="41" t="str">
        <f t="shared" ca="1" si="51"/>
        <v>Q4</v>
      </c>
      <c r="AA7" s="41" t="str">
        <f t="shared" ca="1" si="51"/>
        <v>Q4</v>
      </c>
      <c r="AB7" s="41" t="str">
        <f t="shared" ca="1" si="51"/>
        <v>Q4</v>
      </c>
      <c r="AC7" s="41" t="str">
        <f t="shared" ca="1" si="51"/>
        <v>Q1</v>
      </c>
      <c r="AD7" s="41" t="str">
        <f t="shared" ca="1" si="51"/>
        <v>Q1</v>
      </c>
      <c r="AE7" s="41" t="str">
        <f t="shared" ca="1" si="51"/>
        <v>Q1</v>
      </c>
      <c r="AF7" s="41" t="str">
        <f t="shared" ca="1" si="51"/>
        <v>Q2</v>
      </c>
      <c r="AG7" s="41" t="str">
        <f t="shared" ca="1" si="51"/>
        <v>Q2</v>
      </c>
      <c r="AH7" s="41" t="str">
        <f t="shared" ca="1" si="51"/>
        <v>Q2</v>
      </c>
      <c r="AI7" s="41" t="str">
        <f t="shared" ca="1" si="51"/>
        <v>Q3</v>
      </c>
      <c r="AJ7" s="41" t="str">
        <f t="shared" ca="1" si="51"/>
        <v>Q3</v>
      </c>
      <c r="AK7" s="41" t="str">
        <f t="shared" ca="1" si="51"/>
        <v>Q3</v>
      </c>
      <c r="AL7" s="41" t="str">
        <f t="shared" ca="1" si="51"/>
        <v>Q4</v>
      </c>
      <c r="AM7" s="41" t="str">
        <f t="shared" ca="1" si="51"/>
        <v>Q4</v>
      </c>
      <c r="AN7" s="41" t="str">
        <f t="shared" ca="1" si="51"/>
        <v>Q4</v>
      </c>
      <c r="AO7" s="41" t="str">
        <f t="shared" ca="1" si="51"/>
        <v>Q1</v>
      </c>
      <c r="AP7" s="41" t="str">
        <f t="shared" ca="1" si="51"/>
        <v>Q1</v>
      </c>
      <c r="AQ7" s="41" t="str">
        <f t="shared" ca="1" si="51"/>
        <v>Q1</v>
      </c>
      <c r="AR7" s="41" t="str">
        <f t="shared" ca="1" si="51"/>
        <v>Q2</v>
      </c>
      <c r="AS7" s="41" t="str">
        <f t="shared" ca="1" si="51"/>
        <v>Q2</v>
      </c>
      <c r="AT7" s="41" t="str">
        <f t="shared" ca="1" si="51"/>
        <v>Q2</v>
      </c>
      <c r="AU7" s="41" t="str">
        <f t="shared" ca="1" si="51"/>
        <v>Q3</v>
      </c>
      <c r="AV7" s="41" t="str">
        <f t="shared" ca="1" si="51"/>
        <v>Q3</v>
      </c>
      <c r="AW7" s="41" t="str">
        <f t="shared" ca="1" si="51"/>
        <v>Q3</v>
      </c>
      <c r="AX7" s="41" t="str">
        <f t="shared" ca="1" si="51"/>
        <v>Q4</v>
      </c>
      <c r="AY7" s="41" t="str">
        <f t="shared" ca="1" si="51"/>
        <v>Q4</v>
      </c>
      <c r="AZ7" s="41" t="str">
        <f t="shared" ca="1" si="51"/>
        <v>Q4</v>
      </c>
      <c r="BA7" s="41" t="str">
        <f t="shared" ca="1" si="51"/>
        <v>Q1</v>
      </c>
      <c r="BB7" s="41" t="str">
        <f t="shared" ca="1" si="51"/>
        <v>Q1</v>
      </c>
      <c r="BC7" s="41" t="str">
        <f t="shared" ca="1" si="51"/>
        <v>Q1</v>
      </c>
      <c r="BD7" s="41" t="str">
        <f t="shared" ca="1" si="51"/>
        <v>Q2</v>
      </c>
      <c r="BE7" s="41" t="str">
        <f t="shared" ca="1" si="51"/>
        <v>Q2</v>
      </c>
      <c r="BG7" s="41" t="str">
        <f ca="1">K7</f>
        <v>Q3</v>
      </c>
      <c r="BH7" s="41" t="str">
        <f t="shared" ref="BH7:BQ7" ca="1" si="52">IF(BG7="Q4","Q1",IF(BG7="Q3","Q4",IF(BG7="Q2","Q3","Q2")))</f>
        <v>Q4</v>
      </c>
      <c r="BI7" s="41" t="str">
        <f t="shared" ca="1" si="52"/>
        <v>Q1</v>
      </c>
      <c r="BJ7" s="41" t="str">
        <f t="shared" ca="1" si="52"/>
        <v>Q2</v>
      </c>
      <c r="BK7" s="41" t="str">
        <f t="shared" ca="1" si="52"/>
        <v>Q3</v>
      </c>
      <c r="BL7" s="41" t="str">
        <f t="shared" ca="1" si="52"/>
        <v>Q4</v>
      </c>
      <c r="BM7" s="41" t="str">
        <f t="shared" ca="1" si="52"/>
        <v>Q1</v>
      </c>
      <c r="BN7" s="41" t="str">
        <f t="shared" ca="1" si="52"/>
        <v>Q2</v>
      </c>
      <c r="BO7" s="41" t="str">
        <f t="shared" ca="1" si="52"/>
        <v>Q3</v>
      </c>
      <c r="BP7" s="41" t="str">
        <f t="shared" ca="1" si="52"/>
        <v>Q4</v>
      </c>
      <c r="BQ7" s="41" t="str">
        <f t="shared" ca="1" si="52"/>
        <v>Q1</v>
      </c>
      <c r="BR7" s="41" t="str">
        <f t="shared" ref="BR7" ca="1" si="53">IF(BQ7="Q4","Q1",IF(BQ7="Q3","Q4",IF(BQ7="Q2","Q3","Q2")))</f>
        <v>Q2</v>
      </c>
      <c r="BS7" s="41" t="str">
        <f t="shared" ref="BS7" ca="1" si="54">IF(BR7="Q4","Q1",IF(BR7="Q3","Q4",IF(BR7="Q2","Q3","Q2")))</f>
        <v>Q3</v>
      </c>
      <c r="BT7" s="41" t="str">
        <f t="shared" ref="BT7" ca="1" si="55">IF(BS7="Q4","Q1",IF(BS7="Q3","Q4",IF(BS7="Q2","Q3","Q2")))</f>
        <v>Q4</v>
      </c>
      <c r="BU7" s="41" t="str">
        <f t="shared" ref="BU7" ca="1" si="56">IF(BT7="Q4","Q1",IF(BT7="Q3","Q4",IF(BT7="Q2","Q3","Q2")))</f>
        <v>Q1</v>
      </c>
      <c r="BV7" s="41" t="str">
        <f t="shared" ref="BV7" ca="1" si="57">IF(BU7="Q4","Q1",IF(BU7="Q3","Q4",IF(BU7="Q2","Q3","Q2")))</f>
        <v>Q2</v>
      </c>
      <c r="BX7" s="41" t="s">
        <v>368</v>
      </c>
      <c r="BY7" s="41" t="s">
        <v>368</v>
      </c>
      <c r="BZ7" s="41" t="s">
        <v>368</v>
      </c>
      <c r="CA7" s="41" t="s">
        <v>368</v>
      </c>
    </row>
    <row r="8" spans="2:79">
      <c r="B8" s="37" t="s">
        <v>367</v>
      </c>
      <c r="C8" s="31" t="s">
        <v>375</v>
      </c>
      <c r="D8" s="27" t="s">
        <v>377</v>
      </c>
      <c r="E8" s="38"/>
      <c r="F8" s="38"/>
      <c r="G8" s="38"/>
      <c r="H8" s="38"/>
      <c r="I8" s="38"/>
      <c r="J8" s="38"/>
      <c r="K8" s="40" t="str">
        <f t="shared" ref="K8:BD8" ca="1" si="58">K7&amp;" "&amp;K6</f>
        <v>Q3 2019</v>
      </c>
      <c r="L8" s="40" t="str">
        <f t="shared" ca="1" si="58"/>
        <v>Q3 2019</v>
      </c>
      <c r="M8" s="40" t="str">
        <f t="shared" ca="1" si="58"/>
        <v>Q3 2019</v>
      </c>
      <c r="N8" s="40" t="str">
        <f t="shared" ca="1" si="58"/>
        <v>Q4 2019</v>
      </c>
      <c r="O8" s="40" t="str">
        <f t="shared" ca="1" si="58"/>
        <v>Q4 2019</v>
      </c>
      <c r="P8" s="40" t="str">
        <f t="shared" ca="1" si="58"/>
        <v>Q4 2019</v>
      </c>
      <c r="Q8" s="40" t="str">
        <f t="shared" ca="1" si="58"/>
        <v>Q1 2020</v>
      </c>
      <c r="R8" s="40" t="str">
        <f t="shared" ca="1" si="58"/>
        <v>Q1 2020</v>
      </c>
      <c r="S8" s="40" t="str">
        <f t="shared" ca="1" si="58"/>
        <v>Q1 2020</v>
      </c>
      <c r="T8" s="40" t="str">
        <f t="shared" ca="1" si="58"/>
        <v>Q2 2020</v>
      </c>
      <c r="U8" s="40" t="str">
        <f t="shared" ca="1" si="58"/>
        <v>Q2 2020</v>
      </c>
      <c r="V8" s="40" t="str">
        <f t="shared" ca="1" si="58"/>
        <v>Q2 2020</v>
      </c>
      <c r="W8" s="40" t="str">
        <f t="shared" ca="1" si="58"/>
        <v>Q3 2020</v>
      </c>
      <c r="X8" s="40" t="str">
        <f t="shared" ca="1" si="58"/>
        <v>Q3 2020</v>
      </c>
      <c r="Y8" s="40" t="str">
        <f t="shared" ca="1" si="58"/>
        <v>Q3 2020</v>
      </c>
      <c r="Z8" s="40" t="str">
        <f t="shared" ca="1" si="58"/>
        <v>Q4 2020</v>
      </c>
      <c r="AA8" s="40" t="str">
        <f t="shared" ca="1" si="58"/>
        <v>Q4 2020</v>
      </c>
      <c r="AB8" s="40" t="str">
        <f t="shared" ca="1" si="58"/>
        <v>Q4 2020</v>
      </c>
      <c r="AC8" s="40" t="str">
        <f t="shared" ca="1" si="58"/>
        <v>Q1 2021</v>
      </c>
      <c r="AD8" s="40" t="str">
        <f t="shared" ca="1" si="58"/>
        <v>Q1 2021</v>
      </c>
      <c r="AE8" s="40" t="str">
        <f t="shared" ca="1" si="58"/>
        <v>Q1 2021</v>
      </c>
      <c r="AF8" s="40" t="str">
        <f t="shared" ca="1" si="58"/>
        <v>Q2 2021</v>
      </c>
      <c r="AG8" s="40" t="str">
        <f t="shared" ca="1" si="58"/>
        <v>Q2 2021</v>
      </c>
      <c r="AH8" s="40" t="str">
        <f t="shared" ca="1" si="58"/>
        <v>Q2 2021</v>
      </c>
      <c r="AI8" s="40" t="str">
        <f t="shared" ca="1" si="58"/>
        <v>Q3 2021</v>
      </c>
      <c r="AJ8" s="40" t="str">
        <f t="shared" ca="1" si="58"/>
        <v>Q3 2021</v>
      </c>
      <c r="AK8" s="40" t="str">
        <f t="shared" ca="1" si="58"/>
        <v>Q3 2021</v>
      </c>
      <c r="AL8" s="40" t="str">
        <f t="shared" ca="1" si="58"/>
        <v>Q4 2021</v>
      </c>
      <c r="AM8" s="40" t="str">
        <f t="shared" ca="1" si="58"/>
        <v>Q4 2021</v>
      </c>
      <c r="AN8" s="40" t="str">
        <f t="shared" ca="1" si="58"/>
        <v>Q4 2021</v>
      </c>
      <c r="AO8" s="40" t="str">
        <f t="shared" ca="1" si="58"/>
        <v>Q1 2022</v>
      </c>
      <c r="AP8" s="40" t="str">
        <f t="shared" ca="1" si="58"/>
        <v>Q1 2022</v>
      </c>
      <c r="AQ8" s="40" t="str">
        <f t="shared" ca="1" si="58"/>
        <v>Q1 2022</v>
      </c>
      <c r="AR8" s="40" t="str">
        <f t="shared" ca="1" si="58"/>
        <v>Q2 2022</v>
      </c>
      <c r="AS8" s="40" t="str">
        <f t="shared" ca="1" si="58"/>
        <v>Q2 2022</v>
      </c>
      <c r="AT8" s="40" t="str">
        <f t="shared" ca="1" si="58"/>
        <v>Q2 2022</v>
      </c>
      <c r="AU8" s="40" t="str">
        <f t="shared" ca="1" si="58"/>
        <v>Q3 2022</v>
      </c>
      <c r="AV8" s="40" t="str">
        <f t="shared" ca="1" si="58"/>
        <v>Q3 2022</v>
      </c>
      <c r="AW8" s="40" t="str">
        <f t="shared" ca="1" si="58"/>
        <v>Q3 2022</v>
      </c>
      <c r="AX8" s="40" t="str">
        <f t="shared" ca="1" si="58"/>
        <v>Q4 2022</v>
      </c>
      <c r="AY8" s="40" t="str">
        <f t="shared" ca="1" si="58"/>
        <v>Q4 2022</v>
      </c>
      <c r="AZ8" s="40" t="str">
        <f t="shared" ca="1" si="58"/>
        <v>Q4 2022</v>
      </c>
      <c r="BA8" s="40" t="str">
        <f t="shared" ca="1" si="58"/>
        <v>Q1 2023</v>
      </c>
      <c r="BB8" s="40" t="str">
        <f t="shared" ca="1" si="58"/>
        <v>Q1 2023</v>
      </c>
      <c r="BC8" s="40" t="str">
        <f t="shared" ca="1" si="58"/>
        <v>Q1 2023</v>
      </c>
      <c r="BD8" s="40" t="str">
        <f t="shared" ca="1" si="58"/>
        <v>Q2 2023</v>
      </c>
      <c r="BE8" s="40" t="str">
        <f ca="1">BE7&amp;" "&amp;BE6</f>
        <v>Q2 2023</v>
      </c>
      <c r="BG8" s="40" t="str">
        <f t="shared" ref="BG8:BV8" ca="1" si="59">BG7&amp;" "&amp;BG6</f>
        <v>Q3 2019</v>
      </c>
      <c r="BH8" s="40" t="str">
        <f t="shared" ca="1" si="59"/>
        <v>Q4 2019</v>
      </c>
      <c r="BI8" s="40" t="str">
        <f t="shared" ca="1" si="59"/>
        <v>Q1 2020</v>
      </c>
      <c r="BJ8" s="40" t="str">
        <f t="shared" ca="1" si="59"/>
        <v>Q2 2020</v>
      </c>
      <c r="BK8" s="40" t="str">
        <f t="shared" ca="1" si="59"/>
        <v>Q3 2020</v>
      </c>
      <c r="BL8" s="40" t="str">
        <f t="shared" ca="1" si="59"/>
        <v>Q4 2020</v>
      </c>
      <c r="BM8" s="40" t="str">
        <f t="shared" ca="1" si="59"/>
        <v>Q1 2021</v>
      </c>
      <c r="BN8" s="40" t="str">
        <f t="shared" ca="1" si="59"/>
        <v>Q2 2021</v>
      </c>
      <c r="BO8" s="40" t="str">
        <f t="shared" ca="1" si="59"/>
        <v>Q3 2021</v>
      </c>
      <c r="BP8" s="40" t="str">
        <f t="shared" ca="1" si="59"/>
        <v>Q4 2021</v>
      </c>
      <c r="BQ8" s="40" t="str">
        <f t="shared" ca="1" si="59"/>
        <v>Q1 2022</v>
      </c>
      <c r="BR8" s="40" t="str">
        <f t="shared" ca="1" si="59"/>
        <v>Q2 2022</v>
      </c>
      <c r="BS8" s="40" t="str">
        <f t="shared" ca="1" si="59"/>
        <v>Q3 2022</v>
      </c>
      <c r="BT8" s="40" t="str">
        <f t="shared" ca="1" si="59"/>
        <v>Q4 2022</v>
      </c>
      <c r="BU8" s="40" t="str">
        <f t="shared" ca="1" si="59"/>
        <v>Q1 2023</v>
      </c>
      <c r="BV8" s="40" t="str">
        <f t="shared" ca="1" si="59"/>
        <v>Q2 2023</v>
      </c>
      <c r="BX8" s="40" t="str">
        <f ca="1">BX7&amp;" "&amp;BX6</f>
        <v>Q4 2019</v>
      </c>
      <c r="BY8" s="40" t="str">
        <f ca="1">BY7&amp;" "&amp;BY6</f>
        <v>Q4 2020</v>
      </c>
      <c r="BZ8" s="40" t="str">
        <f ca="1">BZ7&amp;" "&amp;BZ6</f>
        <v>Q4 2021</v>
      </c>
      <c r="CA8" s="40" t="str">
        <f ca="1">CA7&amp;" "&amp;CA6</f>
        <v>Q4 2022</v>
      </c>
    </row>
    <row r="9" spans="2:79" s="2" customFormat="1">
      <c r="B9" s="27" t="s">
        <v>371</v>
      </c>
      <c r="C9" s="31" t="s">
        <v>375</v>
      </c>
      <c r="D9" s="27" t="s">
        <v>378</v>
      </c>
      <c r="E9" s="27"/>
      <c r="F9" s="27"/>
      <c r="G9" s="27"/>
      <c r="H9" s="27"/>
      <c r="I9" s="27"/>
      <c r="J9" s="27"/>
      <c r="K9" s="42" t="str">
        <f t="shared" ref="K9:BE9" ca="1" si="60">TEXT(K4,"mmmm")</f>
        <v>July</v>
      </c>
      <c r="L9" s="42" t="str">
        <f t="shared" ca="1" si="60"/>
        <v>August</v>
      </c>
      <c r="M9" s="42" t="str">
        <f t="shared" ca="1" si="60"/>
        <v>September</v>
      </c>
      <c r="N9" s="42" t="str">
        <f t="shared" ca="1" si="60"/>
        <v>October</v>
      </c>
      <c r="O9" s="42" t="str">
        <f t="shared" ca="1" si="60"/>
        <v>November</v>
      </c>
      <c r="P9" s="42" t="str">
        <f t="shared" ca="1" si="60"/>
        <v>December</v>
      </c>
      <c r="Q9" s="42" t="str">
        <f t="shared" ca="1" si="60"/>
        <v>January</v>
      </c>
      <c r="R9" s="42" t="str">
        <f t="shared" ca="1" si="60"/>
        <v>February</v>
      </c>
      <c r="S9" s="42" t="str">
        <f t="shared" ca="1" si="60"/>
        <v>March</v>
      </c>
      <c r="T9" s="42" t="str">
        <f t="shared" ca="1" si="60"/>
        <v>April</v>
      </c>
      <c r="U9" s="42" t="str">
        <f t="shared" ca="1" si="60"/>
        <v>May</v>
      </c>
      <c r="V9" s="42" t="str">
        <f t="shared" ca="1" si="60"/>
        <v>June</v>
      </c>
      <c r="W9" s="42" t="str">
        <f t="shared" ca="1" si="60"/>
        <v>July</v>
      </c>
      <c r="X9" s="42" t="str">
        <f t="shared" ca="1" si="60"/>
        <v>August</v>
      </c>
      <c r="Y9" s="42" t="str">
        <f t="shared" ca="1" si="60"/>
        <v>September</v>
      </c>
      <c r="Z9" s="42" t="str">
        <f t="shared" ca="1" si="60"/>
        <v>October</v>
      </c>
      <c r="AA9" s="42" t="str">
        <f t="shared" ca="1" si="60"/>
        <v>November</v>
      </c>
      <c r="AB9" s="42" t="str">
        <f t="shared" ca="1" si="60"/>
        <v>December</v>
      </c>
      <c r="AC9" s="42" t="str">
        <f t="shared" ca="1" si="60"/>
        <v>January</v>
      </c>
      <c r="AD9" s="42" t="str">
        <f t="shared" ca="1" si="60"/>
        <v>February</v>
      </c>
      <c r="AE9" s="42" t="str">
        <f t="shared" ca="1" si="60"/>
        <v>March</v>
      </c>
      <c r="AF9" s="42" t="str">
        <f t="shared" ca="1" si="60"/>
        <v>April</v>
      </c>
      <c r="AG9" s="42" t="str">
        <f t="shared" ca="1" si="60"/>
        <v>May</v>
      </c>
      <c r="AH9" s="42" t="str">
        <f t="shared" ca="1" si="60"/>
        <v>June</v>
      </c>
      <c r="AI9" s="42" t="str">
        <f t="shared" ca="1" si="60"/>
        <v>July</v>
      </c>
      <c r="AJ9" s="42" t="str">
        <f t="shared" ca="1" si="60"/>
        <v>August</v>
      </c>
      <c r="AK9" s="42" t="str">
        <f t="shared" ca="1" si="60"/>
        <v>September</v>
      </c>
      <c r="AL9" s="42" t="str">
        <f t="shared" ca="1" si="60"/>
        <v>October</v>
      </c>
      <c r="AM9" s="42" t="str">
        <f t="shared" ca="1" si="60"/>
        <v>November</v>
      </c>
      <c r="AN9" s="42" t="str">
        <f t="shared" ca="1" si="60"/>
        <v>December</v>
      </c>
      <c r="AO9" s="42" t="str">
        <f t="shared" ca="1" si="60"/>
        <v>January</v>
      </c>
      <c r="AP9" s="42" t="str">
        <f t="shared" ca="1" si="60"/>
        <v>February</v>
      </c>
      <c r="AQ9" s="42" t="str">
        <f t="shared" ca="1" si="60"/>
        <v>March</v>
      </c>
      <c r="AR9" s="42" t="str">
        <f t="shared" ca="1" si="60"/>
        <v>April</v>
      </c>
      <c r="AS9" s="42" t="str">
        <f t="shared" ca="1" si="60"/>
        <v>May</v>
      </c>
      <c r="AT9" s="42" t="str">
        <f t="shared" ca="1" si="60"/>
        <v>June</v>
      </c>
      <c r="AU9" s="42" t="str">
        <f t="shared" ca="1" si="60"/>
        <v>July</v>
      </c>
      <c r="AV9" s="42" t="str">
        <f t="shared" ca="1" si="60"/>
        <v>August</v>
      </c>
      <c r="AW9" s="42" t="str">
        <f t="shared" ca="1" si="60"/>
        <v>September</v>
      </c>
      <c r="AX9" s="42" t="str">
        <f t="shared" ca="1" si="60"/>
        <v>October</v>
      </c>
      <c r="AY9" s="42" t="str">
        <f t="shared" ca="1" si="60"/>
        <v>November</v>
      </c>
      <c r="AZ9" s="42" t="str">
        <f t="shared" ca="1" si="60"/>
        <v>December</v>
      </c>
      <c r="BA9" s="42" t="str">
        <f t="shared" ca="1" si="60"/>
        <v>January</v>
      </c>
      <c r="BB9" s="42" t="str">
        <f t="shared" ca="1" si="60"/>
        <v>February</v>
      </c>
      <c r="BC9" s="42" t="str">
        <f t="shared" ca="1" si="60"/>
        <v>March</v>
      </c>
      <c r="BD9" s="42" t="str">
        <f t="shared" ca="1" si="60"/>
        <v>April</v>
      </c>
      <c r="BE9" s="42" t="str">
        <f t="shared" ca="1" si="60"/>
        <v>May</v>
      </c>
      <c r="BG9" s="42" t="str">
        <f t="shared" ref="BG9:BV9" ca="1" si="61">TEXT(BG4,"mmmm")</f>
        <v>September</v>
      </c>
      <c r="BH9" s="42" t="str">
        <f t="shared" ca="1" si="61"/>
        <v>December</v>
      </c>
      <c r="BI9" s="42" t="str">
        <f t="shared" ca="1" si="61"/>
        <v>March</v>
      </c>
      <c r="BJ9" s="42" t="str">
        <f t="shared" ca="1" si="61"/>
        <v>June</v>
      </c>
      <c r="BK9" s="42" t="str">
        <f t="shared" ca="1" si="61"/>
        <v>September</v>
      </c>
      <c r="BL9" s="42" t="str">
        <f t="shared" ca="1" si="61"/>
        <v>December</v>
      </c>
      <c r="BM9" s="42" t="str">
        <f t="shared" ca="1" si="61"/>
        <v>March</v>
      </c>
      <c r="BN9" s="42" t="str">
        <f t="shared" ca="1" si="61"/>
        <v>June</v>
      </c>
      <c r="BO9" s="42" t="str">
        <f t="shared" ca="1" si="61"/>
        <v>September</v>
      </c>
      <c r="BP9" s="42" t="str">
        <f t="shared" ca="1" si="61"/>
        <v>December</v>
      </c>
      <c r="BQ9" s="42" t="str">
        <f t="shared" ca="1" si="61"/>
        <v>March</v>
      </c>
      <c r="BR9" s="42" t="str">
        <f t="shared" ca="1" si="61"/>
        <v>June</v>
      </c>
      <c r="BS9" s="42" t="str">
        <f t="shared" ca="1" si="61"/>
        <v>September</v>
      </c>
      <c r="BT9" s="42" t="str">
        <f t="shared" ca="1" si="61"/>
        <v>December</v>
      </c>
      <c r="BU9" s="42" t="str">
        <f t="shared" ca="1" si="61"/>
        <v>March</v>
      </c>
      <c r="BV9" s="42" t="str">
        <f t="shared" ca="1" si="61"/>
        <v>June</v>
      </c>
      <c r="BW9" s="26"/>
      <c r="BX9" s="42" t="str">
        <f ca="1">TEXT(BX4,"mmmm")</f>
        <v>December</v>
      </c>
      <c r="BY9" s="42" t="str">
        <f ca="1">TEXT(BY4,"mmmm")</f>
        <v>December</v>
      </c>
      <c r="BZ9" s="42" t="str">
        <f ca="1">TEXT(BZ4,"mmmm")</f>
        <v>December</v>
      </c>
      <c r="CA9" s="42" t="str">
        <f ca="1">TEXT(CA4,"mmmm")</f>
        <v>December</v>
      </c>
    </row>
    <row r="10" spans="2:79" s="2" customFormat="1">
      <c r="B10" s="132" t="s">
        <v>372</v>
      </c>
      <c r="C10" s="31" t="s">
        <v>64</v>
      </c>
      <c r="D10" s="27" t="s">
        <v>379</v>
      </c>
      <c r="E10" s="27"/>
      <c r="F10" s="27"/>
      <c r="G10" s="27"/>
      <c r="H10" s="27"/>
      <c r="I10" s="27"/>
      <c r="J10" s="27"/>
      <c r="K10" s="26">
        <f ca="1">IF(MOD(MONTH(K4)+12-MONTH('Get Started'!$D9),12)=0,12,MOD(MONTH(K4)+12-MONTH('Get Started'!$D9),12))</f>
        <v>7</v>
      </c>
      <c r="L10" s="26">
        <f ca="1">IF(MOD(MONTH(L4)+12-MONTH('Get Started'!$D9),12)=0,12,MOD(MONTH(L4)+12-MONTH('Get Started'!$D9),12))</f>
        <v>8</v>
      </c>
      <c r="M10" s="26">
        <f ca="1">IF(MOD(MONTH(M4)+12-MONTH('Get Started'!$D9),12)=0,12,MOD(MONTH(M4)+12-MONTH('Get Started'!$D9),12))</f>
        <v>9</v>
      </c>
      <c r="N10" s="26">
        <f ca="1">IF(MOD(MONTH(N4)+12-MONTH('Get Started'!$D9),12)=0,12,MOD(MONTH(N4)+12-MONTH('Get Started'!$D9),12))</f>
        <v>10</v>
      </c>
      <c r="O10" s="26">
        <f ca="1">IF(MOD(MONTH(O4)+12-MONTH('Get Started'!$D9),12)=0,12,MOD(MONTH(O4)+12-MONTH('Get Started'!$D9),12))</f>
        <v>11</v>
      </c>
      <c r="P10" s="26">
        <f ca="1">IF(MOD(MONTH(P4)+12-MONTH('Get Started'!$D9),12)=0,12,MOD(MONTH(P4)+12-MONTH('Get Started'!$D9),12))</f>
        <v>12</v>
      </c>
      <c r="Q10" s="26">
        <f ca="1">IF(MOD(MONTH(Q4)+12-MONTH('Get Started'!$D9),12)=0,12,MOD(MONTH(Q4)+12-MONTH('Get Started'!$D9),12))</f>
        <v>1</v>
      </c>
      <c r="R10" s="26">
        <f ca="1">IF(MOD(MONTH(R4)+12-MONTH('Get Started'!$D9),12)=0,12,MOD(MONTH(R4)+12-MONTH('Get Started'!$D9),12))</f>
        <v>2</v>
      </c>
      <c r="S10" s="26">
        <f ca="1">IF(MOD(MONTH(S4)+12-MONTH('Get Started'!$D9),12)=0,12,MOD(MONTH(S4)+12-MONTH('Get Started'!$D9),12))</f>
        <v>3</v>
      </c>
      <c r="T10" s="26">
        <f ca="1">IF(MOD(MONTH(T4)+12-MONTH('Get Started'!$D9),12)=0,12,MOD(MONTH(T4)+12-MONTH('Get Started'!$D9),12))</f>
        <v>4</v>
      </c>
      <c r="U10" s="26">
        <f ca="1">IF(MOD(MONTH(U4)+12-MONTH('Get Started'!$D9),12)=0,12,MOD(MONTH(U4)+12-MONTH('Get Started'!$D9),12))</f>
        <v>5</v>
      </c>
      <c r="V10" s="26">
        <f ca="1">IF(MOD(MONTH(V4)+12-MONTH('Get Started'!$D9),12)=0,12,MOD(MONTH(V4)+12-MONTH('Get Started'!$D9),12))</f>
        <v>6</v>
      </c>
      <c r="W10" s="26">
        <f ca="1">IF(MOD(MONTH(W4)+12-MONTH('Get Started'!$D9),12)=0,12,MOD(MONTH(W4)+12-MONTH('Get Started'!$D9),12))</f>
        <v>7</v>
      </c>
      <c r="X10" s="26">
        <f ca="1">IF(MOD(MONTH(X4)+12-MONTH('Get Started'!$D9),12)=0,12,MOD(MONTH(X4)+12-MONTH('Get Started'!$D9),12))</f>
        <v>8</v>
      </c>
      <c r="Y10" s="26">
        <f ca="1">IF(MOD(MONTH(Y4)+12-MONTH('Get Started'!$D9),12)=0,12,MOD(MONTH(Y4)+12-MONTH('Get Started'!$D9),12))</f>
        <v>9</v>
      </c>
      <c r="Z10" s="26">
        <f ca="1">IF(MOD(MONTH(Z4)+12-MONTH('Get Started'!$D9),12)=0,12,MOD(MONTH(Z4)+12-MONTH('Get Started'!$D9),12))</f>
        <v>10</v>
      </c>
      <c r="AA10" s="26">
        <f ca="1">IF(MOD(MONTH(AA4)+12-MONTH('Get Started'!$D9),12)=0,12,MOD(MONTH(AA4)+12-MONTH('Get Started'!$D9),12))</f>
        <v>11</v>
      </c>
      <c r="AB10" s="26">
        <f ca="1">IF(MOD(MONTH(AB4)+12-MONTH('Get Started'!$D9),12)=0,12,MOD(MONTH(AB4)+12-MONTH('Get Started'!$D9),12))</f>
        <v>12</v>
      </c>
      <c r="AC10" s="26">
        <f ca="1">IF(MOD(MONTH(AC4)+12-MONTH('Get Started'!$D9),12)=0,12,MOD(MONTH(AC4)+12-MONTH('Get Started'!$D9),12))</f>
        <v>1</v>
      </c>
      <c r="AD10" s="26">
        <f ca="1">IF(MOD(MONTH(AD4)+12-MONTH('Get Started'!$D9),12)=0,12,MOD(MONTH(AD4)+12-MONTH('Get Started'!$D9),12))</f>
        <v>2</v>
      </c>
      <c r="AE10" s="26">
        <f ca="1">IF(MOD(MONTH(AE4)+12-MONTH('Get Started'!$D9),12)=0,12,MOD(MONTH(AE4)+12-MONTH('Get Started'!$D9),12))</f>
        <v>3</v>
      </c>
      <c r="AF10" s="26">
        <f ca="1">IF(MOD(MONTH(AF4)+12-MONTH('Get Started'!$D9),12)=0,12,MOD(MONTH(AF4)+12-MONTH('Get Started'!$D9),12))</f>
        <v>4</v>
      </c>
      <c r="AG10" s="26">
        <f ca="1">IF(MOD(MONTH(AG4)+12-MONTH('Get Started'!$D9),12)=0,12,MOD(MONTH(AG4)+12-MONTH('Get Started'!$D9),12))</f>
        <v>5</v>
      </c>
      <c r="AH10" s="26">
        <f ca="1">IF(MOD(MONTH(AH4)+12-MONTH('Get Started'!$D9),12)=0,12,MOD(MONTH(AH4)+12-MONTH('Get Started'!$D9),12))</f>
        <v>6</v>
      </c>
      <c r="AI10" s="26">
        <f ca="1">IF(MOD(MONTH(AI4)+12-MONTH('Get Started'!$D9),12)=0,12,MOD(MONTH(AI4)+12-MONTH('Get Started'!$D9),12))</f>
        <v>7</v>
      </c>
      <c r="AJ10" s="26">
        <f ca="1">IF(MOD(MONTH(AJ4)+12-MONTH('Get Started'!$D9),12)=0,12,MOD(MONTH(AJ4)+12-MONTH('Get Started'!$D9),12))</f>
        <v>8</v>
      </c>
      <c r="AK10" s="26">
        <f ca="1">IF(MOD(MONTH(AK4)+12-MONTH('Get Started'!$D9),12)=0,12,MOD(MONTH(AK4)+12-MONTH('Get Started'!$D9),12))</f>
        <v>9</v>
      </c>
      <c r="AL10" s="26">
        <f ca="1">IF(MOD(MONTH(AL4)+12-MONTH('Get Started'!$D9),12)=0,12,MOD(MONTH(AL4)+12-MONTH('Get Started'!$D9),12))</f>
        <v>10</v>
      </c>
      <c r="AM10" s="26">
        <f ca="1">IF(MOD(MONTH(AM4)+12-MONTH('Get Started'!$D9),12)=0,12,MOD(MONTH(AM4)+12-MONTH('Get Started'!$D9),12))</f>
        <v>11</v>
      </c>
      <c r="AN10" s="26">
        <f ca="1">IF(MOD(MONTH(AN4)+12-MONTH('Get Started'!$D9),12)=0,12,MOD(MONTH(AN4)+12-MONTH('Get Started'!$D9),12))</f>
        <v>12</v>
      </c>
      <c r="AO10" s="26">
        <f ca="1">IF(MOD(MONTH(AO4)+12-MONTH('Get Started'!$D9),12)=0,12,MOD(MONTH(AO4)+12-MONTH('Get Started'!$D9),12))</f>
        <v>1</v>
      </c>
      <c r="AP10" s="26">
        <f ca="1">IF(MOD(MONTH(AP4)+12-MONTH('Get Started'!$D9),12)=0,12,MOD(MONTH(AP4)+12-MONTH('Get Started'!$D9),12))</f>
        <v>2</v>
      </c>
      <c r="AQ10" s="26">
        <f ca="1">IF(MOD(MONTH(AQ4)+12-MONTH('Get Started'!$D9),12)=0,12,MOD(MONTH(AQ4)+12-MONTH('Get Started'!$D9),12))</f>
        <v>3</v>
      </c>
      <c r="AR10" s="26">
        <f ca="1">IF(MOD(MONTH(AR4)+12-MONTH('Get Started'!$D9),12)=0,12,MOD(MONTH(AR4)+12-MONTH('Get Started'!$D9),12))</f>
        <v>4</v>
      </c>
      <c r="AS10" s="26">
        <f ca="1">IF(MOD(MONTH(AS4)+12-MONTH('Get Started'!$D9),12)=0,12,MOD(MONTH(AS4)+12-MONTH('Get Started'!$D9),12))</f>
        <v>5</v>
      </c>
      <c r="AT10" s="26">
        <f ca="1">IF(MOD(MONTH(AT4)+12-MONTH('Get Started'!$D9),12)=0,12,MOD(MONTH(AT4)+12-MONTH('Get Started'!$D9),12))</f>
        <v>6</v>
      </c>
      <c r="AU10" s="26">
        <f ca="1">IF(MOD(MONTH(AU4)+12-MONTH('Get Started'!$D9),12)=0,12,MOD(MONTH(AU4)+12-MONTH('Get Started'!$D9),12))</f>
        <v>7</v>
      </c>
      <c r="AV10" s="26">
        <f ca="1">IF(MOD(MONTH(AV4)+12-MONTH('Get Started'!$D9),12)=0,12,MOD(MONTH(AV4)+12-MONTH('Get Started'!$D9),12))</f>
        <v>8</v>
      </c>
      <c r="AW10" s="26">
        <f ca="1">IF(MOD(MONTH(AW4)+12-MONTH('Get Started'!$D9),12)=0,12,MOD(MONTH(AW4)+12-MONTH('Get Started'!$D9),12))</f>
        <v>9</v>
      </c>
      <c r="AX10" s="26">
        <f ca="1">IF(MOD(MONTH(AX4)+12-MONTH('Get Started'!$D9),12)=0,12,MOD(MONTH(AX4)+12-MONTH('Get Started'!$D9),12))</f>
        <v>10</v>
      </c>
      <c r="AY10" s="26">
        <f ca="1">IF(MOD(MONTH(AY4)+12-MONTH('Get Started'!$D9),12)=0,12,MOD(MONTH(AY4)+12-MONTH('Get Started'!$D9),12))</f>
        <v>11</v>
      </c>
      <c r="AZ10" s="26">
        <f ca="1">IF(MOD(MONTH(AZ4)+12-MONTH('Get Started'!$D9),12)=0,12,MOD(MONTH(AZ4)+12-MONTH('Get Started'!$D9),12))</f>
        <v>12</v>
      </c>
      <c r="BA10" s="26">
        <f ca="1">IF(MOD(MONTH(BA4)+12-MONTH('Get Started'!$D9),12)=0,12,MOD(MONTH(BA4)+12-MONTH('Get Started'!$D9),12))</f>
        <v>1</v>
      </c>
      <c r="BB10" s="26">
        <f ca="1">IF(MOD(MONTH(BB4)+12-MONTH('Get Started'!$D9),12)=0,12,MOD(MONTH(BB4)+12-MONTH('Get Started'!$D9),12))</f>
        <v>2</v>
      </c>
      <c r="BC10" s="26">
        <f ca="1">IF(MOD(MONTH(BC4)+12-MONTH('Get Started'!$D9),12)=0,12,MOD(MONTH(BC4)+12-MONTH('Get Started'!$D9),12))</f>
        <v>3</v>
      </c>
      <c r="BD10" s="26">
        <f ca="1">IF(MOD(MONTH(BD4)+12-MONTH('Get Started'!$D9),12)=0,12,MOD(MONTH(BD4)+12-MONTH('Get Started'!$D9),12))</f>
        <v>4</v>
      </c>
      <c r="BE10" s="26">
        <f ca="1">IF(MOD(MONTH(BE4)+12-MONTH('Get Started'!$D9),12)=0,12,MOD(MONTH(BE4)+12-MONTH('Get Started'!$D9),12))</f>
        <v>5</v>
      </c>
      <c r="BG10" s="26">
        <f ca="1">IF(MOD(MONTH(BG4)+12-MONTH('Get Started'!$D9),12)=0,12,MOD(MONTH(BG4)+12-MONTH('Get Started'!$D9),12))</f>
        <v>9</v>
      </c>
      <c r="BH10" s="26">
        <f ca="1">IF(MOD(MONTH(BH4)+12-MONTH('Get Started'!$D9),12)=0,12,MOD(MONTH(BH4)+12-MONTH('Get Started'!$D9),12))</f>
        <v>12</v>
      </c>
      <c r="BI10" s="26">
        <f ca="1">IF(MOD(MONTH(BI4)+12-MONTH('Get Started'!$D9),12)=0,12,MOD(MONTH(BI4)+12-MONTH('Get Started'!$D9),12))</f>
        <v>3</v>
      </c>
      <c r="BJ10" s="26">
        <f ca="1">IF(MOD(MONTH(BJ4)+12-MONTH('Get Started'!$D9),12)=0,12,MOD(MONTH(BJ4)+12-MONTH('Get Started'!$D9),12))</f>
        <v>6</v>
      </c>
      <c r="BK10" s="26">
        <f ca="1">IF(MOD(MONTH(BK4)+12-MONTH('Get Started'!$D9),12)=0,12,MOD(MONTH(BK4)+12-MONTH('Get Started'!$D9),12))</f>
        <v>9</v>
      </c>
      <c r="BL10" s="26">
        <f ca="1">IF(MOD(MONTH(BL4)+12-MONTH('Get Started'!$D9),12)=0,12,MOD(MONTH(BL4)+12-MONTH('Get Started'!$D9),12))</f>
        <v>12</v>
      </c>
      <c r="BM10" s="26">
        <f ca="1">IF(MOD(MONTH(BM4)+12-MONTH('Get Started'!$D9),12)=0,12,MOD(MONTH(BM4)+12-MONTH('Get Started'!$D9),12))</f>
        <v>3</v>
      </c>
      <c r="BN10" s="26">
        <f ca="1">IF(MOD(MONTH(BN4)+12-MONTH('Get Started'!$D9),12)=0,12,MOD(MONTH(BN4)+12-MONTH('Get Started'!$D9),12))</f>
        <v>6</v>
      </c>
      <c r="BO10" s="26">
        <f ca="1">IF(MOD(MONTH(BO4)+12-MONTH('Get Started'!$D9),12)=0,12,MOD(MONTH(BO4)+12-MONTH('Get Started'!$D9),12))</f>
        <v>9</v>
      </c>
      <c r="BP10" s="26">
        <f ca="1">IF(MOD(MONTH(BP4)+12-MONTH('Get Started'!$D9),12)=0,12,MOD(MONTH(BP4)+12-MONTH('Get Started'!$D9),12))</f>
        <v>12</v>
      </c>
      <c r="BQ10" s="26">
        <f ca="1">IF(MOD(MONTH(BQ4)+12-MONTH('Get Started'!$D9),12)=0,12,MOD(MONTH(BQ4)+12-MONTH('Get Started'!$D9),12))</f>
        <v>3</v>
      </c>
      <c r="BR10" s="26">
        <f ca="1">IF(MOD(MONTH(BR4)+12-MONTH('Get Started'!$D9),12)=0,12,MOD(MONTH(BR4)+12-MONTH('Get Started'!$D9),12))</f>
        <v>6</v>
      </c>
      <c r="BS10" s="26">
        <f ca="1">IF(MOD(MONTH(BS4)+12-MONTH('Get Started'!$D9),12)=0,12,MOD(MONTH(BS4)+12-MONTH('Get Started'!$D9),12))</f>
        <v>9</v>
      </c>
      <c r="BT10" s="26">
        <f ca="1">IF(MOD(MONTH(BT4)+12-MONTH('Get Started'!$D9),12)=0,12,MOD(MONTH(BT4)+12-MONTH('Get Started'!$D9),12))</f>
        <v>12</v>
      </c>
      <c r="BU10" s="26">
        <f ca="1">IF(MOD(MONTH(BU4)+12-MONTH('Get Started'!$D9),12)=0,12,MOD(MONTH(BU4)+12-MONTH('Get Started'!$D9),12))</f>
        <v>3</v>
      </c>
      <c r="BV10" s="26">
        <f ca="1">IF(MOD(MONTH(BV4)+12-MONTH('Get Started'!$D9),12)=0,12,MOD(MONTH(BV4)+12-MONTH('Get Started'!$D9),12))</f>
        <v>6</v>
      </c>
      <c r="BW10" s="26"/>
      <c r="BX10" s="26">
        <f ca="1">IF(MOD(MONTH(BX4)+12-MONTH('Get Started'!$D9),12)=0,12,MOD(MONTH(BX4)+12-MONTH('Get Started'!$D9),12))</f>
        <v>12</v>
      </c>
      <c r="BY10" s="26">
        <f ca="1">IF(MOD(MONTH(BY4)+12-MONTH('Get Started'!$D9),12)=0,12,MOD(MONTH(BY4)+12-MONTH('Get Started'!$D9),12))</f>
        <v>12</v>
      </c>
      <c r="BZ10" s="26">
        <f ca="1">IF(MOD(MONTH(BZ4)+12-MONTH('Get Started'!$D9),12)=0,12,MOD(MONTH(BZ4)+12-MONTH('Get Started'!$D9),12))</f>
        <v>12</v>
      </c>
      <c r="CA10" s="26">
        <f ca="1">IF(MOD(MONTH(CA4)+12-MONTH('Get Started'!$D9),12)=0,12,MOD(MONTH(CA4)+12-MONTH('Get Started'!$D9),12))</f>
        <v>12</v>
      </c>
    </row>
    <row r="11" spans="2:79">
      <c r="BG11" s="43"/>
      <c r="BH11" s="43"/>
      <c r="BI11" s="43"/>
      <c r="BJ11" s="43"/>
      <c r="BK11" s="43"/>
      <c r="BL11" s="43"/>
      <c r="BM11" s="43"/>
      <c r="BN11" s="43"/>
      <c r="BO11" s="43"/>
      <c r="BP11" s="43"/>
      <c r="BQ11" s="43"/>
      <c r="BR11" s="43"/>
      <c r="BS11" s="43"/>
      <c r="BT11" s="43"/>
      <c r="BU11" s="43"/>
      <c r="BV11" s="43"/>
      <c r="BX11" s="43"/>
      <c r="BY11" s="43"/>
      <c r="BZ11" s="43"/>
      <c r="CA11" s="43"/>
    </row>
    <row r="12" spans="2:79" s="66" customFormat="1">
      <c r="B12" s="49" t="s">
        <v>33</v>
      </c>
      <c r="C12" s="67"/>
      <c r="BG12" s="68"/>
      <c r="BH12" s="68"/>
      <c r="BI12" s="68"/>
      <c r="BJ12" s="68"/>
      <c r="BK12" s="68"/>
      <c r="BL12" s="68"/>
      <c r="BM12" s="68"/>
      <c r="BN12" s="68"/>
      <c r="BO12" s="68"/>
      <c r="BP12" s="68"/>
      <c r="BQ12" s="68"/>
      <c r="BR12" s="68"/>
      <c r="BS12" s="68"/>
      <c r="BT12" s="68"/>
      <c r="BU12" s="68"/>
      <c r="BV12" s="68"/>
      <c r="BX12" s="68"/>
      <c r="BY12" s="68"/>
      <c r="BZ12" s="68"/>
      <c r="CA12" s="68"/>
    </row>
    <row r="13" spans="2:79" s="66" customFormat="1">
      <c r="B13" s="71" t="s">
        <v>107</v>
      </c>
      <c r="C13" s="73" t="str">
        <f>'Get Started'!$D$7</f>
        <v>$</v>
      </c>
      <c r="D13" s="66" t="s">
        <v>110</v>
      </c>
      <c r="J13" s="74"/>
      <c r="K13" s="71">
        <v>0</v>
      </c>
      <c r="L13" s="71">
        <f t="shared" ref="L13" si="62">K13</f>
        <v>0</v>
      </c>
      <c r="M13" s="71">
        <f t="shared" ref="M13" si="63">L13</f>
        <v>0</v>
      </c>
      <c r="N13" s="71">
        <f t="shared" ref="N13" si="64">M13</f>
        <v>0</v>
      </c>
      <c r="O13" s="71">
        <f t="shared" ref="O13" si="65">N13</f>
        <v>0</v>
      </c>
      <c r="P13" s="71">
        <f t="shared" ref="P13" si="66">O13</f>
        <v>0</v>
      </c>
      <c r="Q13" s="71">
        <f t="shared" ref="Q13" si="67">P13</f>
        <v>0</v>
      </c>
      <c r="R13" s="71">
        <f t="shared" ref="R13" si="68">Q13</f>
        <v>0</v>
      </c>
      <c r="S13" s="71">
        <f t="shared" ref="S13" si="69">R13</f>
        <v>0</v>
      </c>
      <c r="T13" s="71">
        <f t="shared" ref="T13" si="70">S13</f>
        <v>0</v>
      </c>
      <c r="U13" s="71">
        <f t="shared" ref="U13" si="71">T13</f>
        <v>0</v>
      </c>
      <c r="V13" s="71">
        <f t="shared" ref="V13" si="72">U13</f>
        <v>0</v>
      </c>
      <c r="W13" s="71">
        <f t="shared" ref="W13" si="73">V13</f>
        <v>0</v>
      </c>
      <c r="X13" s="71">
        <f t="shared" ref="X13" si="74">W13</f>
        <v>0</v>
      </c>
      <c r="Y13" s="71">
        <f t="shared" ref="Y13" si="75">X13</f>
        <v>0</v>
      </c>
      <c r="Z13" s="71">
        <f t="shared" ref="Z13" si="76">Y13</f>
        <v>0</v>
      </c>
      <c r="AA13" s="71">
        <f t="shared" ref="AA13" si="77">Z13</f>
        <v>0</v>
      </c>
      <c r="AB13" s="71">
        <f t="shared" ref="AB13" si="78">AA13</f>
        <v>0</v>
      </c>
      <c r="AC13" s="71">
        <f t="shared" ref="AC13" si="79">AB13</f>
        <v>0</v>
      </c>
      <c r="AD13" s="71">
        <f t="shared" ref="AD13" si="80">AC13</f>
        <v>0</v>
      </c>
      <c r="AE13" s="71">
        <f t="shared" ref="AE13" si="81">AD13</f>
        <v>0</v>
      </c>
      <c r="AF13" s="71">
        <f t="shared" ref="AF13" si="82">AE13</f>
        <v>0</v>
      </c>
      <c r="AG13" s="71">
        <f t="shared" ref="AG13" si="83">AF13</f>
        <v>0</v>
      </c>
      <c r="AH13" s="71">
        <f t="shared" ref="AH13" si="84">AG13</f>
        <v>0</v>
      </c>
      <c r="AI13" s="71">
        <f t="shared" ref="AI13" si="85">AH13</f>
        <v>0</v>
      </c>
      <c r="AJ13" s="71">
        <f t="shared" ref="AJ13" si="86">AI13</f>
        <v>0</v>
      </c>
      <c r="AK13" s="71">
        <f t="shared" ref="AK13" si="87">AJ13</f>
        <v>0</v>
      </c>
      <c r="AL13" s="71">
        <f t="shared" ref="AL13" si="88">AK13</f>
        <v>0</v>
      </c>
      <c r="AM13" s="71">
        <f t="shared" ref="AM13" si="89">AL13</f>
        <v>0</v>
      </c>
      <c r="AN13" s="71">
        <f t="shared" ref="AN13" si="90">AM13</f>
        <v>0</v>
      </c>
      <c r="AO13" s="71">
        <f t="shared" ref="AO13" si="91">AN13</f>
        <v>0</v>
      </c>
      <c r="AP13" s="71">
        <f t="shared" ref="AP13" si="92">AO13</f>
        <v>0</v>
      </c>
      <c r="AQ13" s="71">
        <f t="shared" ref="AQ13" si="93">AP13</f>
        <v>0</v>
      </c>
      <c r="AR13" s="71">
        <f t="shared" ref="AR13" si="94">AQ13</f>
        <v>0</v>
      </c>
      <c r="AS13" s="71">
        <f t="shared" ref="AS13" si="95">AR13</f>
        <v>0</v>
      </c>
      <c r="AT13" s="71">
        <f t="shared" ref="AT13" si="96">AS13</f>
        <v>0</v>
      </c>
      <c r="AU13" s="71">
        <f t="shared" ref="AU13" si="97">AT13</f>
        <v>0</v>
      </c>
      <c r="AV13" s="71">
        <f t="shared" ref="AV13" si="98">AU13</f>
        <v>0</v>
      </c>
      <c r="AW13" s="71">
        <f t="shared" ref="AW13" si="99">AV13</f>
        <v>0</v>
      </c>
      <c r="AX13" s="71">
        <f t="shared" ref="AX13" si="100">AW13</f>
        <v>0</v>
      </c>
      <c r="AY13" s="71">
        <f t="shared" ref="AY13" si="101">AX13</f>
        <v>0</v>
      </c>
      <c r="AZ13" s="71">
        <f t="shared" ref="AZ13" si="102">AY13</f>
        <v>0</v>
      </c>
      <c r="BA13" s="71">
        <f t="shared" ref="BA13" si="103">AZ13</f>
        <v>0</v>
      </c>
      <c r="BB13" s="71">
        <f t="shared" ref="BB13" si="104">BA13</f>
        <v>0</v>
      </c>
      <c r="BC13" s="71">
        <f t="shared" ref="BC13" si="105">BB13</f>
        <v>0</v>
      </c>
      <c r="BD13" s="71">
        <f t="shared" ref="BD13" si="106">BC13</f>
        <v>0</v>
      </c>
      <c r="BE13" s="71">
        <f t="shared" ref="BE13" si="107">BD13</f>
        <v>0</v>
      </c>
      <c r="BG13" s="68">
        <f t="shared" ref="BG13:BV16" ca="1" si="108">SUMIFS($K13:$BE13,$K$6:$BE$6,BG$6,$K$7:$BE$7,BG$7)</f>
        <v>0</v>
      </c>
      <c r="BH13" s="68">
        <f t="shared" ca="1" si="108"/>
        <v>0</v>
      </c>
      <c r="BI13" s="68">
        <f t="shared" ca="1" si="108"/>
        <v>0</v>
      </c>
      <c r="BJ13" s="68">
        <f t="shared" ca="1" si="108"/>
        <v>0</v>
      </c>
      <c r="BK13" s="68">
        <f t="shared" ca="1" si="108"/>
        <v>0</v>
      </c>
      <c r="BL13" s="68">
        <f t="shared" ca="1" si="108"/>
        <v>0</v>
      </c>
      <c r="BM13" s="68">
        <f t="shared" ca="1" si="108"/>
        <v>0</v>
      </c>
      <c r="BN13" s="68">
        <f t="shared" ca="1" si="108"/>
        <v>0</v>
      </c>
      <c r="BO13" s="68">
        <f t="shared" ca="1" si="108"/>
        <v>0</v>
      </c>
      <c r="BP13" s="68">
        <f t="shared" ca="1" si="108"/>
        <v>0</v>
      </c>
      <c r="BQ13" s="68">
        <f t="shared" ca="1" si="108"/>
        <v>0</v>
      </c>
      <c r="BR13" s="68">
        <f t="shared" ca="1" si="108"/>
        <v>0</v>
      </c>
      <c r="BS13" s="68">
        <f t="shared" ca="1" si="108"/>
        <v>0</v>
      </c>
      <c r="BT13" s="68">
        <f t="shared" ca="1" si="108"/>
        <v>0</v>
      </c>
      <c r="BU13" s="68">
        <f t="shared" ca="1" si="108"/>
        <v>0</v>
      </c>
      <c r="BV13" s="68">
        <f t="shared" ca="1" si="108"/>
        <v>0</v>
      </c>
      <c r="BX13" s="68">
        <f t="shared" ref="BX13:CA16" ca="1" si="109">SUMIFS($K13:$BE13,$K$6:$BE$6,BX$6)</f>
        <v>0</v>
      </c>
      <c r="BY13" s="68">
        <f t="shared" ca="1" si="109"/>
        <v>0</v>
      </c>
      <c r="BZ13" s="68">
        <f t="shared" ca="1" si="109"/>
        <v>0</v>
      </c>
      <c r="CA13" s="68">
        <f t="shared" ca="1" si="109"/>
        <v>0</v>
      </c>
    </row>
    <row r="14" spans="2:79" s="66" customFormat="1">
      <c r="B14" s="71" t="s">
        <v>108</v>
      </c>
      <c r="C14" s="73" t="str">
        <f>'Get Started'!$D$7</f>
        <v>$</v>
      </c>
      <c r="D14" s="66" t="s">
        <v>110</v>
      </c>
      <c r="J14" s="74"/>
      <c r="K14" s="71">
        <v>0</v>
      </c>
      <c r="L14" s="71">
        <f t="shared" ref="L14:AS14" si="110">K14</f>
        <v>0</v>
      </c>
      <c r="M14" s="71">
        <f t="shared" si="110"/>
        <v>0</v>
      </c>
      <c r="N14" s="71">
        <f t="shared" si="110"/>
        <v>0</v>
      </c>
      <c r="O14" s="71">
        <f t="shared" si="110"/>
        <v>0</v>
      </c>
      <c r="P14" s="71">
        <f t="shared" si="110"/>
        <v>0</v>
      </c>
      <c r="Q14" s="71">
        <f t="shared" si="110"/>
        <v>0</v>
      </c>
      <c r="R14" s="71">
        <f t="shared" si="110"/>
        <v>0</v>
      </c>
      <c r="S14" s="71">
        <f t="shared" si="110"/>
        <v>0</v>
      </c>
      <c r="T14" s="71">
        <f t="shared" si="110"/>
        <v>0</v>
      </c>
      <c r="U14" s="71">
        <f t="shared" si="110"/>
        <v>0</v>
      </c>
      <c r="V14" s="71">
        <f t="shared" si="110"/>
        <v>0</v>
      </c>
      <c r="W14" s="71">
        <f t="shared" si="110"/>
        <v>0</v>
      </c>
      <c r="X14" s="71">
        <f t="shared" si="110"/>
        <v>0</v>
      </c>
      <c r="Y14" s="71">
        <f t="shared" si="110"/>
        <v>0</v>
      </c>
      <c r="Z14" s="71">
        <f t="shared" si="110"/>
        <v>0</v>
      </c>
      <c r="AA14" s="71">
        <f t="shared" si="110"/>
        <v>0</v>
      </c>
      <c r="AB14" s="71">
        <f t="shared" si="110"/>
        <v>0</v>
      </c>
      <c r="AC14" s="71">
        <f t="shared" si="110"/>
        <v>0</v>
      </c>
      <c r="AD14" s="71">
        <f t="shared" si="110"/>
        <v>0</v>
      </c>
      <c r="AE14" s="71">
        <f t="shared" si="110"/>
        <v>0</v>
      </c>
      <c r="AF14" s="71">
        <f t="shared" si="110"/>
        <v>0</v>
      </c>
      <c r="AG14" s="71">
        <f t="shared" si="110"/>
        <v>0</v>
      </c>
      <c r="AH14" s="71">
        <f t="shared" si="110"/>
        <v>0</v>
      </c>
      <c r="AI14" s="71">
        <f t="shared" si="110"/>
        <v>0</v>
      </c>
      <c r="AJ14" s="71">
        <f t="shared" si="110"/>
        <v>0</v>
      </c>
      <c r="AK14" s="71">
        <f t="shared" si="110"/>
        <v>0</v>
      </c>
      <c r="AL14" s="71">
        <f t="shared" si="110"/>
        <v>0</v>
      </c>
      <c r="AM14" s="71">
        <f t="shared" si="110"/>
        <v>0</v>
      </c>
      <c r="AN14" s="71">
        <f t="shared" si="110"/>
        <v>0</v>
      </c>
      <c r="AO14" s="71">
        <f t="shared" si="110"/>
        <v>0</v>
      </c>
      <c r="AP14" s="71">
        <f t="shared" si="110"/>
        <v>0</v>
      </c>
      <c r="AQ14" s="71">
        <f t="shared" si="110"/>
        <v>0</v>
      </c>
      <c r="AR14" s="71">
        <f t="shared" si="110"/>
        <v>0</v>
      </c>
      <c r="AS14" s="71">
        <f t="shared" si="110"/>
        <v>0</v>
      </c>
      <c r="AT14" s="71">
        <f t="shared" ref="AT14:AT15" si="111">AS14</f>
        <v>0</v>
      </c>
      <c r="AU14" s="71">
        <f t="shared" ref="AU14:AU15" si="112">AT14</f>
        <v>0</v>
      </c>
      <c r="AV14" s="71">
        <f t="shared" ref="AV14:AV15" si="113">AU14</f>
        <v>0</v>
      </c>
      <c r="AW14" s="71">
        <f t="shared" ref="AW14:AW15" si="114">AV14</f>
        <v>0</v>
      </c>
      <c r="AX14" s="71">
        <f t="shared" ref="AX14:AX15" si="115">AW14</f>
        <v>0</v>
      </c>
      <c r="AY14" s="71">
        <f t="shared" ref="AY14:AY15" si="116">AX14</f>
        <v>0</v>
      </c>
      <c r="AZ14" s="71">
        <f t="shared" ref="AZ14:AZ15" si="117">AY14</f>
        <v>0</v>
      </c>
      <c r="BA14" s="71">
        <f t="shared" ref="BA14:BA15" si="118">AZ14</f>
        <v>0</v>
      </c>
      <c r="BB14" s="71">
        <f t="shared" ref="BB14:BB15" si="119">BA14</f>
        <v>0</v>
      </c>
      <c r="BC14" s="71">
        <f t="shared" ref="BC14:BC15" si="120">BB14</f>
        <v>0</v>
      </c>
      <c r="BD14" s="71">
        <f t="shared" ref="BD14:BD15" si="121">BC14</f>
        <v>0</v>
      </c>
      <c r="BE14" s="71">
        <f t="shared" ref="BE14:BE15" si="122">BD14</f>
        <v>0</v>
      </c>
      <c r="BG14" s="68">
        <f t="shared" ca="1" si="108"/>
        <v>0</v>
      </c>
      <c r="BH14" s="68">
        <f t="shared" ca="1" si="108"/>
        <v>0</v>
      </c>
      <c r="BI14" s="68">
        <f t="shared" ca="1" si="108"/>
        <v>0</v>
      </c>
      <c r="BJ14" s="68">
        <f t="shared" ca="1" si="108"/>
        <v>0</v>
      </c>
      <c r="BK14" s="68">
        <f t="shared" ca="1" si="108"/>
        <v>0</v>
      </c>
      <c r="BL14" s="68">
        <f t="shared" ca="1" si="108"/>
        <v>0</v>
      </c>
      <c r="BM14" s="68">
        <f t="shared" ca="1" si="108"/>
        <v>0</v>
      </c>
      <c r="BN14" s="68">
        <f t="shared" ca="1" si="108"/>
        <v>0</v>
      </c>
      <c r="BO14" s="68">
        <f t="shared" ca="1" si="108"/>
        <v>0</v>
      </c>
      <c r="BP14" s="68">
        <f t="shared" ca="1" si="108"/>
        <v>0</v>
      </c>
      <c r="BQ14" s="68">
        <f t="shared" ca="1" si="108"/>
        <v>0</v>
      </c>
      <c r="BR14" s="68">
        <f t="shared" ca="1" si="108"/>
        <v>0</v>
      </c>
      <c r="BS14" s="68">
        <f t="shared" ca="1" si="108"/>
        <v>0</v>
      </c>
      <c r="BT14" s="68">
        <f t="shared" ca="1" si="108"/>
        <v>0</v>
      </c>
      <c r="BU14" s="68">
        <f t="shared" ca="1" si="108"/>
        <v>0</v>
      </c>
      <c r="BV14" s="68">
        <f t="shared" ca="1" si="108"/>
        <v>0</v>
      </c>
      <c r="BX14" s="68">
        <f t="shared" ca="1" si="109"/>
        <v>0</v>
      </c>
      <c r="BY14" s="68">
        <f t="shared" ca="1" si="109"/>
        <v>0</v>
      </c>
      <c r="BZ14" s="68">
        <f t="shared" ca="1" si="109"/>
        <v>0</v>
      </c>
      <c r="CA14" s="68">
        <f t="shared" ca="1" si="109"/>
        <v>0</v>
      </c>
    </row>
    <row r="15" spans="2:79" s="66" customFormat="1">
      <c r="B15" s="71" t="s">
        <v>109</v>
      </c>
      <c r="C15" s="73" t="str">
        <f>'Get Started'!$D$7</f>
        <v>$</v>
      </c>
      <c r="D15" s="66" t="s">
        <v>110</v>
      </c>
      <c r="J15" s="74"/>
      <c r="K15" s="71">
        <v>0</v>
      </c>
      <c r="L15" s="71">
        <f t="shared" ref="L15:AS15" si="123">K15</f>
        <v>0</v>
      </c>
      <c r="M15" s="71">
        <f t="shared" si="123"/>
        <v>0</v>
      </c>
      <c r="N15" s="71">
        <f t="shared" si="123"/>
        <v>0</v>
      </c>
      <c r="O15" s="71">
        <f t="shared" si="123"/>
        <v>0</v>
      </c>
      <c r="P15" s="71">
        <f t="shared" si="123"/>
        <v>0</v>
      </c>
      <c r="Q15" s="71">
        <f t="shared" si="123"/>
        <v>0</v>
      </c>
      <c r="R15" s="71">
        <f t="shared" si="123"/>
        <v>0</v>
      </c>
      <c r="S15" s="71">
        <f t="shared" si="123"/>
        <v>0</v>
      </c>
      <c r="T15" s="71">
        <f t="shared" si="123"/>
        <v>0</v>
      </c>
      <c r="U15" s="71">
        <f t="shared" si="123"/>
        <v>0</v>
      </c>
      <c r="V15" s="71">
        <f t="shared" si="123"/>
        <v>0</v>
      </c>
      <c r="W15" s="71">
        <f t="shared" si="123"/>
        <v>0</v>
      </c>
      <c r="X15" s="71">
        <f t="shared" si="123"/>
        <v>0</v>
      </c>
      <c r="Y15" s="71">
        <f t="shared" si="123"/>
        <v>0</v>
      </c>
      <c r="Z15" s="71">
        <f t="shared" si="123"/>
        <v>0</v>
      </c>
      <c r="AA15" s="71">
        <f t="shared" si="123"/>
        <v>0</v>
      </c>
      <c r="AB15" s="71">
        <f t="shared" si="123"/>
        <v>0</v>
      </c>
      <c r="AC15" s="71">
        <f t="shared" si="123"/>
        <v>0</v>
      </c>
      <c r="AD15" s="71">
        <f t="shared" si="123"/>
        <v>0</v>
      </c>
      <c r="AE15" s="71">
        <f t="shared" si="123"/>
        <v>0</v>
      </c>
      <c r="AF15" s="71">
        <f t="shared" si="123"/>
        <v>0</v>
      </c>
      <c r="AG15" s="71">
        <f t="shared" si="123"/>
        <v>0</v>
      </c>
      <c r="AH15" s="71">
        <f t="shared" si="123"/>
        <v>0</v>
      </c>
      <c r="AI15" s="71">
        <f t="shared" si="123"/>
        <v>0</v>
      </c>
      <c r="AJ15" s="71">
        <f t="shared" si="123"/>
        <v>0</v>
      </c>
      <c r="AK15" s="71">
        <f t="shared" si="123"/>
        <v>0</v>
      </c>
      <c r="AL15" s="71">
        <f t="shared" si="123"/>
        <v>0</v>
      </c>
      <c r="AM15" s="71">
        <f t="shared" si="123"/>
        <v>0</v>
      </c>
      <c r="AN15" s="71">
        <f t="shared" si="123"/>
        <v>0</v>
      </c>
      <c r="AO15" s="71">
        <f t="shared" si="123"/>
        <v>0</v>
      </c>
      <c r="AP15" s="71">
        <f t="shared" si="123"/>
        <v>0</v>
      </c>
      <c r="AQ15" s="71">
        <f t="shared" si="123"/>
        <v>0</v>
      </c>
      <c r="AR15" s="71">
        <f t="shared" si="123"/>
        <v>0</v>
      </c>
      <c r="AS15" s="71">
        <f t="shared" si="123"/>
        <v>0</v>
      </c>
      <c r="AT15" s="71">
        <f t="shared" si="111"/>
        <v>0</v>
      </c>
      <c r="AU15" s="71">
        <f t="shared" si="112"/>
        <v>0</v>
      </c>
      <c r="AV15" s="71">
        <f t="shared" si="113"/>
        <v>0</v>
      </c>
      <c r="AW15" s="71">
        <f t="shared" si="114"/>
        <v>0</v>
      </c>
      <c r="AX15" s="71">
        <f t="shared" si="115"/>
        <v>0</v>
      </c>
      <c r="AY15" s="71">
        <f t="shared" si="116"/>
        <v>0</v>
      </c>
      <c r="AZ15" s="71">
        <f t="shared" si="117"/>
        <v>0</v>
      </c>
      <c r="BA15" s="71">
        <f t="shared" si="118"/>
        <v>0</v>
      </c>
      <c r="BB15" s="71">
        <f t="shared" si="119"/>
        <v>0</v>
      </c>
      <c r="BC15" s="71">
        <f t="shared" si="120"/>
        <v>0</v>
      </c>
      <c r="BD15" s="71">
        <f t="shared" si="121"/>
        <v>0</v>
      </c>
      <c r="BE15" s="71">
        <f t="shared" si="122"/>
        <v>0</v>
      </c>
      <c r="BG15" s="68">
        <f t="shared" ca="1" si="108"/>
        <v>0</v>
      </c>
      <c r="BH15" s="68">
        <f t="shared" ca="1" si="108"/>
        <v>0</v>
      </c>
      <c r="BI15" s="68">
        <f t="shared" ca="1" si="108"/>
        <v>0</v>
      </c>
      <c r="BJ15" s="68">
        <f t="shared" ca="1" si="108"/>
        <v>0</v>
      </c>
      <c r="BK15" s="68">
        <f t="shared" ca="1" si="108"/>
        <v>0</v>
      </c>
      <c r="BL15" s="68">
        <f t="shared" ca="1" si="108"/>
        <v>0</v>
      </c>
      <c r="BM15" s="68">
        <f t="shared" ca="1" si="108"/>
        <v>0</v>
      </c>
      <c r="BN15" s="68">
        <f t="shared" ca="1" si="108"/>
        <v>0</v>
      </c>
      <c r="BO15" s="68">
        <f t="shared" ca="1" si="108"/>
        <v>0</v>
      </c>
      <c r="BP15" s="68">
        <f t="shared" ca="1" si="108"/>
        <v>0</v>
      </c>
      <c r="BQ15" s="68">
        <f t="shared" ca="1" si="108"/>
        <v>0</v>
      </c>
      <c r="BR15" s="68">
        <f t="shared" ca="1" si="108"/>
        <v>0</v>
      </c>
      <c r="BS15" s="68">
        <f t="shared" ca="1" si="108"/>
        <v>0</v>
      </c>
      <c r="BT15" s="68">
        <f t="shared" ca="1" si="108"/>
        <v>0</v>
      </c>
      <c r="BU15" s="68">
        <f t="shared" ca="1" si="108"/>
        <v>0</v>
      </c>
      <c r="BV15" s="68">
        <f t="shared" ca="1" si="108"/>
        <v>0</v>
      </c>
      <c r="BX15" s="68">
        <f t="shared" ca="1" si="109"/>
        <v>0</v>
      </c>
      <c r="BY15" s="68">
        <f t="shared" ca="1" si="109"/>
        <v>0</v>
      </c>
      <c r="BZ15" s="68">
        <f t="shared" ca="1" si="109"/>
        <v>0</v>
      </c>
      <c r="CA15" s="68">
        <f t="shared" ca="1" si="109"/>
        <v>0</v>
      </c>
    </row>
    <row r="16" spans="2:79" s="66" customFormat="1">
      <c r="B16" s="66" t="s">
        <v>291</v>
      </c>
      <c r="C16" s="73" t="str">
        <f>'Get Started'!$D$7</f>
        <v>$</v>
      </c>
      <c r="D16" s="66" t="s">
        <v>65</v>
      </c>
      <c r="K16" s="69">
        <f t="shared" ref="K16:AS16" si="124">SUM(K13:K15)</f>
        <v>0</v>
      </c>
      <c r="L16" s="69">
        <f t="shared" si="124"/>
        <v>0</v>
      </c>
      <c r="M16" s="69">
        <f t="shared" si="124"/>
        <v>0</v>
      </c>
      <c r="N16" s="69">
        <f t="shared" si="124"/>
        <v>0</v>
      </c>
      <c r="O16" s="69">
        <f t="shared" si="124"/>
        <v>0</v>
      </c>
      <c r="P16" s="69">
        <f t="shared" si="124"/>
        <v>0</v>
      </c>
      <c r="Q16" s="69">
        <f t="shared" si="124"/>
        <v>0</v>
      </c>
      <c r="R16" s="69">
        <f t="shared" si="124"/>
        <v>0</v>
      </c>
      <c r="S16" s="69">
        <f t="shared" si="124"/>
        <v>0</v>
      </c>
      <c r="T16" s="69">
        <f t="shared" si="124"/>
        <v>0</v>
      </c>
      <c r="U16" s="69">
        <f t="shared" si="124"/>
        <v>0</v>
      </c>
      <c r="V16" s="69">
        <f t="shared" si="124"/>
        <v>0</v>
      </c>
      <c r="W16" s="69">
        <f t="shared" si="124"/>
        <v>0</v>
      </c>
      <c r="X16" s="69">
        <f t="shared" si="124"/>
        <v>0</v>
      </c>
      <c r="Y16" s="69">
        <f t="shared" si="124"/>
        <v>0</v>
      </c>
      <c r="Z16" s="69">
        <f t="shared" si="124"/>
        <v>0</v>
      </c>
      <c r="AA16" s="69">
        <f t="shared" si="124"/>
        <v>0</v>
      </c>
      <c r="AB16" s="69">
        <f t="shared" si="124"/>
        <v>0</v>
      </c>
      <c r="AC16" s="69">
        <f t="shared" si="124"/>
        <v>0</v>
      </c>
      <c r="AD16" s="69">
        <f t="shared" si="124"/>
        <v>0</v>
      </c>
      <c r="AE16" s="69">
        <f t="shared" si="124"/>
        <v>0</v>
      </c>
      <c r="AF16" s="69">
        <f t="shared" si="124"/>
        <v>0</v>
      </c>
      <c r="AG16" s="69">
        <f t="shared" si="124"/>
        <v>0</v>
      </c>
      <c r="AH16" s="69">
        <f t="shared" si="124"/>
        <v>0</v>
      </c>
      <c r="AI16" s="69">
        <f t="shared" si="124"/>
        <v>0</v>
      </c>
      <c r="AJ16" s="69">
        <f t="shared" si="124"/>
        <v>0</v>
      </c>
      <c r="AK16" s="69">
        <f t="shared" si="124"/>
        <v>0</v>
      </c>
      <c r="AL16" s="69">
        <f t="shared" si="124"/>
        <v>0</v>
      </c>
      <c r="AM16" s="69">
        <f t="shared" si="124"/>
        <v>0</v>
      </c>
      <c r="AN16" s="69">
        <f t="shared" si="124"/>
        <v>0</v>
      </c>
      <c r="AO16" s="69">
        <f t="shared" si="124"/>
        <v>0</v>
      </c>
      <c r="AP16" s="69">
        <f t="shared" si="124"/>
        <v>0</v>
      </c>
      <c r="AQ16" s="69">
        <f t="shared" si="124"/>
        <v>0</v>
      </c>
      <c r="AR16" s="69">
        <f t="shared" si="124"/>
        <v>0</v>
      </c>
      <c r="AS16" s="69">
        <f t="shared" si="124"/>
        <v>0</v>
      </c>
      <c r="AT16" s="69">
        <f t="shared" ref="AT16:BE16" si="125">SUM(AT13:AT15)</f>
        <v>0</v>
      </c>
      <c r="AU16" s="69">
        <f t="shared" si="125"/>
        <v>0</v>
      </c>
      <c r="AV16" s="69">
        <f t="shared" si="125"/>
        <v>0</v>
      </c>
      <c r="AW16" s="69">
        <f t="shared" si="125"/>
        <v>0</v>
      </c>
      <c r="AX16" s="69">
        <f t="shared" si="125"/>
        <v>0</v>
      </c>
      <c r="AY16" s="69">
        <f t="shared" si="125"/>
        <v>0</v>
      </c>
      <c r="AZ16" s="69">
        <f t="shared" si="125"/>
        <v>0</v>
      </c>
      <c r="BA16" s="69">
        <f t="shared" si="125"/>
        <v>0</v>
      </c>
      <c r="BB16" s="69">
        <f t="shared" si="125"/>
        <v>0</v>
      </c>
      <c r="BC16" s="69">
        <f t="shared" si="125"/>
        <v>0</v>
      </c>
      <c r="BD16" s="69">
        <f t="shared" si="125"/>
        <v>0</v>
      </c>
      <c r="BE16" s="69">
        <f t="shared" si="125"/>
        <v>0</v>
      </c>
      <c r="BG16" s="69">
        <f t="shared" ca="1" si="108"/>
        <v>0</v>
      </c>
      <c r="BH16" s="69">
        <f t="shared" ca="1" si="108"/>
        <v>0</v>
      </c>
      <c r="BI16" s="69">
        <f t="shared" ca="1" si="108"/>
        <v>0</v>
      </c>
      <c r="BJ16" s="69">
        <f t="shared" ca="1" si="108"/>
        <v>0</v>
      </c>
      <c r="BK16" s="69">
        <f t="shared" ca="1" si="108"/>
        <v>0</v>
      </c>
      <c r="BL16" s="69">
        <f t="shared" ca="1" si="108"/>
        <v>0</v>
      </c>
      <c r="BM16" s="69">
        <f t="shared" ca="1" si="108"/>
        <v>0</v>
      </c>
      <c r="BN16" s="69">
        <f t="shared" ca="1" si="108"/>
        <v>0</v>
      </c>
      <c r="BO16" s="69">
        <f t="shared" ca="1" si="108"/>
        <v>0</v>
      </c>
      <c r="BP16" s="69">
        <f t="shared" ca="1" si="108"/>
        <v>0</v>
      </c>
      <c r="BQ16" s="69">
        <f t="shared" ca="1" si="108"/>
        <v>0</v>
      </c>
      <c r="BR16" s="69">
        <f t="shared" ca="1" si="108"/>
        <v>0</v>
      </c>
      <c r="BS16" s="69">
        <f t="shared" ca="1" si="108"/>
        <v>0</v>
      </c>
      <c r="BT16" s="69">
        <f t="shared" ca="1" si="108"/>
        <v>0</v>
      </c>
      <c r="BU16" s="69">
        <f t="shared" ca="1" si="108"/>
        <v>0</v>
      </c>
      <c r="BV16" s="69">
        <f t="shared" ca="1" si="108"/>
        <v>0</v>
      </c>
      <c r="BX16" s="69">
        <f t="shared" ca="1" si="109"/>
        <v>0</v>
      </c>
      <c r="BY16" s="69">
        <f t="shared" ca="1" si="109"/>
        <v>0</v>
      </c>
      <c r="BZ16" s="69">
        <f t="shared" ca="1" si="109"/>
        <v>0</v>
      </c>
      <c r="CA16" s="69">
        <f t="shared" ca="1" si="109"/>
        <v>0</v>
      </c>
    </row>
    <row r="17" spans="2:79" s="66" customFormat="1">
      <c r="C17" s="73"/>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G17" s="68"/>
      <c r="BH17" s="68"/>
      <c r="BI17" s="68"/>
      <c r="BJ17" s="68"/>
      <c r="BK17" s="68"/>
      <c r="BL17" s="68"/>
      <c r="BM17" s="68"/>
      <c r="BN17" s="68"/>
      <c r="BO17" s="68"/>
      <c r="BP17" s="68"/>
      <c r="BQ17" s="68"/>
      <c r="BR17" s="68"/>
      <c r="BS17" s="68"/>
      <c r="BT17" s="68"/>
      <c r="BU17" s="68"/>
      <c r="BV17" s="68"/>
      <c r="BX17" s="68"/>
      <c r="BY17" s="68"/>
      <c r="BZ17" s="68"/>
      <c r="CA17" s="68"/>
    </row>
    <row r="18" spans="2:79" s="66" customFormat="1">
      <c r="C18" s="73"/>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G18" s="68"/>
      <c r="BH18" s="68"/>
      <c r="BI18" s="68"/>
      <c r="BJ18" s="68"/>
      <c r="BK18" s="68"/>
      <c r="BL18" s="68"/>
      <c r="BM18" s="68"/>
      <c r="BN18" s="68"/>
      <c r="BO18" s="68"/>
      <c r="BP18" s="68"/>
      <c r="BQ18" s="68"/>
      <c r="BR18" s="68"/>
      <c r="BS18" s="68"/>
      <c r="BT18" s="68"/>
      <c r="BU18" s="68"/>
      <c r="BV18" s="68"/>
      <c r="BX18" s="68"/>
      <c r="BY18" s="68"/>
      <c r="BZ18" s="68"/>
      <c r="CA18" s="68"/>
    </row>
    <row r="19" spans="2:79" s="66" customFormat="1">
      <c r="B19" s="49" t="s">
        <v>58</v>
      </c>
      <c r="C19" s="72"/>
      <c r="D19" s="66" t="s">
        <v>72</v>
      </c>
      <c r="BG19" s="68"/>
      <c r="BH19" s="68"/>
      <c r="BI19" s="68"/>
      <c r="BJ19" s="68"/>
      <c r="BK19" s="68"/>
      <c r="BL19" s="68"/>
      <c r="BM19" s="68"/>
      <c r="BN19" s="68"/>
      <c r="BO19" s="68"/>
      <c r="BP19" s="68"/>
      <c r="BQ19" s="68"/>
      <c r="BR19" s="68"/>
      <c r="BS19" s="68"/>
      <c r="BT19" s="68"/>
      <c r="BU19" s="68"/>
      <c r="BV19" s="68"/>
      <c r="BX19" s="68"/>
      <c r="BY19" s="68"/>
      <c r="BZ19" s="68"/>
      <c r="CA19" s="68"/>
    </row>
    <row r="20" spans="2:79" s="66" customFormat="1">
      <c r="B20" s="71" t="s">
        <v>127</v>
      </c>
      <c r="C20" s="73" t="str">
        <f>'Get Started'!$D$7</f>
        <v>$</v>
      </c>
      <c r="D20" s="71" t="s">
        <v>38</v>
      </c>
      <c r="E20" s="74" t="s">
        <v>126</v>
      </c>
      <c r="F20" s="74"/>
      <c r="G20" s="74"/>
      <c r="H20" s="74"/>
      <c r="I20" s="74"/>
      <c r="K20" s="71">
        <v>0</v>
      </c>
      <c r="L20" s="71">
        <f t="shared" ref="L20:AS20" si="126">K20</f>
        <v>0</v>
      </c>
      <c r="M20" s="71">
        <f t="shared" si="126"/>
        <v>0</v>
      </c>
      <c r="N20" s="71">
        <f t="shared" si="126"/>
        <v>0</v>
      </c>
      <c r="O20" s="71">
        <f t="shared" si="126"/>
        <v>0</v>
      </c>
      <c r="P20" s="71">
        <f t="shared" si="126"/>
        <v>0</v>
      </c>
      <c r="Q20" s="71">
        <f t="shared" si="126"/>
        <v>0</v>
      </c>
      <c r="R20" s="71">
        <f t="shared" si="126"/>
        <v>0</v>
      </c>
      <c r="S20" s="71">
        <f t="shared" si="126"/>
        <v>0</v>
      </c>
      <c r="T20" s="71">
        <f t="shared" si="126"/>
        <v>0</v>
      </c>
      <c r="U20" s="71">
        <f t="shared" si="126"/>
        <v>0</v>
      </c>
      <c r="V20" s="71">
        <f t="shared" si="126"/>
        <v>0</v>
      </c>
      <c r="W20" s="71">
        <f t="shared" si="126"/>
        <v>0</v>
      </c>
      <c r="X20" s="71">
        <f t="shared" si="126"/>
        <v>0</v>
      </c>
      <c r="Y20" s="71">
        <f t="shared" si="126"/>
        <v>0</v>
      </c>
      <c r="Z20" s="71">
        <f t="shared" si="126"/>
        <v>0</v>
      </c>
      <c r="AA20" s="71">
        <f t="shared" si="126"/>
        <v>0</v>
      </c>
      <c r="AB20" s="71">
        <f t="shared" si="126"/>
        <v>0</v>
      </c>
      <c r="AC20" s="71">
        <f t="shared" si="126"/>
        <v>0</v>
      </c>
      <c r="AD20" s="71">
        <f t="shared" si="126"/>
        <v>0</v>
      </c>
      <c r="AE20" s="71">
        <f t="shared" si="126"/>
        <v>0</v>
      </c>
      <c r="AF20" s="71">
        <f t="shared" si="126"/>
        <v>0</v>
      </c>
      <c r="AG20" s="71">
        <f t="shared" si="126"/>
        <v>0</v>
      </c>
      <c r="AH20" s="71">
        <f t="shared" si="126"/>
        <v>0</v>
      </c>
      <c r="AI20" s="71">
        <f t="shared" si="126"/>
        <v>0</v>
      </c>
      <c r="AJ20" s="71">
        <f t="shared" si="126"/>
        <v>0</v>
      </c>
      <c r="AK20" s="71">
        <f t="shared" si="126"/>
        <v>0</v>
      </c>
      <c r="AL20" s="71">
        <f t="shared" si="126"/>
        <v>0</v>
      </c>
      <c r="AM20" s="71">
        <f t="shared" si="126"/>
        <v>0</v>
      </c>
      <c r="AN20" s="71">
        <f t="shared" si="126"/>
        <v>0</v>
      </c>
      <c r="AO20" s="71">
        <f t="shared" si="126"/>
        <v>0</v>
      </c>
      <c r="AP20" s="71">
        <f t="shared" si="126"/>
        <v>0</v>
      </c>
      <c r="AQ20" s="71">
        <f t="shared" si="126"/>
        <v>0</v>
      </c>
      <c r="AR20" s="71">
        <f t="shared" si="126"/>
        <v>0</v>
      </c>
      <c r="AS20" s="71">
        <f t="shared" si="126"/>
        <v>0</v>
      </c>
      <c r="AT20" s="71">
        <f t="shared" ref="AT20:AT25" si="127">AS20</f>
        <v>0</v>
      </c>
      <c r="AU20" s="71">
        <f t="shared" ref="AU20:AU25" si="128">AT20</f>
        <v>0</v>
      </c>
      <c r="AV20" s="71">
        <f t="shared" ref="AV20:AV25" si="129">AU20</f>
        <v>0</v>
      </c>
      <c r="AW20" s="71">
        <f t="shared" ref="AW20:AW25" si="130">AV20</f>
        <v>0</v>
      </c>
      <c r="AX20" s="71">
        <f t="shared" ref="AX20:AX25" si="131">AW20</f>
        <v>0</v>
      </c>
      <c r="AY20" s="71">
        <f t="shared" ref="AY20:AY25" si="132">AX20</f>
        <v>0</v>
      </c>
      <c r="AZ20" s="71">
        <f t="shared" ref="AZ20:AZ25" si="133">AY20</f>
        <v>0</v>
      </c>
      <c r="BA20" s="71">
        <f t="shared" ref="BA20:BA25" si="134">AZ20</f>
        <v>0</v>
      </c>
      <c r="BB20" s="71">
        <f t="shared" ref="BB20:BB25" si="135">BA20</f>
        <v>0</v>
      </c>
      <c r="BC20" s="71">
        <f t="shared" ref="BC20:BC25" si="136">BB20</f>
        <v>0</v>
      </c>
      <c r="BD20" s="71">
        <f t="shared" ref="BD20:BD25" si="137">BC20</f>
        <v>0</v>
      </c>
      <c r="BE20" s="71">
        <f t="shared" ref="BE20:BE25" si="138">BD20</f>
        <v>0</v>
      </c>
      <c r="BG20" s="68">
        <f t="shared" ref="BG20:BV29" ca="1" si="139">SUMIFS($K20:$BE20,$K$6:$BE$6,BG$6,$K$7:$BE$7,BG$7)</f>
        <v>0</v>
      </c>
      <c r="BH20" s="68">
        <f t="shared" ca="1" si="139"/>
        <v>0</v>
      </c>
      <c r="BI20" s="68">
        <f t="shared" ca="1" si="139"/>
        <v>0</v>
      </c>
      <c r="BJ20" s="68">
        <f t="shared" ca="1" si="139"/>
        <v>0</v>
      </c>
      <c r="BK20" s="68">
        <f t="shared" ca="1" si="139"/>
        <v>0</v>
      </c>
      <c r="BL20" s="68">
        <f t="shared" ca="1" si="139"/>
        <v>0</v>
      </c>
      <c r="BM20" s="68">
        <f t="shared" ca="1" si="139"/>
        <v>0</v>
      </c>
      <c r="BN20" s="68">
        <f t="shared" ca="1" si="139"/>
        <v>0</v>
      </c>
      <c r="BO20" s="68">
        <f t="shared" ca="1" si="139"/>
        <v>0</v>
      </c>
      <c r="BP20" s="68">
        <f t="shared" ca="1" si="139"/>
        <v>0</v>
      </c>
      <c r="BQ20" s="68">
        <f t="shared" ca="1" si="139"/>
        <v>0</v>
      </c>
      <c r="BR20" s="68">
        <f t="shared" ca="1" si="139"/>
        <v>0</v>
      </c>
      <c r="BS20" s="68">
        <f t="shared" ca="1" si="139"/>
        <v>0</v>
      </c>
      <c r="BT20" s="68">
        <f t="shared" ca="1" si="139"/>
        <v>0</v>
      </c>
      <c r="BU20" s="68">
        <f t="shared" ca="1" si="139"/>
        <v>0</v>
      </c>
      <c r="BV20" s="68">
        <f t="shared" ca="1" si="139"/>
        <v>0</v>
      </c>
      <c r="BX20" s="68">
        <f t="shared" ref="BX20:CA39" ca="1" si="140">SUMIFS($K20:$BE20,$K$6:$BE$6,BX$6)</f>
        <v>0</v>
      </c>
      <c r="BY20" s="68">
        <f t="shared" ca="1" si="140"/>
        <v>0</v>
      </c>
      <c r="BZ20" s="68">
        <f t="shared" ca="1" si="140"/>
        <v>0</v>
      </c>
      <c r="CA20" s="68">
        <f t="shared" ca="1" si="140"/>
        <v>0</v>
      </c>
    </row>
    <row r="21" spans="2:79" s="66" customFormat="1">
      <c r="B21" s="71" t="s">
        <v>128</v>
      </c>
      <c r="C21" s="73" t="str">
        <f>'Get Started'!$D$7</f>
        <v>$</v>
      </c>
      <c r="D21" s="71" t="s">
        <v>38</v>
      </c>
      <c r="E21" s="74" t="s">
        <v>126</v>
      </c>
      <c r="F21" s="74"/>
      <c r="G21" s="74"/>
      <c r="H21" s="74"/>
      <c r="I21" s="74"/>
      <c r="K21" s="71">
        <v>0</v>
      </c>
      <c r="L21" s="71">
        <f t="shared" ref="L21:AS21" si="141">K21</f>
        <v>0</v>
      </c>
      <c r="M21" s="71">
        <f t="shared" si="141"/>
        <v>0</v>
      </c>
      <c r="N21" s="71">
        <f t="shared" si="141"/>
        <v>0</v>
      </c>
      <c r="O21" s="71">
        <f t="shared" si="141"/>
        <v>0</v>
      </c>
      <c r="P21" s="71">
        <f t="shared" si="141"/>
        <v>0</v>
      </c>
      <c r="Q21" s="71">
        <f t="shared" si="141"/>
        <v>0</v>
      </c>
      <c r="R21" s="71">
        <f t="shared" si="141"/>
        <v>0</v>
      </c>
      <c r="S21" s="71">
        <f t="shared" si="141"/>
        <v>0</v>
      </c>
      <c r="T21" s="71">
        <f t="shared" si="141"/>
        <v>0</v>
      </c>
      <c r="U21" s="71">
        <f t="shared" si="141"/>
        <v>0</v>
      </c>
      <c r="V21" s="71">
        <f t="shared" si="141"/>
        <v>0</v>
      </c>
      <c r="W21" s="71">
        <f t="shared" si="141"/>
        <v>0</v>
      </c>
      <c r="X21" s="71">
        <f t="shared" si="141"/>
        <v>0</v>
      </c>
      <c r="Y21" s="71">
        <f t="shared" si="141"/>
        <v>0</v>
      </c>
      <c r="Z21" s="71">
        <f t="shared" si="141"/>
        <v>0</v>
      </c>
      <c r="AA21" s="71">
        <f t="shared" si="141"/>
        <v>0</v>
      </c>
      <c r="AB21" s="71">
        <f t="shared" si="141"/>
        <v>0</v>
      </c>
      <c r="AC21" s="71">
        <f t="shared" si="141"/>
        <v>0</v>
      </c>
      <c r="AD21" s="71">
        <f t="shared" si="141"/>
        <v>0</v>
      </c>
      <c r="AE21" s="71">
        <f t="shared" si="141"/>
        <v>0</v>
      </c>
      <c r="AF21" s="71">
        <f t="shared" si="141"/>
        <v>0</v>
      </c>
      <c r="AG21" s="71">
        <f t="shared" si="141"/>
        <v>0</v>
      </c>
      <c r="AH21" s="71">
        <f t="shared" si="141"/>
        <v>0</v>
      </c>
      <c r="AI21" s="71">
        <f t="shared" si="141"/>
        <v>0</v>
      </c>
      <c r="AJ21" s="71">
        <f t="shared" si="141"/>
        <v>0</v>
      </c>
      <c r="AK21" s="71">
        <f t="shared" si="141"/>
        <v>0</v>
      </c>
      <c r="AL21" s="71">
        <f t="shared" si="141"/>
        <v>0</v>
      </c>
      <c r="AM21" s="71">
        <f t="shared" si="141"/>
        <v>0</v>
      </c>
      <c r="AN21" s="71">
        <f t="shared" si="141"/>
        <v>0</v>
      </c>
      <c r="AO21" s="71">
        <f t="shared" si="141"/>
        <v>0</v>
      </c>
      <c r="AP21" s="71">
        <f t="shared" si="141"/>
        <v>0</v>
      </c>
      <c r="AQ21" s="71">
        <f t="shared" si="141"/>
        <v>0</v>
      </c>
      <c r="AR21" s="71">
        <f t="shared" si="141"/>
        <v>0</v>
      </c>
      <c r="AS21" s="71">
        <f t="shared" si="141"/>
        <v>0</v>
      </c>
      <c r="AT21" s="71">
        <f t="shared" si="127"/>
        <v>0</v>
      </c>
      <c r="AU21" s="71">
        <f t="shared" si="128"/>
        <v>0</v>
      </c>
      <c r="AV21" s="71">
        <f t="shared" si="129"/>
        <v>0</v>
      </c>
      <c r="AW21" s="71">
        <f t="shared" si="130"/>
        <v>0</v>
      </c>
      <c r="AX21" s="71">
        <f t="shared" si="131"/>
        <v>0</v>
      </c>
      <c r="AY21" s="71">
        <f t="shared" si="132"/>
        <v>0</v>
      </c>
      <c r="AZ21" s="71">
        <f t="shared" si="133"/>
        <v>0</v>
      </c>
      <c r="BA21" s="71">
        <f t="shared" si="134"/>
        <v>0</v>
      </c>
      <c r="BB21" s="71">
        <f t="shared" si="135"/>
        <v>0</v>
      </c>
      <c r="BC21" s="71">
        <f t="shared" si="136"/>
        <v>0</v>
      </c>
      <c r="BD21" s="71">
        <f t="shared" si="137"/>
        <v>0</v>
      </c>
      <c r="BE21" s="71">
        <f t="shared" si="138"/>
        <v>0</v>
      </c>
      <c r="BG21" s="68">
        <f t="shared" ca="1" si="139"/>
        <v>0</v>
      </c>
      <c r="BH21" s="68">
        <f t="shared" ca="1" si="139"/>
        <v>0</v>
      </c>
      <c r="BI21" s="68">
        <f t="shared" ca="1" si="139"/>
        <v>0</v>
      </c>
      <c r="BJ21" s="68">
        <f t="shared" ca="1" si="139"/>
        <v>0</v>
      </c>
      <c r="BK21" s="68">
        <f t="shared" ca="1" si="139"/>
        <v>0</v>
      </c>
      <c r="BL21" s="68">
        <f t="shared" ca="1" si="139"/>
        <v>0</v>
      </c>
      <c r="BM21" s="68">
        <f t="shared" ca="1" si="139"/>
        <v>0</v>
      </c>
      <c r="BN21" s="68">
        <f t="shared" ca="1" si="139"/>
        <v>0</v>
      </c>
      <c r="BO21" s="68">
        <f t="shared" ca="1" si="139"/>
        <v>0</v>
      </c>
      <c r="BP21" s="68">
        <f t="shared" ca="1" si="139"/>
        <v>0</v>
      </c>
      <c r="BQ21" s="68">
        <f t="shared" ca="1" si="139"/>
        <v>0</v>
      </c>
      <c r="BR21" s="68">
        <f t="shared" ca="1" si="139"/>
        <v>0</v>
      </c>
      <c r="BS21" s="68">
        <f t="shared" ca="1" si="139"/>
        <v>0</v>
      </c>
      <c r="BT21" s="68">
        <f t="shared" ca="1" si="139"/>
        <v>0</v>
      </c>
      <c r="BU21" s="68">
        <f t="shared" ca="1" si="139"/>
        <v>0</v>
      </c>
      <c r="BV21" s="68">
        <f t="shared" ca="1" si="139"/>
        <v>0</v>
      </c>
      <c r="BX21" s="68">
        <f t="shared" ca="1" si="140"/>
        <v>0</v>
      </c>
      <c r="BY21" s="68">
        <f t="shared" ca="1" si="140"/>
        <v>0</v>
      </c>
      <c r="BZ21" s="68">
        <f t="shared" ca="1" si="140"/>
        <v>0</v>
      </c>
      <c r="CA21" s="68">
        <f t="shared" ca="1" si="140"/>
        <v>0</v>
      </c>
    </row>
    <row r="22" spans="2:79" s="66" customFormat="1">
      <c r="B22" s="71" t="s">
        <v>129</v>
      </c>
      <c r="C22" s="73" t="str">
        <f>'Get Started'!$D$7</f>
        <v>$</v>
      </c>
      <c r="D22" s="71" t="s">
        <v>38</v>
      </c>
      <c r="E22" s="74" t="s">
        <v>126</v>
      </c>
      <c r="F22" s="74"/>
      <c r="G22" s="74"/>
      <c r="H22" s="74"/>
      <c r="I22" s="74"/>
      <c r="K22" s="71">
        <v>0</v>
      </c>
      <c r="L22" s="71">
        <f t="shared" ref="L22:AS22" si="142">K22</f>
        <v>0</v>
      </c>
      <c r="M22" s="71">
        <f t="shared" si="142"/>
        <v>0</v>
      </c>
      <c r="N22" s="71">
        <f t="shared" si="142"/>
        <v>0</v>
      </c>
      <c r="O22" s="71">
        <f t="shared" si="142"/>
        <v>0</v>
      </c>
      <c r="P22" s="71">
        <f t="shared" si="142"/>
        <v>0</v>
      </c>
      <c r="Q22" s="71">
        <f t="shared" si="142"/>
        <v>0</v>
      </c>
      <c r="R22" s="71">
        <f t="shared" si="142"/>
        <v>0</v>
      </c>
      <c r="S22" s="71">
        <f t="shared" si="142"/>
        <v>0</v>
      </c>
      <c r="T22" s="71">
        <f t="shared" si="142"/>
        <v>0</v>
      </c>
      <c r="U22" s="71">
        <f t="shared" si="142"/>
        <v>0</v>
      </c>
      <c r="V22" s="71">
        <f t="shared" si="142"/>
        <v>0</v>
      </c>
      <c r="W22" s="71">
        <f t="shared" si="142"/>
        <v>0</v>
      </c>
      <c r="X22" s="71">
        <f t="shared" si="142"/>
        <v>0</v>
      </c>
      <c r="Y22" s="71">
        <f t="shared" si="142"/>
        <v>0</v>
      </c>
      <c r="Z22" s="71">
        <f t="shared" si="142"/>
        <v>0</v>
      </c>
      <c r="AA22" s="71">
        <f t="shared" si="142"/>
        <v>0</v>
      </c>
      <c r="AB22" s="71">
        <f t="shared" si="142"/>
        <v>0</v>
      </c>
      <c r="AC22" s="71">
        <f t="shared" si="142"/>
        <v>0</v>
      </c>
      <c r="AD22" s="71">
        <f t="shared" si="142"/>
        <v>0</v>
      </c>
      <c r="AE22" s="71">
        <f t="shared" si="142"/>
        <v>0</v>
      </c>
      <c r="AF22" s="71">
        <f t="shared" si="142"/>
        <v>0</v>
      </c>
      <c r="AG22" s="71">
        <f t="shared" si="142"/>
        <v>0</v>
      </c>
      <c r="AH22" s="71">
        <f t="shared" si="142"/>
        <v>0</v>
      </c>
      <c r="AI22" s="71">
        <f t="shared" si="142"/>
        <v>0</v>
      </c>
      <c r="AJ22" s="71">
        <f t="shared" si="142"/>
        <v>0</v>
      </c>
      <c r="AK22" s="71">
        <f t="shared" si="142"/>
        <v>0</v>
      </c>
      <c r="AL22" s="71">
        <f t="shared" si="142"/>
        <v>0</v>
      </c>
      <c r="AM22" s="71">
        <f t="shared" si="142"/>
        <v>0</v>
      </c>
      <c r="AN22" s="71">
        <f t="shared" si="142"/>
        <v>0</v>
      </c>
      <c r="AO22" s="71">
        <f t="shared" si="142"/>
        <v>0</v>
      </c>
      <c r="AP22" s="71">
        <f t="shared" si="142"/>
        <v>0</v>
      </c>
      <c r="AQ22" s="71">
        <f t="shared" si="142"/>
        <v>0</v>
      </c>
      <c r="AR22" s="71">
        <f t="shared" si="142"/>
        <v>0</v>
      </c>
      <c r="AS22" s="71">
        <f t="shared" si="142"/>
        <v>0</v>
      </c>
      <c r="AT22" s="71">
        <f t="shared" si="127"/>
        <v>0</v>
      </c>
      <c r="AU22" s="71">
        <f t="shared" si="128"/>
        <v>0</v>
      </c>
      <c r="AV22" s="71">
        <f t="shared" si="129"/>
        <v>0</v>
      </c>
      <c r="AW22" s="71">
        <f t="shared" si="130"/>
        <v>0</v>
      </c>
      <c r="AX22" s="71">
        <f t="shared" si="131"/>
        <v>0</v>
      </c>
      <c r="AY22" s="71">
        <f t="shared" si="132"/>
        <v>0</v>
      </c>
      <c r="AZ22" s="71">
        <f t="shared" si="133"/>
        <v>0</v>
      </c>
      <c r="BA22" s="71">
        <f t="shared" si="134"/>
        <v>0</v>
      </c>
      <c r="BB22" s="71">
        <f t="shared" si="135"/>
        <v>0</v>
      </c>
      <c r="BC22" s="71">
        <f t="shared" si="136"/>
        <v>0</v>
      </c>
      <c r="BD22" s="71">
        <f t="shared" si="137"/>
        <v>0</v>
      </c>
      <c r="BE22" s="71">
        <f t="shared" si="138"/>
        <v>0</v>
      </c>
      <c r="BG22" s="68">
        <f t="shared" ca="1" si="139"/>
        <v>0</v>
      </c>
      <c r="BH22" s="68">
        <f t="shared" ca="1" si="139"/>
        <v>0</v>
      </c>
      <c r="BI22" s="68">
        <f t="shared" ca="1" si="139"/>
        <v>0</v>
      </c>
      <c r="BJ22" s="68">
        <f t="shared" ca="1" si="139"/>
        <v>0</v>
      </c>
      <c r="BK22" s="68">
        <f t="shared" ca="1" si="139"/>
        <v>0</v>
      </c>
      <c r="BL22" s="68">
        <f t="shared" ca="1" si="139"/>
        <v>0</v>
      </c>
      <c r="BM22" s="68">
        <f t="shared" ca="1" si="139"/>
        <v>0</v>
      </c>
      <c r="BN22" s="68">
        <f t="shared" ca="1" si="139"/>
        <v>0</v>
      </c>
      <c r="BO22" s="68">
        <f t="shared" ca="1" si="139"/>
        <v>0</v>
      </c>
      <c r="BP22" s="68">
        <f t="shared" ca="1" si="139"/>
        <v>0</v>
      </c>
      <c r="BQ22" s="68">
        <f t="shared" ca="1" si="139"/>
        <v>0</v>
      </c>
      <c r="BR22" s="68">
        <f t="shared" ca="1" si="139"/>
        <v>0</v>
      </c>
      <c r="BS22" s="68">
        <f t="shared" ca="1" si="139"/>
        <v>0</v>
      </c>
      <c r="BT22" s="68">
        <f t="shared" ca="1" si="139"/>
        <v>0</v>
      </c>
      <c r="BU22" s="68">
        <f t="shared" ca="1" si="139"/>
        <v>0</v>
      </c>
      <c r="BV22" s="68">
        <f t="shared" ca="1" si="139"/>
        <v>0</v>
      </c>
      <c r="BX22" s="68">
        <f t="shared" ca="1" si="140"/>
        <v>0</v>
      </c>
      <c r="BY22" s="68">
        <f t="shared" ca="1" si="140"/>
        <v>0</v>
      </c>
      <c r="BZ22" s="68">
        <f t="shared" ca="1" si="140"/>
        <v>0</v>
      </c>
      <c r="CA22" s="68">
        <f t="shared" ca="1" si="140"/>
        <v>0</v>
      </c>
    </row>
    <row r="23" spans="2:79" s="66" customFormat="1">
      <c r="B23" s="71" t="s">
        <v>130</v>
      </c>
      <c r="C23" s="73" t="str">
        <f>'Get Started'!$D$7</f>
        <v>$</v>
      </c>
      <c r="D23" s="71" t="s">
        <v>38</v>
      </c>
      <c r="E23" s="74" t="s">
        <v>126</v>
      </c>
      <c r="F23" s="74"/>
      <c r="G23" s="74"/>
      <c r="H23" s="74"/>
      <c r="I23" s="74"/>
      <c r="K23" s="71">
        <v>0</v>
      </c>
      <c r="L23" s="71">
        <f t="shared" ref="L23:AS23" si="143">K23</f>
        <v>0</v>
      </c>
      <c r="M23" s="71">
        <f t="shared" si="143"/>
        <v>0</v>
      </c>
      <c r="N23" s="71">
        <f t="shared" si="143"/>
        <v>0</v>
      </c>
      <c r="O23" s="71">
        <f t="shared" si="143"/>
        <v>0</v>
      </c>
      <c r="P23" s="71">
        <f t="shared" si="143"/>
        <v>0</v>
      </c>
      <c r="Q23" s="71">
        <f t="shared" si="143"/>
        <v>0</v>
      </c>
      <c r="R23" s="71">
        <f t="shared" si="143"/>
        <v>0</v>
      </c>
      <c r="S23" s="71">
        <f t="shared" si="143"/>
        <v>0</v>
      </c>
      <c r="T23" s="71">
        <f t="shared" si="143"/>
        <v>0</v>
      </c>
      <c r="U23" s="71">
        <f t="shared" si="143"/>
        <v>0</v>
      </c>
      <c r="V23" s="71">
        <f t="shared" si="143"/>
        <v>0</v>
      </c>
      <c r="W23" s="71">
        <f t="shared" si="143"/>
        <v>0</v>
      </c>
      <c r="X23" s="71">
        <f t="shared" si="143"/>
        <v>0</v>
      </c>
      <c r="Y23" s="71">
        <f t="shared" si="143"/>
        <v>0</v>
      </c>
      <c r="Z23" s="71">
        <f t="shared" si="143"/>
        <v>0</v>
      </c>
      <c r="AA23" s="71">
        <f t="shared" si="143"/>
        <v>0</v>
      </c>
      <c r="AB23" s="71">
        <f t="shared" si="143"/>
        <v>0</v>
      </c>
      <c r="AC23" s="71">
        <f t="shared" si="143"/>
        <v>0</v>
      </c>
      <c r="AD23" s="71">
        <f t="shared" si="143"/>
        <v>0</v>
      </c>
      <c r="AE23" s="71">
        <f t="shared" si="143"/>
        <v>0</v>
      </c>
      <c r="AF23" s="71">
        <f t="shared" si="143"/>
        <v>0</v>
      </c>
      <c r="AG23" s="71">
        <f t="shared" si="143"/>
        <v>0</v>
      </c>
      <c r="AH23" s="71">
        <f t="shared" si="143"/>
        <v>0</v>
      </c>
      <c r="AI23" s="71">
        <f t="shared" si="143"/>
        <v>0</v>
      </c>
      <c r="AJ23" s="71">
        <f t="shared" si="143"/>
        <v>0</v>
      </c>
      <c r="AK23" s="71">
        <f t="shared" si="143"/>
        <v>0</v>
      </c>
      <c r="AL23" s="71">
        <f t="shared" si="143"/>
        <v>0</v>
      </c>
      <c r="AM23" s="71">
        <f t="shared" si="143"/>
        <v>0</v>
      </c>
      <c r="AN23" s="71">
        <f t="shared" si="143"/>
        <v>0</v>
      </c>
      <c r="AO23" s="71">
        <f t="shared" si="143"/>
        <v>0</v>
      </c>
      <c r="AP23" s="71">
        <f t="shared" si="143"/>
        <v>0</v>
      </c>
      <c r="AQ23" s="71">
        <f t="shared" si="143"/>
        <v>0</v>
      </c>
      <c r="AR23" s="71">
        <f t="shared" si="143"/>
        <v>0</v>
      </c>
      <c r="AS23" s="71">
        <f t="shared" si="143"/>
        <v>0</v>
      </c>
      <c r="AT23" s="71">
        <f t="shared" si="127"/>
        <v>0</v>
      </c>
      <c r="AU23" s="71">
        <f t="shared" si="128"/>
        <v>0</v>
      </c>
      <c r="AV23" s="71">
        <f t="shared" si="129"/>
        <v>0</v>
      </c>
      <c r="AW23" s="71">
        <f t="shared" si="130"/>
        <v>0</v>
      </c>
      <c r="AX23" s="71">
        <f t="shared" si="131"/>
        <v>0</v>
      </c>
      <c r="AY23" s="71">
        <f t="shared" si="132"/>
        <v>0</v>
      </c>
      <c r="AZ23" s="71">
        <f t="shared" si="133"/>
        <v>0</v>
      </c>
      <c r="BA23" s="71">
        <f t="shared" si="134"/>
        <v>0</v>
      </c>
      <c r="BB23" s="71">
        <f t="shared" si="135"/>
        <v>0</v>
      </c>
      <c r="BC23" s="71">
        <f t="shared" si="136"/>
        <v>0</v>
      </c>
      <c r="BD23" s="71">
        <f t="shared" si="137"/>
        <v>0</v>
      </c>
      <c r="BE23" s="71">
        <f t="shared" si="138"/>
        <v>0</v>
      </c>
      <c r="BG23" s="68">
        <f t="shared" ca="1" si="139"/>
        <v>0</v>
      </c>
      <c r="BH23" s="68">
        <f t="shared" ca="1" si="139"/>
        <v>0</v>
      </c>
      <c r="BI23" s="68">
        <f t="shared" ca="1" si="139"/>
        <v>0</v>
      </c>
      <c r="BJ23" s="68">
        <f t="shared" ca="1" si="139"/>
        <v>0</v>
      </c>
      <c r="BK23" s="68">
        <f t="shared" ca="1" si="139"/>
        <v>0</v>
      </c>
      <c r="BL23" s="68">
        <f t="shared" ca="1" si="139"/>
        <v>0</v>
      </c>
      <c r="BM23" s="68">
        <f t="shared" ca="1" si="139"/>
        <v>0</v>
      </c>
      <c r="BN23" s="68">
        <f t="shared" ca="1" si="139"/>
        <v>0</v>
      </c>
      <c r="BO23" s="68">
        <f t="shared" ca="1" si="139"/>
        <v>0</v>
      </c>
      <c r="BP23" s="68">
        <f t="shared" ca="1" si="139"/>
        <v>0</v>
      </c>
      <c r="BQ23" s="68">
        <f t="shared" ca="1" si="139"/>
        <v>0</v>
      </c>
      <c r="BR23" s="68">
        <f t="shared" ca="1" si="139"/>
        <v>0</v>
      </c>
      <c r="BS23" s="68">
        <f t="shared" ca="1" si="139"/>
        <v>0</v>
      </c>
      <c r="BT23" s="68">
        <f t="shared" ca="1" si="139"/>
        <v>0</v>
      </c>
      <c r="BU23" s="68">
        <f t="shared" ca="1" si="139"/>
        <v>0</v>
      </c>
      <c r="BV23" s="68">
        <f t="shared" ca="1" si="139"/>
        <v>0</v>
      </c>
      <c r="BX23" s="68">
        <f t="shared" ca="1" si="140"/>
        <v>0</v>
      </c>
      <c r="BY23" s="68">
        <f t="shared" ca="1" si="140"/>
        <v>0</v>
      </c>
      <c r="BZ23" s="68">
        <f t="shared" ca="1" si="140"/>
        <v>0</v>
      </c>
      <c r="CA23" s="68">
        <f t="shared" ca="1" si="140"/>
        <v>0</v>
      </c>
    </row>
    <row r="24" spans="2:79" s="66" customFormat="1">
      <c r="B24" s="71" t="s">
        <v>131</v>
      </c>
      <c r="C24" s="73" t="str">
        <f>'Get Started'!$D$7</f>
        <v>$</v>
      </c>
      <c r="D24" s="71" t="s">
        <v>38</v>
      </c>
      <c r="E24" s="74" t="s">
        <v>126</v>
      </c>
      <c r="F24" s="74"/>
      <c r="G24" s="74"/>
      <c r="H24" s="74"/>
      <c r="I24" s="74"/>
      <c r="K24" s="71">
        <v>0</v>
      </c>
      <c r="L24" s="71">
        <f t="shared" ref="L24:AS24" si="144">K24</f>
        <v>0</v>
      </c>
      <c r="M24" s="71">
        <f t="shared" si="144"/>
        <v>0</v>
      </c>
      <c r="N24" s="71">
        <f t="shared" si="144"/>
        <v>0</v>
      </c>
      <c r="O24" s="71">
        <f t="shared" si="144"/>
        <v>0</v>
      </c>
      <c r="P24" s="71">
        <f t="shared" si="144"/>
        <v>0</v>
      </c>
      <c r="Q24" s="71">
        <f t="shared" si="144"/>
        <v>0</v>
      </c>
      <c r="R24" s="71">
        <f t="shared" si="144"/>
        <v>0</v>
      </c>
      <c r="S24" s="71">
        <f t="shared" si="144"/>
        <v>0</v>
      </c>
      <c r="T24" s="71">
        <f t="shared" si="144"/>
        <v>0</v>
      </c>
      <c r="U24" s="71">
        <f t="shared" si="144"/>
        <v>0</v>
      </c>
      <c r="V24" s="71">
        <f t="shared" si="144"/>
        <v>0</v>
      </c>
      <c r="W24" s="71">
        <f t="shared" si="144"/>
        <v>0</v>
      </c>
      <c r="X24" s="71">
        <f t="shared" si="144"/>
        <v>0</v>
      </c>
      <c r="Y24" s="71">
        <f t="shared" si="144"/>
        <v>0</v>
      </c>
      <c r="Z24" s="71">
        <f t="shared" si="144"/>
        <v>0</v>
      </c>
      <c r="AA24" s="71">
        <f t="shared" si="144"/>
        <v>0</v>
      </c>
      <c r="AB24" s="71">
        <f t="shared" si="144"/>
        <v>0</v>
      </c>
      <c r="AC24" s="71">
        <f t="shared" si="144"/>
        <v>0</v>
      </c>
      <c r="AD24" s="71">
        <f t="shared" si="144"/>
        <v>0</v>
      </c>
      <c r="AE24" s="71">
        <f t="shared" si="144"/>
        <v>0</v>
      </c>
      <c r="AF24" s="71">
        <f t="shared" si="144"/>
        <v>0</v>
      </c>
      <c r="AG24" s="71">
        <f t="shared" si="144"/>
        <v>0</v>
      </c>
      <c r="AH24" s="71">
        <f t="shared" si="144"/>
        <v>0</v>
      </c>
      <c r="AI24" s="71">
        <f t="shared" si="144"/>
        <v>0</v>
      </c>
      <c r="AJ24" s="71">
        <f t="shared" si="144"/>
        <v>0</v>
      </c>
      <c r="AK24" s="71">
        <f t="shared" si="144"/>
        <v>0</v>
      </c>
      <c r="AL24" s="71">
        <f t="shared" si="144"/>
        <v>0</v>
      </c>
      <c r="AM24" s="71">
        <f t="shared" si="144"/>
        <v>0</v>
      </c>
      <c r="AN24" s="71">
        <f t="shared" si="144"/>
        <v>0</v>
      </c>
      <c r="AO24" s="71">
        <f t="shared" si="144"/>
        <v>0</v>
      </c>
      <c r="AP24" s="71">
        <f t="shared" si="144"/>
        <v>0</v>
      </c>
      <c r="AQ24" s="71">
        <f t="shared" si="144"/>
        <v>0</v>
      </c>
      <c r="AR24" s="71">
        <f t="shared" si="144"/>
        <v>0</v>
      </c>
      <c r="AS24" s="71">
        <f t="shared" si="144"/>
        <v>0</v>
      </c>
      <c r="AT24" s="71">
        <f t="shared" si="127"/>
        <v>0</v>
      </c>
      <c r="AU24" s="71">
        <f t="shared" si="128"/>
        <v>0</v>
      </c>
      <c r="AV24" s="71">
        <f t="shared" si="129"/>
        <v>0</v>
      </c>
      <c r="AW24" s="71">
        <f t="shared" si="130"/>
        <v>0</v>
      </c>
      <c r="AX24" s="71">
        <f t="shared" si="131"/>
        <v>0</v>
      </c>
      <c r="AY24" s="71">
        <f t="shared" si="132"/>
        <v>0</v>
      </c>
      <c r="AZ24" s="71">
        <f t="shared" si="133"/>
        <v>0</v>
      </c>
      <c r="BA24" s="71">
        <f t="shared" si="134"/>
        <v>0</v>
      </c>
      <c r="BB24" s="71">
        <f t="shared" si="135"/>
        <v>0</v>
      </c>
      <c r="BC24" s="71">
        <f t="shared" si="136"/>
        <v>0</v>
      </c>
      <c r="BD24" s="71">
        <f t="shared" si="137"/>
        <v>0</v>
      </c>
      <c r="BE24" s="71">
        <f t="shared" si="138"/>
        <v>0</v>
      </c>
      <c r="BG24" s="68">
        <f t="shared" ca="1" si="139"/>
        <v>0</v>
      </c>
      <c r="BH24" s="68">
        <f t="shared" ca="1" si="139"/>
        <v>0</v>
      </c>
      <c r="BI24" s="68">
        <f t="shared" ca="1" si="139"/>
        <v>0</v>
      </c>
      <c r="BJ24" s="68">
        <f t="shared" ca="1" si="139"/>
        <v>0</v>
      </c>
      <c r="BK24" s="68">
        <f t="shared" ca="1" si="139"/>
        <v>0</v>
      </c>
      <c r="BL24" s="68">
        <f t="shared" ca="1" si="139"/>
        <v>0</v>
      </c>
      <c r="BM24" s="68">
        <f t="shared" ca="1" si="139"/>
        <v>0</v>
      </c>
      <c r="BN24" s="68">
        <f t="shared" ca="1" si="139"/>
        <v>0</v>
      </c>
      <c r="BO24" s="68">
        <f t="shared" ca="1" si="139"/>
        <v>0</v>
      </c>
      <c r="BP24" s="68">
        <f t="shared" ca="1" si="139"/>
        <v>0</v>
      </c>
      <c r="BQ24" s="68">
        <f t="shared" ca="1" si="139"/>
        <v>0</v>
      </c>
      <c r="BR24" s="68">
        <f t="shared" ca="1" si="139"/>
        <v>0</v>
      </c>
      <c r="BS24" s="68">
        <f t="shared" ca="1" si="139"/>
        <v>0</v>
      </c>
      <c r="BT24" s="68">
        <f t="shared" ca="1" si="139"/>
        <v>0</v>
      </c>
      <c r="BU24" s="68">
        <f t="shared" ca="1" si="139"/>
        <v>0</v>
      </c>
      <c r="BV24" s="68">
        <f t="shared" ca="1" si="139"/>
        <v>0</v>
      </c>
      <c r="BX24" s="68">
        <f t="shared" ca="1" si="140"/>
        <v>0</v>
      </c>
      <c r="BY24" s="68">
        <f t="shared" ca="1" si="140"/>
        <v>0</v>
      </c>
      <c r="BZ24" s="68">
        <f t="shared" ca="1" si="140"/>
        <v>0</v>
      </c>
      <c r="CA24" s="68">
        <f t="shared" ca="1" si="140"/>
        <v>0</v>
      </c>
    </row>
    <row r="25" spans="2:79" s="66" customFormat="1">
      <c r="B25" s="71" t="s">
        <v>132</v>
      </c>
      <c r="C25" s="73" t="str">
        <f>'Get Started'!$D$7</f>
        <v>$</v>
      </c>
      <c r="D25" s="71" t="s">
        <v>38</v>
      </c>
      <c r="E25" s="74" t="s">
        <v>126</v>
      </c>
      <c r="F25" s="74"/>
      <c r="G25" s="74"/>
      <c r="H25" s="74"/>
      <c r="I25" s="74"/>
      <c r="K25" s="71">
        <v>0</v>
      </c>
      <c r="L25" s="71">
        <f t="shared" ref="L25:AS25" si="145">K25</f>
        <v>0</v>
      </c>
      <c r="M25" s="71">
        <f t="shared" si="145"/>
        <v>0</v>
      </c>
      <c r="N25" s="71">
        <f t="shared" si="145"/>
        <v>0</v>
      </c>
      <c r="O25" s="71">
        <f t="shared" si="145"/>
        <v>0</v>
      </c>
      <c r="P25" s="71">
        <f t="shared" si="145"/>
        <v>0</v>
      </c>
      <c r="Q25" s="71">
        <f t="shared" si="145"/>
        <v>0</v>
      </c>
      <c r="R25" s="71">
        <f t="shared" si="145"/>
        <v>0</v>
      </c>
      <c r="S25" s="71">
        <f t="shared" si="145"/>
        <v>0</v>
      </c>
      <c r="T25" s="71">
        <f t="shared" si="145"/>
        <v>0</v>
      </c>
      <c r="U25" s="71">
        <f t="shared" si="145"/>
        <v>0</v>
      </c>
      <c r="V25" s="71">
        <f t="shared" si="145"/>
        <v>0</v>
      </c>
      <c r="W25" s="71">
        <f t="shared" si="145"/>
        <v>0</v>
      </c>
      <c r="X25" s="71">
        <f t="shared" si="145"/>
        <v>0</v>
      </c>
      <c r="Y25" s="71">
        <f t="shared" si="145"/>
        <v>0</v>
      </c>
      <c r="Z25" s="71">
        <f t="shared" si="145"/>
        <v>0</v>
      </c>
      <c r="AA25" s="71">
        <f t="shared" si="145"/>
        <v>0</v>
      </c>
      <c r="AB25" s="71">
        <f t="shared" si="145"/>
        <v>0</v>
      </c>
      <c r="AC25" s="71">
        <f t="shared" si="145"/>
        <v>0</v>
      </c>
      <c r="AD25" s="71">
        <f t="shared" si="145"/>
        <v>0</v>
      </c>
      <c r="AE25" s="71">
        <f t="shared" si="145"/>
        <v>0</v>
      </c>
      <c r="AF25" s="71">
        <f t="shared" si="145"/>
        <v>0</v>
      </c>
      <c r="AG25" s="71">
        <f t="shared" si="145"/>
        <v>0</v>
      </c>
      <c r="AH25" s="71">
        <f t="shared" si="145"/>
        <v>0</v>
      </c>
      <c r="AI25" s="71">
        <f t="shared" si="145"/>
        <v>0</v>
      </c>
      <c r="AJ25" s="71">
        <f t="shared" si="145"/>
        <v>0</v>
      </c>
      <c r="AK25" s="71">
        <f t="shared" si="145"/>
        <v>0</v>
      </c>
      <c r="AL25" s="71">
        <f t="shared" si="145"/>
        <v>0</v>
      </c>
      <c r="AM25" s="71">
        <f t="shared" si="145"/>
        <v>0</v>
      </c>
      <c r="AN25" s="71">
        <f t="shared" si="145"/>
        <v>0</v>
      </c>
      <c r="AO25" s="71">
        <f t="shared" si="145"/>
        <v>0</v>
      </c>
      <c r="AP25" s="71">
        <f t="shared" si="145"/>
        <v>0</v>
      </c>
      <c r="AQ25" s="71">
        <f t="shared" si="145"/>
        <v>0</v>
      </c>
      <c r="AR25" s="71">
        <f t="shared" si="145"/>
        <v>0</v>
      </c>
      <c r="AS25" s="71">
        <f t="shared" si="145"/>
        <v>0</v>
      </c>
      <c r="AT25" s="71">
        <f t="shared" si="127"/>
        <v>0</v>
      </c>
      <c r="AU25" s="71">
        <f t="shared" si="128"/>
        <v>0</v>
      </c>
      <c r="AV25" s="71">
        <f t="shared" si="129"/>
        <v>0</v>
      </c>
      <c r="AW25" s="71">
        <f t="shared" si="130"/>
        <v>0</v>
      </c>
      <c r="AX25" s="71">
        <f t="shared" si="131"/>
        <v>0</v>
      </c>
      <c r="AY25" s="71">
        <f t="shared" si="132"/>
        <v>0</v>
      </c>
      <c r="AZ25" s="71">
        <f t="shared" si="133"/>
        <v>0</v>
      </c>
      <c r="BA25" s="71">
        <f t="shared" si="134"/>
        <v>0</v>
      </c>
      <c r="BB25" s="71">
        <f t="shared" si="135"/>
        <v>0</v>
      </c>
      <c r="BC25" s="71">
        <f t="shared" si="136"/>
        <v>0</v>
      </c>
      <c r="BD25" s="71">
        <f t="shared" si="137"/>
        <v>0</v>
      </c>
      <c r="BE25" s="71">
        <f t="shared" si="138"/>
        <v>0</v>
      </c>
      <c r="BG25" s="68">
        <f t="shared" ca="1" si="139"/>
        <v>0</v>
      </c>
      <c r="BH25" s="68">
        <f t="shared" ca="1" si="139"/>
        <v>0</v>
      </c>
      <c r="BI25" s="68">
        <f t="shared" ca="1" si="139"/>
        <v>0</v>
      </c>
      <c r="BJ25" s="68">
        <f t="shared" ca="1" si="139"/>
        <v>0</v>
      </c>
      <c r="BK25" s="68">
        <f t="shared" ca="1" si="139"/>
        <v>0</v>
      </c>
      <c r="BL25" s="68">
        <f t="shared" ca="1" si="139"/>
        <v>0</v>
      </c>
      <c r="BM25" s="68">
        <f t="shared" ca="1" si="139"/>
        <v>0</v>
      </c>
      <c r="BN25" s="68">
        <f t="shared" ca="1" si="139"/>
        <v>0</v>
      </c>
      <c r="BO25" s="68">
        <f t="shared" ca="1" si="139"/>
        <v>0</v>
      </c>
      <c r="BP25" s="68">
        <f t="shared" ca="1" si="139"/>
        <v>0</v>
      </c>
      <c r="BQ25" s="68">
        <f t="shared" ca="1" si="139"/>
        <v>0</v>
      </c>
      <c r="BR25" s="68">
        <f t="shared" ca="1" si="139"/>
        <v>0</v>
      </c>
      <c r="BS25" s="68">
        <f t="shared" ca="1" si="139"/>
        <v>0</v>
      </c>
      <c r="BT25" s="68">
        <f t="shared" ca="1" si="139"/>
        <v>0</v>
      </c>
      <c r="BU25" s="68">
        <f t="shared" ca="1" si="139"/>
        <v>0</v>
      </c>
      <c r="BV25" s="68">
        <f t="shared" ca="1" si="139"/>
        <v>0</v>
      </c>
      <c r="BX25" s="68">
        <f t="shared" ca="1" si="140"/>
        <v>0</v>
      </c>
      <c r="BY25" s="68">
        <f t="shared" ca="1" si="140"/>
        <v>0</v>
      </c>
      <c r="BZ25" s="68">
        <f t="shared" ca="1" si="140"/>
        <v>0</v>
      </c>
      <c r="CA25" s="68">
        <f t="shared" ca="1" si="140"/>
        <v>0</v>
      </c>
    </row>
    <row r="26" spans="2:79" s="66" customFormat="1">
      <c r="B26" s="71" t="s">
        <v>145</v>
      </c>
      <c r="C26" s="73" t="str">
        <f>'Get Started'!$D$7</f>
        <v>$</v>
      </c>
      <c r="D26" s="71" t="s">
        <v>38</v>
      </c>
      <c r="E26" s="74" t="s">
        <v>126</v>
      </c>
      <c r="F26" s="74"/>
      <c r="G26" s="74"/>
      <c r="H26" s="74"/>
      <c r="I26" s="74"/>
      <c r="K26" s="71">
        <v>0</v>
      </c>
      <c r="L26" s="71">
        <f t="shared" ref="L26:L27" si="146">K26</f>
        <v>0</v>
      </c>
      <c r="M26" s="71">
        <f t="shared" ref="M26:M27" si="147">L26</f>
        <v>0</v>
      </c>
      <c r="N26" s="71">
        <f t="shared" ref="N26:N27" si="148">M26</f>
        <v>0</v>
      </c>
      <c r="O26" s="71">
        <f t="shared" ref="O26:O27" si="149">N26</f>
        <v>0</v>
      </c>
      <c r="P26" s="71">
        <f t="shared" ref="P26:P27" si="150">O26</f>
        <v>0</v>
      </c>
      <c r="Q26" s="71">
        <f t="shared" ref="Q26:Q27" si="151">P26</f>
        <v>0</v>
      </c>
      <c r="R26" s="71">
        <f t="shared" ref="R26:R27" si="152">Q26</f>
        <v>0</v>
      </c>
      <c r="S26" s="71">
        <f t="shared" ref="S26:S27" si="153">R26</f>
        <v>0</v>
      </c>
      <c r="T26" s="71">
        <f t="shared" ref="T26:T27" si="154">S26</f>
        <v>0</v>
      </c>
      <c r="U26" s="71">
        <f t="shared" ref="U26:U27" si="155">T26</f>
        <v>0</v>
      </c>
      <c r="V26" s="71">
        <f t="shared" ref="V26:V27" si="156">U26</f>
        <v>0</v>
      </c>
      <c r="W26" s="71">
        <f t="shared" ref="W26:W27" si="157">V26</f>
        <v>0</v>
      </c>
      <c r="X26" s="71">
        <f t="shared" ref="X26:X27" si="158">W26</f>
        <v>0</v>
      </c>
      <c r="Y26" s="71">
        <f t="shared" ref="Y26:Y27" si="159">X26</f>
        <v>0</v>
      </c>
      <c r="Z26" s="71">
        <f t="shared" ref="Z26:Z27" si="160">Y26</f>
        <v>0</v>
      </c>
      <c r="AA26" s="71">
        <f t="shared" ref="AA26:AA27" si="161">Z26</f>
        <v>0</v>
      </c>
      <c r="AB26" s="71">
        <f t="shared" ref="AB26:AB27" si="162">AA26</f>
        <v>0</v>
      </c>
      <c r="AC26" s="71">
        <f t="shared" ref="AC26:AC27" si="163">AB26</f>
        <v>0</v>
      </c>
      <c r="AD26" s="71">
        <f t="shared" ref="AD26:AD27" si="164">AC26</f>
        <v>0</v>
      </c>
      <c r="AE26" s="71">
        <f t="shared" ref="AE26:AE27" si="165">AD26</f>
        <v>0</v>
      </c>
      <c r="AF26" s="71">
        <f t="shared" ref="AF26:AF27" si="166">AE26</f>
        <v>0</v>
      </c>
      <c r="AG26" s="71">
        <f t="shared" ref="AG26:AG27" si="167">AF26</f>
        <v>0</v>
      </c>
      <c r="AH26" s="71">
        <f t="shared" ref="AH26:AH27" si="168">AG26</f>
        <v>0</v>
      </c>
      <c r="AI26" s="71">
        <f t="shared" ref="AI26:AI27" si="169">AH26</f>
        <v>0</v>
      </c>
      <c r="AJ26" s="71">
        <f t="shared" ref="AJ26:AJ27" si="170">AI26</f>
        <v>0</v>
      </c>
      <c r="AK26" s="71">
        <f t="shared" ref="AK26:AK27" si="171">AJ26</f>
        <v>0</v>
      </c>
      <c r="AL26" s="71">
        <f t="shared" ref="AL26:AL27" si="172">AK26</f>
        <v>0</v>
      </c>
      <c r="AM26" s="71">
        <f t="shared" ref="AM26:AM27" si="173">AL26</f>
        <v>0</v>
      </c>
      <c r="AN26" s="71">
        <f t="shared" ref="AN26:AN27" si="174">AM26</f>
        <v>0</v>
      </c>
      <c r="AO26" s="71">
        <f t="shared" ref="AO26:AO27" si="175">AN26</f>
        <v>0</v>
      </c>
      <c r="AP26" s="71">
        <f t="shared" ref="AP26:AP27" si="176">AO26</f>
        <v>0</v>
      </c>
      <c r="AQ26" s="71">
        <f t="shared" ref="AQ26:AQ27" si="177">AP26</f>
        <v>0</v>
      </c>
      <c r="AR26" s="71">
        <f t="shared" ref="AR26:AR27" si="178">AQ26</f>
        <v>0</v>
      </c>
      <c r="AS26" s="71">
        <f t="shared" ref="AS26:AS27" si="179">AR26</f>
        <v>0</v>
      </c>
      <c r="AT26" s="71">
        <f t="shared" ref="AT26:AT27" si="180">AS26</f>
        <v>0</v>
      </c>
      <c r="AU26" s="71">
        <f t="shared" ref="AU26:AU27" si="181">AT26</f>
        <v>0</v>
      </c>
      <c r="AV26" s="71">
        <f t="shared" ref="AV26:AV27" si="182">AU26</f>
        <v>0</v>
      </c>
      <c r="AW26" s="71">
        <f t="shared" ref="AW26:AW27" si="183">AV26</f>
        <v>0</v>
      </c>
      <c r="AX26" s="71">
        <f t="shared" ref="AX26:AX27" si="184">AW26</f>
        <v>0</v>
      </c>
      <c r="AY26" s="71">
        <f t="shared" ref="AY26:AY27" si="185">AX26</f>
        <v>0</v>
      </c>
      <c r="AZ26" s="71">
        <f t="shared" ref="AZ26:AZ27" si="186">AY26</f>
        <v>0</v>
      </c>
      <c r="BA26" s="71">
        <f t="shared" ref="BA26:BA27" si="187">AZ26</f>
        <v>0</v>
      </c>
      <c r="BB26" s="71">
        <f t="shared" ref="BB26:BB27" si="188">BA26</f>
        <v>0</v>
      </c>
      <c r="BC26" s="71">
        <f t="shared" ref="BC26:BC27" si="189">BB26</f>
        <v>0</v>
      </c>
      <c r="BD26" s="71">
        <f t="shared" ref="BD26:BD27" si="190">BC26</f>
        <v>0</v>
      </c>
      <c r="BE26" s="71">
        <f t="shared" ref="BE26:BE27" si="191">BD26</f>
        <v>0</v>
      </c>
      <c r="BG26" s="68">
        <f t="shared" ca="1" si="139"/>
        <v>0</v>
      </c>
      <c r="BH26" s="68">
        <f t="shared" ca="1" si="139"/>
        <v>0</v>
      </c>
      <c r="BI26" s="68">
        <f t="shared" ca="1" si="139"/>
        <v>0</v>
      </c>
      <c r="BJ26" s="68">
        <f t="shared" ca="1" si="139"/>
        <v>0</v>
      </c>
      <c r="BK26" s="68">
        <f t="shared" ca="1" si="139"/>
        <v>0</v>
      </c>
      <c r="BL26" s="68">
        <f t="shared" ca="1" si="139"/>
        <v>0</v>
      </c>
      <c r="BM26" s="68">
        <f t="shared" ca="1" si="139"/>
        <v>0</v>
      </c>
      <c r="BN26" s="68">
        <f t="shared" ca="1" si="139"/>
        <v>0</v>
      </c>
      <c r="BO26" s="68">
        <f t="shared" ca="1" si="139"/>
        <v>0</v>
      </c>
      <c r="BP26" s="68">
        <f t="shared" ca="1" si="139"/>
        <v>0</v>
      </c>
      <c r="BQ26" s="68">
        <f t="shared" ca="1" si="139"/>
        <v>0</v>
      </c>
      <c r="BR26" s="68">
        <f t="shared" ca="1" si="139"/>
        <v>0</v>
      </c>
      <c r="BS26" s="68">
        <f t="shared" ca="1" si="139"/>
        <v>0</v>
      </c>
      <c r="BT26" s="68">
        <f t="shared" ca="1" si="139"/>
        <v>0</v>
      </c>
      <c r="BU26" s="68">
        <f t="shared" ca="1" si="139"/>
        <v>0</v>
      </c>
      <c r="BV26" s="68">
        <f t="shared" ca="1" si="139"/>
        <v>0</v>
      </c>
      <c r="BX26" s="68">
        <f t="shared" ca="1" si="140"/>
        <v>0</v>
      </c>
      <c r="BY26" s="68">
        <f t="shared" ca="1" si="140"/>
        <v>0</v>
      </c>
      <c r="BZ26" s="68">
        <f t="shared" ca="1" si="140"/>
        <v>0</v>
      </c>
      <c r="CA26" s="68">
        <f t="shared" ca="1" si="140"/>
        <v>0</v>
      </c>
    </row>
    <row r="27" spans="2:79" s="66" customFormat="1">
      <c r="B27" s="71" t="s">
        <v>146</v>
      </c>
      <c r="C27" s="73" t="str">
        <f>'Get Started'!$D$7</f>
        <v>$</v>
      </c>
      <c r="D27" s="71" t="s">
        <v>39</v>
      </c>
      <c r="E27" s="74" t="s">
        <v>126</v>
      </c>
      <c r="F27" s="74"/>
      <c r="G27" s="74"/>
      <c r="H27" s="74"/>
      <c r="I27" s="74"/>
      <c r="K27" s="71">
        <v>0</v>
      </c>
      <c r="L27" s="71">
        <f t="shared" si="146"/>
        <v>0</v>
      </c>
      <c r="M27" s="71">
        <f t="shared" si="147"/>
        <v>0</v>
      </c>
      <c r="N27" s="71">
        <f t="shared" si="148"/>
        <v>0</v>
      </c>
      <c r="O27" s="71">
        <f t="shared" si="149"/>
        <v>0</v>
      </c>
      <c r="P27" s="71">
        <f t="shared" si="150"/>
        <v>0</v>
      </c>
      <c r="Q27" s="71">
        <f t="shared" si="151"/>
        <v>0</v>
      </c>
      <c r="R27" s="71">
        <f t="shared" si="152"/>
        <v>0</v>
      </c>
      <c r="S27" s="71">
        <f t="shared" si="153"/>
        <v>0</v>
      </c>
      <c r="T27" s="71">
        <f t="shared" si="154"/>
        <v>0</v>
      </c>
      <c r="U27" s="71">
        <f t="shared" si="155"/>
        <v>0</v>
      </c>
      <c r="V27" s="71">
        <f t="shared" si="156"/>
        <v>0</v>
      </c>
      <c r="W27" s="71">
        <f t="shared" si="157"/>
        <v>0</v>
      </c>
      <c r="X27" s="71">
        <f t="shared" si="158"/>
        <v>0</v>
      </c>
      <c r="Y27" s="71">
        <f t="shared" si="159"/>
        <v>0</v>
      </c>
      <c r="Z27" s="71">
        <f t="shared" si="160"/>
        <v>0</v>
      </c>
      <c r="AA27" s="71">
        <f t="shared" si="161"/>
        <v>0</v>
      </c>
      <c r="AB27" s="71">
        <f t="shared" si="162"/>
        <v>0</v>
      </c>
      <c r="AC27" s="71">
        <f t="shared" si="163"/>
        <v>0</v>
      </c>
      <c r="AD27" s="71">
        <f t="shared" si="164"/>
        <v>0</v>
      </c>
      <c r="AE27" s="71">
        <f t="shared" si="165"/>
        <v>0</v>
      </c>
      <c r="AF27" s="71">
        <f t="shared" si="166"/>
        <v>0</v>
      </c>
      <c r="AG27" s="71">
        <f t="shared" si="167"/>
        <v>0</v>
      </c>
      <c r="AH27" s="71">
        <f t="shared" si="168"/>
        <v>0</v>
      </c>
      <c r="AI27" s="71">
        <f t="shared" si="169"/>
        <v>0</v>
      </c>
      <c r="AJ27" s="71">
        <f t="shared" si="170"/>
        <v>0</v>
      </c>
      <c r="AK27" s="71">
        <f t="shared" si="171"/>
        <v>0</v>
      </c>
      <c r="AL27" s="71">
        <f t="shared" si="172"/>
        <v>0</v>
      </c>
      <c r="AM27" s="71">
        <f t="shared" si="173"/>
        <v>0</v>
      </c>
      <c r="AN27" s="71">
        <f t="shared" si="174"/>
        <v>0</v>
      </c>
      <c r="AO27" s="71">
        <f t="shared" si="175"/>
        <v>0</v>
      </c>
      <c r="AP27" s="71">
        <f t="shared" si="176"/>
        <v>0</v>
      </c>
      <c r="AQ27" s="71">
        <f t="shared" si="177"/>
        <v>0</v>
      </c>
      <c r="AR27" s="71">
        <f t="shared" si="178"/>
        <v>0</v>
      </c>
      <c r="AS27" s="71">
        <f t="shared" si="179"/>
        <v>0</v>
      </c>
      <c r="AT27" s="71">
        <f t="shared" si="180"/>
        <v>0</v>
      </c>
      <c r="AU27" s="71">
        <f t="shared" si="181"/>
        <v>0</v>
      </c>
      <c r="AV27" s="71">
        <f t="shared" si="182"/>
        <v>0</v>
      </c>
      <c r="AW27" s="71">
        <f t="shared" si="183"/>
        <v>0</v>
      </c>
      <c r="AX27" s="71">
        <f t="shared" si="184"/>
        <v>0</v>
      </c>
      <c r="AY27" s="71">
        <f t="shared" si="185"/>
        <v>0</v>
      </c>
      <c r="AZ27" s="71">
        <f t="shared" si="186"/>
        <v>0</v>
      </c>
      <c r="BA27" s="71">
        <f t="shared" si="187"/>
        <v>0</v>
      </c>
      <c r="BB27" s="71">
        <f t="shared" si="188"/>
        <v>0</v>
      </c>
      <c r="BC27" s="71">
        <f t="shared" si="189"/>
        <v>0</v>
      </c>
      <c r="BD27" s="71">
        <f t="shared" si="190"/>
        <v>0</v>
      </c>
      <c r="BE27" s="71">
        <f t="shared" si="191"/>
        <v>0</v>
      </c>
      <c r="BG27" s="68">
        <f t="shared" ca="1" si="139"/>
        <v>0</v>
      </c>
      <c r="BH27" s="68">
        <f t="shared" ca="1" si="139"/>
        <v>0</v>
      </c>
      <c r="BI27" s="68">
        <f t="shared" ca="1" si="139"/>
        <v>0</v>
      </c>
      <c r="BJ27" s="68">
        <f t="shared" ca="1" si="139"/>
        <v>0</v>
      </c>
      <c r="BK27" s="68">
        <f t="shared" ca="1" si="139"/>
        <v>0</v>
      </c>
      <c r="BL27" s="68">
        <f t="shared" ca="1" si="139"/>
        <v>0</v>
      </c>
      <c r="BM27" s="68">
        <f t="shared" ca="1" si="139"/>
        <v>0</v>
      </c>
      <c r="BN27" s="68">
        <f t="shared" ca="1" si="139"/>
        <v>0</v>
      </c>
      <c r="BO27" s="68">
        <f t="shared" ca="1" si="139"/>
        <v>0</v>
      </c>
      <c r="BP27" s="68">
        <f t="shared" ca="1" si="139"/>
        <v>0</v>
      </c>
      <c r="BQ27" s="68">
        <f t="shared" ca="1" si="139"/>
        <v>0</v>
      </c>
      <c r="BR27" s="68">
        <f t="shared" ca="1" si="139"/>
        <v>0</v>
      </c>
      <c r="BS27" s="68">
        <f t="shared" ca="1" si="139"/>
        <v>0</v>
      </c>
      <c r="BT27" s="68">
        <f t="shared" ca="1" si="139"/>
        <v>0</v>
      </c>
      <c r="BU27" s="68">
        <f t="shared" ca="1" si="139"/>
        <v>0</v>
      </c>
      <c r="BV27" s="68">
        <f t="shared" ca="1" si="139"/>
        <v>0</v>
      </c>
      <c r="BX27" s="68">
        <f t="shared" ca="1" si="140"/>
        <v>0</v>
      </c>
      <c r="BY27" s="68">
        <f t="shared" ca="1" si="140"/>
        <v>0</v>
      </c>
      <c r="BZ27" s="68">
        <f t="shared" ca="1" si="140"/>
        <v>0</v>
      </c>
      <c r="CA27" s="68">
        <f t="shared" ca="1" si="140"/>
        <v>0</v>
      </c>
    </row>
    <row r="28" spans="2:79" s="66" customFormat="1">
      <c r="B28" s="71" t="s">
        <v>133</v>
      </c>
      <c r="C28" s="73" t="str">
        <f>'Get Started'!$D$7</f>
        <v>$</v>
      </c>
      <c r="D28" s="71" t="s">
        <v>52</v>
      </c>
      <c r="E28" s="74" t="s">
        <v>126</v>
      </c>
      <c r="F28" s="74"/>
      <c r="G28" s="74"/>
      <c r="H28" s="74"/>
      <c r="I28" s="74"/>
      <c r="K28" s="71">
        <v>0</v>
      </c>
      <c r="L28" s="71">
        <f t="shared" ref="L28:AS28" si="192">K28</f>
        <v>0</v>
      </c>
      <c r="M28" s="71">
        <f t="shared" si="192"/>
        <v>0</v>
      </c>
      <c r="N28" s="71">
        <f t="shared" si="192"/>
        <v>0</v>
      </c>
      <c r="O28" s="71">
        <f t="shared" si="192"/>
        <v>0</v>
      </c>
      <c r="P28" s="71">
        <f t="shared" si="192"/>
        <v>0</v>
      </c>
      <c r="Q28" s="71">
        <f t="shared" si="192"/>
        <v>0</v>
      </c>
      <c r="R28" s="71">
        <f t="shared" si="192"/>
        <v>0</v>
      </c>
      <c r="S28" s="71">
        <f t="shared" si="192"/>
        <v>0</v>
      </c>
      <c r="T28" s="71">
        <f t="shared" si="192"/>
        <v>0</v>
      </c>
      <c r="U28" s="71">
        <f t="shared" si="192"/>
        <v>0</v>
      </c>
      <c r="V28" s="71">
        <f t="shared" si="192"/>
        <v>0</v>
      </c>
      <c r="W28" s="71">
        <f t="shared" si="192"/>
        <v>0</v>
      </c>
      <c r="X28" s="71">
        <f t="shared" si="192"/>
        <v>0</v>
      </c>
      <c r="Y28" s="71">
        <f t="shared" si="192"/>
        <v>0</v>
      </c>
      <c r="Z28" s="71">
        <f t="shared" si="192"/>
        <v>0</v>
      </c>
      <c r="AA28" s="71">
        <f t="shared" si="192"/>
        <v>0</v>
      </c>
      <c r="AB28" s="71">
        <f t="shared" si="192"/>
        <v>0</v>
      </c>
      <c r="AC28" s="71">
        <f t="shared" si="192"/>
        <v>0</v>
      </c>
      <c r="AD28" s="71">
        <f t="shared" si="192"/>
        <v>0</v>
      </c>
      <c r="AE28" s="71">
        <f t="shared" si="192"/>
        <v>0</v>
      </c>
      <c r="AF28" s="71">
        <f t="shared" si="192"/>
        <v>0</v>
      </c>
      <c r="AG28" s="71">
        <f t="shared" si="192"/>
        <v>0</v>
      </c>
      <c r="AH28" s="71">
        <f t="shared" si="192"/>
        <v>0</v>
      </c>
      <c r="AI28" s="71">
        <f t="shared" si="192"/>
        <v>0</v>
      </c>
      <c r="AJ28" s="71">
        <f t="shared" si="192"/>
        <v>0</v>
      </c>
      <c r="AK28" s="71">
        <f t="shared" si="192"/>
        <v>0</v>
      </c>
      <c r="AL28" s="71">
        <f t="shared" si="192"/>
        <v>0</v>
      </c>
      <c r="AM28" s="71">
        <f t="shared" si="192"/>
        <v>0</v>
      </c>
      <c r="AN28" s="71">
        <f t="shared" si="192"/>
        <v>0</v>
      </c>
      <c r="AO28" s="71">
        <f t="shared" si="192"/>
        <v>0</v>
      </c>
      <c r="AP28" s="71">
        <f t="shared" si="192"/>
        <v>0</v>
      </c>
      <c r="AQ28" s="71">
        <f t="shared" si="192"/>
        <v>0</v>
      </c>
      <c r="AR28" s="71">
        <f t="shared" si="192"/>
        <v>0</v>
      </c>
      <c r="AS28" s="71">
        <f t="shared" si="192"/>
        <v>0</v>
      </c>
      <c r="AT28" s="71">
        <f t="shared" ref="AT28:AT51" si="193">AS28</f>
        <v>0</v>
      </c>
      <c r="AU28" s="71">
        <f t="shared" ref="AU28:AU51" si="194">AT28</f>
        <v>0</v>
      </c>
      <c r="AV28" s="71">
        <f t="shared" ref="AV28:AV51" si="195">AU28</f>
        <v>0</v>
      </c>
      <c r="AW28" s="71">
        <f t="shared" ref="AW28:AW51" si="196">AV28</f>
        <v>0</v>
      </c>
      <c r="AX28" s="71">
        <f t="shared" ref="AX28:AX51" si="197">AW28</f>
        <v>0</v>
      </c>
      <c r="AY28" s="71">
        <f t="shared" ref="AY28:AY51" si="198">AX28</f>
        <v>0</v>
      </c>
      <c r="AZ28" s="71">
        <f t="shared" ref="AZ28:AZ51" si="199">AY28</f>
        <v>0</v>
      </c>
      <c r="BA28" s="71">
        <f t="shared" ref="BA28:BA51" si="200">AZ28</f>
        <v>0</v>
      </c>
      <c r="BB28" s="71">
        <f t="shared" ref="BB28:BB51" si="201">BA28</f>
        <v>0</v>
      </c>
      <c r="BC28" s="71">
        <f t="shared" ref="BC28:BC51" si="202">BB28</f>
        <v>0</v>
      </c>
      <c r="BD28" s="71">
        <f t="shared" ref="BD28:BD51" si="203">BC28</f>
        <v>0</v>
      </c>
      <c r="BE28" s="71">
        <f t="shared" ref="BE28:BE51" si="204">BD28</f>
        <v>0</v>
      </c>
      <c r="BG28" s="68">
        <f t="shared" ca="1" si="139"/>
        <v>0</v>
      </c>
      <c r="BH28" s="68">
        <f t="shared" ca="1" si="139"/>
        <v>0</v>
      </c>
      <c r="BI28" s="68">
        <f t="shared" ca="1" si="139"/>
        <v>0</v>
      </c>
      <c r="BJ28" s="68">
        <f t="shared" ca="1" si="139"/>
        <v>0</v>
      </c>
      <c r="BK28" s="68">
        <f t="shared" ca="1" si="139"/>
        <v>0</v>
      </c>
      <c r="BL28" s="68">
        <f t="shared" ca="1" si="139"/>
        <v>0</v>
      </c>
      <c r="BM28" s="68">
        <f t="shared" ca="1" si="139"/>
        <v>0</v>
      </c>
      <c r="BN28" s="68">
        <f t="shared" ca="1" si="139"/>
        <v>0</v>
      </c>
      <c r="BO28" s="68">
        <f t="shared" ca="1" si="139"/>
        <v>0</v>
      </c>
      <c r="BP28" s="68">
        <f t="shared" ca="1" si="139"/>
        <v>0</v>
      </c>
      <c r="BQ28" s="68">
        <f t="shared" ca="1" si="139"/>
        <v>0</v>
      </c>
      <c r="BR28" s="68">
        <f t="shared" ca="1" si="139"/>
        <v>0</v>
      </c>
      <c r="BS28" s="68">
        <f t="shared" ca="1" si="139"/>
        <v>0</v>
      </c>
      <c r="BT28" s="68">
        <f t="shared" ca="1" si="139"/>
        <v>0</v>
      </c>
      <c r="BU28" s="68">
        <f t="shared" ca="1" si="139"/>
        <v>0</v>
      </c>
      <c r="BV28" s="68">
        <f t="shared" ca="1" si="139"/>
        <v>0</v>
      </c>
      <c r="BX28" s="68">
        <f t="shared" ca="1" si="140"/>
        <v>0</v>
      </c>
      <c r="BY28" s="68">
        <f t="shared" ca="1" si="140"/>
        <v>0</v>
      </c>
      <c r="BZ28" s="68">
        <f t="shared" ca="1" si="140"/>
        <v>0</v>
      </c>
      <c r="CA28" s="68">
        <f t="shared" ca="1" si="140"/>
        <v>0</v>
      </c>
    </row>
    <row r="29" spans="2:79" s="66" customFormat="1">
      <c r="B29" s="71" t="s">
        <v>134</v>
      </c>
      <c r="C29" s="73" t="str">
        <f>'Get Started'!$D$7</f>
        <v>$</v>
      </c>
      <c r="D29" s="71" t="s">
        <v>39</v>
      </c>
      <c r="E29" s="74" t="s">
        <v>126</v>
      </c>
      <c r="F29" s="74"/>
      <c r="G29" s="74"/>
      <c r="H29" s="74"/>
      <c r="I29" s="74"/>
      <c r="K29" s="71">
        <v>0</v>
      </c>
      <c r="L29" s="71">
        <f t="shared" ref="L29:AS29" si="205">K29</f>
        <v>0</v>
      </c>
      <c r="M29" s="71">
        <f t="shared" si="205"/>
        <v>0</v>
      </c>
      <c r="N29" s="71">
        <f t="shared" si="205"/>
        <v>0</v>
      </c>
      <c r="O29" s="71">
        <f t="shared" si="205"/>
        <v>0</v>
      </c>
      <c r="P29" s="71">
        <f t="shared" si="205"/>
        <v>0</v>
      </c>
      <c r="Q29" s="71">
        <f t="shared" si="205"/>
        <v>0</v>
      </c>
      <c r="R29" s="71">
        <f t="shared" si="205"/>
        <v>0</v>
      </c>
      <c r="S29" s="71">
        <f t="shared" si="205"/>
        <v>0</v>
      </c>
      <c r="T29" s="71">
        <f t="shared" si="205"/>
        <v>0</v>
      </c>
      <c r="U29" s="71">
        <f t="shared" si="205"/>
        <v>0</v>
      </c>
      <c r="V29" s="71">
        <f t="shared" si="205"/>
        <v>0</v>
      </c>
      <c r="W29" s="71">
        <f t="shared" si="205"/>
        <v>0</v>
      </c>
      <c r="X29" s="71">
        <f t="shared" si="205"/>
        <v>0</v>
      </c>
      <c r="Y29" s="71">
        <f t="shared" si="205"/>
        <v>0</v>
      </c>
      <c r="Z29" s="71">
        <f t="shared" si="205"/>
        <v>0</v>
      </c>
      <c r="AA29" s="71">
        <f t="shared" si="205"/>
        <v>0</v>
      </c>
      <c r="AB29" s="71">
        <f t="shared" si="205"/>
        <v>0</v>
      </c>
      <c r="AC29" s="71">
        <f t="shared" si="205"/>
        <v>0</v>
      </c>
      <c r="AD29" s="71">
        <f t="shared" si="205"/>
        <v>0</v>
      </c>
      <c r="AE29" s="71">
        <f t="shared" si="205"/>
        <v>0</v>
      </c>
      <c r="AF29" s="71">
        <f t="shared" si="205"/>
        <v>0</v>
      </c>
      <c r="AG29" s="71">
        <f t="shared" si="205"/>
        <v>0</v>
      </c>
      <c r="AH29" s="71">
        <f t="shared" si="205"/>
        <v>0</v>
      </c>
      <c r="AI29" s="71">
        <f t="shared" si="205"/>
        <v>0</v>
      </c>
      <c r="AJ29" s="71">
        <f t="shared" si="205"/>
        <v>0</v>
      </c>
      <c r="AK29" s="71">
        <f t="shared" si="205"/>
        <v>0</v>
      </c>
      <c r="AL29" s="71">
        <f t="shared" si="205"/>
        <v>0</v>
      </c>
      <c r="AM29" s="71">
        <f t="shared" si="205"/>
        <v>0</v>
      </c>
      <c r="AN29" s="71">
        <f t="shared" si="205"/>
        <v>0</v>
      </c>
      <c r="AO29" s="71">
        <f t="shared" si="205"/>
        <v>0</v>
      </c>
      <c r="AP29" s="71">
        <f t="shared" si="205"/>
        <v>0</v>
      </c>
      <c r="AQ29" s="71">
        <f t="shared" si="205"/>
        <v>0</v>
      </c>
      <c r="AR29" s="71">
        <f t="shared" si="205"/>
        <v>0</v>
      </c>
      <c r="AS29" s="71">
        <f t="shared" si="205"/>
        <v>0</v>
      </c>
      <c r="AT29" s="71">
        <f t="shared" si="193"/>
        <v>0</v>
      </c>
      <c r="AU29" s="71">
        <f t="shared" si="194"/>
        <v>0</v>
      </c>
      <c r="AV29" s="71">
        <f t="shared" si="195"/>
        <v>0</v>
      </c>
      <c r="AW29" s="71">
        <f t="shared" si="196"/>
        <v>0</v>
      </c>
      <c r="AX29" s="71">
        <f t="shared" si="197"/>
        <v>0</v>
      </c>
      <c r="AY29" s="71">
        <f t="shared" si="198"/>
        <v>0</v>
      </c>
      <c r="AZ29" s="71">
        <f t="shared" si="199"/>
        <v>0</v>
      </c>
      <c r="BA29" s="71">
        <f t="shared" si="200"/>
        <v>0</v>
      </c>
      <c r="BB29" s="71">
        <f t="shared" si="201"/>
        <v>0</v>
      </c>
      <c r="BC29" s="71">
        <f t="shared" si="202"/>
        <v>0</v>
      </c>
      <c r="BD29" s="71">
        <f t="shared" si="203"/>
        <v>0</v>
      </c>
      <c r="BE29" s="71">
        <f t="shared" si="204"/>
        <v>0</v>
      </c>
      <c r="BG29" s="68">
        <f t="shared" ca="1" si="139"/>
        <v>0</v>
      </c>
      <c r="BH29" s="68">
        <f t="shared" ca="1" si="139"/>
        <v>0</v>
      </c>
      <c r="BI29" s="68">
        <f t="shared" ca="1" si="139"/>
        <v>0</v>
      </c>
      <c r="BJ29" s="68">
        <f t="shared" ca="1" si="139"/>
        <v>0</v>
      </c>
      <c r="BK29" s="68">
        <f t="shared" ca="1" si="139"/>
        <v>0</v>
      </c>
      <c r="BL29" s="68">
        <f t="shared" ca="1" si="139"/>
        <v>0</v>
      </c>
      <c r="BM29" s="68">
        <f t="shared" ca="1" si="139"/>
        <v>0</v>
      </c>
      <c r="BN29" s="68">
        <f t="shared" ca="1" si="139"/>
        <v>0</v>
      </c>
      <c r="BO29" s="68">
        <f t="shared" ca="1" si="139"/>
        <v>0</v>
      </c>
      <c r="BP29" s="68">
        <f t="shared" ca="1" si="139"/>
        <v>0</v>
      </c>
      <c r="BQ29" s="68">
        <f t="shared" ca="1" si="139"/>
        <v>0</v>
      </c>
      <c r="BR29" s="68">
        <f t="shared" ca="1" si="139"/>
        <v>0</v>
      </c>
      <c r="BS29" s="68">
        <f t="shared" ca="1" si="139"/>
        <v>0</v>
      </c>
      <c r="BT29" s="68">
        <f t="shared" ca="1" si="139"/>
        <v>0</v>
      </c>
      <c r="BU29" s="68">
        <f t="shared" ca="1" si="139"/>
        <v>0</v>
      </c>
      <c r="BV29" s="68">
        <f t="shared" ca="1" si="139"/>
        <v>0</v>
      </c>
      <c r="BX29" s="68">
        <f t="shared" ca="1" si="140"/>
        <v>0</v>
      </c>
      <c r="BY29" s="68">
        <f t="shared" ca="1" si="140"/>
        <v>0</v>
      </c>
      <c r="BZ29" s="68">
        <f t="shared" ca="1" si="140"/>
        <v>0</v>
      </c>
      <c r="CA29" s="68">
        <f t="shared" ca="1" si="140"/>
        <v>0</v>
      </c>
    </row>
    <row r="30" spans="2:79" s="66" customFormat="1">
      <c r="B30" s="71" t="s">
        <v>135</v>
      </c>
      <c r="C30" s="73" t="str">
        <f>'Get Started'!$D$7</f>
        <v>$</v>
      </c>
      <c r="D30" s="71" t="s">
        <v>111</v>
      </c>
      <c r="E30" s="74" t="s">
        <v>126</v>
      </c>
      <c r="F30" s="74"/>
      <c r="G30" s="74"/>
      <c r="H30" s="74"/>
      <c r="I30" s="74"/>
      <c r="K30" s="71">
        <v>0</v>
      </c>
      <c r="L30" s="71">
        <f t="shared" ref="L30:AS30" si="206">K30</f>
        <v>0</v>
      </c>
      <c r="M30" s="71">
        <f t="shared" si="206"/>
        <v>0</v>
      </c>
      <c r="N30" s="71">
        <f t="shared" si="206"/>
        <v>0</v>
      </c>
      <c r="O30" s="71">
        <f t="shared" si="206"/>
        <v>0</v>
      </c>
      <c r="P30" s="71">
        <f t="shared" si="206"/>
        <v>0</v>
      </c>
      <c r="Q30" s="71">
        <f t="shared" si="206"/>
        <v>0</v>
      </c>
      <c r="R30" s="71">
        <f t="shared" si="206"/>
        <v>0</v>
      </c>
      <c r="S30" s="71">
        <f t="shared" si="206"/>
        <v>0</v>
      </c>
      <c r="T30" s="71">
        <f t="shared" si="206"/>
        <v>0</v>
      </c>
      <c r="U30" s="71">
        <f t="shared" si="206"/>
        <v>0</v>
      </c>
      <c r="V30" s="71">
        <f t="shared" si="206"/>
        <v>0</v>
      </c>
      <c r="W30" s="71">
        <f t="shared" si="206"/>
        <v>0</v>
      </c>
      <c r="X30" s="71">
        <f t="shared" si="206"/>
        <v>0</v>
      </c>
      <c r="Y30" s="71">
        <f t="shared" si="206"/>
        <v>0</v>
      </c>
      <c r="Z30" s="71">
        <f t="shared" si="206"/>
        <v>0</v>
      </c>
      <c r="AA30" s="71">
        <f t="shared" si="206"/>
        <v>0</v>
      </c>
      <c r="AB30" s="71">
        <f t="shared" si="206"/>
        <v>0</v>
      </c>
      <c r="AC30" s="71">
        <f t="shared" si="206"/>
        <v>0</v>
      </c>
      <c r="AD30" s="71">
        <f t="shared" si="206"/>
        <v>0</v>
      </c>
      <c r="AE30" s="71">
        <f t="shared" si="206"/>
        <v>0</v>
      </c>
      <c r="AF30" s="71">
        <f t="shared" si="206"/>
        <v>0</v>
      </c>
      <c r="AG30" s="71">
        <f t="shared" si="206"/>
        <v>0</v>
      </c>
      <c r="AH30" s="71">
        <f t="shared" si="206"/>
        <v>0</v>
      </c>
      <c r="AI30" s="71">
        <f t="shared" si="206"/>
        <v>0</v>
      </c>
      <c r="AJ30" s="71">
        <f t="shared" si="206"/>
        <v>0</v>
      </c>
      <c r="AK30" s="71">
        <f t="shared" si="206"/>
        <v>0</v>
      </c>
      <c r="AL30" s="71">
        <f t="shared" si="206"/>
        <v>0</v>
      </c>
      <c r="AM30" s="71">
        <f t="shared" si="206"/>
        <v>0</v>
      </c>
      <c r="AN30" s="71">
        <f t="shared" si="206"/>
        <v>0</v>
      </c>
      <c r="AO30" s="71">
        <f t="shared" si="206"/>
        <v>0</v>
      </c>
      <c r="AP30" s="71">
        <f t="shared" si="206"/>
        <v>0</v>
      </c>
      <c r="AQ30" s="71">
        <f t="shared" si="206"/>
        <v>0</v>
      </c>
      <c r="AR30" s="71">
        <f t="shared" si="206"/>
        <v>0</v>
      </c>
      <c r="AS30" s="71">
        <f t="shared" si="206"/>
        <v>0</v>
      </c>
      <c r="AT30" s="71">
        <f t="shared" si="193"/>
        <v>0</v>
      </c>
      <c r="AU30" s="71">
        <f t="shared" si="194"/>
        <v>0</v>
      </c>
      <c r="AV30" s="71">
        <f t="shared" si="195"/>
        <v>0</v>
      </c>
      <c r="AW30" s="71">
        <f t="shared" si="196"/>
        <v>0</v>
      </c>
      <c r="AX30" s="71">
        <f t="shared" si="197"/>
        <v>0</v>
      </c>
      <c r="AY30" s="71">
        <f t="shared" si="198"/>
        <v>0</v>
      </c>
      <c r="AZ30" s="71">
        <f t="shared" si="199"/>
        <v>0</v>
      </c>
      <c r="BA30" s="71">
        <f t="shared" si="200"/>
        <v>0</v>
      </c>
      <c r="BB30" s="71">
        <f t="shared" si="201"/>
        <v>0</v>
      </c>
      <c r="BC30" s="71">
        <f t="shared" si="202"/>
        <v>0</v>
      </c>
      <c r="BD30" s="71">
        <f t="shared" si="203"/>
        <v>0</v>
      </c>
      <c r="BE30" s="71">
        <f t="shared" si="204"/>
        <v>0</v>
      </c>
      <c r="BG30" s="68">
        <f t="shared" ref="BG30:BV39" ca="1" si="207">SUMIFS($K30:$BE30,$K$6:$BE$6,BG$6,$K$7:$BE$7,BG$7)</f>
        <v>0</v>
      </c>
      <c r="BH30" s="68">
        <f t="shared" ca="1" si="207"/>
        <v>0</v>
      </c>
      <c r="BI30" s="68">
        <f t="shared" ca="1" si="207"/>
        <v>0</v>
      </c>
      <c r="BJ30" s="68">
        <f t="shared" ca="1" si="207"/>
        <v>0</v>
      </c>
      <c r="BK30" s="68">
        <f t="shared" ca="1" si="207"/>
        <v>0</v>
      </c>
      <c r="BL30" s="68">
        <f t="shared" ca="1" si="207"/>
        <v>0</v>
      </c>
      <c r="BM30" s="68">
        <f t="shared" ca="1" si="207"/>
        <v>0</v>
      </c>
      <c r="BN30" s="68">
        <f t="shared" ca="1" si="207"/>
        <v>0</v>
      </c>
      <c r="BO30" s="68">
        <f t="shared" ca="1" si="207"/>
        <v>0</v>
      </c>
      <c r="BP30" s="68">
        <f t="shared" ca="1" si="207"/>
        <v>0</v>
      </c>
      <c r="BQ30" s="68">
        <f t="shared" ca="1" si="207"/>
        <v>0</v>
      </c>
      <c r="BR30" s="68">
        <f t="shared" ca="1" si="207"/>
        <v>0</v>
      </c>
      <c r="BS30" s="68">
        <f t="shared" ca="1" si="207"/>
        <v>0</v>
      </c>
      <c r="BT30" s="68">
        <f t="shared" ca="1" si="207"/>
        <v>0</v>
      </c>
      <c r="BU30" s="68">
        <f t="shared" ca="1" si="207"/>
        <v>0</v>
      </c>
      <c r="BV30" s="68">
        <f t="shared" ca="1" si="207"/>
        <v>0</v>
      </c>
      <c r="BX30" s="68">
        <f t="shared" ca="1" si="140"/>
        <v>0</v>
      </c>
      <c r="BY30" s="68">
        <f t="shared" ca="1" si="140"/>
        <v>0</v>
      </c>
      <c r="BZ30" s="68">
        <f t="shared" ca="1" si="140"/>
        <v>0</v>
      </c>
      <c r="CA30" s="68">
        <f t="shared" ca="1" si="140"/>
        <v>0</v>
      </c>
    </row>
    <row r="31" spans="2:79" s="66" customFormat="1">
      <c r="B31" s="71" t="s">
        <v>136</v>
      </c>
      <c r="C31" s="73" t="str">
        <f>'Get Started'!$D$7</f>
        <v>$</v>
      </c>
      <c r="D31" s="71" t="s">
        <v>39</v>
      </c>
      <c r="E31" s="74" t="s">
        <v>126</v>
      </c>
      <c r="F31" s="74"/>
      <c r="G31" s="74"/>
      <c r="H31" s="74"/>
      <c r="I31" s="74"/>
      <c r="K31" s="71">
        <v>0</v>
      </c>
      <c r="L31" s="71">
        <f t="shared" ref="L31:AS31" si="208">K31</f>
        <v>0</v>
      </c>
      <c r="M31" s="71">
        <f t="shared" si="208"/>
        <v>0</v>
      </c>
      <c r="N31" s="71">
        <f t="shared" si="208"/>
        <v>0</v>
      </c>
      <c r="O31" s="71">
        <f t="shared" si="208"/>
        <v>0</v>
      </c>
      <c r="P31" s="71">
        <f t="shared" si="208"/>
        <v>0</v>
      </c>
      <c r="Q31" s="71">
        <f t="shared" si="208"/>
        <v>0</v>
      </c>
      <c r="R31" s="71">
        <f t="shared" si="208"/>
        <v>0</v>
      </c>
      <c r="S31" s="71">
        <f t="shared" si="208"/>
        <v>0</v>
      </c>
      <c r="T31" s="71">
        <f t="shared" si="208"/>
        <v>0</v>
      </c>
      <c r="U31" s="71">
        <f t="shared" si="208"/>
        <v>0</v>
      </c>
      <c r="V31" s="71">
        <f t="shared" si="208"/>
        <v>0</v>
      </c>
      <c r="W31" s="71">
        <f t="shared" si="208"/>
        <v>0</v>
      </c>
      <c r="X31" s="71">
        <f t="shared" si="208"/>
        <v>0</v>
      </c>
      <c r="Y31" s="71">
        <f t="shared" si="208"/>
        <v>0</v>
      </c>
      <c r="Z31" s="71">
        <f t="shared" si="208"/>
        <v>0</v>
      </c>
      <c r="AA31" s="71">
        <f t="shared" si="208"/>
        <v>0</v>
      </c>
      <c r="AB31" s="71">
        <f t="shared" si="208"/>
        <v>0</v>
      </c>
      <c r="AC31" s="71">
        <f t="shared" si="208"/>
        <v>0</v>
      </c>
      <c r="AD31" s="71">
        <f t="shared" si="208"/>
        <v>0</v>
      </c>
      <c r="AE31" s="71">
        <f t="shared" si="208"/>
        <v>0</v>
      </c>
      <c r="AF31" s="71">
        <f t="shared" si="208"/>
        <v>0</v>
      </c>
      <c r="AG31" s="71">
        <f t="shared" si="208"/>
        <v>0</v>
      </c>
      <c r="AH31" s="71">
        <f t="shared" si="208"/>
        <v>0</v>
      </c>
      <c r="AI31" s="71">
        <f t="shared" si="208"/>
        <v>0</v>
      </c>
      <c r="AJ31" s="71">
        <f t="shared" si="208"/>
        <v>0</v>
      </c>
      <c r="AK31" s="71">
        <f t="shared" si="208"/>
        <v>0</v>
      </c>
      <c r="AL31" s="71">
        <f t="shared" si="208"/>
        <v>0</v>
      </c>
      <c r="AM31" s="71">
        <f t="shared" si="208"/>
        <v>0</v>
      </c>
      <c r="AN31" s="71">
        <f t="shared" si="208"/>
        <v>0</v>
      </c>
      <c r="AO31" s="71">
        <f t="shared" si="208"/>
        <v>0</v>
      </c>
      <c r="AP31" s="71">
        <f t="shared" si="208"/>
        <v>0</v>
      </c>
      <c r="AQ31" s="71">
        <f t="shared" si="208"/>
        <v>0</v>
      </c>
      <c r="AR31" s="71">
        <f t="shared" si="208"/>
        <v>0</v>
      </c>
      <c r="AS31" s="71">
        <f t="shared" si="208"/>
        <v>0</v>
      </c>
      <c r="AT31" s="71">
        <f t="shared" si="193"/>
        <v>0</v>
      </c>
      <c r="AU31" s="71">
        <f t="shared" si="194"/>
        <v>0</v>
      </c>
      <c r="AV31" s="71">
        <f t="shared" si="195"/>
        <v>0</v>
      </c>
      <c r="AW31" s="71">
        <f t="shared" si="196"/>
        <v>0</v>
      </c>
      <c r="AX31" s="71">
        <f t="shared" si="197"/>
        <v>0</v>
      </c>
      <c r="AY31" s="71">
        <f t="shared" si="198"/>
        <v>0</v>
      </c>
      <c r="AZ31" s="71">
        <f t="shared" si="199"/>
        <v>0</v>
      </c>
      <c r="BA31" s="71">
        <f t="shared" si="200"/>
        <v>0</v>
      </c>
      <c r="BB31" s="71">
        <f t="shared" si="201"/>
        <v>0</v>
      </c>
      <c r="BC31" s="71">
        <f t="shared" si="202"/>
        <v>0</v>
      </c>
      <c r="BD31" s="71">
        <f t="shared" si="203"/>
        <v>0</v>
      </c>
      <c r="BE31" s="71">
        <f t="shared" si="204"/>
        <v>0</v>
      </c>
      <c r="BG31" s="68">
        <f t="shared" ca="1" si="207"/>
        <v>0</v>
      </c>
      <c r="BH31" s="68">
        <f t="shared" ca="1" si="207"/>
        <v>0</v>
      </c>
      <c r="BI31" s="68">
        <f t="shared" ca="1" si="207"/>
        <v>0</v>
      </c>
      <c r="BJ31" s="68">
        <f t="shared" ca="1" si="207"/>
        <v>0</v>
      </c>
      <c r="BK31" s="68">
        <f t="shared" ca="1" si="207"/>
        <v>0</v>
      </c>
      <c r="BL31" s="68">
        <f t="shared" ca="1" si="207"/>
        <v>0</v>
      </c>
      <c r="BM31" s="68">
        <f t="shared" ca="1" si="207"/>
        <v>0</v>
      </c>
      <c r="BN31" s="68">
        <f t="shared" ca="1" si="207"/>
        <v>0</v>
      </c>
      <c r="BO31" s="68">
        <f t="shared" ca="1" si="207"/>
        <v>0</v>
      </c>
      <c r="BP31" s="68">
        <f t="shared" ca="1" si="207"/>
        <v>0</v>
      </c>
      <c r="BQ31" s="68">
        <f t="shared" ca="1" si="207"/>
        <v>0</v>
      </c>
      <c r="BR31" s="68">
        <f t="shared" ca="1" si="207"/>
        <v>0</v>
      </c>
      <c r="BS31" s="68">
        <f t="shared" ca="1" si="207"/>
        <v>0</v>
      </c>
      <c r="BT31" s="68">
        <f t="shared" ca="1" si="207"/>
        <v>0</v>
      </c>
      <c r="BU31" s="68">
        <f t="shared" ca="1" si="207"/>
        <v>0</v>
      </c>
      <c r="BV31" s="68">
        <f t="shared" ca="1" si="207"/>
        <v>0</v>
      </c>
      <c r="BX31" s="68">
        <f t="shared" ca="1" si="140"/>
        <v>0</v>
      </c>
      <c r="BY31" s="68">
        <f t="shared" ca="1" si="140"/>
        <v>0</v>
      </c>
      <c r="BZ31" s="68">
        <f t="shared" ca="1" si="140"/>
        <v>0</v>
      </c>
      <c r="CA31" s="68">
        <f t="shared" ca="1" si="140"/>
        <v>0</v>
      </c>
    </row>
    <row r="32" spans="2:79" s="66" customFormat="1">
      <c r="B32" s="71" t="s">
        <v>137</v>
      </c>
      <c r="C32" s="73" t="str">
        <f>'Get Started'!$D$7</f>
        <v>$</v>
      </c>
      <c r="D32" s="71" t="s">
        <v>39</v>
      </c>
      <c r="E32" s="74" t="s">
        <v>126</v>
      </c>
      <c r="F32" s="74"/>
      <c r="G32" s="74"/>
      <c r="H32" s="74"/>
      <c r="I32" s="74"/>
      <c r="K32" s="71">
        <v>0</v>
      </c>
      <c r="L32" s="71">
        <f t="shared" ref="L32:AS32" si="209">K32</f>
        <v>0</v>
      </c>
      <c r="M32" s="71">
        <f t="shared" si="209"/>
        <v>0</v>
      </c>
      <c r="N32" s="71">
        <f t="shared" si="209"/>
        <v>0</v>
      </c>
      <c r="O32" s="71">
        <f t="shared" si="209"/>
        <v>0</v>
      </c>
      <c r="P32" s="71">
        <f t="shared" si="209"/>
        <v>0</v>
      </c>
      <c r="Q32" s="71">
        <f t="shared" si="209"/>
        <v>0</v>
      </c>
      <c r="R32" s="71">
        <f t="shared" si="209"/>
        <v>0</v>
      </c>
      <c r="S32" s="71">
        <f t="shared" si="209"/>
        <v>0</v>
      </c>
      <c r="T32" s="71">
        <f t="shared" si="209"/>
        <v>0</v>
      </c>
      <c r="U32" s="71">
        <f t="shared" si="209"/>
        <v>0</v>
      </c>
      <c r="V32" s="71">
        <f t="shared" si="209"/>
        <v>0</v>
      </c>
      <c r="W32" s="71">
        <f t="shared" si="209"/>
        <v>0</v>
      </c>
      <c r="X32" s="71">
        <f t="shared" si="209"/>
        <v>0</v>
      </c>
      <c r="Y32" s="71">
        <f t="shared" si="209"/>
        <v>0</v>
      </c>
      <c r="Z32" s="71">
        <f t="shared" si="209"/>
        <v>0</v>
      </c>
      <c r="AA32" s="71">
        <f t="shared" si="209"/>
        <v>0</v>
      </c>
      <c r="AB32" s="71">
        <f t="shared" si="209"/>
        <v>0</v>
      </c>
      <c r="AC32" s="71">
        <f t="shared" si="209"/>
        <v>0</v>
      </c>
      <c r="AD32" s="71">
        <f t="shared" si="209"/>
        <v>0</v>
      </c>
      <c r="AE32" s="71">
        <f t="shared" si="209"/>
        <v>0</v>
      </c>
      <c r="AF32" s="71">
        <f t="shared" si="209"/>
        <v>0</v>
      </c>
      <c r="AG32" s="71">
        <f t="shared" si="209"/>
        <v>0</v>
      </c>
      <c r="AH32" s="71">
        <f t="shared" si="209"/>
        <v>0</v>
      </c>
      <c r="AI32" s="71">
        <f t="shared" si="209"/>
        <v>0</v>
      </c>
      <c r="AJ32" s="71">
        <f t="shared" si="209"/>
        <v>0</v>
      </c>
      <c r="AK32" s="71">
        <f t="shared" si="209"/>
        <v>0</v>
      </c>
      <c r="AL32" s="71">
        <f t="shared" si="209"/>
        <v>0</v>
      </c>
      <c r="AM32" s="71">
        <f t="shared" si="209"/>
        <v>0</v>
      </c>
      <c r="AN32" s="71">
        <f t="shared" si="209"/>
        <v>0</v>
      </c>
      <c r="AO32" s="71">
        <f t="shared" si="209"/>
        <v>0</v>
      </c>
      <c r="AP32" s="71">
        <f t="shared" si="209"/>
        <v>0</v>
      </c>
      <c r="AQ32" s="71">
        <f t="shared" si="209"/>
        <v>0</v>
      </c>
      <c r="AR32" s="71">
        <f t="shared" si="209"/>
        <v>0</v>
      </c>
      <c r="AS32" s="71">
        <f t="shared" si="209"/>
        <v>0</v>
      </c>
      <c r="AT32" s="71">
        <f t="shared" si="193"/>
        <v>0</v>
      </c>
      <c r="AU32" s="71">
        <f t="shared" si="194"/>
        <v>0</v>
      </c>
      <c r="AV32" s="71">
        <f t="shared" si="195"/>
        <v>0</v>
      </c>
      <c r="AW32" s="71">
        <f t="shared" si="196"/>
        <v>0</v>
      </c>
      <c r="AX32" s="71">
        <f t="shared" si="197"/>
        <v>0</v>
      </c>
      <c r="AY32" s="71">
        <f t="shared" si="198"/>
        <v>0</v>
      </c>
      <c r="AZ32" s="71">
        <f t="shared" si="199"/>
        <v>0</v>
      </c>
      <c r="BA32" s="71">
        <f t="shared" si="200"/>
        <v>0</v>
      </c>
      <c r="BB32" s="71">
        <f t="shared" si="201"/>
        <v>0</v>
      </c>
      <c r="BC32" s="71">
        <f t="shared" si="202"/>
        <v>0</v>
      </c>
      <c r="BD32" s="71">
        <f t="shared" si="203"/>
        <v>0</v>
      </c>
      <c r="BE32" s="71">
        <f t="shared" si="204"/>
        <v>0</v>
      </c>
      <c r="BG32" s="68">
        <f t="shared" ca="1" si="207"/>
        <v>0</v>
      </c>
      <c r="BH32" s="68">
        <f t="shared" ca="1" si="207"/>
        <v>0</v>
      </c>
      <c r="BI32" s="68">
        <f t="shared" ca="1" si="207"/>
        <v>0</v>
      </c>
      <c r="BJ32" s="68">
        <f t="shared" ca="1" si="207"/>
        <v>0</v>
      </c>
      <c r="BK32" s="68">
        <f t="shared" ca="1" si="207"/>
        <v>0</v>
      </c>
      <c r="BL32" s="68">
        <f t="shared" ca="1" si="207"/>
        <v>0</v>
      </c>
      <c r="BM32" s="68">
        <f t="shared" ca="1" si="207"/>
        <v>0</v>
      </c>
      <c r="BN32" s="68">
        <f t="shared" ca="1" si="207"/>
        <v>0</v>
      </c>
      <c r="BO32" s="68">
        <f t="shared" ca="1" si="207"/>
        <v>0</v>
      </c>
      <c r="BP32" s="68">
        <f t="shared" ca="1" si="207"/>
        <v>0</v>
      </c>
      <c r="BQ32" s="68">
        <f t="shared" ca="1" si="207"/>
        <v>0</v>
      </c>
      <c r="BR32" s="68">
        <f t="shared" ca="1" si="207"/>
        <v>0</v>
      </c>
      <c r="BS32" s="68">
        <f t="shared" ca="1" si="207"/>
        <v>0</v>
      </c>
      <c r="BT32" s="68">
        <f t="shared" ca="1" si="207"/>
        <v>0</v>
      </c>
      <c r="BU32" s="68">
        <f t="shared" ca="1" si="207"/>
        <v>0</v>
      </c>
      <c r="BV32" s="68">
        <f t="shared" ca="1" si="207"/>
        <v>0</v>
      </c>
      <c r="BX32" s="68">
        <f t="shared" ca="1" si="140"/>
        <v>0</v>
      </c>
      <c r="BY32" s="68">
        <f t="shared" ca="1" si="140"/>
        <v>0</v>
      </c>
      <c r="BZ32" s="68">
        <f t="shared" ca="1" si="140"/>
        <v>0</v>
      </c>
      <c r="CA32" s="68">
        <f t="shared" ca="1" si="140"/>
        <v>0</v>
      </c>
    </row>
    <row r="33" spans="2:79" s="66" customFormat="1">
      <c r="B33" s="71" t="s">
        <v>138</v>
      </c>
      <c r="C33" s="73" t="str">
        <f>'Get Started'!$D$7</f>
        <v>$</v>
      </c>
      <c r="D33" s="71" t="s">
        <v>39</v>
      </c>
      <c r="E33" s="74" t="s">
        <v>126</v>
      </c>
      <c r="F33" s="74"/>
      <c r="G33" s="74"/>
      <c r="H33" s="74"/>
      <c r="I33" s="74"/>
      <c r="K33" s="71">
        <v>0</v>
      </c>
      <c r="L33" s="71">
        <f t="shared" ref="L33:AS33" si="210">K33</f>
        <v>0</v>
      </c>
      <c r="M33" s="71">
        <f t="shared" si="210"/>
        <v>0</v>
      </c>
      <c r="N33" s="71">
        <f t="shared" si="210"/>
        <v>0</v>
      </c>
      <c r="O33" s="71">
        <f t="shared" si="210"/>
        <v>0</v>
      </c>
      <c r="P33" s="71">
        <f t="shared" si="210"/>
        <v>0</v>
      </c>
      <c r="Q33" s="71">
        <f t="shared" si="210"/>
        <v>0</v>
      </c>
      <c r="R33" s="71">
        <f t="shared" si="210"/>
        <v>0</v>
      </c>
      <c r="S33" s="71">
        <f t="shared" si="210"/>
        <v>0</v>
      </c>
      <c r="T33" s="71">
        <f t="shared" si="210"/>
        <v>0</v>
      </c>
      <c r="U33" s="71">
        <f t="shared" si="210"/>
        <v>0</v>
      </c>
      <c r="V33" s="71">
        <f t="shared" si="210"/>
        <v>0</v>
      </c>
      <c r="W33" s="71">
        <f t="shared" si="210"/>
        <v>0</v>
      </c>
      <c r="X33" s="71">
        <f t="shared" si="210"/>
        <v>0</v>
      </c>
      <c r="Y33" s="71">
        <f t="shared" si="210"/>
        <v>0</v>
      </c>
      <c r="Z33" s="71">
        <f t="shared" si="210"/>
        <v>0</v>
      </c>
      <c r="AA33" s="71">
        <f t="shared" si="210"/>
        <v>0</v>
      </c>
      <c r="AB33" s="71">
        <f t="shared" si="210"/>
        <v>0</v>
      </c>
      <c r="AC33" s="71">
        <f t="shared" si="210"/>
        <v>0</v>
      </c>
      <c r="AD33" s="71">
        <f t="shared" si="210"/>
        <v>0</v>
      </c>
      <c r="AE33" s="71">
        <f t="shared" si="210"/>
        <v>0</v>
      </c>
      <c r="AF33" s="71">
        <f t="shared" si="210"/>
        <v>0</v>
      </c>
      <c r="AG33" s="71">
        <f t="shared" si="210"/>
        <v>0</v>
      </c>
      <c r="AH33" s="71">
        <f t="shared" si="210"/>
        <v>0</v>
      </c>
      <c r="AI33" s="71">
        <f t="shared" si="210"/>
        <v>0</v>
      </c>
      <c r="AJ33" s="71">
        <f t="shared" si="210"/>
        <v>0</v>
      </c>
      <c r="AK33" s="71">
        <f t="shared" si="210"/>
        <v>0</v>
      </c>
      <c r="AL33" s="71">
        <f t="shared" si="210"/>
        <v>0</v>
      </c>
      <c r="AM33" s="71">
        <f t="shared" si="210"/>
        <v>0</v>
      </c>
      <c r="AN33" s="71">
        <f t="shared" si="210"/>
        <v>0</v>
      </c>
      <c r="AO33" s="71">
        <f t="shared" si="210"/>
        <v>0</v>
      </c>
      <c r="AP33" s="71">
        <f t="shared" si="210"/>
        <v>0</v>
      </c>
      <c r="AQ33" s="71">
        <f t="shared" si="210"/>
        <v>0</v>
      </c>
      <c r="AR33" s="71">
        <f t="shared" si="210"/>
        <v>0</v>
      </c>
      <c r="AS33" s="71">
        <f t="shared" si="210"/>
        <v>0</v>
      </c>
      <c r="AT33" s="71">
        <f t="shared" si="193"/>
        <v>0</v>
      </c>
      <c r="AU33" s="71">
        <f t="shared" si="194"/>
        <v>0</v>
      </c>
      <c r="AV33" s="71">
        <f t="shared" si="195"/>
        <v>0</v>
      </c>
      <c r="AW33" s="71">
        <f t="shared" si="196"/>
        <v>0</v>
      </c>
      <c r="AX33" s="71">
        <f t="shared" si="197"/>
        <v>0</v>
      </c>
      <c r="AY33" s="71">
        <f t="shared" si="198"/>
        <v>0</v>
      </c>
      <c r="AZ33" s="71">
        <f t="shared" si="199"/>
        <v>0</v>
      </c>
      <c r="BA33" s="71">
        <f t="shared" si="200"/>
        <v>0</v>
      </c>
      <c r="BB33" s="71">
        <f t="shared" si="201"/>
        <v>0</v>
      </c>
      <c r="BC33" s="71">
        <f t="shared" si="202"/>
        <v>0</v>
      </c>
      <c r="BD33" s="71">
        <f t="shared" si="203"/>
        <v>0</v>
      </c>
      <c r="BE33" s="71">
        <f t="shared" si="204"/>
        <v>0</v>
      </c>
      <c r="BG33" s="68">
        <f t="shared" ca="1" si="207"/>
        <v>0</v>
      </c>
      <c r="BH33" s="68">
        <f t="shared" ca="1" si="207"/>
        <v>0</v>
      </c>
      <c r="BI33" s="68">
        <f t="shared" ca="1" si="207"/>
        <v>0</v>
      </c>
      <c r="BJ33" s="68">
        <f t="shared" ca="1" si="207"/>
        <v>0</v>
      </c>
      <c r="BK33" s="68">
        <f t="shared" ca="1" si="207"/>
        <v>0</v>
      </c>
      <c r="BL33" s="68">
        <f t="shared" ca="1" si="207"/>
        <v>0</v>
      </c>
      <c r="BM33" s="68">
        <f t="shared" ca="1" si="207"/>
        <v>0</v>
      </c>
      <c r="BN33" s="68">
        <f t="shared" ca="1" si="207"/>
        <v>0</v>
      </c>
      <c r="BO33" s="68">
        <f t="shared" ca="1" si="207"/>
        <v>0</v>
      </c>
      <c r="BP33" s="68">
        <f t="shared" ca="1" si="207"/>
        <v>0</v>
      </c>
      <c r="BQ33" s="68">
        <f t="shared" ca="1" si="207"/>
        <v>0</v>
      </c>
      <c r="BR33" s="68">
        <f t="shared" ca="1" si="207"/>
        <v>0</v>
      </c>
      <c r="BS33" s="68">
        <f t="shared" ca="1" si="207"/>
        <v>0</v>
      </c>
      <c r="BT33" s="68">
        <f t="shared" ca="1" si="207"/>
        <v>0</v>
      </c>
      <c r="BU33" s="68">
        <f t="shared" ca="1" si="207"/>
        <v>0</v>
      </c>
      <c r="BV33" s="68">
        <f t="shared" ca="1" si="207"/>
        <v>0</v>
      </c>
      <c r="BX33" s="68">
        <f t="shared" ca="1" si="140"/>
        <v>0</v>
      </c>
      <c r="BY33" s="68">
        <f t="shared" ca="1" si="140"/>
        <v>0</v>
      </c>
      <c r="BZ33" s="68">
        <f t="shared" ca="1" si="140"/>
        <v>0</v>
      </c>
      <c r="CA33" s="68">
        <f t="shared" ca="1" si="140"/>
        <v>0</v>
      </c>
    </row>
    <row r="34" spans="2:79" s="66" customFormat="1">
      <c r="B34" s="71" t="s">
        <v>139</v>
      </c>
      <c r="C34" s="73" t="str">
        <f>'Get Started'!$D$7</f>
        <v>$</v>
      </c>
      <c r="D34" s="71" t="s">
        <v>39</v>
      </c>
      <c r="E34" s="74" t="s">
        <v>126</v>
      </c>
      <c r="F34" s="74"/>
      <c r="G34" s="74"/>
      <c r="H34" s="74"/>
      <c r="I34" s="74"/>
      <c r="K34" s="71">
        <v>0</v>
      </c>
      <c r="L34" s="71">
        <f t="shared" ref="L34:AS34" si="211">K34</f>
        <v>0</v>
      </c>
      <c r="M34" s="71">
        <f t="shared" si="211"/>
        <v>0</v>
      </c>
      <c r="N34" s="71">
        <f t="shared" si="211"/>
        <v>0</v>
      </c>
      <c r="O34" s="71">
        <f t="shared" si="211"/>
        <v>0</v>
      </c>
      <c r="P34" s="71">
        <f t="shared" si="211"/>
        <v>0</v>
      </c>
      <c r="Q34" s="71">
        <f t="shared" si="211"/>
        <v>0</v>
      </c>
      <c r="R34" s="71">
        <f t="shared" si="211"/>
        <v>0</v>
      </c>
      <c r="S34" s="71">
        <f t="shared" si="211"/>
        <v>0</v>
      </c>
      <c r="T34" s="71">
        <f t="shared" si="211"/>
        <v>0</v>
      </c>
      <c r="U34" s="71">
        <f t="shared" si="211"/>
        <v>0</v>
      </c>
      <c r="V34" s="71">
        <f t="shared" si="211"/>
        <v>0</v>
      </c>
      <c r="W34" s="71">
        <f t="shared" si="211"/>
        <v>0</v>
      </c>
      <c r="X34" s="71">
        <f t="shared" si="211"/>
        <v>0</v>
      </c>
      <c r="Y34" s="71">
        <f t="shared" si="211"/>
        <v>0</v>
      </c>
      <c r="Z34" s="71">
        <f t="shared" si="211"/>
        <v>0</v>
      </c>
      <c r="AA34" s="71">
        <f t="shared" si="211"/>
        <v>0</v>
      </c>
      <c r="AB34" s="71">
        <f t="shared" si="211"/>
        <v>0</v>
      </c>
      <c r="AC34" s="71">
        <f t="shared" si="211"/>
        <v>0</v>
      </c>
      <c r="AD34" s="71">
        <f t="shared" si="211"/>
        <v>0</v>
      </c>
      <c r="AE34" s="71">
        <f t="shared" si="211"/>
        <v>0</v>
      </c>
      <c r="AF34" s="71">
        <f t="shared" si="211"/>
        <v>0</v>
      </c>
      <c r="AG34" s="71">
        <f t="shared" si="211"/>
        <v>0</v>
      </c>
      <c r="AH34" s="71">
        <f t="shared" si="211"/>
        <v>0</v>
      </c>
      <c r="AI34" s="71">
        <f t="shared" si="211"/>
        <v>0</v>
      </c>
      <c r="AJ34" s="71">
        <f t="shared" si="211"/>
        <v>0</v>
      </c>
      <c r="AK34" s="71">
        <f t="shared" si="211"/>
        <v>0</v>
      </c>
      <c r="AL34" s="71">
        <f t="shared" si="211"/>
        <v>0</v>
      </c>
      <c r="AM34" s="71">
        <f t="shared" si="211"/>
        <v>0</v>
      </c>
      <c r="AN34" s="71">
        <f t="shared" si="211"/>
        <v>0</v>
      </c>
      <c r="AO34" s="71">
        <f t="shared" si="211"/>
        <v>0</v>
      </c>
      <c r="AP34" s="71">
        <f t="shared" si="211"/>
        <v>0</v>
      </c>
      <c r="AQ34" s="71">
        <f t="shared" si="211"/>
        <v>0</v>
      </c>
      <c r="AR34" s="71">
        <f t="shared" si="211"/>
        <v>0</v>
      </c>
      <c r="AS34" s="71">
        <f t="shared" si="211"/>
        <v>0</v>
      </c>
      <c r="AT34" s="71">
        <f t="shared" si="193"/>
        <v>0</v>
      </c>
      <c r="AU34" s="71">
        <f t="shared" si="194"/>
        <v>0</v>
      </c>
      <c r="AV34" s="71">
        <f t="shared" si="195"/>
        <v>0</v>
      </c>
      <c r="AW34" s="71">
        <f t="shared" si="196"/>
        <v>0</v>
      </c>
      <c r="AX34" s="71">
        <f t="shared" si="197"/>
        <v>0</v>
      </c>
      <c r="AY34" s="71">
        <f t="shared" si="198"/>
        <v>0</v>
      </c>
      <c r="AZ34" s="71">
        <f t="shared" si="199"/>
        <v>0</v>
      </c>
      <c r="BA34" s="71">
        <f t="shared" si="200"/>
        <v>0</v>
      </c>
      <c r="BB34" s="71">
        <f t="shared" si="201"/>
        <v>0</v>
      </c>
      <c r="BC34" s="71">
        <f t="shared" si="202"/>
        <v>0</v>
      </c>
      <c r="BD34" s="71">
        <f t="shared" si="203"/>
        <v>0</v>
      </c>
      <c r="BE34" s="71">
        <f t="shared" si="204"/>
        <v>0</v>
      </c>
      <c r="BG34" s="68">
        <f t="shared" ca="1" si="207"/>
        <v>0</v>
      </c>
      <c r="BH34" s="68">
        <f t="shared" ca="1" si="207"/>
        <v>0</v>
      </c>
      <c r="BI34" s="68">
        <f t="shared" ca="1" si="207"/>
        <v>0</v>
      </c>
      <c r="BJ34" s="68">
        <f t="shared" ca="1" si="207"/>
        <v>0</v>
      </c>
      <c r="BK34" s="68">
        <f t="shared" ca="1" si="207"/>
        <v>0</v>
      </c>
      <c r="BL34" s="68">
        <f t="shared" ca="1" si="207"/>
        <v>0</v>
      </c>
      <c r="BM34" s="68">
        <f t="shared" ca="1" si="207"/>
        <v>0</v>
      </c>
      <c r="BN34" s="68">
        <f t="shared" ca="1" si="207"/>
        <v>0</v>
      </c>
      <c r="BO34" s="68">
        <f t="shared" ca="1" si="207"/>
        <v>0</v>
      </c>
      <c r="BP34" s="68">
        <f t="shared" ca="1" si="207"/>
        <v>0</v>
      </c>
      <c r="BQ34" s="68">
        <f t="shared" ca="1" si="207"/>
        <v>0</v>
      </c>
      <c r="BR34" s="68">
        <f t="shared" ca="1" si="207"/>
        <v>0</v>
      </c>
      <c r="BS34" s="68">
        <f t="shared" ca="1" si="207"/>
        <v>0</v>
      </c>
      <c r="BT34" s="68">
        <f t="shared" ca="1" si="207"/>
        <v>0</v>
      </c>
      <c r="BU34" s="68">
        <f t="shared" ca="1" si="207"/>
        <v>0</v>
      </c>
      <c r="BV34" s="68">
        <f t="shared" ca="1" si="207"/>
        <v>0</v>
      </c>
      <c r="BX34" s="68">
        <f t="shared" ca="1" si="140"/>
        <v>0</v>
      </c>
      <c r="BY34" s="68">
        <f t="shared" ca="1" si="140"/>
        <v>0</v>
      </c>
      <c r="BZ34" s="68">
        <f t="shared" ca="1" si="140"/>
        <v>0</v>
      </c>
      <c r="CA34" s="68">
        <f t="shared" ca="1" si="140"/>
        <v>0</v>
      </c>
    </row>
    <row r="35" spans="2:79" s="66" customFormat="1">
      <c r="B35" s="71" t="s">
        <v>140</v>
      </c>
      <c r="C35" s="73" t="str">
        <f>'Get Started'!$D$7</f>
        <v>$</v>
      </c>
      <c r="D35" s="71" t="s">
        <v>39</v>
      </c>
      <c r="E35" s="74" t="s">
        <v>126</v>
      </c>
      <c r="F35" s="74"/>
      <c r="G35" s="74"/>
      <c r="H35" s="74"/>
      <c r="I35" s="74"/>
      <c r="K35" s="71">
        <v>0</v>
      </c>
      <c r="L35" s="71">
        <f t="shared" ref="L35:AS35" si="212">K35</f>
        <v>0</v>
      </c>
      <c r="M35" s="71">
        <f t="shared" si="212"/>
        <v>0</v>
      </c>
      <c r="N35" s="71">
        <f t="shared" si="212"/>
        <v>0</v>
      </c>
      <c r="O35" s="71">
        <f t="shared" si="212"/>
        <v>0</v>
      </c>
      <c r="P35" s="71">
        <f t="shared" si="212"/>
        <v>0</v>
      </c>
      <c r="Q35" s="71">
        <f t="shared" si="212"/>
        <v>0</v>
      </c>
      <c r="R35" s="71">
        <f t="shared" si="212"/>
        <v>0</v>
      </c>
      <c r="S35" s="71">
        <f t="shared" si="212"/>
        <v>0</v>
      </c>
      <c r="T35" s="71">
        <f t="shared" si="212"/>
        <v>0</v>
      </c>
      <c r="U35" s="71">
        <f t="shared" si="212"/>
        <v>0</v>
      </c>
      <c r="V35" s="71">
        <f t="shared" si="212"/>
        <v>0</v>
      </c>
      <c r="W35" s="71">
        <f t="shared" si="212"/>
        <v>0</v>
      </c>
      <c r="X35" s="71">
        <f t="shared" si="212"/>
        <v>0</v>
      </c>
      <c r="Y35" s="71">
        <f t="shared" si="212"/>
        <v>0</v>
      </c>
      <c r="Z35" s="71">
        <f t="shared" si="212"/>
        <v>0</v>
      </c>
      <c r="AA35" s="71">
        <f t="shared" si="212"/>
        <v>0</v>
      </c>
      <c r="AB35" s="71">
        <f t="shared" si="212"/>
        <v>0</v>
      </c>
      <c r="AC35" s="71">
        <f t="shared" si="212"/>
        <v>0</v>
      </c>
      <c r="AD35" s="71">
        <f t="shared" si="212"/>
        <v>0</v>
      </c>
      <c r="AE35" s="71">
        <f t="shared" si="212"/>
        <v>0</v>
      </c>
      <c r="AF35" s="71">
        <f t="shared" si="212"/>
        <v>0</v>
      </c>
      <c r="AG35" s="71">
        <f t="shared" si="212"/>
        <v>0</v>
      </c>
      <c r="AH35" s="71">
        <f t="shared" si="212"/>
        <v>0</v>
      </c>
      <c r="AI35" s="71">
        <f t="shared" si="212"/>
        <v>0</v>
      </c>
      <c r="AJ35" s="71">
        <f t="shared" si="212"/>
        <v>0</v>
      </c>
      <c r="AK35" s="71">
        <f t="shared" si="212"/>
        <v>0</v>
      </c>
      <c r="AL35" s="71">
        <f t="shared" si="212"/>
        <v>0</v>
      </c>
      <c r="AM35" s="71">
        <f t="shared" si="212"/>
        <v>0</v>
      </c>
      <c r="AN35" s="71">
        <f t="shared" si="212"/>
        <v>0</v>
      </c>
      <c r="AO35" s="71">
        <f t="shared" si="212"/>
        <v>0</v>
      </c>
      <c r="AP35" s="71">
        <f t="shared" si="212"/>
        <v>0</v>
      </c>
      <c r="AQ35" s="71">
        <f t="shared" si="212"/>
        <v>0</v>
      </c>
      <c r="AR35" s="71">
        <f t="shared" si="212"/>
        <v>0</v>
      </c>
      <c r="AS35" s="71">
        <f t="shared" si="212"/>
        <v>0</v>
      </c>
      <c r="AT35" s="71">
        <f t="shared" si="193"/>
        <v>0</v>
      </c>
      <c r="AU35" s="71">
        <f t="shared" si="194"/>
        <v>0</v>
      </c>
      <c r="AV35" s="71">
        <f t="shared" si="195"/>
        <v>0</v>
      </c>
      <c r="AW35" s="71">
        <f t="shared" si="196"/>
        <v>0</v>
      </c>
      <c r="AX35" s="71">
        <f t="shared" si="197"/>
        <v>0</v>
      </c>
      <c r="AY35" s="71">
        <f t="shared" si="198"/>
        <v>0</v>
      </c>
      <c r="AZ35" s="71">
        <f t="shared" si="199"/>
        <v>0</v>
      </c>
      <c r="BA35" s="71">
        <f t="shared" si="200"/>
        <v>0</v>
      </c>
      <c r="BB35" s="71">
        <f t="shared" si="201"/>
        <v>0</v>
      </c>
      <c r="BC35" s="71">
        <f t="shared" si="202"/>
        <v>0</v>
      </c>
      <c r="BD35" s="71">
        <f t="shared" si="203"/>
        <v>0</v>
      </c>
      <c r="BE35" s="71">
        <f t="shared" si="204"/>
        <v>0</v>
      </c>
      <c r="BG35" s="68">
        <f t="shared" ca="1" si="207"/>
        <v>0</v>
      </c>
      <c r="BH35" s="68">
        <f t="shared" ca="1" si="207"/>
        <v>0</v>
      </c>
      <c r="BI35" s="68">
        <f t="shared" ca="1" si="207"/>
        <v>0</v>
      </c>
      <c r="BJ35" s="68">
        <f t="shared" ca="1" si="207"/>
        <v>0</v>
      </c>
      <c r="BK35" s="68">
        <f t="shared" ca="1" si="207"/>
        <v>0</v>
      </c>
      <c r="BL35" s="68">
        <f t="shared" ca="1" si="207"/>
        <v>0</v>
      </c>
      <c r="BM35" s="68">
        <f t="shared" ca="1" si="207"/>
        <v>0</v>
      </c>
      <c r="BN35" s="68">
        <f t="shared" ca="1" si="207"/>
        <v>0</v>
      </c>
      <c r="BO35" s="68">
        <f t="shared" ca="1" si="207"/>
        <v>0</v>
      </c>
      <c r="BP35" s="68">
        <f t="shared" ca="1" si="207"/>
        <v>0</v>
      </c>
      <c r="BQ35" s="68">
        <f t="shared" ca="1" si="207"/>
        <v>0</v>
      </c>
      <c r="BR35" s="68">
        <f t="shared" ca="1" si="207"/>
        <v>0</v>
      </c>
      <c r="BS35" s="68">
        <f t="shared" ca="1" si="207"/>
        <v>0</v>
      </c>
      <c r="BT35" s="68">
        <f t="shared" ca="1" si="207"/>
        <v>0</v>
      </c>
      <c r="BU35" s="68">
        <f t="shared" ca="1" si="207"/>
        <v>0</v>
      </c>
      <c r="BV35" s="68">
        <f t="shared" ca="1" si="207"/>
        <v>0</v>
      </c>
      <c r="BX35" s="68">
        <f t="shared" ca="1" si="140"/>
        <v>0</v>
      </c>
      <c r="BY35" s="68">
        <f t="shared" ca="1" si="140"/>
        <v>0</v>
      </c>
      <c r="BZ35" s="68">
        <f t="shared" ca="1" si="140"/>
        <v>0</v>
      </c>
      <c r="CA35" s="68">
        <f t="shared" ca="1" si="140"/>
        <v>0</v>
      </c>
    </row>
    <row r="36" spans="2:79" s="66" customFormat="1">
      <c r="B36" s="71" t="s">
        <v>141</v>
      </c>
      <c r="C36" s="73" t="str">
        <f>'Get Started'!$D$7</f>
        <v>$</v>
      </c>
      <c r="D36" s="71" t="s">
        <v>52</v>
      </c>
      <c r="E36" s="74" t="s">
        <v>126</v>
      </c>
      <c r="F36" s="74"/>
      <c r="G36" s="74"/>
      <c r="H36" s="74"/>
      <c r="I36" s="74"/>
      <c r="K36" s="71">
        <v>0</v>
      </c>
      <c r="L36" s="71">
        <f t="shared" ref="L36:AS36" si="213">K36</f>
        <v>0</v>
      </c>
      <c r="M36" s="71">
        <f t="shared" si="213"/>
        <v>0</v>
      </c>
      <c r="N36" s="71">
        <f t="shared" si="213"/>
        <v>0</v>
      </c>
      <c r="O36" s="71">
        <f t="shared" si="213"/>
        <v>0</v>
      </c>
      <c r="P36" s="71">
        <f t="shared" si="213"/>
        <v>0</v>
      </c>
      <c r="Q36" s="71">
        <f t="shared" si="213"/>
        <v>0</v>
      </c>
      <c r="R36" s="71">
        <f t="shared" si="213"/>
        <v>0</v>
      </c>
      <c r="S36" s="71">
        <f t="shared" si="213"/>
        <v>0</v>
      </c>
      <c r="T36" s="71">
        <f t="shared" si="213"/>
        <v>0</v>
      </c>
      <c r="U36" s="71">
        <f t="shared" si="213"/>
        <v>0</v>
      </c>
      <c r="V36" s="71">
        <f t="shared" si="213"/>
        <v>0</v>
      </c>
      <c r="W36" s="71">
        <f t="shared" si="213"/>
        <v>0</v>
      </c>
      <c r="X36" s="71">
        <f t="shared" si="213"/>
        <v>0</v>
      </c>
      <c r="Y36" s="71">
        <f t="shared" si="213"/>
        <v>0</v>
      </c>
      <c r="Z36" s="71">
        <f t="shared" si="213"/>
        <v>0</v>
      </c>
      <c r="AA36" s="71">
        <f t="shared" si="213"/>
        <v>0</v>
      </c>
      <c r="AB36" s="71">
        <f t="shared" si="213"/>
        <v>0</v>
      </c>
      <c r="AC36" s="71">
        <f t="shared" si="213"/>
        <v>0</v>
      </c>
      <c r="AD36" s="71">
        <f t="shared" si="213"/>
        <v>0</v>
      </c>
      <c r="AE36" s="71">
        <f t="shared" si="213"/>
        <v>0</v>
      </c>
      <c r="AF36" s="71">
        <f t="shared" si="213"/>
        <v>0</v>
      </c>
      <c r="AG36" s="71">
        <f t="shared" si="213"/>
        <v>0</v>
      </c>
      <c r="AH36" s="71">
        <f t="shared" si="213"/>
        <v>0</v>
      </c>
      <c r="AI36" s="71">
        <f t="shared" si="213"/>
        <v>0</v>
      </c>
      <c r="AJ36" s="71">
        <f t="shared" si="213"/>
        <v>0</v>
      </c>
      <c r="AK36" s="71">
        <f t="shared" si="213"/>
        <v>0</v>
      </c>
      <c r="AL36" s="71">
        <f t="shared" si="213"/>
        <v>0</v>
      </c>
      <c r="AM36" s="71">
        <f t="shared" si="213"/>
        <v>0</v>
      </c>
      <c r="AN36" s="71">
        <f t="shared" si="213"/>
        <v>0</v>
      </c>
      <c r="AO36" s="71">
        <f t="shared" si="213"/>
        <v>0</v>
      </c>
      <c r="AP36" s="71">
        <f t="shared" si="213"/>
        <v>0</v>
      </c>
      <c r="AQ36" s="71">
        <f t="shared" si="213"/>
        <v>0</v>
      </c>
      <c r="AR36" s="71">
        <f t="shared" si="213"/>
        <v>0</v>
      </c>
      <c r="AS36" s="71">
        <f t="shared" si="213"/>
        <v>0</v>
      </c>
      <c r="AT36" s="71">
        <f t="shared" si="193"/>
        <v>0</v>
      </c>
      <c r="AU36" s="71">
        <f t="shared" si="194"/>
        <v>0</v>
      </c>
      <c r="AV36" s="71">
        <f t="shared" si="195"/>
        <v>0</v>
      </c>
      <c r="AW36" s="71">
        <f t="shared" si="196"/>
        <v>0</v>
      </c>
      <c r="AX36" s="71">
        <f t="shared" si="197"/>
        <v>0</v>
      </c>
      <c r="AY36" s="71">
        <f t="shared" si="198"/>
        <v>0</v>
      </c>
      <c r="AZ36" s="71">
        <f t="shared" si="199"/>
        <v>0</v>
      </c>
      <c r="BA36" s="71">
        <f t="shared" si="200"/>
        <v>0</v>
      </c>
      <c r="BB36" s="71">
        <f t="shared" si="201"/>
        <v>0</v>
      </c>
      <c r="BC36" s="71">
        <f t="shared" si="202"/>
        <v>0</v>
      </c>
      <c r="BD36" s="71">
        <f t="shared" si="203"/>
        <v>0</v>
      </c>
      <c r="BE36" s="71">
        <f t="shared" si="204"/>
        <v>0</v>
      </c>
      <c r="BG36" s="68">
        <f t="shared" ca="1" si="207"/>
        <v>0</v>
      </c>
      <c r="BH36" s="68">
        <f t="shared" ca="1" si="207"/>
        <v>0</v>
      </c>
      <c r="BI36" s="68">
        <f t="shared" ca="1" si="207"/>
        <v>0</v>
      </c>
      <c r="BJ36" s="68">
        <f t="shared" ca="1" si="207"/>
        <v>0</v>
      </c>
      <c r="BK36" s="68">
        <f t="shared" ca="1" si="207"/>
        <v>0</v>
      </c>
      <c r="BL36" s="68">
        <f t="shared" ca="1" si="207"/>
        <v>0</v>
      </c>
      <c r="BM36" s="68">
        <f t="shared" ca="1" si="207"/>
        <v>0</v>
      </c>
      <c r="BN36" s="68">
        <f t="shared" ca="1" si="207"/>
        <v>0</v>
      </c>
      <c r="BO36" s="68">
        <f t="shared" ca="1" si="207"/>
        <v>0</v>
      </c>
      <c r="BP36" s="68">
        <f t="shared" ca="1" si="207"/>
        <v>0</v>
      </c>
      <c r="BQ36" s="68">
        <f t="shared" ca="1" si="207"/>
        <v>0</v>
      </c>
      <c r="BR36" s="68">
        <f t="shared" ca="1" si="207"/>
        <v>0</v>
      </c>
      <c r="BS36" s="68">
        <f t="shared" ca="1" si="207"/>
        <v>0</v>
      </c>
      <c r="BT36" s="68">
        <f t="shared" ca="1" si="207"/>
        <v>0</v>
      </c>
      <c r="BU36" s="68">
        <f t="shared" ca="1" si="207"/>
        <v>0</v>
      </c>
      <c r="BV36" s="68">
        <f t="shared" ca="1" si="207"/>
        <v>0</v>
      </c>
      <c r="BX36" s="68">
        <f t="shared" ca="1" si="140"/>
        <v>0</v>
      </c>
      <c r="BY36" s="68">
        <f t="shared" ca="1" si="140"/>
        <v>0</v>
      </c>
      <c r="BZ36" s="68">
        <f t="shared" ca="1" si="140"/>
        <v>0</v>
      </c>
      <c r="CA36" s="68">
        <f t="shared" ca="1" si="140"/>
        <v>0</v>
      </c>
    </row>
    <row r="37" spans="2:79" s="66" customFormat="1">
      <c r="B37" s="71" t="s">
        <v>142</v>
      </c>
      <c r="C37" s="73" t="str">
        <f>'Get Started'!$D$7</f>
        <v>$</v>
      </c>
      <c r="D37" s="71" t="s">
        <v>39</v>
      </c>
      <c r="E37" s="74" t="s">
        <v>126</v>
      </c>
      <c r="F37" s="74"/>
      <c r="G37" s="74"/>
      <c r="H37" s="74"/>
      <c r="I37" s="74"/>
      <c r="K37" s="71">
        <v>0</v>
      </c>
      <c r="L37" s="71">
        <f t="shared" ref="L37:AS37" si="214">K37</f>
        <v>0</v>
      </c>
      <c r="M37" s="71">
        <f t="shared" si="214"/>
        <v>0</v>
      </c>
      <c r="N37" s="71">
        <f t="shared" si="214"/>
        <v>0</v>
      </c>
      <c r="O37" s="71">
        <f t="shared" si="214"/>
        <v>0</v>
      </c>
      <c r="P37" s="71">
        <f t="shared" si="214"/>
        <v>0</v>
      </c>
      <c r="Q37" s="71">
        <f t="shared" si="214"/>
        <v>0</v>
      </c>
      <c r="R37" s="71">
        <f t="shared" si="214"/>
        <v>0</v>
      </c>
      <c r="S37" s="71">
        <f t="shared" si="214"/>
        <v>0</v>
      </c>
      <c r="T37" s="71">
        <f t="shared" si="214"/>
        <v>0</v>
      </c>
      <c r="U37" s="71">
        <f t="shared" si="214"/>
        <v>0</v>
      </c>
      <c r="V37" s="71">
        <f t="shared" si="214"/>
        <v>0</v>
      </c>
      <c r="W37" s="71">
        <f t="shared" si="214"/>
        <v>0</v>
      </c>
      <c r="X37" s="71">
        <f t="shared" si="214"/>
        <v>0</v>
      </c>
      <c r="Y37" s="71">
        <f t="shared" si="214"/>
        <v>0</v>
      </c>
      <c r="Z37" s="71">
        <f t="shared" si="214"/>
        <v>0</v>
      </c>
      <c r="AA37" s="71">
        <f t="shared" si="214"/>
        <v>0</v>
      </c>
      <c r="AB37" s="71">
        <f t="shared" si="214"/>
        <v>0</v>
      </c>
      <c r="AC37" s="71">
        <f t="shared" si="214"/>
        <v>0</v>
      </c>
      <c r="AD37" s="71">
        <f t="shared" si="214"/>
        <v>0</v>
      </c>
      <c r="AE37" s="71">
        <f t="shared" si="214"/>
        <v>0</v>
      </c>
      <c r="AF37" s="71">
        <f t="shared" si="214"/>
        <v>0</v>
      </c>
      <c r="AG37" s="71">
        <f t="shared" si="214"/>
        <v>0</v>
      </c>
      <c r="AH37" s="71">
        <f t="shared" si="214"/>
        <v>0</v>
      </c>
      <c r="AI37" s="71">
        <f t="shared" si="214"/>
        <v>0</v>
      </c>
      <c r="AJ37" s="71">
        <f t="shared" si="214"/>
        <v>0</v>
      </c>
      <c r="AK37" s="71">
        <f t="shared" si="214"/>
        <v>0</v>
      </c>
      <c r="AL37" s="71">
        <f t="shared" si="214"/>
        <v>0</v>
      </c>
      <c r="AM37" s="71">
        <f t="shared" si="214"/>
        <v>0</v>
      </c>
      <c r="AN37" s="71">
        <f t="shared" si="214"/>
        <v>0</v>
      </c>
      <c r="AO37" s="71">
        <f t="shared" si="214"/>
        <v>0</v>
      </c>
      <c r="AP37" s="71">
        <f t="shared" si="214"/>
        <v>0</v>
      </c>
      <c r="AQ37" s="71">
        <f t="shared" si="214"/>
        <v>0</v>
      </c>
      <c r="AR37" s="71">
        <f t="shared" si="214"/>
        <v>0</v>
      </c>
      <c r="AS37" s="71">
        <f t="shared" si="214"/>
        <v>0</v>
      </c>
      <c r="AT37" s="71">
        <f t="shared" si="193"/>
        <v>0</v>
      </c>
      <c r="AU37" s="71">
        <f t="shared" si="194"/>
        <v>0</v>
      </c>
      <c r="AV37" s="71">
        <f t="shared" si="195"/>
        <v>0</v>
      </c>
      <c r="AW37" s="71">
        <f t="shared" si="196"/>
        <v>0</v>
      </c>
      <c r="AX37" s="71">
        <f t="shared" si="197"/>
        <v>0</v>
      </c>
      <c r="AY37" s="71">
        <f t="shared" si="198"/>
        <v>0</v>
      </c>
      <c r="AZ37" s="71">
        <f t="shared" si="199"/>
        <v>0</v>
      </c>
      <c r="BA37" s="71">
        <f t="shared" si="200"/>
        <v>0</v>
      </c>
      <c r="BB37" s="71">
        <f t="shared" si="201"/>
        <v>0</v>
      </c>
      <c r="BC37" s="71">
        <f t="shared" si="202"/>
        <v>0</v>
      </c>
      <c r="BD37" s="71">
        <f t="shared" si="203"/>
        <v>0</v>
      </c>
      <c r="BE37" s="71">
        <f t="shared" si="204"/>
        <v>0</v>
      </c>
      <c r="BG37" s="68">
        <f t="shared" ca="1" si="207"/>
        <v>0</v>
      </c>
      <c r="BH37" s="68">
        <f t="shared" ca="1" si="207"/>
        <v>0</v>
      </c>
      <c r="BI37" s="68">
        <f t="shared" ca="1" si="207"/>
        <v>0</v>
      </c>
      <c r="BJ37" s="68">
        <f t="shared" ca="1" si="207"/>
        <v>0</v>
      </c>
      <c r="BK37" s="68">
        <f t="shared" ca="1" si="207"/>
        <v>0</v>
      </c>
      <c r="BL37" s="68">
        <f t="shared" ca="1" si="207"/>
        <v>0</v>
      </c>
      <c r="BM37" s="68">
        <f t="shared" ca="1" si="207"/>
        <v>0</v>
      </c>
      <c r="BN37" s="68">
        <f t="shared" ca="1" si="207"/>
        <v>0</v>
      </c>
      <c r="BO37" s="68">
        <f t="shared" ca="1" si="207"/>
        <v>0</v>
      </c>
      <c r="BP37" s="68">
        <f t="shared" ca="1" si="207"/>
        <v>0</v>
      </c>
      <c r="BQ37" s="68">
        <f t="shared" ca="1" si="207"/>
        <v>0</v>
      </c>
      <c r="BR37" s="68">
        <f t="shared" ca="1" si="207"/>
        <v>0</v>
      </c>
      <c r="BS37" s="68">
        <f t="shared" ca="1" si="207"/>
        <v>0</v>
      </c>
      <c r="BT37" s="68">
        <f t="shared" ca="1" si="207"/>
        <v>0</v>
      </c>
      <c r="BU37" s="68">
        <f t="shared" ca="1" si="207"/>
        <v>0</v>
      </c>
      <c r="BV37" s="68">
        <f t="shared" ca="1" si="207"/>
        <v>0</v>
      </c>
      <c r="BX37" s="68">
        <f t="shared" ca="1" si="140"/>
        <v>0</v>
      </c>
      <c r="BY37" s="68">
        <f t="shared" ca="1" si="140"/>
        <v>0</v>
      </c>
      <c r="BZ37" s="68">
        <f t="shared" ca="1" si="140"/>
        <v>0</v>
      </c>
      <c r="CA37" s="68">
        <f t="shared" ca="1" si="140"/>
        <v>0</v>
      </c>
    </row>
    <row r="38" spans="2:79" s="66" customFormat="1">
      <c r="B38" s="71" t="s">
        <v>143</v>
      </c>
      <c r="C38" s="73" t="str">
        <f>'Get Started'!$D$7</f>
        <v>$</v>
      </c>
      <c r="D38" s="71" t="s">
        <v>39</v>
      </c>
      <c r="E38" s="74" t="s">
        <v>126</v>
      </c>
      <c r="F38" s="74"/>
      <c r="G38" s="74"/>
      <c r="H38" s="74"/>
      <c r="I38" s="74"/>
      <c r="K38" s="71">
        <v>0</v>
      </c>
      <c r="L38" s="71">
        <f t="shared" ref="L38:AS38" si="215">K38</f>
        <v>0</v>
      </c>
      <c r="M38" s="71">
        <f t="shared" si="215"/>
        <v>0</v>
      </c>
      <c r="N38" s="71">
        <f t="shared" si="215"/>
        <v>0</v>
      </c>
      <c r="O38" s="71">
        <f t="shared" si="215"/>
        <v>0</v>
      </c>
      <c r="P38" s="71">
        <f t="shared" si="215"/>
        <v>0</v>
      </c>
      <c r="Q38" s="71">
        <f t="shared" si="215"/>
        <v>0</v>
      </c>
      <c r="R38" s="71">
        <f t="shared" si="215"/>
        <v>0</v>
      </c>
      <c r="S38" s="71">
        <f t="shared" si="215"/>
        <v>0</v>
      </c>
      <c r="T38" s="71">
        <f t="shared" si="215"/>
        <v>0</v>
      </c>
      <c r="U38" s="71">
        <f t="shared" si="215"/>
        <v>0</v>
      </c>
      <c r="V38" s="71">
        <f t="shared" si="215"/>
        <v>0</v>
      </c>
      <c r="W38" s="71">
        <f t="shared" si="215"/>
        <v>0</v>
      </c>
      <c r="X38" s="71">
        <f t="shared" si="215"/>
        <v>0</v>
      </c>
      <c r="Y38" s="71">
        <f t="shared" si="215"/>
        <v>0</v>
      </c>
      <c r="Z38" s="71">
        <f t="shared" si="215"/>
        <v>0</v>
      </c>
      <c r="AA38" s="71">
        <f t="shared" si="215"/>
        <v>0</v>
      </c>
      <c r="AB38" s="71">
        <f t="shared" si="215"/>
        <v>0</v>
      </c>
      <c r="AC38" s="71">
        <f t="shared" si="215"/>
        <v>0</v>
      </c>
      <c r="AD38" s="71">
        <f t="shared" si="215"/>
        <v>0</v>
      </c>
      <c r="AE38" s="71">
        <f t="shared" si="215"/>
        <v>0</v>
      </c>
      <c r="AF38" s="71">
        <f t="shared" si="215"/>
        <v>0</v>
      </c>
      <c r="AG38" s="71">
        <f t="shared" si="215"/>
        <v>0</v>
      </c>
      <c r="AH38" s="71">
        <f t="shared" si="215"/>
        <v>0</v>
      </c>
      <c r="AI38" s="71">
        <f t="shared" si="215"/>
        <v>0</v>
      </c>
      <c r="AJ38" s="71">
        <f t="shared" si="215"/>
        <v>0</v>
      </c>
      <c r="AK38" s="71">
        <f t="shared" si="215"/>
        <v>0</v>
      </c>
      <c r="AL38" s="71">
        <f t="shared" si="215"/>
        <v>0</v>
      </c>
      <c r="AM38" s="71">
        <f t="shared" si="215"/>
        <v>0</v>
      </c>
      <c r="AN38" s="71">
        <f t="shared" si="215"/>
        <v>0</v>
      </c>
      <c r="AO38" s="71">
        <f t="shared" si="215"/>
        <v>0</v>
      </c>
      <c r="AP38" s="71">
        <f t="shared" si="215"/>
        <v>0</v>
      </c>
      <c r="AQ38" s="71">
        <f t="shared" si="215"/>
        <v>0</v>
      </c>
      <c r="AR38" s="71">
        <f t="shared" si="215"/>
        <v>0</v>
      </c>
      <c r="AS38" s="71">
        <f t="shared" si="215"/>
        <v>0</v>
      </c>
      <c r="AT38" s="71">
        <f t="shared" si="193"/>
        <v>0</v>
      </c>
      <c r="AU38" s="71">
        <f t="shared" si="194"/>
        <v>0</v>
      </c>
      <c r="AV38" s="71">
        <f t="shared" si="195"/>
        <v>0</v>
      </c>
      <c r="AW38" s="71">
        <f t="shared" si="196"/>
        <v>0</v>
      </c>
      <c r="AX38" s="71">
        <f t="shared" si="197"/>
        <v>0</v>
      </c>
      <c r="AY38" s="71">
        <f t="shared" si="198"/>
        <v>0</v>
      </c>
      <c r="AZ38" s="71">
        <f t="shared" si="199"/>
        <v>0</v>
      </c>
      <c r="BA38" s="71">
        <f t="shared" si="200"/>
        <v>0</v>
      </c>
      <c r="BB38" s="71">
        <f t="shared" si="201"/>
        <v>0</v>
      </c>
      <c r="BC38" s="71">
        <f t="shared" si="202"/>
        <v>0</v>
      </c>
      <c r="BD38" s="71">
        <f t="shared" si="203"/>
        <v>0</v>
      </c>
      <c r="BE38" s="71">
        <f t="shared" si="204"/>
        <v>0</v>
      </c>
      <c r="BG38" s="68">
        <f t="shared" ca="1" si="207"/>
        <v>0</v>
      </c>
      <c r="BH38" s="68">
        <f t="shared" ca="1" si="207"/>
        <v>0</v>
      </c>
      <c r="BI38" s="68">
        <f t="shared" ca="1" si="207"/>
        <v>0</v>
      </c>
      <c r="BJ38" s="68">
        <f t="shared" ca="1" si="207"/>
        <v>0</v>
      </c>
      <c r="BK38" s="68">
        <f t="shared" ca="1" si="207"/>
        <v>0</v>
      </c>
      <c r="BL38" s="68">
        <f t="shared" ca="1" si="207"/>
        <v>0</v>
      </c>
      <c r="BM38" s="68">
        <f t="shared" ca="1" si="207"/>
        <v>0</v>
      </c>
      <c r="BN38" s="68">
        <f t="shared" ca="1" si="207"/>
        <v>0</v>
      </c>
      <c r="BO38" s="68">
        <f t="shared" ca="1" si="207"/>
        <v>0</v>
      </c>
      <c r="BP38" s="68">
        <f t="shared" ca="1" si="207"/>
        <v>0</v>
      </c>
      <c r="BQ38" s="68">
        <f t="shared" ca="1" si="207"/>
        <v>0</v>
      </c>
      <c r="BR38" s="68">
        <f t="shared" ca="1" si="207"/>
        <v>0</v>
      </c>
      <c r="BS38" s="68">
        <f t="shared" ca="1" si="207"/>
        <v>0</v>
      </c>
      <c r="BT38" s="68">
        <f t="shared" ca="1" si="207"/>
        <v>0</v>
      </c>
      <c r="BU38" s="68">
        <f t="shared" ca="1" si="207"/>
        <v>0</v>
      </c>
      <c r="BV38" s="68">
        <f t="shared" ca="1" si="207"/>
        <v>0</v>
      </c>
      <c r="BX38" s="68">
        <f t="shared" ca="1" si="140"/>
        <v>0</v>
      </c>
      <c r="BY38" s="68">
        <f t="shared" ca="1" si="140"/>
        <v>0</v>
      </c>
      <c r="BZ38" s="68">
        <f t="shared" ca="1" si="140"/>
        <v>0</v>
      </c>
      <c r="CA38" s="68">
        <f t="shared" ca="1" si="140"/>
        <v>0</v>
      </c>
    </row>
    <row r="39" spans="2:79" s="66" customFormat="1">
      <c r="B39" s="71" t="s">
        <v>144</v>
      </c>
      <c r="C39" s="73" t="str">
        <f>'Get Started'!$D$7</f>
        <v>$</v>
      </c>
      <c r="D39" s="71" t="s">
        <v>39</v>
      </c>
      <c r="E39" s="74" t="s">
        <v>126</v>
      </c>
      <c r="F39" s="74"/>
      <c r="G39" s="74"/>
      <c r="H39" s="74"/>
      <c r="I39" s="74"/>
      <c r="K39" s="71">
        <v>0</v>
      </c>
      <c r="L39" s="71">
        <f t="shared" ref="L39:AS39" si="216">K39</f>
        <v>0</v>
      </c>
      <c r="M39" s="71">
        <f t="shared" si="216"/>
        <v>0</v>
      </c>
      <c r="N39" s="71">
        <f t="shared" si="216"/>
        <v>0</v>
      </c>
      <c r="O39" s="71">
        <f t="shared" si="216"/>
        <v>0</v>
      </c>
      <c r="P39" s="71">
        <f t="shared" si="216"/>
        <v>0</v>
      </c>
      <c r="Q39" s="71">
        <f t="shared" si="216"/>
        <v>0</v>
      </c>
      <c r="R39" s="71">
        <f t="shared" si="216"/>
        <v>0</v>
      </c>
      <c r="S39" s="71">
        <f t="shared" si="216"/>
        <v>0</v>
      </c>
      <c r="T39" s="71">
        <f t="shared" si="216"/>
        <v>0</v>
      </c>
      <c r="U39" s="71">
        <f t="shared" si="216"/>
        <v>0</v>
      </c>
      <c r="V39" s="71">
        <f t="shared" si="216"/>
        <v>0</v>
      </c>
      <c r="W39" s="71">
        <f t="shared" si="216"/>
        <v>0</v>
      </c>
      <c r="X39" s="71">
        <f t="shared" si="216"/>
        <v>0</v>
      </c>
      <c r="Y39" s="71">
        <f t="shared" si="216"/>
        <v>0</v>
      </c>
      <c r="Z39" s="71">
        <f t="shared" si="216"/>
        <v>0</v>
      </c>
      <c r="AA39" s="71">
        <f t="shared" si="216"/>
        <v>0</v>
      </c>
      <c r="AB39" s="71">
        <f t="shared" si="216"/>
        <v>0</v>
      </c>
      <c r="AC39" s="71">
        <f t="shared" si="216"/>
        <v>0</v>
      </c>
      <c r="AD39" s="71">
        <f t="shared" si="216"/>
        <v>0</v>
      </c>
      <c r="AE39" s="71">
        <f t="shared" si="216"/>
        <v>0</v>
      </c>
      <c r="AF39" s="71">
        <f t="shared" si="216"/>
        <v>0</v>
      </c>
      <c r="AG39" s="71">
        <f t="shared" si="216"/>
        <v>0</v>
      </c>
      <c r="AH39" s="71">
        <f t="shared" si="216"/>
        <v>0</v>
      </c>
      <c r="AI39" s="71">
        <f t="shared" si="216"/>
        <v>0</v>
      </c>
      <c r="AJ39" s="71">
        <f t="shared" si="216"/>
        <v>0</v>
      </c>
      <c r="AK39" s="71">
        <f t="shared" si="216"/>
        <v>0</v>
      </c>
      <c r="AL39" s="71">
        <f t="shared" si="216"/>
        <v>0</v>
      </c>
      <c r="AM39" s="71">
        <f t="shared" si="216"/>
        <v>0</v>
      </c>
      <c r="AN39" s="71">
        <f t="shared" si="216"/>
        <v>0</v>
      </c>
      <c r="AO39" s="71">
        <f t="shared" si="216"/>
        <v>0</v>
      </c>
      <c r="AP39" s="71">
        <f t="shared" si="216"/>
        <v>0</v>
      </c>
      <c r="AQ39" s="71">
        <f t="shared" si="216"/>
        <v>0</v>
      </c>
      <c r="AR39" s="71">
        <f t="shared" si="216"/>
        <v>0</v>
      </c>
      <c r="AS39" s="71">
        <f t="shared" si="216"/>
        <v>0</v>
      </c>
      <c r="AT39" s="71">
        <f t="shared" si="193"/>
        <v>0</v>
      </c>
      <c r="AU39" s="71">
        <f t="shared" si="194"/>
        <v>0</v>
      </c>
      <c r="AV39" s="71">
        <f t="shared" si="195"/>
        <v>0</v>
      </c>
      <c r="AW39" s="71">
        <f t="shared" si="196"/>
        <v>0</v>
      </c>
      <c r="AX39" s="71">
        <f t="shared" si="197"/>
        <v>0</v>
      </c>
      <c r="AY39" s="71">
        <f t="shared" si="198"/>
        <v>0</v>
      </c>
      <c r="AZ39" s="71">
        <f t="shared" si="199"/>
        <v>0</v>
      </c>
      <c r="BA39" s="71">
        <f t="shared" si="200"/>
        <v>0</v>
      </c>
      <c r="BB39" s="71">
        <f t="shared" si="201"/>
        <v>0</v>
      </c>
      <c r="BC39" s="71">
        <f t="shared" si="202"/>
        <v>0</v>
      </c>
      <c r="BD39" s="71">
        <f t="shared" si="203"/>
        <v>0</v>
      </c>
      <c r="BE39" s="71">
        <f t="shared" si="204"/>
        <v>0</v>
      </c>
      <c r="BG39" s="68">
        <f t="shared" ca="1" si="207"/>
        <v>0</v>
      </c>
      <c r="BH39" s="68">
        <f t="shared" ca="1" si="207"/>
        <v>0</v>
      </c>
      <c r="BI39" s="68">
        <f t="shared" ca="1" si="207"/>
        <v>0</v>
      </c>
      <c r="BJ39" s="68">
        <f t="shared" ca="1" si="207"/>
        <v>0</v>
      </c>
      <c r="BK39" s="68">
        <f t="shared" ca="1" si="207"/>
        <v>0</v>
      </c>
      <c r="BL39" s="68">
        <f t="shared" ca="1" si="207"/>
        <v>0</v>
      </c>
      <c r="BM39" s="68">
        <f t="shared" ca="1" si="207"/>
        <v>0</v>
      </c>
      <c r="BN39" s="68">
        <f t="shared" ca="1" si="207"/>
        <v>0</v>
      </c>
      <c r="BO39" s="68">
        <f t="shared" ca="1" si="207"/>
        <v>0</v>
      </c>
      <c r="BP39" s="68">
        <f t="shared" ca="1" si="207"/>
        <v>0</v>
      </c>
      <c r="BQ39" s="68">
        <f t="shared" ca="1" si="207"/>
        <v>0</v>
      </c>
      <c r="BR39" s="68">
        <f t="shared" ca="1" si="207"/>
        <v>0</v>
      </c>
      <c r="BS39" s="68">
        <f t="shared" ca="1" si="207"/>
        <v>0</v>
      </c>
      <c r="BT39" s="68">
        <f t="shared" ca="1" si="207"/>
        <v>0</v>
      </c>
      <c r="BU39" s="68">
        <f t="shared" ca="1" si="207"/>
        <v>0</v>
      </c>
      <c r="BV39" s="68">
        <f t="shared" ca="1" si="207"/>
        <v>0</v>
      </c>
      <c r="BX39" s="68">
        <f t="shared" ca="1" si="140"/>
        <v>0</v>
      </c>
      <c r="BY39" s="68">
        <f t="shared" ca="1" si="140"/>
        <v>0</v>
      </c>
      <c r="BZ39" s="68">
        <f t="shared" ca="1" si="140"/>
        <v>0</v>
      </c>
      <c r="CA39" s="68">
        <f t="shared" ca="1" si="140"/>
        <v>0</v>
      </c>
    </row>
    <row r="40" spans="2:79" s="66" customFormat="1">
      <c r="B40" s="71" t="s">
        <v>36</v>
      </c>
      <c r="C40" s="73" t="str">
        <f>'Get Started'!$D$7</f>
        <v>$</v>
      </c>
      <c r="D40" s="71" t="s">
        <v>36</v>
      </c>
      <c r="E40" s="74" t="s">
        <v>126</v>
      </c>
      <c r="F40" s="74"/>
      <c r="G40" s="74"/>
      <c r="H40" s="74"/>
      <c r="I40" s="74"/>
      <c r="K40" s="71">
        <v>0</v>
      </c>
      <c r="L40" s="71">
        <f t="shared" ref="L40:AS40" si="217">K40</f>
        <v>0</v>
      </c>
      <c r="M40" s="71">
        <f t="shared" si="217"/>
        <v>0</v>
      </c>
      <c r="N40" s="71">
        <f t="shared" si="217"/>
        <v>0</v>
      </c>
      <c r="O40" s="71">
        <f t="shared" si="217"/>
        <v>0</v>
      </c>
      <c r="P40" s="71">
        <f t="shared" si="217"/>
        <v>0</v>
      </c>
      <c r="Q40" s="71">
        <f t="shared" si="217"/>
        <v>0</v>
      </c>
      <c r="R40" s="71">
        <f t="shared" si="217"/>
        <v>0</v>
      </c>
      <c r="S40" s="71">
        <f t="shared" si="217"/>
        <v>0</v>
      </c>
      <c r="T40" s="71">
        <f t="shared" si="217"/>
        <v>0</v>
      </c>
      <c r="U40" s="71">
        <f t="shared" si="217"/>
        <v>0</v>
      </c>
      <c r="V40" s="71">
        <f t="shared" si="217"/>
        <v>0</v>
      </c>
      <c r="W40" s="71">
        <f t="shared" si="217"/>
        <v>0</v>
      </c>
      <c r="X40" s="71">
        <f t="shared" si="217"/>
        <v>0</v>
      </c>
      <c r="Y40" s="71">
        <f t="shared" si="217"/>
        <v>0</v>
      </c>
      <c r="Z40" s="71">
        <f t="shared" si="217"/>
        <v>0</v>
      </c>
      <c r="AA40" s="71">
        <f t="shared" si="217"/>
        <v>0</v>
      </c>
      <c r="AB40" s="71">
        <f t="shared" si="217"/>
        <v>0</v>
      </c>
      <c r="AC40" s="71">
        <f t="shared" si="217"/>
        <v>0</v>
      </c>
      <c r="AD40" s="71">
        <f t="shared" si="217"/>
        <v>0</v>
      </c>
      <c r="AE40" s="71">
        <f t="shared" si="217"/>
        <v>0</v>
      </c>
      <c r="AF40" s="71">
        <f t="shared" si="217"/>
        <v>0</v>
      </c>
      <c r="AG40" s="71">
        <f t="shared" si="217"/>
        <v>0</v>
      </c>
      <c r="AH40" s="71">
        <f t="shared" si="217"/>
        <v>0</v>
      </c>
      <c r="AI40" s="71">
        <f t="shared" si="217"/>
        <v>0</v>
      </c>
      <c r="AJ40" s="71">
        <f t="shared" si="217"/>
        <v>0</v>
      </c>
      <c r="AK40" s="71">
        <f t="shared" si="217"/>
        <v>0</v>
      </c>
      <c r="AL40" s="71">
        <f t="shared" si="217"/>
        <v>0</v>
      </c>
      <c r="AM40" s="71">
        <f t="shared" si="217"/>
        <v>0</v>
      </c>
      <c r="AN40" s="71">
        <f t="shared" si="217"/>
        <v>0</v>
      </c>
      <c r="AO40" s="71">
        <f t="shared" si="217"/>
        <v>0</v>
      </c>
      <c r="AP40" s="71">
        <f t="shared" si="217"/>
        <v>0</v>
      </c>
      <c r="AQ40" s="71">
        <f t="shared" si="217"/>
        <v>0</v>
      </c>
      <c r="AR40" s="71">
        <f t="shared" si="217"/>
        <v>0</v>
      </c>
      <c r="AS40" s="71">
        <f t="shared" si="217"/>
        <v>0</v>
      </c>
      <c r="AT40" s="71">
        <f t="shared" si="193"/>
        <v>0</v>
      </c>
      <c r="AU40" s="71">
        <f t="shared" si="194"/>
        <v>0</v>
      </c>
      <c r="AV40" s="71">
        <f t="shared" si="195"/>
        <v>0</v>
      </c>
      <c r="AW40" s="71">
        <f t="shared" si="196"/>
        <v>0</v>
      </c>
      <c r="AX40" s="71">
        <f t="shared" si="197"/>
        <v>0</v>
      </c>
      <c r="AY40" s="71">
        <f t="shared" si="198"/>
        <v>0</v>
      </c>
      <c r="AZ40" s="71">
        <f t="shared" si="199"/>
        <v>0</v>
      </c>
      <c r="BA40" s="71">
        <f t="shared" si="200"/>
        <v>0</v>
      </c>
      <c r="BB40" s="71">
        <f t="shared" si="201"/>
        <v>0</v>
      </c>
      <c r="BC40" s="71">
        <f t="shared" si="202"/>
        <v>0</v>
      </c>
      <c r="BD40" s="71">
        <f t="shared" si="203"/>
        <v>0</v>
      </c>
      <c r="BE40" s="71">
        <f t="shared" si="204"/>
        <v>0</v>
      </c>
      <c r="BG40" s="68">
        <f t="shared" ref="BG40:BV52" ca="1" si="218">SUMIFS($K40:$BE40,$K$6:$BE$6,BG$6,$K$7:$BE$7,BG$7)</f>
        <v>0</v>
      </c>
      <c r="BH40" s="68">
        <f t="shared" ca="1" si="218"/>
        <v>0</v>
      </c>
      <c r="BI40" s="68">
        <f t="shared" ca="1" si="218"/>
        <v>0</v>
      </c>
      <c r="BJ40" s="68">
        <f t="shared" ca="1" si="218"/>
        <v>0</v>
      </c>
      <c r="BK40" s="68">
        <f t="shared" ca="1" si="218"/>
        <v>0</v>
      </c>
      <c r="BL40" s="68">
        <f t="shared" ca="1" si="218"/>
        <v>0</v>
      </c>
      <c r="BM40" s="68">
        <f t="shared" ca="1" si="218"/>
        <v>0</v>
      </c>
      <c r="BN40" s="68">
        <f t="shared" ca="1" si="218"/>
        <v>0</v>
      </c>
      <c r="BO40" s="68">
        <f t="shared" ca="1" si="218"/>
        <v>0</v>
      </c>
      <c r="BP40" s="68">
        <f t="shared" ca="1" si="218"/>
        <v>0</v>
      </c>
      <c r="BQ40" s="68">
        <f t="shared" ca="1" si="218"/>
        <v>0</v>
      </c>
      <c r="BR40" s="68">
        <f t="shared" ca="1" si="218"/>
        <v>0</v>
      </c>
      <c r="BS40" s="68">
        <f t="shared" ca="1" si="218"/>
        <v>0</v>
      </c>
      <c r="BT40" s="68">
        <f t="shared" ca="1" si="218"/>
        <v>0</v>
      </c>
      <c r="BU40" s="68">
        <f t="shared" ca="1" si="218"/>
        <v>0</v>
      </c>
      <c r="BV40" s="68">
        <f t="shared" ca="1" si="218"/>
        <v>0</v>
      </c>
      <c r="BX40" s="68">
        <f t="shared" ref="BX40:CA52" ca="1" si="219">SUMIFS($K40:$BE40,$K$6:$BE$6,BX$6)</f>
        <v>0</v>
      </c>
      <c r="BY40" s="68">
        <f t="shared" ca="1" si="219"/>
        <v>0</v>
      </c>
      <c r="BZ40" s="68">
        <f t="shared" ca="1" si="219"/>
        <v>0</v>
      </c>
      <c r="CA40" s="68">
        <f t="shared" ca="1" si="219"/>
        <v>0</v>
      </c>
    </row>
    <row r="41" spans="2:79" s="66" customFormat="1">
      <c r="B41" s="71" t="s">
        <v>36</v>
      </c>
      <c r="C41" s="73" t="str">
        <f>'Get Started'!$D$7</f>
        <v>$</v>
      </c>
      <c r="D41" s="71" t="s">
        <v>36</v>
      </c>
      <c r="E41" s="74" t="s">
        <v>126</v>
      </c>
      <c r="F41" s="74"/>
      <c r="G41" s="74"/>
      <c r="H41" s="74"/>
      <c r="I41" s="74"/>
      <c r="K41" s="71">
        <v>0</v>
      </c>
      <c r="L41" s="71">
        <f t="shared" ref="L41:AS41" si="220">K41</f>
        <v>0</v>
      </c>
      <c r="M41" s="71">
        <f t="shared" si="220"/>
        <v>0</v>
      </c>
      <c r="N41" s="71">
        <f t="shared" si="220"/>
        <v>0</v>
      </c>
      <c r="O41" s="71">
        <f t="shared" si="220"/>
        <v>0</v>
      </c>
      <c r="P41" s="71">
        <f t="shared" si="220"/>
        <v>0</v>
      </c>
      <c r="Q41" s="71">
        <f t="shared" si="220"/>
        <v>0</v>
      </c>
      <c r="R41" s="71">
        <f t="shared" si="220"/>
        <v>0</v>
      </c>
      <c r="S41" s="71">
        <f t="shared" si="220"/>
        <v>0</v>
      </c>
      <c r="T41" s="71">
        <f t="shared" si="220"/>
        <v>0</v>
      </c>
      <c r="U41" s="71">
        <f t="shared" si="220"/>
        <v>0</v>
      </c>
      <c r="V41" s="71">
        <f t="shared" si="220"/>
        <v>0</v>
      </c>
      <c r="W41" s="71">
        <f t="shared" si="220"/>
        <v>0</v>
      </c>
      <c r="X41" s="71">
        <f t="shared" si="220"/>
        <v>0</v>
      </c>
      <c r="Y41" s="71">
        <f t="shared" si="220"/>
        <v>0</v>
      </c>
      <c r="Z41" s="71">
        <f t="shared" si="220"/>
        <v>0</v>
      </c>
      <c r="AA41" s="71">
        <f t="shared" si="220"/>
        <v>0</v>
      </c>
      <c r="AB41" s="71">
        <f t="shared" si="220"/>
        <v>0</v>
      </c>
      <c r="AC41" s="71">
        <f t="shared" si="220"/>
        <v>0</v>
      </c>
      <c r="AD41" s="71">
        <f t="shared" si="220"/>
        <v>0</v>
      </c>
      <c r="AE41" s="71">
        <f t="shared" si="220"/>
        <v>0</v>
      </c>
      <c r="AF41" s="71">
        <f t="shared" si="220"/>
        <v>0</v>
      </c>
      <c r="AG41" s="71">
        <f t="shared" si="220"/>
        <v>0</v>
      </c>
      <c r="AH41" s="71">
        <f t="shared" si="220"/>
        <v>0</v>
      </c>
      <c r="AI41" s="71">
        <f t="shared" si="220"/>
        <v>0</v>
      </c>
      <c r="AJ41" s="71">
        <f t="shared" si="220"/>
        <v>0</v>
      </c>
      <c r="AK41" s="71">
        <f t="shared" si="220"/>
        <v>0</v>
      </c>
      <c r="AL41" s="71">
        <f t="shared" si="220"/>
        <v>0</v>
      </c>
      <c r="AM41" s="71">
        <f t="shared" si="220"/>
        <v>0</v>
      </c>
      <c r="AN41" s="71">
        <f t="shared" si="220"/>
        <v>0</v>
      </c>
      <c r="AO41" s="71">
        <f t="shared" si="220"/>
        <v>0</v>
      </c>
      <c r="AP41" s="71">
        <f t="shared" si="220"/>
        <v>0</v>
      </c>
      <c r="AQ41" s="71">
        <f t="shared" si="220"/>
        <v>0</v>
      </c>
      <c r="AR41" s="71">
        <f t="shared" si="220"/>
        <v>0</v>
      </c>
      <c r="AS41" s="71">
        <f t="shared" si="220"/>
        <v>0</v>
      </c>
      <c r="AT41" s="71">
        <f t="shared" si="193"/>
        <v>0</v>
      </c>
      <c r="AU41" s="71">
        <f t="shared" si="194"/>
        <v>0</v>
      </c>
      <c r="AV41" s="71">
        <f t="shared" si="195"/>
        <v>0</v>
      </c>
      <c r="AW41" s="71">
        <f t="shared" si="196"/>
        <v>0</v>
      </c>
      <c r="AX41" s="71">
        <f t="shared" si="197"/>
        <v>0</v>
      </c>
      <c r="AY41" s="71">
        <f t="shared" si="198"/>
        <v>0</v>
      </c>
      <c r="AZ41" s="71">
        <f t="shared" si="199"/>
        <v>0</v>
      </c>
      <c r="BA41" s="71">
        <f t="shared" si="200"/>
        <v>0</v>
      </c>
      <c r="BB41" s="71">
        <f t="shared" si="201"/>
        <v>0</v>
      </c>
      <c r="BC41" s="71">
        <f t="shared" si="202"/>
        <v>0</v>
      </c>
      <c r="BD41" s="71">
        <f t="shared" si="203"/>
        <v>0</v>
      </c>
      <c r="BE41" s="71">
        <f t="shared" si="204"/>
        <v>0</v>
      </c>
      <c r="BG41" s="68">
        <f t="shared" ca="1" si="218"/>
        <v>0</v>
      </c>
      <c r="BH41" s="68">
        <f t="shared" ca="1" si="218"/>
        <v>0</v>
      </c>
      <c r="BI41" s="68">
        <f t="shared" ca="1" si="218"/>
        <v>0</v>
      </c>
      <c r="BJ41" s="68">
        <f t="shared" ca="1" si="218"/>
        <v>0</v>
      </c>
      <c r="BK41" s="68">
        <f t="shared" ca="1" si="218"/>
        <v>0</v>
      </c>
      <c r="BL41" s="68">
        <f t="shared" ca="1" si="218"/>
        <v>0</v>
      </c>
      <c r="BM41" s="68">
        <f t="shared" ca="1" si="218"/>
        <v>0</v>
      </c>
      <c r="BN41" s="68">
        <f t="shared" ca="1" si="218"/>
        <v>0</v>
      </c>
      <c r="BO41" s="68">
        <f t="shared" ca="1" si="218"/>
        <v>0</v>
      </c>
      <c r="BP41" s="68">
        <f t="shared" ca="1" si="218"/>
        <v>0</v>
      </c>
      <c r="BQ41" s="68">
        <f t="shared" ca="1" si="218"/>
        <v>0</v>
      </c>
      <c r="BR41" s="68">
        <f t="shared" ca="1" si="218"/>
        <v>0</v>
      </c>
      <c r="BS41" s="68">
        <f t="shared" ca="1" si="218"/>
        <v>0</v>
      </c>
      <c r="BT41" s="68">
        <f t="shared" ca="1" si="218"/>
        <v>0</v>
      </c>
      <c r="BU41" s="68">
        <f t="shared" ca="1" si="218"/>
        <v>0</v>
      </c>
      <c r="BV41" s="68">
        <f t="shared" ca="1" si="218"/>
        <v>0</v>
      </c>
      <c r="BX41" s="68">
        <f t="shared" ca="1" si="219"/>
        <v>0</v>
      </c>
      <c r="BY41" s="68">
        <f t="shared" ca="1" si="219"/>
        <v>0</v>
      </c>
      <c r="BZ41" s="68">
        <f t="shared" ca="1" si="219"/>
        <v>0</v>
      </c>
      <c r="CA41" s="68">
        <f t="shared" ca="1" si="219"/>
        <v>0</v>
      </c>
    </row>
    <row r="42" spans="2:79" s="66" customFormat="1">
      <c r="B42" s="71" t="s">
        <v>36</v>
      </c>
      <c r="C42" s="73" t="str">
        <f>'Get Started'!$D$7</f>
        <v>$</v>
      </c>
      <c r="D42" s="71" t="s">
        <v>36</v>
      </c>
      <c r="E42" s="74" t="s">
        <v>126</v>
      </c>
      <c r="F42" s="74"/>
      <c r="G42" s="74"/>
      <c r="H42" s="74"/>
      <c r="I42" s="74"/>
      <c r="K42" s="71">
        <v>0</v>
      </c>
      <c r="L42" s="71">
        <f t="shared" ref="L42:AS42" si="221">K42</f>
        <v>0</v>
      </c>
      <c r="M42" s="71">
        <f t="shared" si="221"/>
        <v>0</v>
      </c>
      <c r="N42" s="71">
        <f t="shared" si="221"/>
        <v>0</v>
      </c>
      <c r="O42" s="71">
        <f t="shared" si="221"/>
        <v>0</v>
      </c>
      <c r="P42" s="71">
        <f t="shared" si="221"/>
        <v>0</v>
      </c>
      <c r="Q42" s="71">
        <f t="shared" si="221"/>
        <v>0</v>
      </c>
      <c r="R42" s="71">
        <f t="shared" si="221"/>
        <v>0</v>
      </c>
      <c r="S42" s="71">
        <f t="shared" si="221"/>
        <v>0</v>
      </c>
      <c r="T42" s="71">
        <f t="shared" si="221"/>
        <v>0</v>
      </c>
      <c r="U42" s="71">
        <f t="shared" si="221"/>
        <v>0</v>
      </c>
      <c r="V42" s="71">
        <f t="shared" si="221"/>
        <v>0</v>
      </c>
      <c r="W42" s="71">
        <f t="shared" si="221"/>
        <v>0</v>
      </c>
      <c r="X42" s="71">
        <f t="shared" si="221"/>
        <v>0</v>
      </c>
      <c r="Y42" s="71">
        <f t="shared" si="221"/>
        <v>0</v>
      </c>
      <c r="Z42" s="71">
        <f t="shared" si="221"/>
        <v>0</v>
      </c>
      <c r="AA42" s="71">
        <f t="shared" si="221"/>
        <v>0</v>
      </c>
      <c r="AB42" s="71">
        <f t="shared" si="221"/>
        <v>0</v>
      </c>
      <c r="AC42" s="71">
        <f t="shared" si="221"/>
        <v>0</v>
      </c>
      <c r="AD42" s="71">
        <f t="shared" si="221"/>
        <v>0</v>
      </c>
      <c r="AE42" s="71">
        <f t="shared" si="221"/>
        <v>0</v>
      </c>
      <c r="AF42" s="71">
        <f t="shared" si="221"/>
        <v>0</v>
      </c>
      <c r="AG42" s="71">
        <f t="shared" si="221"/>
        <v>0</v>
      </c>
      <c r="AH42" s="71">
        <f t="shared" si="221"/>
        <v>0</v>
      </c>
      <c r="AI42" s="71">
        <f t="shared" si="221"/>
        <v>0</v>
      </c>
      <c r="AJ42" s="71">
        <f t="shared" si="221"/>
        <v>0</v>
      </c>
      <c r="AK42" s="71">
        <f t="shared" si="221"/>
        <v>0</v>
      </c>
      <c r="AL42" s="71">
        <f t="shared" si="221"/>
        <v>0</v>
      </c>
      <c r="AM42" s="71">
        <f t="shared" si="221"/>
        <v>0</v>
      </c>
      <c r="AN42" s="71">
        <f t="shared" si="221"/>
        <v>0</v>
      </c>
      <c r="AO42" s="71">
        <f t="shared" si="221"/>
        <v>0</v>
      </c>
      <c r="AP42" s="71">
        <f t="shared" si="221"/>
        <v>0</v>
      </c>
      <c r="AQ42" s="71">
        <f t="shared" si="221"/>
        <v>0</v>
      </c>
      <c r="AR42" s="71">
        <f t="shared" si="221"/>
        <v>0</v>
      </c>
      <c r="AS42" s="71">
        <f t="shared" si="221"/>
        <v>0</v>
      </c>
      <c r="AT42" s="71">
        <f t="shared" si="193"/>
        <v>0</v>
      </c>
      <c r="AU42" s="71">
        <f t="shared" si="194"/>
        <v>0</v>
      </c>
      <c r="AV42" s="71">
        <f t="shared" si="195"/>
        <v>0</v>
      </c>
      <c r="AW42" s="71">
        <f t="shared" si="196"/>
        <v>0</v>
      </c>
      <c r="AX42" s="71">
        <f t="shared" si="197"/>
        <v>0</v>
      </c>
      <c r="AY42" s="71">
        <f t="shared" si="198"/>
        <v>0</v>
      </c>
      <c r="AZ42" s="71">
        <f t="shared" si="199"/>
        <v>0</v>
      </c>
      <c r="BA42" s="71">
        <f t="shared" si="200"/>
        <v>0</v>
      </c>
      <c r="BB42" s="71">
        <f t="shared" si="201"/>
        <v>0</v>
      </c>
      <c r="BC42" s="71">
        <f t="shared" si="202"/>
        <v>0</v>
      </c>
      <c r="BD42" s="71">
        <f t="shared" si="203"/>
        <v>0</v>
      </c>
      <c r="BE42" s="71">
        <f t="shared" si="204"/>
        <v>0</v>
      </c>
      <c r="BG42" s="68">
        <f t="shared" ca="1" si="218"/>
        <v>0</v>
      </c>
      <c r="BH42" s="68">
        <f t="shared" ca="1" si="218"/>
        <v>0</v>
      </c>
      <c r="BI42" s="68">
        <f t="shared" ca="1" si="218"/>
        <v>0</v>
      </c>
      <c r="BJ42" s="68">
        <f t="shared" ca="1" si="218"/>
        <v>0</v>
      </c>
      <c r="BK42" s="68">
        <f t="shared" ca="1" si="218"/>
        <v>0</v>
      </c>
      <c r="BL42" s="68">
        <f t="shared" ca="1" si="218"/>
        <v>0</v>
      </c>
      <c r="BM42" s="68">
        <f t="shared" ca="1" si="218"/>
        <v>0</v>
      </c>
      <c r="BN42" s="68">
        <f t="shared" ca="1" si="218"/>
        <v>0</v>
      </c>
      <c r="BO42" s="68">
        <f t="shared" ca="1" si="218"/>
        <v>0</v>
      </c>
      <c r="BP42" s="68">
        <f t="shared" ca="1" si="218"/>
        <v>0</v>
      </c>
      <c r="BQ42" s="68">
        <f t="shared" ca="1" si="218"/>
        <v>0</v>
      </c>
      <c r="BR42" s="68">
        <f t="shared" ca="1" si="218"/>
        <v>0</v>
      </c>
      <c r="BS42" s="68">
        <f t="shared" ca="1" si="218"/>
        <v>0</v>
      </c>
      <c r="BT42" s="68">
        <f t="shared" ca="1" si="218"/>
        <v>0</v>
      </c>
      <c r="BU42" s="68">
        <f t="shared" ca="1" si="218"/>
        <v>0</v>
      </c>
      <c r="BV42" s="68">
        <f t="shared" ca="1" si="218"/>
        <v>0</v>
      </c>
      <c r="BX42" s="68">
        <f t="shared" ca="1" si="219"/>
        <v>0</v>
      </c>
      <c r="BY42" s="68">
        <f t="shared" ca="1" si="219"/>
        <v>0</v>
      </c>
      <c r="BZ42" s="68">
        <f t="shared" ca="1" si="219"/>
        <v>0</v>
      </c>
      <c r="CA42" s="68">
        <f t="shared" ca="1" si="219"/>
        <v>0</v>
      </c>
    </row>
    <row r="43" spans="2:79" s="66" customFormat="1">
      <c r="B43" s="71" t="s">
        <v>36</v>
      </c>
      <c r="C43" s="73" t="str">
        <f>'Get Started'!$D$7</f>
        <v>$</v>
      </c>
      <c r="D43" s="71" t="s">
        <v>36</v>
      </c>
      <c r="E43" s="74" t="s">
        <v>126</v>
      </c>
      <c r="F43" s="74"/>
      <c r="G43" s="74"/>
      <c r="H43" s="74"/>
      <c r="I43" s="74"/>
      <c r="K43" s="71">
        <v>0</v>
      </c>
      <c r="L43" s="71">
        <f t="shared" ref="L43:AS43" si="222">K43</f>
        <v>0</v>
      </c>
      <c r="M43" s="71">
        <f t="shared" si="222"/>
        <v>0</v>
      </c>
      <c r="N43" s="71">
        <f t="shared" si="222"/>
        <v>0</v>
      </c>
      <c r="O43" s="71">
        <f t="shared" si="222"/>
        <v>0</v>
      </c>
      <c r="P43" s="71">
        <f t="shared" si="222"/>
        <v>0</v>
      </c>
      <c r="Q43" s="71">
        <f t="shared" si="222"/>
        <v>0</v>
      </c>
      <c r="R43" s="71">
        <f t="shared" si="222"/>
        <v>0</v>
      </c>
      <c r="S43" s="71">
        <f t="shared" si="222"/>
        <v>0</v>
      </c>
      <c r="T43" s="71">
        <f t="shared" si="222"/>
        <v>0</v>
      </c>
      <c r="U43" s="71">
        <f t="shared" si="222"/>
        <v>0</v>
      </c>
      <c r="V43" s="71">
        <f t="shared" si="222"/>
        <v>0</v>
      </c>
      <c r="W43" s="71">
        <f t="shared" si="222"/>
        <v>0</v>
      </c>
      <c r="X43" s="71">
        <f t="shared" si="222"/>
        <v>0</v>
      </c>
      <c r="Y43" s="71">
        <f t="shared" si="222"/>
        <v>0</v>
      </c>
      <c r="Z43" s="71">
        <f t="shared" si="222"/>
        <v>0</v>
      </c>
      <c r="AA43" s="71">
        <f t="shared" si="222"/>
        <v>0</v>
      </c>
      <c r="AB43" s="71">
        <f t="shared" si="222"/>
        <v>0</v>
      </c>
      <c r="AC43" s="71">
        <f t="shared" si="222"/>
        <v>0</v>
      </c>
      <c r="AD43" s="71">
        <f t="shared" si="222"/>
        <v>0</v>
      </c>
      <c r="AE43" s="71">
        <f t="shared" si="222"/>
        <v>0</v>
      </c>
      <c r="AF43" s="71">
        <f t="shared" si="222"/>
        <v>0</v>
      </c>
      <c r="AG43" s="71">
        <f t="shared" si="222"/>
        <v>0</v>
      </c>
      <c r="AH43" s="71">
        <f t="shared" si="222"/>
        <v>0</v>
      </c>
      <c r="AI43" s="71">
        <f t="shared" si="222"/>
        <v>0</v>
      </c>
      <c r="AJ43" s="71">
        <f t="shared" si="222"/>
        <v>0</v>
      </c>
      <c r="AK43" s="71">
        <f t="shared" si="222"/>
        <v>0</v>
      </c>
      <c r="AL43" s="71">
        <f t="shared" si="222"/>
        <v>0</v>
      </c>
      <c r="AM43" s="71">
        <f t="shared" si="222"/>
        <v>0</v>
      </c>
      <c r="AN43" s="71">
        <f t="shared" si="222"/>
        <v>0</v>
      </c>
      <c r="AO43" s="71">
        <f t="shared" si="222"/>
        <v>0</v>
      </c>
      <c r="AP43" s="71">
        <f t="shared" si="222"/>
        <v>0</v>
      </c>
      <c r="AQ43" s="71">
        <f t="shared" si="222"/>
        <v>0</v>
      </c>
      <c r="AR43" s="71">
        <f t="shared" si="222"/>
        <v>0</v>
      </c>
      <c r="AS43" s="71">
        <f t="shared" si="222"/>
        <v>0</v>
      </c>
      <c r="AT43" s="71">
        <f t="shared" si="193"/>
        <v>0</v>
      </c>
      <c r="AU43" s="71">
        <f t="shared" si="194"/>
        <v>0</v>
      </c>
      <c r="AV43" s="71">
        <f t="shared" si="195"/>
        <v>0</v>
      </c>
      <c r="AW43" s="71">
        <f t="shared" si="196"/>
        <v>0</v>
      </c>
      <c r="AX43" s="71">
        <f t="shared" si="197"/>
        <v>0</v>
      </c>
      <c r="AY43" s="71">
        <f t="shared" si="198"/>
        <v>0</v>
      </c>
      <c r="AZ43" s="71">
        <f t="shared" si="199"/>
        <v>0</v>
      </c>
      <c r="BA43" s="71">
        <f t="shared" si="200"/>
        <v>0</v>
      </c>
      <c r="BB43" s="71">
        <f t="shared" si="201"/>
        <v>0</v>
      </c>
      <c r="BC43" s="71">
        <f t="shared" si="202"/>
        <v>0</v>
      </c>
      <c r="BD43" s="71">
        <f t="shared" si="203"/>
        <v>0</v>
      </c>
      <c r="BE43" s="71">
        <f t="shared" si="204"/>
        <v>0</v>
      </c>
      <c r="BG43" s="68">
        <f t="shared" ca="1" si="218"/>
        <v>0</v>
      </c>
      <c r="BH43" s="68">
        <f t="shared" ca="1" si="218"/>
        <v>0</v>
      </c>
      <c r="BI43" s="68">
        <f t="shared" ca="1" si="218"/>
        <v>0</v>
      </c>
      <c r="BJ43" s="68">
        <f t="shared" ca="1" si="218"/>
        <v>0</v>
      </c>
      <c r="BK43" s="68">
        <f t="shared" ca="1" si="218"/>
        <v>0</v>
      </c>
      <c r="BL43" s="68">
        <f t="shared" ca="1" si="218"/>
        <v>0</v>
      </c>
      <c r="BM43" s="68">
        <f t="shared" ca="1" si="218"/>
        <v>0</v>
      </c>
      <c r="BN43" s="68">
        <f t="shared" ca="1" si="218"/>
        <v>0</v>
      </c>
      <c r="BO43" s="68">
        <f t="shared" ca="1" si="218"/>
        <v>0</v>
      </c>
      <c r="BP43" s="68">
        <f t="shared" ca="1" si="218"/>
        <v>0</v>
      </c>
      <c r="BQ43" s="68">
        <f t="shared" ca="1" si="218"/>
        <v>0</v>
      </c>
      <c r="BR43" s="68">
        <f t="shared" ca="1" si="218"/>
        <v>0</v>
      </c>
      <c r="BS43" s="68">
        <f t="shared" ca="1" si="218"/>
        <v>0</v>
      </c>
      <c r="BT43" s="68">
        <f t="shared" ca="1" si="218"/>
        <v>0</v>
      </c>
      <c r="BU43" s="68">
        <f t="shared" ca="1" si="218"/>
        <v>0</v>
      </c>
      <c r="BV43" s="68">
        <f t="shared" ca="1" si="218"/>
        <v>0</v>
      </c>
      <c r="BX43" s="68">
        <f t="shared" ca="1" si="219"/>
        <v>0</v>
      </c>
      <c r="BY43" s="68">
        <f t="shared" ca="1" si="219"/>
        <v>0</v>
      </c>
      <c r="BZ43" s="68">
        <f t="shared" ca="1" si="219"/>
        <v>0</v>
      </c>
      <c r="CA43" s="68">
        <f t="shared" ca="1" si="219"/>
        <v>0</v>
      </c>
    </row>
    <row r="44" spans="2:79" s="66" customFormat="1">
      <c r="B44" s="71" t="s">
        <v>36</v>
      </c>
      <c r="C44" s="73" t="str">
        <f>'Get Started'!$D$7</f>
        <v>$</v>
      </c>
      <c r="D44" s="71" t="s">
        <v>36</v>
      </c>
      <c r="E44" s="74" t="s">
        <v>126</v>
      </c>
      <c r="F44" s="74"/>
      <c r="G44" s="74"/>
      <c r="H44" s="74"/>
      <c r="I44" s="74"/>
      <c r="K44" s="71">
        <v>0</v>
      </c>
      <c r="L44" s="71">
        <f t="shared" ref="L44:AS44" si="223">K44</f>
        <v>0</v>
      </c>
      <c r="M44" s="71">
        <f t="shared" si="223"/>
        <v>0</v>
      </c>
      <c r="N44" s="71">
        <f t="shared" si="223"/>
        <v>0</v>
      </c>
      <c r="O44" s="71">
        <f t="shared" si="223"/>
        <v>0</v>
      </c>
      <c r="P44" s="71">
        <f t="shared" si="223"/>
        <v>0</v>
      </c>
      <c r="Q44" s="71">
        <f t="shared" si="223"/>
        <v>0</v>
      </c>
      <c r="R44" s="71">
        <f t="shared" si="223"/>
        <v>0</v>
      </c>
      <c r="S44" s="71">
        <f t="shared" si="223"/>
        <v>0</v>
      </c>
      <c r="T44" s="71">
        <f t="shared" si="223"/>
        <v>0</v>
      </c>
      <c r="U44" s="71">
        <f t="shared" si="223"/>
        <v>0</v>
      </c>
      <c r="V44" s="71">
        <f t="shared" si="223"/>
        <v>0</v>
      </c>
      <c r="W44" s="71">
        <f t="shared" si="223"/>
        <v>0</v>
      </c>
      <c r="X44" s="71">
        <f t="shared" si="223"/>
        <v>0</v>
      </c>
      <c r="Y44" s="71">
        <f t="shared" si="223"/>
        <v>0</v>
      </c>
      <c r="Z44" s="71">
        <f t="shared" si="223"/>
        <v>0</v>
      </c>
      <c r="AA44" s="71">
        <f t="shared" si="223"/>
        <v>0</v>
      </c>
      <c r="AB44" s="71">
        <f t="shared" si="223"/>
        <v>0</v>
      </c>
      <c r="AC44" s="71">
        <f t="shared" si="223"/>
        <v>0</v>
      </c>
      <c r="AD44" s="71">
        <f t="shared" si="223"/>
        <v>0</v>
      </c>
      <c r="AE44" s="71">
        <f t="shared" si="223"/>
        <v>0</v>
      </c>
      <c r="AF44" s="71">
        <f t="shared" si="223"/>
        <v>0</v>
      </c>
      <c r="AG44" s="71">
        <f t="shared" si="223"/>
        <v>0</v>
      </c>
      <c r="AH44" s="71">
        <f t="shared" si="223"/>
        <v>0</v>
      </c>
      <c r="AI44" s="71">
        <f t="shared" si="223"/>
        <v>0</v>
      </c>
      <c r="AJ44" s="71">
        <f t="shared" si="223"/>
        <v>0</v>
      </c>
      <c r="AK44" s="71">
        <f t="shared" si="223"/>
        <v>0</v>
      </c>
      <c r="AL44" s="71">
        <f t="shared" si="223"/>
        <v>0</v>
      </c>
      <c r="AM44" s="71">
        <f t="shared" si="223"/>
        <v>0</v>
      </c>
      <c r="AN44" s="71">
        <f t="shared" si="223"/>
        <v>0</v>
      </c>
      <c r="AO44" s="71">
        <f t="shared" si="223"/>
        <v>0</v>
      </c>
      <c r="AP44" s="71">
        <f t="shared" si="223"/>
        <v>0</v>
      </c>
      <c r="AQ44" s="71">
        <f t="shared" si="223"/>
        <v>0</v>
      </c>
      <c r="AR44" s="71">
        <f t="shared" si="223"/>
        <v>0</v>
      </c>
      <c r="AS44" s="71">
        <f t="shared" si="223"/>
        <v>0</v>
      </c>
      <c r="AT44" s="71">
        <f t="shared" si="193"/>
        <v>0</v>
      </c>
      <c r="AU44" s="71">
        <f t="shared" si="194"/>
        <v>0</v>
      </c>
      <c r="AV44" s="71">
        <f t="shared" si="195"/>
        <v>0</v>
      </c>
      <c r="AW44" s="71">
        <f t="shared" si="196"/>
        <v>0</v>
      </c>
      <c r="AX44" s="71">
        <f t="shared" si="197"/>
        <v>0</v>
      </c>
      <c r="AY44" s="71">
        <f t="shared" si="198"/>
        <v>0</v>
      </c>
      <c r="AZ44" s="71">
        <f t="shared" si="199"/>
        <v>0</v>
      </c>
      <c r="BA44" s="71">
        <f t="shared" si="200"/>
        <v>0</v>
      </c>
      <c r="BB44" s="71">
        <f t="shared" si="201"/>
        <v>0</v>
      </c>
      <c r="BC44" s="71">
        <f t="shared" si="202"/>
        <v>0</v>
      </c>
      <c r="BD44" s="71">
        <f t="shared" si="203"/>
        <v>0</v>
      </c>
      <c r="BE44" s="71">
        <f t="shared" si="204"/>
        <v>0</v>
      </c>
      <c r="BG44" s="68">
        <f t="shared" ca="1" si="218"/>
        <v>0</v>
      </c>
      <c r="BH44" s="68">
        <f t="shared" ca="1" si="218"/>
        <v>0</v>
      </c>
      <c r="BI44" s="68">
        <f t="shared" ca="1" si="218"/>
        <v>0</v>
      </c>
      <c r="BJ44" s="68">
        <f t="shared" ca="1" si="218"/>
        <v>0</v>
      </c>
      <c r="BK44" s="68">
        <f t="shared" ca="1" si="218"/>
        <v>0</v>
      </c>
      <c r="BL44" s="68">
        <f t="shared" ca="1" si="218"/>
        <v>0</v>
      </c>
      <c r="BM44" s="68">
        <f t="shared" ca="1" si="218"/>
        <v>0</v>
      </c>
      <c r="BN44" s="68">
        <f t="shared" ca="1" si="218"/>
        <v>0</v>
      </c>
      <c r="BO44" s="68">
        <f t="shared" ca="1" si="218"/>
        <v>0</v>
      </c>
      <c r="BP44" s="68">
        <f t="shared" ca="1" si="218"/>
        <v>0</v>
      </c>
      <c r="BQ44" s="68">
        <f t="shared" ca="1" si="218"/>
        <v>0</v>
      </c>
      <c r="BR44" s="68">
        <f t="shared" ca="1" si="218"/>
        <v>0</v>
      </c>
      <c r="BS44" s="68">
        <f t="shared" ca="1" si="218"/>
        <v>0</v>
      </c>
      <c r="BT44" s="68">
        <f t="shared" ca="1" si="218"/>
        <v>0</v>
      </c>
      <c r="BU44" s="68">
        <f t="shared" ca="1" si="218"/>
        <v>0</v>
      </c>
      <c r="BV44" s="68">
        <f t="shared" ca="1" si="218"/>
        <v>0</v>
      </c>
      <c r="BX44" s="68">
        <f t="shared" ca="1" si="219"/>
        <v>0</v>
      </c>
      <c r="BY44" s="68">
        <f t="shared" ca="1" si="219"/>
        <v>0</v>
      </c>
      <c r="BZ44" s="68">
        <f t="shared" ca="1" si="219"/>
        <v>0</v>
      </c>
      <c r="CA44" s="68">
        <f t="shared" ca="1" si="219"/>
        <v>0</v>
      </c>
    </row>
    <row r="45" spans="2:79" s="66" customFormat="1">
      <c r="B45" s="71" t="s">
        <v>36</v>
      </c>
      <c r="C45" s="73" t="str">
        <f>'Get Started'!$D$7</f>
        <v>$</v>
      </c>
      <c r="D45" s="71" t="s">
        <v>36</v>
      </c>
      <c r="E45" s="74" t="s">
        <v>126</v>
      </c>
      <c r="F45" s="74"/>
      <c r="G45" s="74"/>
      <c r="H45" s="74"/>
      <c r="I45" s="74"/>
      <c r="K45" s="71">
        <v>0</v>
      </c>
      <c r="L45" s="71">
        <f t="shared" ref="L45:AS45" si="224">K45</f>
        <v>0</v>
      </c>
      <c r="M45" s="71">
        <f t="shared" si="224"/>
        <v>0</v>
      </c>
      <c r="N45" s="71">
        <f t="shared" si="224"/>
        <v>0</v>
      </c>
      <c r="O45" s="71">
        <f t="shared" si="224"/>
        <v>0</v>
      </c>
      <c r="P45" s="71">
        <f t="shared" si="224"/>
        <v>0</v>
      </c>
      <c r="Q45" s="71">
        <f t="shared" si="224"/>
        <v>0</v>
      </c>
      <c r="R45" s="71">
        <f t="shared" si="224"/>
        <v>0</v>
      </c>
      <c r="S45" s="71">
        <f t="shared" si="224"/>
        <v>0</v>
      </c>
      <c r="T45" s="71">
        <f t="shared" si="224"/>
        <v>0</v>
      </c>
      <c r="U45" s="71">
        <f t="shared" si="224"/>
        <v>0</v>
      </c>
      <c r="V45" s="71">
        <f t="shared" si="224"/>
        <v>0</v>
      </c>
      <c r="W45" s="71">
        <f t="shared" si="224"/>
        <v>0</v>
      </c>
      <c r="X45" s="71">
        <f t="shared" si="224"/>
        <v>0</v>
      </c>
      <c r="Y45" s="71">
        <f t="shared" si="224"/>
        <v>0</v>
      </c>
      <c r="Z45" s="71">
        <f t="shared" si="224"/>
        <v>0</v>
      </c>
      <c r="AA45" s="71">
        <f t="shared" si="224"/>
        <v>0</v>
      </c>
      <c r="AB45" s="71">
        <f t="shared" si="224"/>
        <v>0</v>
      </c>
      <c r="AC45" s="71">
        <f t="shared" si="224"/>
        <v>0</v>
      </c>
      <c r="AD45" s="71">
        <f t="shared" si="224"/>
        <v>0</v>
      </c>
      <c r="AE45" s="71">
        <f t="shared" si="224"/>
        <v>0</v>
      </c>
      <c r="AF45" s="71">
        <f t="shared" si="224"/>
        <v>0</v>
      </c>
      <c r="AG45" s="71">
        <f t="shared" si="224"/>
        <v>0</v>
      </c>
      <c r="AH45" s="71">
        <f t="shared" si="224"/>
        <v>0</v>
      </c>
      <c r="AI45" s="71">
        <f t="shared" si="224"/>
        <v>0</v>
      </c>
      <c r="AJ45" s="71">
        <f t="shared" si="224"/>
        <v>0</v>
      </c>
      <c r="AK45" s="71">
        <f t="shared" si="224"/>
        <v>0</v>
      </c>
      <c r="AL45" s="71">
        <f t="shared" si="224"/>
        <v>0</v>
      </c>
      <c r="AM45" s="71">
        <f t="shared" si="224"/>
        <v>0</v>
      </c>
      <c r="AN45" s="71">
        <f t="shared" si="224"/>
        <v>0</v>
      </c>
      <c r="AO45" s="71">
        <f t="shared" si="224"/>
        <v>0</v>
      </c>
      <c r="AP45" s="71">
        <f t="shared" si="224"/>
        <v>0</v>
      </c>
      <c r="AQ45" s="71">
        <f t="shared" si="224"/>
        <v>0</v>
      </c>
      <c r="AR45" s="71">
        <f t="shared" si="224"/>
        <v>0</v>
      </c>
      <c r="AS45" s="71">
        <f t="shared" si="224"/>
        <v>0</v>
      </c>
      <c r="AT45" s="71">
        <f t="shared" si="193"/>
        <v>0</v>
      </c>
      <c r="AU45" s="71">
        <f t="shared" si="194"/>
        <v>0</v>
      </c>
      <c r="AV45" s="71">
        <f t="shared" si="195"/>
        <v>0</v>
      </c>
      <c r="AW45" s="71">
        <f t="shared" si="196"/>
        <v>0</v>
      </c>
      <c r="AX45" s="71">
        <f t="shared" si="197"/>
        <v>0</v>
      </c>
      <c r="AY45" s="71">
        <f t="shared" si="198"/>
        <v>0</v>
      </c>
      <c r="AZ45" s="71">
        <f t="shared" si="199"/>
        <v>0</v>
      </c>
      <c r="BA45" s="71">
        <f t="shared" si="200"/>
        <v>0</v>
      </c>
      <c r="BB45" s="71">
        <f t="shared" si="201"/>
        <v>0</v>
      </c>
      <c r="BC45" s="71">
        <f t="shared" si="202"/>
        <v>0</v>
      </c>
      <c r="BD45" s="71">
        <f t="shared" si="203"/>
        <v>0</v>
      </c>
      <c r="BE45" s="71">
        <f t="shared" si="204"/>
        <v>0</v>
      </c>
      <c r="BG45" s="68">
        <f t="shared" ca="1" si="218"/>
        <v>0</v>
      </c>
      <c r="BH45" s="68">
        <f t="shared" ca="1" si="218"/>
        <v>0</v>
      </c>
      <c r="BI45" s="68">
        <f t="shared" ca="1" si="218"/>
        <v>0</v>
      </c>
      <c r="BJ45" s="68">
        <f t="shared" ca="1" si="218"/>
        <v>0</v>
      </c>
      <c r="BK45" s="68">
        <f t="shared" ca="1" si="218"/>
        <v>0</v>
      </c>
      <c r="BL45" s="68">
        <f t="shared" ca="1" si="218"/>
        <v>0</v>
      </c>
      <c r="BM45" s="68">
        <f t="shared" ca="1" si="218"/>
        <v>0</v>
      </c>
      <c r="BN45" s="68">
        <f t="shared" ca="1" si="218"/>
        <v>0</v>
      </c>
      <c r="BO45" s="68">
        <f t="shared" ca="1" si="218"/>
        <v>0</v>
      </c>
      <c r="BP45" s="68">
        <f t="shared" ca="1" si="218"/>
        <v>0</v>
      </c>
      <c r="BQ45" s="68">
        <f t="shared" ca="1" si="218"/>
        <v>0</v>
      </c>
      <c r="BR45" s="68">
        <f t="shared" ca="1" si="218"/>
        <v>0</v>
      </c>
      <c r="BS45" s="68">
        <f t="shared" ca="1" si="218"/>
        <v>0</v>
      </c>
      <c r="BT45" s="68">
        <f t="shared" ca="1" si="218"/>
        <v>0</v>
      </c>
      <c r="BU45" s="68">
        <f t="shared" ca="1" si="218"/>
        <v>0</v>
      </c>
      <c r="BV45" s="68">
        <f t="shared" ca="1" si="218"/>
        <v>0</v>
      </c>
      <c r="BX45" s="68">
        <f t="shared" ca="1" si="219"/>
        <v>0</v>
      </c>
      <c r="BY45" s="68">
        <f t="shared" ca="1" si="219"/>
        <v>0</v>
      </c>
      <c r="BZ45" s="68">
        <f t="shared" ca="1" si="219"/>
        <v>0</v>
      </c>
      <c r="CA45" s="68">
        <f t="shared" ca="1" si="219"/>
        <v>0</v>
      </c>
    </row>
    <row r="46" spans="2:79" s="66" customFormat="1">
      <c r="B46" s="71" t="s">
        <v>36</v>
      </c>
      <c r="C46" s="73" t="str">
        <f>'Get Started'!$D$7</f>
        <v>$</v>
      </c>
      <c r="D46" s="71" t="s">
        <v>36</v>
      </c>
      <c r="E46" s="74" t="s">
        <v>126</v>
      </c>
      <c r="F46" s="74"/>
      <c r="G46" s="74"/>
      <c r="H46" s="74"/>
      <c r="I46" s="74"/>
      <c r="K46" s="71">
        <v>0</v>
      </c>
      <c r="L46" s="71">
        <f t="shared" ref="L46:AS46" si="225">K46</f>
        <v>0</v>
      </c>
      <c r="M46" s="71">
        <f t="shared" si="225"/>
        <v>0</v>
      </c>
      <c r="N46" s="71">
        <f t="shared" si="225"/>
        <v>0</v>
      </c>
      <c r="O46" s="71">
        <f t="shared" si="225"/>
        <v>0</v>
      </c>
      <c r="P46" s="71">
        <f t="shared" si="225"/>
        <v>0</v>
      </c>
      <c r="Q46" s="71">
        <f t="shared" si="225"/>
        <v>0</v>
      </c>
      <c r="R46" s="71">
        <f t="shared" si="225"/>
        <v>0</v>
      </c>
      <c r="S46" s="71">
        <f t="shared" si="225"/>
        <v>0</v>
      </c>
      <c r="T46" s="71">
        <f t="shared" si="225"/>
        <v>0</v>
      </c>
      <c r="U46" s="71">
        <f t="shared" si="225"/>
        <v>0</v>
      </c>
      <c r="V46" s="71">
        <f t="shared" si="225"/>
        <v>0</v>
      </c>
      <c r="W46" s="71">
        <f t="shared" si="225"/>
        <v>0</v>
      </c>
      <c r="X46" s="71">
        <f t="shared" si="225"/>
        <v>0</v>
      </c>
      <c r="Y46" s="71">
        <f t="shared" si="225"/>
        <v>0</v>
      </c>
      <c r="Z46" s="71">
        <f t="shared" si="225"/>
        <v>0</v>
      </c>
      <c r="AA46" s="71">
        <f t="shared" si="225"/>
        <v>0</v>
      </c>
      <c r="AB46" s="71">
        <f t="shared" si="225"/>
        <v>0</v>
      </c>
      <c r="AC46" s="71">
        <f t="shared" si="225"/>
        <v>0</v>
      </c>
      <c r="AD46" s="71">
        <f t="shared" si="225"/>
        <v>0</v>
      </c>
      <c r="AE46" s="71">
        <f t="shared" si="225"/>
        <v>0</v>
      </c>
      <c r="AF46" s="71">
        <f t="shared" si="225"/>
        <v>0</v>
      </c>
      <c r="AG46" s="71">
        <f t="shared" si="225"/>
        <v>0</v>
      </c>
      <c r="AH46" s="71">
        <f t="shared" si="225"/>
        <v>0</v>
      </c>
      <c r="AI46" s="71">
        <f t="shared" si="225"/>
        <v>0</v>
      </c>
      <c r="AJ46" s="71">
        <f t="shared" si="225"/>
        <v>0</v>
      </c>
      <c r="AK46" s="71">
        <f t="shared" si="225"/>
        <v>0</v>
      </c>
      <c r="AL46" s="71">
        <f t="shared" si="225"/>
        <v>0</v>
      </c>
      <c r="AM46" s="71">
        <f t="shared" si="225"/>
        <v>0</v>
      </c>
      <c r="AN46" s="71">
        <f t="shared" si="225"/>
        <v>0</v>
      </c>
      <c r="AO46" s="71">
        <f t="shared" si="225"/>
        <v>0</v>
      </c>
      <c r="AP46" s="71">
        <f t="shared" si="225"/>
        <v>0</v>
      </c>
      <c r="AQ46" s="71">
        <f t="shared" si="225"/>
        <v>0</v>
      </c>
      <c r="AR46" s="71">
        <f t="shared" si="225"/>
        <v>0</v>
      </c>
      <c r="AS46" s="71">
        <f t="shared" si="225"/>
        <v>0</v>
      </c>
      <c r="AT46" s="71">
        <f t="shared" si="193"/>
        <v>0</v>
      </c>
      <c r="AU46" s="71">
        <f t="shared" si="194"/>
        <v>0</v>
      </c>
      <c r="AV46" s="71">
        <f t="shared" si="195"/>
        <v>0</v>
      </c>
      <c r="AW46" s="71">
        <f t="shared" si="196"/>
        <v>0</v>
      </c>
      <c r="AX46" s="71">
        <f t="shared" si="197"/>
        <v>0</v>
      </c>
      <c r="AY46" s="71">
        <f t="shared" si="198"/>
        <v>0</v>
      </c>
      <c r="AZ46" s="71">
        <f t="shared" si="199"/>
        <v>0</v>
      </c>
      <c r="BA46" s="71">
        <f t="shared" si="200"/>
        <v>0</v>
      </c>
      <c r="BB46" s="71">
        <f t="shared" si="201"/>
        <v>0</v>
      </c>
      <c r="BC46" s="71">
        <f t="shared" si="202"/>
        <v>0</v>
      </c>
      <c r="BD46" s="71">
        <f t="shared" si="203"/>
        <v>0</v>
      </c>
      <c r="BE46" s="71">
        <f t="shared" si="204"/>
        <v>0</v>
      </c>
      <c r="BG46" s="68">
        <f t="shared" ca="1" si="218"/>
        <v>0</v>
      </c>
      <c r="BH46" s="68">
        <f t="shared" ca="1" si="218"/>
        <v>0</v>
      </c>
      <c r="BI46" s="68">
        <f t="shared" ca="1" si="218"/>
        <v>0</v>
      </c>
      <c r="BJ46" s="68">
        <f t="shared" ca="1" si="218"/>
        <v>0</v>
      </c>
      <c r="BK46" s="68">
        <f t="shared" ca="1" si="218"/>
        <v>0</v>
      </c>
      <c r="BL46" s="68">
        <f t="shared" ca="1" si="218"/>
        <v>0</v>
      </c>
      <c r="BM46" s="68">
        <f t="shared" ca="1" si="218"/>
        <v>0</v>
      </c>
      <c r="BN46" s="68">
        <f t="shared" ca="1" si="218"/>
        <v>0</v>
      </c>
      <c r="BO46" s="68">
        <f t="shared" ca="1" si="218"/>
        <v>0</v>
      </c>
      <c r="BP46" s="68">
        <f t="shared" ca="1" si="218"/>
        <v>0</v>
      </c>
      <c r="BQ46" s="68">
        <f t="shared" ca="1" si="218"/>
        <v>0</v>
      </c>
      <c r="BR46" s="68">
        <f t="shared" ca="1" si="218"/>
        <v>0</v>
      </c>
      <c r="BS46" s="68">
        <f t="shared" ca="1" si="218"/>
        <v>0</v>
      </c>
      <c r="BT46" s="68">
        <f t="shared" ca="1" si="218"/>
        <v>0</v>
      </c>
      <c r="BU46" s="68">
        <f t="shared" ca="1" si="218"/>
        <v>0</v>
      </c>
      <c r="BV46" s="68">
        <f t="shared" ca="1" si="218"/>
        <v>0</v>
      </c>
      <c r="BX46" s="68">
        <f t="shared" ca="1" si="219"/>
        <v>0</v>
      </c>
      <c r="BY46" s="68">
        <f t="shared" ca="1" si="219"/>
        <v>0</v>
      </c>
      <c r="BZ46" s="68">
        <f t="shared" ca="1" si="219"/>
        <v>0</v>
      </c>
      <c r="CA46" s="68">
        <f t="shared" ca="1" si="219"/>
        <v>0</v>
      </c>
    </row>
    <row r="47" spans="2:79" s="66" customFormat="1">
      <c r="B47" s="71" t="s">
        <v>36</v>
      </c>
      <c r="C47" s="73" t="str">
        <f>'Get Started'!$D$7</f>
        <v>$</v>
      </c>
      <c r="D47" s="71" t="s">
        <v>36</v>
      </c>
      <c r="E47" s="74" t="s">
        <v>126</v>
      </c>
      <c r="F47" s="74"/>
      <c r="G47" s="74"/>
      <c r="H47" s="74"/>
      <c r="I47" s="74"/>
      <c r="K47" s="71">
        <v>0</v>
      </c>
      <c r="L47" s="71">
        <f t="shared" ref="L47:AS47" si="226">K47</f>
        <v>0</v>
      </c>
      <c r="M47" s="71">
        <f t="shared" si="226"/>
        <v>0</v>
      </c>
      <c r="N47" s="71">
        <f t="shared" si="226"/>
        <v>0</v>
      </c>
      <c r="O47" s="71">
        <f t="shared" si="226"/>
        <v>0</v>
      </c>
      <c r="P47" s="71">
        <f t="shared" si="226"/>
        <v>0</v>
      </c>
      <c r="Q47" s="71">
        <f t="shared" si="226"/>
        <v>0</v>
      </c>
      <c r="R47" s="71">
        <f t="shared" si="226"/>
        <v>0</v>
      </c>
      <c r="S47" s="71">
        <f t="shared" si="226"/>
        <v>0</v>
      </c>
      <c r="T47" s="71">
        <f t="shared" si="226"/>
        <v>0</v>
      </c>
      <c r="U47" s="71">
        <f t="shared" si="226"/>
        <v>0</v>
      </c>
      <c r="V47" s="71">
        <f t="shared" si="226"/>
        <v>0</v>
      </c>
      <c r="W47" s="71">
        <f t="shared" si="226"/>
        <v>0</v>
      </c>
      <c r="X47" s="71">
        <f t="shared" si="226"/>
        <v>0</v>
      </c>
      <c r="Y47" s="71">
        <f t="shared" si="226"/>
        <v>0</v>
      </c>
      <c r="Z47" s="71">
        <f t="shared" si="226"/>
        <v>0</v>
      </c>
      <c r="AA47" s="71">
        <f t="shared" si="226"/>
        <v>0</v>
      </c>
      <c r="AB47" s="71">
        <f t="shared" si="226"/>
        <v>0</v>
      </c>
      <c r="AC47" s="71">
        <f t="shared" si="226"/>
        <v>0</v>
      </c>
      <c r="AD47" s="71">
        <f t="shared" si="226"/>
        <v>0</v>
      </c>
      <c r="AE47" s="71">
        <f t="shared" si="226"/>
        <v>0</v>
      </c>
      <c r="AF47" s="71">
        <f t="shared" si="226"/>
        <v>0</v>
      </c>
      <c r="AG47" s="71">
        <f t="shared" si="226"/>
        <v>0</v>
      </c>
      <c r="AH47" s="71">
        <f t="shared" si="226"/>
        <v>0</v>
      </c>
      <c r="AI47" s="71">
        <f t="shared" si="226"/>
        <v>0</v>
      </c>
      <c r="AJ47" s="71">
        <f t="shared" si="226"/>
        <v>0</v>
      </c>
      <c r="AK47" s="71">
        <f t="shared" si="226"/>
        <v>0</v>
      </c>
      <c r="AL47" s="71">
        <f t="shared" si="226"/>
        <v>0</v>
      </c>
      <c r="AM47" s="71">
        <f t="shared" si="226"/>
        <v>0</v>
      </c>
      <c r="AN47" s="71">
        <f t="shared" si="226"/>
        <v>0</v>
      </c>
      <c r="AO47" s="71">
        <f t="shared" si="226"/>
        <v>0</v>
      </c>
      <c r="AP47" s="71">
        <f t="shared" si="226"/>
        <v>0</v>
      </c>
      <c r="AQ47" s="71">
        <f t="shared" si="226"/>
        <v>0</v>
      </c>
      <c r="AR47" s="71">
        <f t="shared" si="226"/>
        <v>0</v>
      </c>
      <c r="AS47" s="71">
        <f t="shared" si="226"/>
        <v>0</v>
      </c>
      <c r="AT47" s="71">
        <f t="shared" si="193"/>
        <v>0</v>
      </c>
      <c r="AU47" s="71">
        <f t="shared" si="194"/>
        <v>0</v>
      </c>
      <c r="AV47" s="71">
        <f t="shared" si="195"/>
        <v>0</v>
      </c>
      <c r="AW47" s="71">
        <f t="shared" si="196"/>
        <v>0</v>
      </c>
      <c r="AX47" s="71">
        <f t="shared" si="197"/>
        <v>0</v>
      </c>
      <c r="AY47" s="71">
        <f t="shared" si="198"/>
        <v>0</v>
      </c>
      <c r="AZ47" s="71">
        <f t="shared" si="199"/>
        <v>0</v>
      </c>
      <c r="BA47" s="71">
        <f t="shared" si="200"/>
        <v>0</v>
      </c>
      <c r="BB47" s="71">
        <f t="shared" si="201"/>
        <v>0</v>
      </c>
      <c r="BC47" s="71">
        <f t="shared" si="202"/>
        <v>0</v>
      </c>
      <c r="BD47" s="71">
        <f t="shared" si="203"/>
        <v>0</v>
      </c>
      <c r="BE47" s="71">
        <f t="shared" si="204"/>
        <v>0</v>
      </c>
      <c r="BG47" s="68">
        <f t="shared" ca="1" si="218"/>
        <v>0</v>
      </c>
      <c r="BH47" s="68">
        <f t="shared" ca="1" si="218"/>
        <v>0</v>
      </c>
      <c r="BI47" s="68">
        <f t="shared" ca="1" si="218"/>
        <v>0</v>
      </c>
      <c r="BJ47" s="68">
        <f t="shared" ca="1" si="218"/>
        <v>0</v>
      </c>
      <c r="BK47" s="68">
        <f t="shared" ca="1" si="218"/>
        <v>0</v>
      </c>
      <c r="BL47" s="68">
        <f t="shared" ca="1" si="218"/>
        <v>0</v>
      </c>
      <c r="BM47" s="68">
        <f t="shared" ca="1" si="218"/>
        <v>0</v>
      </c>
      <c r="BN47" s="68">
        <f t="shared" ca="1" si="218"/>
        <v>0</v>
      </c>
      <c r="BO47" s="68">
        <f t="shared" ca="1" si="218"/>
        <v>0</v>
      </c>
      <c r="BP47" s="68">
        <f t="shared" ca="1" si="218"/>
        <v>0</v>
      </c>
      <c r="BQ47" s="68">
        <f t="shared" ca="1" si="218"/>
        <v>0</v>
      </c>
      <c r="BR47" s="68">
        <f t="shared" ca="1" si="218"/>
        <v>0</v>
      </c>
      <c r="BS47" s="68">
        <f t="shared" ca="1" si="218"/>
        <v>0</v>
      </c>
      <c r="BT47" s="68">
        <f t="shared" ca="1" si="218"/>
        <v>0</v>
      </c>
      <c r="BU47" s="68">
        <f t="shared" ca="1" si="218"/>
        <v>0</v>
      </c>
      <c r="BV47" s="68">
        <f t="shared" ca="1" si="218"/>
        <v>0</v>
      </c>
      <c r="BX47" s="68">
        <f t="shared" ca="1" si="219"/>
        <v>0</v>
      </c>
      <c r="BY47" s="68">
        <f t="shared" ca="1" si="219"/>
        <v>0</v>
      </c>
      <c r="BZ47" s="68">
        <f t="shared" ca="1" si="219"/>
        <v>0</v>
      </c>
      <c r="CA47" s="68">
        <f t="shared" ca="1" si="219"/>
        <v>0</v>
      </c>
    </row>
    <row r="48" spans="2:79" s="66" customFormat="1">
      <c r="B48" s="71" t="s">
        <v>36</v>
      </c>
      <c r="C48" s="73" t="str">
        <f>'Get Started'!$D$7</f>
        <v>$</v>
      </c>
      <c r="D48" s="71" t="s">
        <v>36</v>
      </c>
      <c r="E48" s="74" t="s">
        <v>126</v>
      </c>
      <c r="F48" s="74"/>
      <c r="G48" s="74"/>
      <c r="H48" s="74"/>
      <c r="I48" s="74"/>
      <c r="K48" s="71">
        <v>0</v>
      </c>
      <c r="L48" s="71">
        <f t="shared" ref="L48:AS48" si="227">K48</f>
        <v>0</v>
      </c>
      <c r="M48" s="71">
        <f t="shared" si="227"/>
        <v>0</v>
      </c>
      <c r="N48" s="71">
        <f t="shared" si="227"/>
        <v>0</v>
      </c>
      <c r="O48" s="71">
        <f t="shared" si="227"/>
        <v>0</v>
      </c>
      <c r="P48" s="71">
        <f t="shared" si="227"/>
        <v>0</v>
      </c>
      <c r="Q48" s="71">
        <f t="shared" si="227"/>
        <v>0</v>
      </c>
      <c r="R48" s="71">
        <f t="shared" si="227"/>
        <v>0</v>
      </c>
      <c r="S48" s="71">
        <f t="shared" si="227"/>
        <v>0</v>
      </c>
      <c r="T48" s="71">
        <f t="shared" si="227"/>
        <v>0</v>
      </c>
      <c r="U48" s="71">
        <f t="shared" si="227"/>
        <v>0</v>
      </c>
      <c r="V48" s="71">
        <f t="shared" si="227"/>
        <v>0</v>
      </c>
      <c r="W48" s="71">
        <f t="shared" si="227"/>
        <v>0</v>
      </c>
      <c r="X48" s="71">
        <f t="shared" si="227"/>
        <v>0</v>
      </c>
      <c r="Y48" s="71">
        <f t="shared" si="227"/>
        <v>0</v>
      </c>
      <c r="Z48" s="71">
        <f t="shared" si="227"/>
        <v>0</v>
      </c>
      <c r="AA48" s="71">
        <f t="shared" si="227"/>
        <v>0</v>
      </c>
      <c r="AB48" s="71">
        <f t="shared" si="227"/>
        <v>0</v>
      </c>
      <c r="AC48" s="71">
        <f t="shared" si="227"/>
        <v>0</v>
      </c>
      <c r="AD48" s="71">
        <f t="shared" si="227"/>
        <v>0</v>
      </c>
      <c r="AE48" s="71">
        <f t="shared" si="227"/>
        <v>0</v>
      </c>
      <c r="AF48" s="71">
        <f t="shared" si="227"/>
        <v>0</v>
      </c>
      <c r="AG48" s="71">
        <f t="shared" si="227"/>
        <v>0</v>
      </c>
      <c r="AH48" s="71">
        <f t="shared" si="227"/>
        <v>0</v>
      </c>
      <c r="AI48" s="71">
        <f t="shared" si="227"/>
        <v>0</v>
      </c>
      <c r="AJ48" s="71">
        <f t="shared" si="227"/>
        <v>0</v>
      </c>
      <c r="AK48" s="71">
        <f t="shared" si="227"/>
        <v>0</v>
      </c>
      <c r="AL48" s="71">
        <f t="shared" si="227"/>
        <v>0</v>
      </c>
      <c r="AM48" s="71">
        <f t="shared" si="227"/>
        <v>0</v>
      </c>
      <c r="AN48" s="71">
        <f t="shared" si="227"/>
        <v>0</v>
      </c>
      <c r="AO48" s="71">
        <f t="shared" si="227"/>
        <v>0</v>
      </c>
      <c r="AP48" s="71">
        <f t="shared" si="227"/>
        <v>0</v>
      </c>
      <c r="AQ48" s="71">
        <f t="shared" si="227"/>
        <v>0</v>
      </c>
      <c r="AR48" s="71">
        <f t="shared" si="227"/>
        <v>0</v>
      </c>
      <c r="AS48" s="71">
        <f t="shared" si="227"/>
        <v>0</v>
      </c>
      <c r="AT48" s="71">
        <f t="shared" si="193"/>
        <v>0</v>
      </c>
      <c r="AU48" s="71">
        <f t="shared" si="194"/>
        <v>0</v>
      </c>
      <c r="AV48" s="71">
        <f t="shared" si="195"/>
        <v>0</v>
      </c>
      <c r="AW48" s="71">
        <f t="shared" si="196"/>
        <v>0</v>
      </c>
      <c r="AX48" s="71">
        <f t="shared" si="197"/>
        <v>0</v>
      </c>
      <c r="AY48" s="71">
        <f t="shared" si="198"/>
        <v>0</v>
      </c>
      <c r="AZ48" s="71">
        <f t="shared" si="199"/>
        <v>0</v>
      </c>
      <c r="BA48" s="71">
        <f t="shared" si="200"/>
        <v>0</v>
      </c>
      <c r="BB48" s="71">
        <f t="shared" si="201"/>
        <v>0</v>
      </c>
      <c r="BC48" s="71">
        <f t="shared" si="202"/>
        <v>0</v>
      </c>
      <c r="BD48" s="71">
        <f t="shared" si="203"/>
        <v>0</v>
      </c>
      <c r="BE48" s="71">
        <f t="shared" si="204"/>
        <v>0</v>
      </c>
      <c r="BG48" s="68">
        <f t="shared" ca="1" si="218"/>
        <v>0</v>
      </c>
      <c r="BH48" s="68">
        <f t="shared" ca="1" si="218"/>
        <v>0</v>
      </c>
      <c r="BI48" s="68">
        <f t="shared" ca="1" si="218"/>
        <v>0</v>
      </c>
      <c r="BJ48" s="68">
        <f t="shared" ca="1" si="218"/>
        <v>0</v>
      </c>
      <c r="BK48" s="68">
        <f t="shared" ca="1" si="218"/>
        <v>0</v>
      </c>
      <c r="BL48" s="68">
        <f t="shared" ca="1" si="218"/>
        <v>0</v>
      </c>
      <c r="BM48" s="68">
        <f t="shared" ca="1" si="218"/>
        <v>0</v>
      </c>
      <c r="BN48" s="68">
        <f t="shared" ca="1" si="218"/>
        <v>0</v>
      </c>
      <c r="BO48" s="68">
        <f t="shared" ca="1" si="218"/>
        <v>0</v>
      </c>
      <c r="BP48" s="68">
        <f t="shared" ca="1" si="218"/>
        <v>0</v>
      </c>
      <c r="BQ48" s="68">
        <f t="shared" ca="1" si="218"/>
        <v>0</v>
      </c>
      <c r="BR48" s="68">
        <f t="shared" ca="1" si="218"/>
        <v>0</v>
      </c>
      <c r="BS48" s="68">
        <f t="shared" ca="1" si="218"/>
        <v>0</v>
      </c>
      <c r="BT48" s="68">
        <f t="shared" ca="1" si="218"/>
        <v>0</v>
      </c>
      <c r="BU48" s="68">
        <f t="shared" ca="1" si="218"/>
        <v>0</v>
      </c>
      <c r="BV48" s="68">
        <f t="shared" ca="1" si="218"/>
        <v>0</v>
      </c>
      <c r="BX48" s="68">
        <f t="shared" ca="1" si="219"/>
        <v>0</v>
      </c>
      <c r="BY48" s="68">
        <f t="shared" ca="1" si="219"/>
        <v>0</v>
      </c>
      <c r="BZ48" s="68">
        <f t="shared" ca="1" si="219"/>
        <v>0</v>
      </c>
      <c r="CA48" s="68">
        <f t="shared" ca="1" si="219"/>
        <v>0</v>
      </c>
    </row>
    <row r="49" spans="2:79" s="66" customFormat="1">
      <c r="B49" s="71" t="s">
        <v>36</v>
      </c>
      <c r="C49" s="73" t="str">
        <f>'Get Started'!$D$7</f>
        <v>$</v>
      </c>
      <c r="D49" s="71" t="s">
        <v>36</v>
      </c>
      <c r="E49" s="74" t="s">
        <v>126</v>
      </c>
      <c r="F49" s="74"/>
      <c r="G49" s="74"/>
      <c r="H49" s="74"/>
      <c r="I49" s="74"/>
      <c r="K49" s="71">
        <v>0</v>
      </c>
      <c r="L49" s="71">
        <f t="shared" ref="L49:AS49" si="228">K49</f>
        <v>0</v>
      </c>
      <c r="M49" s="71">
        <f t="shared" si="228"/>
        <v>0</v>
      </c>
      <c r="N49" s="71">
        <f t="shared" si="228"/>
        <v>0</v>
      </c>
      <c r="O49" s="71">
        <f t="shared" si="228"/>
        <v>0</v>
      </c>
      <c r="P49" s="71">
        <f t="shared" si="228"/>
        <v>0</v>
      </c>
      <c r="Q49" s="71">
        <f t="shared" si="228"/>
        <v>0</v>
      </c>
      <c r="R49" s="71">
        <f t="shared" si="228"/>
        <v>0</v>
      </c>
      <c r="S49" s="71">
        <f t="shared" si="228"/>
        <v>0</v>
      </c>
      <c r="T49" s="71">
        <f t="shared" si="228"/>
        <v>0</v>
      </c>
      <c r="U49" s="71">
        <f t="shared" si="228"/>
        <v>0</v>
      </c>
      <c r="V49" s="71">
        <f t="shared" si="228"/>
        <v>0</v>
      </c>
      <c r="W49" s="71">
        <f t="shared" si="228"/>
        <v>0</v>
      </c>
      <c r="X49" s="71">
        <f t="shared" si="228"/>
        <v>0</v>
      </c>
      <c r="Y49" s="71">
        <f t="shared" si="228"/>
        <v>0</v>
      </c>
      <c r="Z49" s="71">
        <f t="shared" si="228"/>
        <v>0</v>
      </c>
      <c r="AA49" s="71">
        <f t="shared" si="228"/>
        <v>0</v>
      </c>
      <c r="AB49" s="71">
        <f t="shared" si="228"/>
        <v>0</v>
      </c>
      <c r="AC49" s="71">
        <f t="shared" si="228"/>
        <v>0</v>
      </c>
      <c r="AD49" s="71">
        <f t="shared" si="228"/>
        <v>0</v>
      </c>
      <c r="AE49" s="71">
        <f t="shared" si="228"/>
        <v>0</v>
      </c>
      <c r="AF49" s="71">
        <f t="shared" si="228"/>
        <v>0</v>
      </c>
      <c r="AG49" s="71">
        <f t="shared" si="228"/>
        <v>0</v>
      </c>
      <c r="AH49" s="71">
        <f t="shared" si="228"/>
        <v>0</v>
      </c>
      <c r="AI49" s="71">
        <f t="shared" si="228"/>
        <v>0</v>
      </c>
      <c r="AJ49" s="71">
        <f t="shared" si="228"/>
        <v>0</v>
      </c>
      <c r="AK49" s="71">
        <f t="shared" si="228"/>
        <v>0</v>
      </c>
      <c r="AL49" s="71">
        <f t="shared" si="228"/>
        <v>0</v>
      </c>
      <c r="AM49" s="71">
        <f t="shared" si="228"/>
        <v>0</v>
      </c>
      <c r="AN49" s="71">
        <f t="shared" si="228"/>
        <v>0</v>
      </c>
      <c r="AO49" s="71">
        <f t="shared" si="228"/>
        <v>0</v>
      </c>
      <c r="AP49" s="71">
        <f t="shared" si="228"/>
        <v>0</v>
      </c>
      <c r="AQ49" s="71">
        <f t="shared" si="228"/>
        <v>0</v>
      </c>
      <c r="AR49" s="71">
        <f t="shared" si="228"/>
        <v>0</v>
      </c>
      <c r="AS49" s="71">
        <f t="shared" si="228"/>
        <v>0</v>
      </c>
      <c r="AT49" s="71">
        <f t="shared" si="193"/>
        <v>0</v>
      </c>
      <c r="AU49" s="71">
        <f t="shared" si="194"/>
        <v>0</v>
      </c>
      <c r="AV49" s="71">
        <f t="shared" si="195"/>
        <v>0</v>
      </c>
      <c r="AW49" s="71">
        <f t="shared" si="196"/>
        <v>0</v>
      </c>
      <c r="AX49" s="71">
        <f t="shared" si="197"/>
        <v>0</v>
      </c>
      <c r="AY49" s="71">
        <f t="shared" si="198"/>
        <v>0</v>
      </c>
      <c r="AZ49" s="71">
        <f t="shared" si="199"/>
        <v>0</v>
      </c>
      <c r="BA49" s="71">
        <f t="shared" si="200"/>
        <v>0</v>
      </c>
      <c r="BB49" s="71">
        <f t="shared" si="201"/>
        <v>0</v>
      </c>
      <c r="BC49" s="71">
        <f t="shared" si="202"/>
        <v>0</v>
      </c>
      <c r="BD49" s="71">
        <f t="shared" si="203"/>
        <v>0</v>
      </c>
      <c r="BE49" s="71">
        <f t="shared" si="204"/>
        <v>0</v>
      </c>
      <c r="BG49" s="68">
        <f t="shared" ca="1" si="218"/>
        <v>0</v>
      </c>
      <c r="BH49" s="68">
        <f t="shared" ca="1" si="218"/>
        <v>0</v>
      </c>
      <c r="BI49" s="68">
        <f t="shared" ca="1" si="218"/>
        <v>0</v>
      </c>
      <c r="BJ49" s="68">
        <f t="shared" ca="1" si="218"/>
        <v>0</v>
      </c>
      <c r="BK49" s="68">
        <f t="shared" ca="1" si="218"/>
        <v>0</v>
      </c>
      <c r="BL49" s="68">
        <f t="shared" ca="1" si="218"/>
        <v>0</v>
      </c>
      <c r="BM49" s="68">
        <f t="shared" ca="1" si="218"/>
        <v>0</v>
      </c>
      <c r="BN49" s="68">
        <f t="shared" ca="1" si="218"/>
        <v>0</v>
      </c>
      <c r="BO49" s="68">
        <f t="shared" ca="1" si="218"/>
        <v>0</v>
      </c>
      <c r="BP49" s="68">
        <f t="shared" ca="1" si="218"/>
        <v>0</v>
      </c>
      <c r="BQ49" s="68">
        <f t="shared" ca="1" si="218"/>
        <v>0</v>
      </c>
      <c r="BR49" s="68">
        <f t="shared" ca="1" si="218"/>
        <v>0</v>
      </c>
      <c r="BS49" s="68">
        <f t="shared" ca="1" si="218"/>
        <v>0</v>
      </c>
      <c r="BT49" s="68">
        <f t="shared" ca="1" si="218"/>
        <v>0</v>
      </c>
      <c r="BU49" s="68">
        <f t="shared" ca="1" si="218"/>
        <v>0</v>
      </c>
      <c r="BV49" s="68">
        <f t="shared" ca="1" si="218"/>
        <v>0</v>
      </c>
      <c r="BX49" s="68">
        <f t="shared" ca="1" si="219"/>
        <v>0</v>
      </c>
      <c r="BY49" s="68">
        <f t="shared" ca="1" si="219"/>
        <v>0</v>
      </c>
      <c r="BZ49" s="68">
        <f t="shared" ca="1" si="219"/>
        <v>0</v>
      </c>
      <c r="CA49" s="68">
        <f t="shared" ca="1" si="219"/>
        <v>0</v>
      </c>
    </row>
    <row r="50" spans="2:79" s="66" customFormat="1">
      <c r="B50" s="71" t="s">
        <v>36</v>
      </c>
      <c r="C50" s="73" t="str">
        <f>'Get Started'!$D$7</f>
        <v>$</v>
      </c>
      <c r="D50" s="71" t="s">
        <v>36</v>
      </c>
      <c r="E50" s="74" t="s">
        <v>126</v>
      </c>
      <c r="F50" s="74"/>
      <c r="G50" s="74"/>
      <c r="H50" s="74"/>
      <c r="I50" s="74"/>
      <c r="K50" s="71">
        <v>0</v>
      </c>
      <c r="L50" s="71">
        <f t="shared" ref="L50:AS50" si="229">K50</f>
        <v>0</v>
      </c>
      <c r="M50" s="71">
        <f t="shared" si="229"/>
        <v>0</v>
      </c>
      <c r="N50" s="71">
        <f t="shared" si="229"/>
        <v>0</v>
      </c>
      <c r="O50" s="71">
        <f t="shared" si="229"/>
        <v>0</v>
      </c>
      <c r="P50" s="71">
        <f t="shared" si="229"/>
        <v>0</v>
      </c>
      <c r="Q50" s="71">
        <f t="shared" si="229"/>
        <v>0</v>
      </c>
      <c r="R50" s="71">
        <f t="shared" si="229"/>
        <v>0</v>
      </c>
      <c r="S50" s="71">
        <f t="shared" si="229"/>
        <v>0</v>
      </c>
      <c r="T50" s="71">
        <f t="shared" si="229"/>
        <v>0</v>
      </c>
      <c r="U50" s="71">
        <f t="shared" si="229"/>
        <v>0</v>
      </c>
      <c r="V50" s="71">
        <f t="shared" si="229"/>
        <v>0</v>
      </c>
      <c r="W50" s="71">
        <f t="shared" si="229"/>
        <v>0</v>
      </c>
      <c r="X50" s="71">
        <f t="shared" si="229"/>
        <v>0</v>
      </c>
      <c r="Y50" s="71">
        <f t="shared" si="229"/>
        <v>0</v>
      </c>
      <c r="Z50" s="71">
        <f t="shared" si="229"/>
        <v>0</v>
      </c>
      <c r="AA50" s="71">
        <f t="shared" si="229"/>
        <v>0</v>
      </c>
      <c r="AB50" s="71">
        <f t="shared" si="229"/>
        <v>0</v>
      </c>
      <c r="AC50" s="71">
        <f t="shared" si="229"/>
        <v>0</v>
      </c>
      <c r="AD50" s="71">
        <f t="shared" si="229"/>
        <v>0</v>
      </c>
      <c r="AE50" s="71">
        <f t="shared" si="229"/>
        <v>0</v>
      </c>
      <c r="AF50" s="71">
        <f t="shared" si="229"/>
        <v>0</v>
      </c>
      <c r="AG50" s="71">
        <f t="shared" si="229"/>
        <v>0</v>
      </c>
      <c r="AH50" s="71">
        <f t="shared" si="229"/>
        <v>0</v>
      </c>
      <c r="AI50" s="71">
        <f t="shared" si="229"/>
        <v>0</v>
      </c>
      <c r="AJ50" s="71">
        <f t="shared" si="229"/>
        <v>0</v>
      </c>
      <c r="AK50" s="71">
        <f t="shared" si="229"/>
        <v>0</v>
      </c>
      <c r="AL50" s="71">
        <f t="shared" si="229"/>
        <v>0</v>
      </c>
      <c r="AM50" s="71">
        <f t="shared" si="229"/>
        <v>0</v>
      </c>
      <c r="AN50" s="71">
        <f t="shared" si="229"/>
        <v>0</v>
      </c>
      <c r="AO50" s="71">
        <f t="shared" si="229"/>
        <v>0</v>
      </c>
      <c r="AP50" s="71">
        <f t="shared" si="229"/>
        <v>0</v>
      </c>
      <c r="AQ50" s="71">
        <f t="shared" si="229"/>
        <v>0</v>
      </c>
      <c r="AR50" s="71">
        <f t="shared" si="229"/>
        <v>0</v>
      </c>
      <c r="AS50" s="71">
        <f t="shared" si="229"/>
        <v>0</v>
      </c>
      <c r="AT50" s="71">
        <f t="shared" si="193"/>
        <v>0</v>
      </c>
      <c r="AU50" s="71">
        <f t="shared" si="194"/>
        <v>0</v>
      </c>
      <c r="AV50" s="71">
        <f t="shared" si="195"/>
        <v>0</v>
      </c>
      <c r="AW50" s="71">
        <f t="shared" si="196"/>
        <v>0</v>
      </c>
      <c r="AX50" s="71">
        <f t="shared" si="197"/>
        <v>0</v>
      </c>
      <c r="AY50" s="71">
        <f t="shared" si="198"/>
        <v>0</v>
      </c>
      <c r="AZ50" s="71">
        <f t="shared" si="199"/>
        <v>0</v>
      </c>
      <c r="BA50" s="71">
        <f t="shared" si="200"/>
        <v>0</v>
      </c>
      <c r="BB50" s="71">
        <f t="shared" si="201"/>
        <v>0</v>
      </c>
      <c r="BC50" s="71">
        <f t="shared" si="202"/>
        <v>0</v>
      </c>
      <c r="BD50" s="71">
        <f t="shared" si="203"/>
        <v>0</v>
      </c>
      <c r="BE50" s="71">
        <f t="shared" si="204"/>
        <v>0</v>
      </c>
      <c r="BG50" s="68">
        <f t="shared" ca="1" si="218"/>
        <v>0</v>
      </c>
      <c r="BH50" s="68">
        <f t="shared" ca="1" si="218"/>
        <v>0</v>
      </c>
      <c r="BI50" s="68">
        <f t="shared" ca="1" si="218"/>
        <v>0</v>
      </c>
      <c r="BJ50" s="68">
        <f t="shared" ca="1" si="218"/>
        <v>0</v>
      </c>
      <c r="BK50" s="68">
        <f t="shared" ca="1" si="218"/>
        <v>0</v>
      </c>
      <c r="BL50" s="68">
        <f t="shared" ca="1" si="218"/>
        <v>0</v>
      </c>
      <c r="BM50" s="68">
        <f t="shared" ca="1" si="218"/>
        <v>0</v>
      </c>
      <c r="BN50" s="68">
        <f t="shared" ca="1" si="218"/>
        <v>0</v>
      </c>
      <c r="BO50" s="68">
        <f t="shared" ca="1" si="218"/>
        <v>0</v>
      </c>
      <c r="BP50" s="68">
        <f t="shared" ca="1" si="218"/>
        <v>0</v>
      </c>
      <c r="BQ50" s="68">
        <f t="shared" ca="1" si="218"/>
        <v>0</v>
      </c>
      <c r="BR50" s="68">
        <f t="shared" ca="1" si="218"/>
        <v>0</v>
      </c>
      <c r="BS50" s="68">
        <f t="shared" ca="1" si="218"/>
        <v>0</v>
      </c>
      <c r="BT50" s="68">
        <f t="shared" ca="1" si="218"/>
        <v>0</v>
      </c>
      <c r="BU50" s="68">
        <f t="shared" ca="1" si="218"/>
        <v>0</v>
      </c>
      <c r="BV50" s="68">
        <f t="shared" ca="1" si="218"/>
        <v>0</v>
      </c>
      <c r="BX50" s="68">
        <f t="shared" ca="1" si="219"/>
        <v>0</v>
      </c>
      <c r="BY50" s="68">
        <f t="shared" ca="1" si="219"/>
        <v>0</v>
      </c>
      <c r="BZ50" s="68">
        <f t="shared" ca="1" si="219"/>
        <v>0</v>
      </c>
      <c r="CA50" s="68">
        <f t="shared" ca="1" si="219"/>
        <v>0</v>
      </c>
    </row>
    <row r="51" spans="2:79" s="66" customFormat="1">
      <c r="B51" s="71" t="s">
        <v>36</v>
      </c>
      <c r="C51" s="73" t="str">
        <f>'Get Started'!$D$7</f>
        <v>$</v>
      </c>
      <c r="D51" s="71" t="s">
        <v>36</v>
      </c>
      <c r="E51" s="74" t="s">
        <v>126</v>
      </c>
      <c r="F51" s="74"/>
      <c r="G51" s="74"/>
      <c r="H51" s="74"/>
      <c r="I51" s="74"/>
      <c r="K51" s="71">
        <v>0</v>
      </c>
      <c r="L51" s="71">
        <f t="shared" ref="L51:AS51" si="230">K51</f>
        <v>0</v>
      </c>
      <c r="M51" s="71">
        <f t="shared" si="230"/>
        <v>0</v>
      </c>
      <c r="N51" s="71">
        <f t="shared" si="230"/>
        <v>0</v>
      </c>
      <c r="O51" s="71">
        <f t="shared" si="230"/>
        <v>0</v>
      </c>
      <c r="P51" s="71">
        <f t="shared" si="230"/>
        <v>0</v>
      </c>
      <c r="Q51" s="71">
        <f t="shared" si="230"/>
        <v>0</v>
      </c>
      <c r="R51" s="71">
        <f t="shared" si="230"/>
        <v>0</v>
      </c>
      <c r="S51" s="71">
        <f t="shared" si="230"/>
        <v>0</v>
      </c>
      <c r="T51" s="71">
        <f t="shared" si="230"/>
        <v>0</v>
      </c>
      <c r="U51" s="71">
        <f t="shared" si="230"/>
        <v>0</v>
      </c>
      <c r="V51" s="71">
        <f t="shared" si="230"/>
        <v>0</v>
      </c>
      <c r="W51" s="71">
        <f t="shared" si="230"/>
        <v>0</v>
      </c>
      <c r="X51" s="71">
        <f t="shared" si="230"/>
        <v>0</v>
      </c>
      <c r="Y51" s="71">
        <f t="shared" si="230"/>
        <v>0</v>
      </c>
      <c r="Z51" s="71">
        <f t="shared" si="230"/>
        <v>0</v>
      </c>
      <c r="AA51" s="71">
        <f t="shared" si="230"/>
        <v>0</v>
      </c>
      <c r="AB51" s="71">
        <f t="shared" si="230"/>
        <v>0</v>
      </c>
      <c r="AC51" s="71">
        <f t="shared" si="230"/>
        <v>0</v>
      </c>
      <c r="AD51" s="71">
        <f t="shared" si="230"/>
        <v>0</v>
      </c>
      <c r="AE51" s="71">
        <f t="shared" si="230"/>
        <v>0</v>
      </c>
      <c r="AF51" s="71">
        <f t="shared" si="230"/>
        <v>0</v>
      </c>
      <c r="AG51" s="71">
        <f t="shared" si="230"/>
        <v>0</v>
      </c>
      <c r="AH51" s="71">
        <f t="shared" si="230"/>
        <v>0</v>
      </c>
      <c r="AI51" s="71">
        <f t="shared" si="230"/>
        <v>0</v>
      </c>
      <c r="AJ51" s="71">
        <f t="shared" si="230"/>
        <v>0</v>
      </c>
      <c r="AK51" s="71">
        <f t="shared" si="230"/>
        <v>0</v>
      </c>
      <c r="AL51" s="71">
        <f t="shared" si="230"/>
        <v>0</v>
      </c>
      <c r="AM51" s="71">
        <f t="shared" si="230"/>
        <v>0</v>
      </c>
      <c r="AN51" s="71">
        <f t="shared" si="230"/>
        <v>0</v>
      </c>
      <c r="AO51" s="71">
        <f t="shared" si="230"/>
        <v>0</v>
      </c>
      <c r="AP51" s="71">
        <f t="shared" si="230"/>
        <v>0</v>
      </c>
      <c r="AQ51" s="71">
        <f t="shared" si="230"/>
        <v>0</v>
      </c>
      <c r="AR51" s="71">
        <f t="shared" si="230"/>
        <v>0</v>
      </c>
      <c r="AS51" s="71">
        <f t="shared" si="230"/>
        <v>0</v>
      </c>
      <c r="AT51" s="71">
        <f t="shared" si="193"/>
        <v>0</v>
      </c>
      <c r="AU51" s="71">
        <f t="shared" si="194"/>
        <v>0</v>
      </c>
      <c r="AV51" s="71">
        <f t="shared" si="195"/>
        <v>0</v>
      </c>
      <c r="AW51" s="71">
        <f t="shared" si="196"/>
        <v>0</v>
      </c>
      <c r="AX51" s="71">
        <f t="shared" si="197"/>
        <v>0</v>
      </c>
      <c r="AY51" s="71">
        <f t="shared" si="198"/>
        <v>0</v>
      </c>
      <c r="AZ51" s="71">
        <f t="shared" si="199"/>
        <v>0</v>
      </c>
      <c r="BA51" s="71">
        <f t="shared" si="200"/>
        <v>0</v>
      </c>
      <c r="BB51" s="71">
        <f t="shared" si="201"/>
        <v>0</v>
      </c>
      <c r="BC51" s="71">
        <f t="shared" si="202"/>
        <v>0</v>
      </c>
      <c r="BD51" s="71">
        <f t="shared" si="203"/>
        <v>0</v>
      </c>
      <c r="BE51" s="71">
        <f t="shared" si="204"/>
        <v>0</v>
      </c>
      <c r="BG51" s="68">
        <f t="shared" ca="1" si="218"/>
        <v>0</v>
      </c>
      <c r="BH51" s="68">
        <f t="shared" ca="1" si="218"/>
        <v>0</v>
      </c>
      <c r="BI51" s="68">
        <f t="shared" ca="1" si="218"/>
        <v>0</v>
      </c>
      <c r="BJ51" s="68">
        <f t="shared" ca="1" si="218"/>
        <v>0</v>
      </c>
      <c r="BK51" s="68">
        <f t="shared" ca="1" si="218"/>
        <v>0</v>
      </c>
      <c r="BL51" s="68">
        <f t="shared" ca="1" si="218"/>
        <v>0</v>
      </c>
      <c r="BM51" s="68">
        <f t="shared" ca="1" si="218"/>
        <v>0</v>
      </c>
      <c r="BN51" s="68">
        <f t="shared" ca="1" si="218"/>
        <v>0</v>
      </c>
      <c r="BO51" s="68">
        <f t="shared" ca="1" si="218"/>
        <v>0</v>
      </c>
      <c r="BP51" s="68">
        <f t="shared" ca="1" si="218"/>
        <v>0</v>
      </c>
      <c r="BQ51" s="68">
        <f t="shared" ca="1" si="218"/>
        <v>0</v>
      </c>
      <c r="BR51" s="68">
        <f t="shared" ca="1" si="218"/>
        <v>0</v>
      </c>
      <c r="BS51" s="68">
        <f t="shared" ca="1" si="218"/>
        <v>0</v>
      </c>
      <c r="BT51" s="68">
        <f t="shared" ca="1" si="218"/>
        <v>0</v>
      </c>
      <c r="BU51" s="68">
        <f t="shared" ca="1" si="218"/>
        <v>0</v>
      </c>
      <c r="BV51" s="68">
        <f t="shared" ca="1" si="218"/>
        <v>0</v>
      </c>
      <c r="BX51" s="68">
        <f t="shared" ca="1" si="219"/>
        <v>0</v>
      </c>
      <c r="BY51" s="68">
        <f t="shared" ca="1" si="219"/>
        <v>0</v>
      </c>
      <c r="BZ51" s="68">
        <f t="shared" ca="1" si="219"/>
        <v>0</v>
      </c>
      <c r="CA51" s="68">
        <f t="shared" ca="1" si="219"/>
        <v>0</v>
      </c>
    </row>
    <row r="52" spans="2:79" s="66" customFormat="1">
      <c r="B52" s="66" t="s">
        <v>80</v>
      </c>
      <c r="C52" s="73" t="str">
        <f>'Get Started'!$D$7</f>
        <v>$</v>
      </c>
      <c r="D52" s="66" t="s">
        <v>81</v>
      </c>
      <c r="K52" s="69">
        <f t="shared" ref="K52:BE52" si="231">SUM(K20:K51)</f>
        <v>0</v>
      </c>
      <c r="L52" s="69">
        <f t="shared" si="231"/>
        <v>0</v>
      </c>
      <c r="M52" s="69">
        <f t="shared" si="231"/>
        <v>0</v>
      </c>
      <c r="N52" s="69">
        <f t="shared" si="231"/>
        <v>0</v>
      </c>
      <c r="O52" s="69">
        <f t="shared" si="231"/>
        <v>0</v>
      </c>
      <c r="P52" s="69">
        <f t="shared" si="231"/>
        <v>0</v>
      </c>
      <c r="Q52" s="69">
        <f t="shared" si="231"/>
        <v>0</v>
      </c>
      <c r="R52" s="69">
        <f t="shared" si="231"/>
        <v>0</v>
      </c>
      <c r="S52" s="69">
        <f t="shared" si="231"/>
        <v>0</v>
      </c>
      <c r="T52" s="69">
        <f t="shared" si="231"/>
        <v>0</v>
      </c>
      <c r="U52" s="69">
        <f t="shared" si="231"/>
        <v>0</v>
      </c>
      <c r="V52" s="69">
        <f t="shared" si="231"/>
        <v>0</v>
      </c>
      <c r="W52" s="69">
        <f t="shared" si="231"/>
        <v>0</v>
      </c>
      <c r="X52" s="69">
        <f t="shared" si="231"/>
        <v>0</v>
      </c>
      <c r="Y52" s="69">
        <f t="shared" si="231"/>
        <v>0</v>
      </c>
      <c r="Z52" s="69">
        <f t="shared" si="231"/>
        <v>0</v>
      </c>
      <c r="AA52" s="69">
        <f t="shared" si="231"/>
        <v>0</v>
      </c>
      <c r="AB52" s="69">
        <f t="shared" si="231"/>
        <v>0</v>
      </c>
      <c r="AC52" s="69">
        <f t="shared" si="231"/>
        <v>0</v>
      </c>
      <c r="AD52" s="69">
        <f t="shared" si="231"/>
        <v>0</v>
      </c>
      <c r="AE52" s="69">
        <f t="shared" si="231"/>
        <v>0</v>
      </c>
      <c r="AF52" s="69">
        <f t="shared" si="231"/>
        <v>0</v>
      </c>
      <c r="AG52" s="69">
        <f t="shared" si="231"/>
        <v>0</v>
      </c>
      <c r="AH52" s="69">
        <f t="shared" si="231"/>
        <v>0</v>
      </c>
      <c r="AI52" s="69">
        <f t="shared" si="231"/>
        <v>0</v>
      </c>
      <c r="AJ52" s="69">
        <f t="shared" si="231"/>
        <v>0</v>
      </c>
      <c r="AK52" s="69">
        <f t="shared" si="231"/>
        <v>0</v>
      </c>
      <c r="AL52" s="69">
        <f t="shared" si="231"/>
        <v>0</v>
      </c>
      <c r="AM52" s="69">
        <f t="shared" si="231"/>
        <v>0</v>
      </c>
      <c r="AN52" s="69">
        <f t="shared" si="231"/>
        <v>0</v>
      </c>
      <c r="AO52" s="69">
        <f t="shared" si="231"/>
        <v>0</v>
      </c>
      <c r="AP52" s="69">
        <f t="shared" si="231"/>
        <v>0</v>
      </c>
      <c r="AQ52" s="69">
        <f t="shared" si="231"/>
        <v>0</v>
      </c>
      <c r="AR52" s="69">
        <f t="shared" si="231"/>
        <v>0</v>
      </c>
      <c r="AS52" s="69">
        <f t="shared" si="231"/>
        <v>0</v>
      </c>
      <c r="AT52" s="69">
        <f t="shared" si="231"/>
        <v>0</v>
      </c>
      <c r="AU52" s="69">
        <f t="shared" si="231"/>
        <v>0</v>
      </c>
      <c r="AV52" s="69">
        <f t="shared" si="231"/>
        <v>0</v>
      </c>
      <c r="AW52" s="69">
        <f t="shared" si="231"/>
        <v>0</v>
      </c>
      <c r="AX52" s="69">
        <f t="shared" si="231"/>
        <v>0</v>
      </c>
      <c r="AY52" s="69">
        <f t="shared" si="231"/>
        <v>0</v>
      </c>
      <c r="AZ52" s="69">
        <f t="shared" si="231"/>
        <v>0</v>
      </c>
      <c r="BA52" s="69">
        <f t="shared" si="231"/>
        <v>0</v>
      </c>
      <c r="BB52" s="69">
        <f t="shared" si="231"/>
        <v>0</v>
      </c>
      <c r="BC52" s="69">
        <f t="shared" si="231"/>
        <v>0</v>
      </c>
      <c r="BD52" s="69">
        <f t="shared" si="231"/>
        <v>0</v>
      </c>
      <c r="BE52" s="69">
        <f t="shared" si="231"/>
        <v>0</v>
      </c>
      <c r="BG52" s="69">
        <f t="shared" ca="1" si="218"/>
        <v>0</v>
      </c>
      <c r="BH52" s="69">
        <f t="shared" ca="1" si="218"/>
        <v>0</v>
      </c>
      <c r="BI52" s="69">
        <f t="shared" ca="1" si="218"/>
        <v>0</v>
      </c>
      <c r="BJ52" s="69">
        <f t="shared" ca="1" si="218"/>
        <v>0</v>
      </c>
      <c r="BK52" s="69">
        <f t="shared" ca="1" si="218"/>
        <v>0</v>
      </c>
      <c r="BL52" s="69">
        <f t="shared" ca="1" si="218"/>
        <v>0</v>
      </c>
      <c r="BM52" s="69">
        <f t="shared" ca="1" si="218"/>
        <v>0</v>
      </c>
      <c r="BN52" s="69">
        <f t="shared" ca="1" si="218"/>
        <v>0</v>
      </c>
      <c r="BO52" s="69">
        <f t="shared" ca="1" si="218"/>
        <v>0</v>
      </c>
      <c r="BP52" s="69">
        <f t="shared" ca="1" si="218"/>
        <v>0</v>
      </c>
      <c r="BQ52" s="69">
        <f t="shared" ca="1" si="218"/>
        <v>0</v>
      </c>
      <c r="BR52" s="69">
        <f t="shared" ca="1" si="218"/>
        <v>0</v>
      </c>
      <c r="BS52" s="69">
        <f t="shared" ca="1" si="218"/>
        <v>0</v>
      </c>
      <c r="BT52" s="69">
        <f t="shared" ca="1" si="218"/>
        <v>0</v>
      </c>
      <c r="BU52" s="69">
        <f t="shared" ca="1" si="218"/>
        <v>0</v>
      </c>
      <c r="BV52" s="69">
        <f t="shared" ca="1" si="218"/>
        <v>0</v>
      </c>
      <c r="BX52" s="69">
        <f t="shared" ca="1" si="219"/>
        <v>0</v>
      </c>
      <c r="BY52" s="69">
        <f t="shared" ca="1" si="219"/>
        <v>0</v>
      </c>
      <c r="BZ52" s="69">
        <f t="shared" ca="1" si="219"/>
        <v>0</v>
      </c>
      <c r="CA52" s="69">
        <f t="shared" ca="1" si="219"/>
        <v>0</v>
      </c>
    </row>
    <row r="53" spans="2:79" s="66" customFormat="1">
      <c r="C53" s="67"/>
      <c r="BG53" s="68"/>
      <c r="BH53" s="68"/>
      <c r="BI53" s="68"/>
      <c r="BJ53" s="68"/>
      <c r="BK53" s="68"/>
      <c r="BL53" s="68"/>
      <c r="BM53" s="68"/>
      <c r="BN53" s="68"/>
      <c r="BO53" s="68"/>
      <c r="BP53" s="68"/>
      <c r="BQ53" s="68"/>
      <c r="BR53" s="68"/>
      <c r="BS53" s="68"/>
      <c r="BT53" s="68"/>
      <c r="BU53" s="68"/>
      <c r="BV53" s="68"/>
      <c r="BX53" s="68"/>
      <c r="BY53" s="68"/>
      <c r="BZ53" s="68"/>
      <c r="CA53" s="68"/>
    </row>
    <row r="54" spans="2:79" s="66" customFormat="1">
      <c r="B54" s="70" t="s">
        <v>122</v>
      </c>
      <c r="C54" s="76"/>
      <c r="E54" s="70"/>
      <c r="F54" s="70"/>
      <c r="G54" s="70"/>
      <c r="H54" s="70"/>
      <c r="I54" s="70"/>
      <c r="BG54" s="68"/>
      <c r="BH54" s="68"/>
      <c r="BI54" s="68"/>
      <c r="BJ54" s="68"/>
      <c r="BK54" s="68"/>
      <c r="BL54" s="68"/>
      <c r="BM54" s="68"/>
      <c r="BN54" s="68"/>
      <c r="BO54" s="68"/>
      <c r="BP54" s="68"/>
      <c r="BQ54" s="68"/>
      <c r="BR54" s="68"/>
      <c r="BS54" s="68"/>
      <c r="BT54" s="68"/>
      <c r="BU54" s="68"/>
      <c r="BV54" s="68"/>
      <c r="BX54" s="68"/>
      <c r="BY54" s="68"/>
      <c r="BZ54" s="68"/>
      <c r="CA54" s="68"/>
    </row>
    <row r="55" spans="2:79" s="66" customFormat="1">
      <c r="B55" s="71" t="s">
        <v>38</v>
      </c>
      <c r="C55" s="73" t="str">
        <f>'Get Started'!$D$7</f>
        <v>$</v>
      </c>
      <c r="D55" s="66" t="s">
        <v>123</v>
      </c>
      <c r="K55" s="66">
        <f t="shared" ref="K55:T59" si="232">SUMIF($D$20:$D$51,$B55,K$20:K$51)</f>
        <v>0</v>
      </c>
      <c r="L55" s="66">
        <f t="shared" si="232"/>
        <v>0</v>
      </c>
      <c r="M55" s="66">
        <f t="shared" si="232"/>
        <v>0</v>
      </c>
      <c r="N55" s="66">
        <f t="shared" si="232"/>
        <v>0</v>
      </c>
      <c r="O55" s="66">
        <f t="shared" si="232"/>
        <v>0</v>
      </c>
      <c r="P55" s="66">
        <f t="shared" si="232"/>
        <v>0</v>
      </c>
      <c r="Q55" s="66">
        <f t="shared" si="232"/>
        <v>0</v>
      </c>
      <c r="R55" s="66">
        <f t="shared" si="232"/>
        <v>0</v>
      </c>
      <c r="S55" s="66">
        <f t="shared" si="232"/>
        <v>0</v>
      </c>
      <c r="T55" s="66">
        <f t="shared" si="232"/>
        <v>0</v>
      </c>
      <c r="U55" s="66">
        <f t="shared" ref="U55:AD59" si="233">SUMIF($D$20:$D$51,$B55,U$20:U$51)</f>
        <v>0</v>
      </c>
      <c r="V55" s="66">
        <f t="shared" si="233"/>
        <v>0</v>
      </c>
      <c r="W55" s="66">
        <f t="shared" si="233"/>
        <v>0</v>
      </c>
      <c r="X55" s="66">
        <f t="shared" si="233"/>
        <v>0</v>
      </c>
      <c r="Y55" s="66">
        <f t="shared" si="233"/>
        <v>0</v>
      </c>
      <c r="Z55" s="66">
        <f t="shared" si="233"/>
        <v>0</v>
      </c>
      <c r="AA55" s="66">
        <f t="shared" si="233"/>
        <v>0</v>
      </c>
      <c r="AB55" s="66">
        <f t="shared" si="233"/>
        <v>0</v>
      </c>
      <c r="AC55" s="66">
        <f t="shared" si="233"/>
        <v>0</v>
      </c>
      <c r="AD55" s="66">
        <f t="shared" si="233"/>
        <v>0</v>
      </c>
      <c r="AE55" s="66">
        <f t="shared" ref="AE55:AN59" si="234">SUMIF($D$20:$D$51,$B55,AE$20:AE$51)</f>
        <v>0</v>
      </c>
      <c r="AF55" s="66">
        <f t="shared" si="234"/>
        <v>0</v>
      </c>
      <c r="AG55" s="66">
        <f t="shared" si="234"/>
        <v>0</v>
      </c>
      <c r="AH55" s="66">
        <f t="shared" si="234"/>
        <v>0</v>
      </c>
      <c r="AI55" s="66">
        <f t="shared" si="234"/>
        <v>0</v>
      </c>
      <c r="AJ55" s="66">
        <f t="shared" si="234"/>
        <v>0</v>
      </c>
      <c r="AK55" s="66">
        <f t="shared" si="234"/>
        <v>0</v>
      </c>
      <c r="AL55" s="66">
        <f t="shared" si="234"/>
        <v>0</v>
      </c>
      <c r="AM55" s="66">
        <f t="shared" si="234"/>
        <v>0</v>
      </c>
      <c r="AN55" s="66">
        <f t="shared" si="234"/>
        <v>0</v>
      </c>
      <c r="AO55" s="66">
        <f t="shared" ref="AO55:AX59" si="235">SUMIF($D$20:$D$51,$B55,AO$20:AO$51)</f>
        <v>0</v>
      </c>
      <c r="AP55" s="66">
        <f t="shared" si="235"/>
        <v>0</v>
      </c>
      <c r="AQ55" s="66">
        <f t="shared" si="235"/>
        <v>0</v>
      </c>
      <c r="AR55" s="66">
        <f t="shared" si="235"/>
        <v>0</v>
      </c>
      <c r="AS55" s="66">
        <f t="shared" si="235"/>
        <v>0</v>
      </c>
      <c r="AT55" s="66">
        <f t="shared" si="235"/>
        <v>0</v>
      </c>
      <c r="AU55" s="66">
        <f t="shared" si="235"/>
        <v>0</v>
      </c>
      <c r="AV55" s="66">
        <f t="shared" si="235"/>
        <v>0</v>
      </c>
      <c r="AW55" s="66">
        <f t="shared" si="235"/>
        <v>0</v>
      </c>
      <c r="AX55" s="66">
        <f t="shared" si="235"/>
        <v>0</v>
      </c>
      <c r="AY55" s="66">
        <f t="shared" ref="AY55:BE59" si="236">SUMIF($D$20:$D$51,$B55,AY$20:AY$51)</f>
        <v>0</v>
      </c>
      <c r="AZ55" s="66">
        <f t="shared" si="236"/>
        <v>0</v>
      </c>
      <c r="BA55" s="66">
        <f t="shared" si="236"/>
        <v>0</v>
      </c>
      <c r="BB55" s="66">
        <f t="shared" si="236"/>
        <v>0</v>
      </c>
      <c r="BC55" s="66">
        <f t="shared" si="236"/>
        <v>0</v>
      </c>
      <c r="BD55" s="66">
        <f t="shared" si="236"/>
        <v>0</v>
      </c>
      <c r="BE55" s="66">
        <f t="shared" si="236"/>
        <v>0</v>
      </c>
      <c r="BG55" s="68">
        <f t="shared" ref="BG55:BV60" ca="1" si="237">SUMIFS($K55:$BE55,$K$6:$BE$6,BG$6,$K$7:$BE$7,BG$7)</f>
        <v>0</v>
      </c>
      <c r="BH55" s="68">
        <f t="shared" ca="1" si="237"/>
        <v>0</v>
      </c>
      <c r="BI55" s="68">
        <f t="shared" ca="1" si="237"/>
        <v>0</v>
      </c>
      <c r="BJ55" s="68">
        <f t="shared" ca="1" si="237"/>
        <v>0</v>
      </c>
      <c r="BK55" s="68">
        <f t="shared" ca="1" si="237"/>
        <v>0</v>
      </c>
      <c r="BL55" s="68">
        <f t="shared" ca="1" si="237"/>
        <v>0</v>
      </c>
      <c r="BM55" s="68">
        <f t="shared" ca="1" si="237"/>
        <v>0</v>
      </c>
      <c r="BN55" s="68">
        <f t="shared" ca="1" si="237"/>
        <v>0</v>
      </c>
      <c r="BO55" s="68">
        <f t="shared" ca="1" si="237"/>
        <v>0</v>
      </c>
      <c r="BP55" s="68">
        <f t="shared" ca="1" si="237"/>
        <v>0</v>
      </c>
      <c r="BQ55" s="68">
        <f t="shared" ca="1" si="237"/>
        <v>0</v>
      </c>
      <c r="BR55" s="68">
        <f t="shared" ca="1" si="237"/>
        <v>0</v>
      </c>
      <c r="BS55" s="68">
        <f t="shared" ca="1" si="237"/>
        <v>0</v>
      </c>
      <c r="BT55" s="68">
        <f t="shared" ca="1" si="237"/>
        <v>0</v>
      </c>
      <c r="BU55" s="68">
        <f t="shared" ca="1" si="237"/>
        <v>0</v>
      </c>
      <c r="BV55" s="68">
        <f t="shared" ca="1" si="237"/>
        <v>0</v>
      </c>
      <c r="BX55" s="68">
        <f t="shared" ref="BX55:CA60" ca="1" si="238">SUMIFS($K55:$BE55,$K$6:$BE$6,BX$6)</f>
        <v>0</v>
      </c>
      <c r="BY55" s="68">
        <f t="shared" ca="1" si="238"/>
        <v>0</v>
      </c>
      <c r="BZ55" s="68">
        <f t="shared" ca="1" si="238"/>
        <v>0</v>
      </c>
      <c r="CA55" s="68">
        <f t="shared" ca="1" si="238"/>
        <v>0</v>
      </c>
    </row>
    <row r="56" spans="2:79" s="66" customFormat="1">
      <c r="B56" s="71" t="s">
        <v>52</v>
      </c>
      <c r="C56" s="73" t="str">
        <f>'Get Started'!$D$7</f>
        <v>$</v>
      </c>
      <c r="D56" s="66" t="s">
        <v>123</v>
      </c>
      <c r="K56" s="66">
        <f t="shared" si="232"/>
        <v>0</v>
      </c>
      <c r="L56" s="66">
        <f t="shared" si="232"/>
        <v>0</v>
      </c>
      <c r="M56" s="66">
        <f t="shared" si="232"/>
        <v>0</v>
      </c>
      <c r="N56" s="66">
        <f t="shared" si="232"/>
        <v>0</v>
      </c>
      <c r="O56" s="66">
        <f t="shared" si="232"/>
        <v>0</v>
      </c>
      <c r="P56" s="66">
        <f t="shared" si="232"/>
        <v>0</v>
      </c>
      <c r="Q56" s="66">
        <f t="shared" si="232"/>
        <v>0</v>
      </c>
      <c r="R56" s="66">
        <f t="shared" si="232"/>
        <v>0</v>
      </c>
      <c r="S56" s="66">
        <f t="shared" si="232"/>
        <v>0</v>
      </c>
      <c r="T56" s="66">
        <f t="shared" si="232"/>
        <v>0</v>
      </c>
      <c r="U56" s="66">
        <f t="shared" si="233"/>
        <v>0</v>
      </c>
      <c r="V56" s="66">
        <f t="shared" si="233"/>
        <v>0</v>
      </c>
      <c r="W56" s="66">
        <f t="shared" si="233"/>
        <v>0</v>
      </c>
      <c r="X56" s="66">
        <f t="shared" si="233"/>
        <v>0</v>
      </c>
      <c r="Y56" s="66">
        <f t="shared" si="233"/>
        <v>0</v>
      </c>
      <c r="Z56" s="66">
        <f t="shared" si="233"/>
        <v>0</v>
      </c>
      <c r="AA56" s="66">
        <f t="shared" si="233"/>
        <v>0</v>
      </c>
      <c r="AB56" s="66">
        <f t="shared" si="233"/>
        <v>0</v>
      </c>
      <c r="AC56" s="66">
        <f t="shared" si="233"/>
        <v>0</v>
      </c>
      <c r="AD56" s="66">
        <f t="shared" si="233"/>
        <v>0</v>
      </c>
      <c r="AE56" s="66">
        <f t="shared" si="234"/>
        <v>0</v>
      </c>
      <c r="AF56" s="66">
        <f t="shared" si="234"/>
        <v>0</v>
      </c>
      <c r="AG56" s="66">
        <f t="shared" si="234"/>
        <v>0</v>
      </c>
      <c r="AH56" s="66">
        <f t="shared" si="234"/>
        <v>0</v>
      </c>
      <c r="AI56" s="66">
        <f t="shared" si="234"/>
        <v>0</v>
      </c>
      <c r="AJ56" s="66">
        <f t="shared" si="234"/>
        <v>0</v>
      </c>
      <c r="AK56" s="66">
        <f t="shared" si="234"/>
        <v>0</v>
      </c>
      <c r="AL56" s="66">
        <f t="shared" si="234"/>
        <v>0</v>
      </c>
      <c r="AM56" s="66">
        <f t="shared" si="234"/>
        <v>0</v>
      </c>
      <c r="AN56" s="66">
        <f t="shared" si="234"/>
        <v>0</v>
      </c>
      <c r="AO56" s="66">
        <f t="shared" si="235"/>
        <v>0</v>
      </c>
      <c r="AP56" s="66">
        <f t="shared" si="235"/>
        <v>0</v>
      </c>
      <c r="AQ56" s="66">
        <f t="shared" si="235"/>
        <v>0</v>
      </c>
      <c r="AR56" s="66">
        <f t="shared" si="235"/>
        <v>0</v>
      </c>
      <c r="AS56" s="66">
        <f t="shared" si="235"/>
        <v>0</v>
      </c>
      <c r="AT56" s="66">
        <f t="shared" si="235"/>
        <v>0</v>
      </c>
      <c r="AU56" s="66">
        <f t="shared" si="235"/>
        <v>0</v>
      </c>
      <c r="AV56" s="66">
        <f t="shared" si="235"/>
        <v>0</v>
      </c>
      <c r="AW56" s="66">
        <f t="shared" si="235"/>
        <v>0</v>
      </c>
      <c r="AX56" s="66">
        <f t="shared" si="235"/>
        <v>0</v>
      </c>
      <c r="AY56" s="66">
        <f t="shared" si="236"/>
        <v>0</v>
      </c>
      <c r="AZ56" s="66">
        <f t="shared" si="236"/>
        <v>0</v>
      </c>
      <c r="BA56" s="66">
        <f t="shared" si="236"/>
        <v>0</v>
      </c>
      <c r="BB56" s="66">
        <f t="shared" si="236"/>
        <v>0</v>
      </c>
      <c r="BC56" s="66">
        <f t="shared" si="236"/>
        <v>0</v>
      </c>
      <c r="BD56" s="66">
        <f t="shared" si="236"/>
        <v>0</v>
      </c>
      <c r="BE56" s="66">
        <f t="shared" si="236"/>
        <v>0</v>
      </c>
      <c r="BG56" s="68">
        <f t="shared" ca="1" si="237"/>
        <v>0</v>
      </c>
      <c r="BH56" s="68">
        <f t="shared" ca="1" si="237"/>
        <v>0</v>
      </c>
      <c r="BI56" s="68">
        <f t="shared" ca="1" si="237"/>
        <v>0</v>
      </c>
      <c r="BJ56" s="68">
        <f t="shared" ca="1" si="237"/>
        <v>0</v>
      </c>
      <c r="BK56" s="68">
        <f t="shared" ca="1" si="237"/>
        <v>0</v>
      </c>
      <c r="BL56" s="68">
        <f t="shared" ca="1" si="237"/>
        <v>0</v>
      </c>
      <c r="BM56" s="68">
        <f t="shared" ca="1" si="237"/>
        <v>0</v>
      </c>
      <c r="BN56" s="68">
        <f t="shared" ca="1" si="237"/>
        <v>0</v>
      </c>
      <c r="BO56" s="68">
        <f t="shared" ca="1" si="237"/>
        <v>0</v>
      </c>
      <c r="BP56" s="68">
        <f t="shared" ca="1" si="237"/>
        <v>0</v>
      </c>
      <c r="BQ56" s="68">
        <f t="shared" ca="1" si="237"/>
        <v>0</v>
      </c>
      <c r="BR56" s="68">
        <f t="shared" ca="1" si="237"/>
        <v>0</v>
      </c>
      <c r="BS56" s="68">
        <f t="shared" ca="1" si="237"/>
        <v>0</v>
      </c>
      <c r="BT56" s="68">
        <f t="shared" ca="1" si="237"/>
        <v>0</v>
      </c>
      <c r="BU56" s="68">
        <f t="shared" ca="1" si="237"/>
        <v>0</v>
      </c>
      <c r="BV56" s="68">
        <f t="shared" ca="1" si="237"/>
        <v>0</v>
      </c>
      <c r="BX56" s="68">
        <f t="shared" ca="1" si="238"/>
        <v>0</v>
      </c>
      <c r="BY56" s="68">
        <f t="shared" ca="1" si="238"/>
        <v>0</v>
      </c>
      <c r="BZ56" s="68">
        <f t="shared" ca="1" si="238"/>
        <v>0</v>
      </c>
      <c r="CA56" s="68">
        <f t="shared" ca="1" si="238"/>
        <v>0</v>
      </c>
    </row>
    <row r="57" spans="2:79" s="66" customFormat="1">
      <c r="B57" s="71" t="s">
        <v>124</v>
      </c>
      <c r="C57" s="73" t="str">
        <f>'Get Started'!$D$7</f>
        <v>$</v>
      </c>
      <c r="D57" s="66" t="s">
        <v>123</v>
      </c>
      <c r="K57" s="66">
        <f t="shared" si="232"/>
        <v>0</v>
      </c>
      <c r="L57" s="66">
        <f t="shared" si="232"/>
        <v>0</v>
      </c>
      <c r="M57" s="66">
        <f t="shared" si="232"/>
        <v>0</v>
      </c>
      <c r="N57" s="66">
        <f t="shared" si="232"/>
        <v>0</v>
      </c>
      <c r="O57" s="66">
        <f t="shared" si="232"/>
        <v>0</v>
      </c>
      <c r="P57" s="66">
        <f t="shared" si="232"/>
        <v>0</v>
      </c>
      <c r="Q57" s="66">
        <f t="shared" si="232"/>
        <v>0</v>
      </c>
      <c r="R57" s="66">
        <f t="shared" si="232"/>
        <v>0</v>
      </c>
      <c r="S57" s="66">
        <f t="shared" si="232"/>
        <v>0</v>
      </c>
      <c r="T57" s="66">
        <f t="shared" si="232"/>
        <v>0</v>
      </c>
      <c r="U57" s="66">
        <f t="shared" si="233"/>
        <v>0</v>
      </c>
      <c r="V57" s="66">
        <f t="shared" si="233"/>
        <v>0</v>
      </c>
      <c r="W57" s="66">
        <f t="shared" si="233"/>
        <v>0</v>
      </c>
      <c r="X57" s="66">
        <f t="shared" si="233"/>
        <v>0</v>
      </c>
      <c r="Y57" s="66">
        <f t="shared" si="233"/>
        <v>0</v>
      </c>
      <c r="Z57" s="66">
        <f t="shared" si="233"/>
        <v>0</v>
      </c>
      <c r="AA57" s="66">
        <f t="shared" si="233"/>
        <v>0</v>
      </c>
      <c r="AB57" s="66">
        <f t="shared" si="233"/>
        <v>0</v>
      </c>
      <c r="AC57" s="66">
        <f t="shared" si="233"/>
        <v>0</v>
      </c>
      <c r="AD57" s="66">
        <f t="shared" si="233"/>
        <v>0</v>
      </c>
      <c r="AE57" s="66">
        <f t="shared" si="234"/>
        <v>0</v>
      </c>
      <c r="AF57" s="66">
        <f t="shared" si="234"/>
        <v>0</v>
      </c>
      <c r="AG57" s="66">
        <f t="shared" si="234"/>
        <v>0</v>
      </c>
      <c r="AH57" s="66">
        <f t="shared" si="234"/>
        <v>0</v>
      </c>
      <c r="AI57" s="66">
        <f t="shared" si="234"/>
        <v>0</v>
      </c>
      <c r="AJ57" s="66">
        <f t="shared" si="234"/>
        <v>0</v>
      </c>
      <c r="AK57" s="66">
        <f t="shared" si="234"/>
        <v>0</v>
      </c>
      <c r="AL57" s="66">
        <f t="shared" si="234"/>
        <v>0</v>
      </c>
      <c r="AM57" s="66">
        <f t="shared" si="234"/>
        <v>0</v>
      </c>
      <c r="AN57" s="66">
        <f t="shared" si="234"/>
        <v>0</v>
      </c>
      <c r="AO57" s="66">
        <f t="shared" si="235"/>
        <v>0</v>
      </c>
      <c r="AP57" s="66">
        <f t="shared" si="235"/>
        <v>0</v>
      </c>
      <c r="AQ57" s="66">
        <f t="shared" si="235"/>
        <v>0</v>
      </c>
      <c r="AR57" s="66">
        <f t="shared" si="235"/>
        <v>0</v>
      </c>
      <c r="AS57" s="66">
        <f t="shared" si="235"/>
        <v>0</v>
      </c>
      <c r="AT57" s="66">
        <f t="shared" si="235"/>
        <v>0</v>
      </c>
      <c r="AU57" s="66">
        <f t="shared" si="235"/>
        <v>0</v>
      </c>
      <c r="AV57" s="66">
        <f t="shared" si="235"/>
        <v>0</v>
      </c>
      <c r="AW57" s="66">
        <f t="shared" si="235"/>
        <v>0</v>
      </c>
      <c r="AX57" s="66">
        <f t="shared" si="235"/>
        <v>0</v>
      </c>
      <c r="AY57" s="66">
        <f t="shared" si="236"/>
        <v>0</v>
      </c>
      <c r="AZ57" s="66">
        <f t="shared" si="236"/>
        <v>0</v>
      </c>
      <c r="BA57" s="66">
        <f t="shared" si="236"/>
        <v>0</v>
      </c>
      <c r="BB57" s="66">
        <f t="shared" si="236"/>
        <v>0</v>
      </c>
      <c r="BC57" s="66">
        <f t="shared" si="236"/>
        <v>0</v>
      </c>
      <c r="BD57" s="66">
        <f t="shared" si="236"/>
        <v>0</v>
      </c>
      <c r="BE57" s="66">
        <f t="shared" si="236"/>
        <v>0</v>
      </c>
      <c r="BG57" s="68">
        <f t="shared" ca="1" si="237"/>
        <v>0</v>
      </c>
      <c r="BH57" s="68">
        <f t="shared" ca="1" si="237"/>
        <v>0</v>
      </c>
      <c r="BI57" s="68">
        <f t="shared" ca="1" si="237"/>
        <v>0</v>
      </c>
      <c r="BJ57" s="68">
        <f t="shared" ca="1" si="237"/>
        <v>0</v>
      </c>
      <c r="BK57" s="68">
        <f t="shared" ca="1" si="237"/>
        <v>0</v>
      </c>
      <c r="BL57" s="68">
        <f t="shared" ca="1" si="237"/>
        <v>0</v>
      </c>
      <c r="BM57" s="68">
        <f t="shared" ca="1" si="237"/>
        <v>0</v>
      </c>
      <c r="BN57" s="68">
        <f t="shared" ca="1" si="237"/>
        <v>0</v>
      </c>
      <c r="BO57" s="68">
        <f t="shared" ca="1" si="237"/>
        <v>0</v>
      </c>
      <c r="BP57" s="68">
        <f t="shared" ca="1" si="237"/>
        <v>0</v>
      </c>
      <c r="BQ57" s="68">
        <f t="shared" ca="1" si="237"/>
        <v>0</v>
      </c>
      <c r="BR57" s="68">
        <f t="shared" ca="1" si="237"/>
        <v>0</v>
      </c>
      <c r="BS57" s="68">
        <f t="shared" ca="1" si="237"/>
        <v>0</v>
      </c>
      <c r="BT57" s="68">
        <f t="shared" ca="1" si="237"/>
        <v>0</v>
      </c>
      <c r="BU57" s="68">
        <f t="shared" ca="1" si="237"/>
        <v>0</v>
      </c>
      <c r="BV57" s="68">
        <f t="shared" ca="1" si="237"/>
        <v>0</v>
      </c>
      <c r="BX57" s="68">
        <f t="shared" ca="1" si="238"/>
        <v>0</v>
      </c>
      <c r="BY57" s="68">
        <f t="shared" ca="1" si="238"/>
        <v>0</v>
      </c>
      <c r="BZ57" s="68">
        <f t="shared" ca="1" si="238"/>
        <v>0</v>
      </c>
      <c r="CA57" s="68">
        <f t="shared" ca="1" si="238"/>
        <v>0</v>
      </c>
    </row>
    <row r="58" spans="2:79" s="66" customFormat="1">
      <c r="B58" s="71" t="s">
        <v>111</v>
      </c>
      <c r="C58" s="73" t="str">
        <f>'Get Started'!$D$7</f>
        <v>$</v>
      </c>
      <c r="D58" s="66" t="s">
        <v>123</v>
      </c>
      <c r="K58" s="66">
        <f t="shared" si="232"/>
        <v>0</v>
      </c>
      <c r="L58" s="66">
        <f t="shared" si="232"/>
        <v>0</v>
      </c>
      <c r="M58" s="66">
        <f t="shared" si="232"/>
        <v>0</v>
      </c>
      <c r="N58" s="66">
        <f t="shared" si="232"/>
        <v>0</v>
      </c>
      <c r="O58" s="66">
        <f t="shared" si="232"/>
        <v>0</v>
      </c>
      <c r="P58" s="66">
        <f t="shared" si="232"/>
        <v>0</v>
      </c>
      <c r="Q58" s="66">
        <f t="shared" si="232"/>
        <v>0</v>
      </c>
      <c r="R58" s="66">
        <f t="shared" si="232"/>
        <v>0</v>
      </c>
      <c r="S58" s="66">
        <f t="shared" si="232"/>
        <v>0</v>
      </c>
      <c r="T58" s="66">
        <f t="shared" si="232"/>
        <v>0</v>
      </c>
      <c r="U58" s="66">
        <f t="shared" si="233"/>
        <v>0</v>
      </c>
      <c r="V58" s="66">
        <f t="shared" si="233"/>
        <v>0</v>
      </c>
      <c r="W58" s="66">
        <f t="shared" si="233"/>
        <v>0</v>
      </c>
      <c r="X58" s="66">
        <f t="shared" si="233"/>
        <v>0</v>
      </c>
      <c r="Y58" s="66">
        <f t="shared" si="233"/>
        <v>0</v>
      </c>
      <c r="Z58" s="66">
        <f t="shared" si="233"/>
        <v>0</v>
      </c>
      <c r="AA58" s="66">
        <f t="shared" si="233"/>
        <v>0</v>
      </c>
      <c r="AB58" s="66">
        <f t="shared" si="233"/>
        <v>0</v>
      </c>
      <c r="AC58" s="66">
        <f t="shared" si="233"/>
        <v>0</v>
      </c>
      <c r="AD58" s="66">
        <f t="shared" si="233"/>
        <v>0</v>
      </c>
      <c r="AE58" s="66">
        <f t="shared" si="234"/>
        <v>0</v>
      </c>
      <c r="AF58" s="66">
        <f t="shared" si="234"/>
        <v>0</v>
      </c>
      <c r="AG58" s="66">
        <f t="shared" si="234"/>
        <v>0</v>
      </c>
      <c r="AH58" s="66">
        <f t="shared" si="234"/>
        <v>0</v>
      </c>
      <c r="AI58" s="66">
        <f t="shared" si="234"/>
        <v>0</v>
      </c>
      <c r="AJ58" s="66">
        <f t="shared" si="234"/>
        <v>0</v>
      </c>
      <c r="AK58" s="66">
        <f t="shared" si="234"/>
        <v>0</v>
      </c>
      <c r="AL58" s="66">
        <f t="shared" si="234"/>
        <v>0</v>
      </c>
      <c r="AM58" s="66">
        <f t="shared" si="234"/>
        <v>0</v>
      </c>
      <c r="AN58" s="66">
        <f t="shared" si="234"/>
        <v>0</v>
      </c>
      <c r="AO58" s="66">
        <f t="shared" si="235"/>
        <v>0</v>
      </c>
      <c r="AP58" s="66">
        <f t="shared" si="235"/>
        <v>0</v>
      </c>
      <c r="AQ58" s="66">
        <f t="shared" si="235"/>
        <v>0</v>
      </c>
      <c r="AR58" s="66">
        <f t="shared" si="235"/>
        <v>0</v>
      </c>
      <c r="AS58" s="66">
        <f t="shared" si="235"/>
        <v>0</v>
      </c>
      <c r="AT58" s="66">
        <f t="shared" si="235"/>
        <v>0</v>
      </c>
      <c r="AU58" s="66">
        <f t="shared" si="235"/>
        <v>0</v>
      </c>
      <c r="AV58" s="66">
        <f t="shared" si="235"/>
        <v>0</v>
      </c>
      <c r="AW58" s="66">
        <f t="shared" si="235"/>
        <v>0</v>
      </c>
      <c r="AX58" s="66">
        <f t="shared" si="235"/>
        <v>0</v>
      </c>
      <c r="AY58" s="66">
        <f t="shared" si="236"/>
        <v>0</v>
      </c>
      <c r="AZ58" s="66">
        <f t="shared" si="236"/>
        <v>0</v>
      </c>
      <c r="BA58" s="66">
        <f t="shared" si="236"/>
        <v>0</v>
      </c>
      <c r="BB58" s="66">
        <f t="shared" si="236"/>
        <v>0</v>
      </c>
      <c r="BC58" s="66">
        <f t="shared" si="236"/>
        <v>0</v>
      </c>
      <c r="BD58" s="66">
        <f t="shared" si="236"/>
        <v>0</v>
      </c>
      <c r="BE58" s="66">
        <f t="shared" si="236"/>
        <v>0</v>
      </c>
      <c r="BG58" s="68">
        <f t="shared" ca="1" si="237"/>
        <v>0</v>
      </c>
      <c r="BH58" s="68">
        <f t="shared" ca="1" si="237"/>
        <v>0</v>
      </c>
      <c r="BI58" s="68">
        <f t="shared" ca="1" si="237"/>
        <v>0</v>
      </c>
      <c r="BJ58" s="68">
        <f t="shared" ca="1" si="237"/>
        <v>0</v>
      </c>
      <c r="BK58" s="68">
        <f t="shared" ca="1" si="237"/>
        <v>0</v>
      </c>
      <c r="BL58" s="68">
        <f t="shared" ca="1" si="237"/>
        <v>0</v>
      </c>
      <c r="BM58" s="68">
        <f t="shared" ca="1" si="237"/>
        <v>0</v>
      </c>
      <c r="BN58" s="68">
        <f t="shared" ca="1" si="237"/>
        <v>0</v>
      </c>
      <c r="BO58" s="68">
        <f t="shared" ca="1" si="237"/>
        <v>0</v>
      </c>
      <c r="BP58" s="68">
        <f t="shared" ca="1" si="237"/>
        <v>0</v>
      </c>
      <c r="BQ58" s="68">
        <f t="shared" ca="1" si="237"/>
        <v>0</v>
      </c>
      <c r="BR58" s="68">
        <f t="shared" ca="1" si="237"/>
        <v>0</v>
      </c>
      <c r="BS58" s="68">
        <f t="shared" ca="1" si="237"/>
        <v>0</v>
      </c>
      <c r="BT58" s="68">
        <f t="shared" ca="1" si="237"/>
        <v>0</v>
      </c>
      <c r="BU58" s="68">
        <f t="shared" ca="1" si="237"/>
        <v>0</v>
      </c>
      <c r="BV58" s="68">
        <f t="shared" ca="1" si="237"/>
        <v>0</v>
      </c>
      <c r="BX58" s="68">
        <f t="shared" ca="1" si="238"/>
        <v>0</v>
      </c>
      <c r="BY58" s="68">
        <f t="shared" ca="1" si="238"/>
        <v>0</v>
      </c>
      <c r="BZ58" s="68">
        <f t="shared" ca="1" si="238"/>
        <v>0</v>
      </c>
      <c r="CA58" s="68">
        <f t="shared" ca="1" si="238"/>
        <v>0</v>
      </c>
    </row>
    <row r="59" spans="2:79" s="66" customFormat="1">
      <c r="B59" s="71" t="s">
        <v>39</v>
      </c>
      <c r="C59" s="73" t="str">
        <f>'Get Started'!$D$7</f>
        <v>$</v>
      </c>
      <c r="D59" s="66" t="s">
        <v>123</v>
      </c>
      <c r="K59" s="66">
        <f t="shared" si="232"/>
        <v>0</v>
      </c>
      <c r="L59" s="66">
        <f t="shared" si="232"/>
        <v>0</v>
      </c>
      <c r="M59" s="66">
        <f t="shared" si="232"/>
        <v>0</v>
      </c>
      <c r="N59" s="66">
        <f t="shared" si="232"/>
        <v>0</v>
      </c>
      <c r="O59" s="66">
        <f t="shared" si="232"/>
        <v>0</v>
      </c>
      <c r="P59" s="66">
        <f t="shared" si="232"/>
        <v>0</v>
      </c>
      <c r="Q59" s="66">
        <f t="shared" si="232"/>
        <v>0</v>
      </c>
      <c r="R59" s="66">
        <f t="shared" si="232"/>
        <v>0</v>
      </c>
      <c r="S59" s="66">
        <f t="shared" si="232"/>
        <v>0</v>
      </c>
      <c r="T59" s="66">
        <f t="shared" si="232"/>
        <v>0</v>
      </c>
      <c r="U59" s="66">
        <f t="shared" si="233"/>
        <v>0</v>
      </c>
      <c r="V59" s="66">
        <f t="shared" si="233"/>
        <v>0</v>
      </c>
      <c r="W59" s="66">
        <f t="shared" si="233"/>
        <v>0</v>
      </c>
      <c r="X59" s="66">
        <f t="shared" si="233"/>
        <v>0</v>
      </c>
      <c r="Y59" s="66">
        <f t="shared" si="233"/>
        <v>0</v>
      </c>
      <c r="Z59" s="66">
        <f t="shared" si="233"/>
        <v>0</v>
      </c>
      <c r="AA59" s="66">
        <f t="shared" si="233"/>
        <v>0</v>
      </c>
      <c r="AB59" s="66">
        <f t="shared" si="233"/>
        <v>0</v>
      </c>
      <c r="AC59" s="66">
        <f t="shared" si="233"/>
        <v>0</v>
      </c>
      <c r="AD59" s="66">
        <f t="shared" si="233"/>
        <v>0</v>
      </c>
      <c r="AE59" s="66">
        <f t="shared" si="234"/>
        <v>0</v>
      </c>
      <c r="AF59" s="66">
        <f t="shared" si="234"/>
        <v>0</v>
      </c>
      <c r="AG59" s="66">
        <f t="shared" si="234"/>
        <v>0</v>
      </c>
      <c r="AH59" s="66">
        <f t="shared" si="234"/>
        <v>0</v>
      </c>
      <c r="AI59" s="66">
        <f t="shared" si="234"/>
        <v>0</v>
      </c>
      <c r="AJ59" s="66">
        <f t="shared" si="234"/>
        <v>0</v>
      </c>
      <c r="AK59" s="66">
        <f t="shared" si="234"/>
        <v>0</v>
      </c>
      <c r="AL59" s="66">
        <f t="shared" si="234"/>
        <v>0</v>
      </c>
      <c r="AM59" s="66">
        <f t="shared" si="234"/>
        <v>0</v>
      </c>
      <c r="AN59" s="66">
        <f t="shared" si="234"/>
        <v>0</v>
      </c>
      <c r="AO59" s="66">
        <f t="shared" si="235"/>
        <v>0</v>
      </c>
      <c r="AP59" s="66">
        <f t="shared" si="235"/>
        <v>0</v>
      </c>
      <c r="AQ59" s="66">
        <f t="shared" si="235"/>
        <v>0</v>
      </c>
      <c r="AR59" s="66">
        <f t="shared" si="235"/>
        <v>0</v>
      </c>
      <c r="AS59" s="66">
        <f t="shared" si="235"/>
        <v>0</v>
      </c>
      <c r="AT59" s="66">
        <f t="shared" si="235"/>
        <v>0</v>
      </c>
      <c r="AU59" s="66">
        <f t="shared" si="235"/>
        <v>0</v>
      </c>
      <c r="AV59" s="66">
        <f t="shared" si="235"/>
        <v>0</v>
      </c>
      <c r="AW59" s="66">
        <f t="shared" si="235"/>
        <v>0</v>
      </c>
      <c r="AX59" s="66">
        <f t="shared" si="235"/>
        <v>0</v>
      </c>
      <c r="AY59" s="66">
        <f t="shared" si="236"/>
        <v>0</v>
      </c>
      <c r="AZ59" s="66">
        <f t="shared" si="236"/>
        <v>0</v>
      </c>
      <c r="BA59" s="66">
        <f t="shared" si="236"/>
        <v>0</v>
      </c>
      <c r="BB59" s="66">
        <f t="shared" si="236"/>
        <v>0</v>
      </c>
      <c r="BC59" s="66">
        <f t="shared" si="236"/>
        <v>0</v>
      </c>
      <c r="BD59" s="66">
        <f t="shared" si="236"/>
        <v>0</v>
      </c>
      <c r="BE59" s="66">
        <f t="shared" si="236"/>
        <v>0</v>
      </c>
      <c r="BG59" s="68">
        <f t="shared" ca="1" si="237"/>
        <v>0</v>
      </c>
      <c r="BH59" s="68">
        <f t="shared" ca="1" si="237"/>
        <v>0</v>
      </c>
      <c r="BI59" s="68">
        <f t="shared" ca="1" si="237"/>
        <v>0</v>
      </c>
      <c r="BJ59" s="68">
        <f t="shared" ca="1" si="237"/>
        <v>0</v>
      </c>
      <c r="BK59" s="68">
        <f t="shared" ca="1" si="237"/>
        <v>0</v>
      </c>
      <c r="BL59" s="68">
        <f t="shared" ca="1" si="237"/>
        <v>0</v>
      </c>
      <c r="BM59" s="68">
        <f t="shared" ca="1" si="237"/>
        <v>0</v>
      </c>
      <c r="BN59" s="68">
        <f t="shared" ca="1" si="237"/>
        <v>0</v>
      </c>
      <c r="BO59" s="68">
        <f t="shared" ca="1" si="237"/>
        <v>0</v>
      </c>
      <c r="BP59" s="68">
        <f t="shared" ca="1" si="237"/>
        <v>0</v>
      </c>
      <c r="BQ59" s="68">
        <f t="shared" ca="1" si="237"/>
        <v>0</v>
      </c>
      <c r="BR59" s="68">
        <f t="shared" ca="1" si="237"/>
        <v>0</v>
      </c>
      <c r="BS59" s="68">
        <f t="shared" ca="1" si="237"/>
        <v>0</v>
      </c>
      <c r="BT59" s="68">
        <f t="shared" ca="1" si="237"/>
        <v>0</v>
      </c>
      <c r="BU59" s="68">
        <f t="shared" ca="1" si="237"/>
        <v>0</v>
      </c>
      <c r="BV59" s="68">
        <f t="shared" ca="1" si="237"/>
        <v>0</v>
      </c>
      <c r="BX59" s="68">
        <f t="shared" ca="1" si="238"/>
        <v>0</v>
      </c>
      <c r="BY59" s="68">
        <f t="shared" ca="1" si="238"/>
        <v>0</v>
      </c>
      <c r="BZ59" s="68">
        <f t="shared" ca="1" si="238"/>
        <v>0</v>
      </c>
      <c r="CA59" s="68">
        <f t="shared" ca="1" si="238"/>
        <v>0</v>
      </c>
    </row>
    <row r="60" spans="2:79" s="66" customFormat="1">
      <c r="B60" s="66" t="s">
        <v>80</v>
      </c>
      <c r="C60" s="73" t="str">
        <f>'Get Started'!$D$7</f>
        <v>$</v>
      </c>
      <c r="D60" s="66" t="s">
        <v>37</v>
      </c>
      <c r="K60" s="69">
        <f t="shared" ref="K60:AS60" si="239">SUM(K55:K59)</f>
        <v>0</v>
      </c>
      <c r="L60" s="69">
        <f t="shared" si="239"/>
        <v>0</v>
      </c>
      <c r="M60" s="69">
        <f t="shared" si="239"/>
        <v>0</v>
      </c>
      <c r="N60" s="69">
        <f t="shared" si="239"/>
        <v>0</v>
      </c>
      <c r="O60" s="69">
        <f t="shared" si="239"/>
        <v>0</v>
      </c>
      <c r="P60" s="69">
        <f t="shared" si="239"/>
        <v>0</v>
      </c>
      <c r="Q60" s="69">
        <f t="shared" si="239"/>
        <v>0</v>
      </c>
      <c r="R60" s="69">
        <f t="shared" si="239"/>
        <v>0</v>
      </c>
      <c r="S60" s="69">
        <f t="shared" si="239"/>
        <v>0</v>
      </c>
      <c r="T60" s="69">
        <f t="shared" si="239"/>
        <v>0</v>
      </c>
      <c r="U60" s="69">
        <f t="shared" si="239"/>
        <v>0</v>
      </c>
      <c r="V60" s="69">
        <f t="shared" si="239"/>
        <v>0</v>
      </c>
      <c r="W60" s="69">
        <f t="shared" si="239"/>
        <v>0</v>
      </c>
      <c r="X60" s="69">
        <f t="shared" si="239"/>
        <v>0</v>
      </c>
      <c r="Y60" s="69">
        <f t="shared" si="239"/>
        <v>0</v>
      </c>
      <c r="Z60" s="69">
        <f t="shared" si="239"/>
        <v>0</v>
      </c>
      <c r="AA60" s="69">
        <f t="shared" si="239"/>
        <v>0</v>
      </c>
      <c r="AB60" s="69">
        <f t="shared" si="239"/>
        <v>0</v>
      </c>
      <c r="AC60" s="69">
        <f t="shared" si="239"/>
        <v>0</v>
      </c>
      <c r="AD60" s="69">
        <f t="shared" si="239"/>
        <v>0</v>
      </c>
      <c r="AE60" s="69">
        <f t="shared" si="239"/>
        <v>0</v>
      </c>
      <c r="AF60" s="69">
        <f t="shared" si="239"/>
        <v>0</v>
      </c>
      <c r="AG60" s="69">
        <f t="shared" si="239"/>
        <v>0</v>
      </c>
      <c r="AH60" s="69">
        <f t="shared" si="239"/>
        <v>0</v>
      </c>
      <c r="AI60" s="69">
        <f t="shared" si="239"/>
        <v>0</v>
      </c>
      <c r="AJ60" s="69">
        <f t="shared" si="239"/>
        <v>0</v>
      </c>
      <c r="AK60" s="69">
        <f t="shared" si="239"/>
        <v>0</v>
      </c>
      <c r="AL60" s="69">
        <f t="shared" si="239"/>
        <v>0</v>
      </c>
      <c r="AM60" s="69">
        <f t="shared" si="239"/>
        <v>0</v>
      </c>
      <c r="AN60" s="69">
        <f t="shared" si="239"/>
        <v>0</v>
      </c>
      <c r="AO60" s="69">
        <f t="shared" si="239"/>
        <v>0</v>
      </c>
      <c r="AP60" s="69">
        <f t="shared" si="239"/>
        <v>0</v>
      </c>
      <c r="AQ60" s="69">
        <f t="shared" si="239"/>
        <v>0</v>
      </c>
      <c r="AR60" s="69">
        <f t="shared" si="239"/>
        <v>0</v>
      </c>
      <c r="AS60" s="69">
        <f t="shared" si="239"/>
        <v>0</v>
      </c>
      <c r="AT60" s="69">
        <f t="shared" ref="AT60:BE60" si="240">SUM(AT55:AT59)</f>
        <v>0</v>
      </c>
      <c r="AU60" s="69">
        <f t="shared" si="240"/>
        <v>0</v>
      </c>
      <c r="AV60" s="69">
        <f t="shared" si="240"/>
        <v>0</v>
      </c>
      <c r="AW60" s="69">
        <f t="shared" si="240"/>
        <v>0</v>
      </c>
      <c r="AX60" s="69">
        <f t="shared" si="240"/>
        <v>0</v>
      </c>
      <c r="AY60" s="69">
        <f t="shared" si="240"/>
        <v>0</v>
      </c>
      <c r="AZ60" s="69">
        <f t="shared" si="240"/>
        <v>0</v>
      </c>
      <c r="BA60" s="69">
        <f t="shared" si="240"/>
        <v>0</v>
      </c>
      <c r="BB60" s="69">
        <f t="shared" si="240"/>
        <v>0</v>
      </c>
      <c r="BC60" s="69">
        <f t="shared" si="240"/>
        <v>0</v>
      </c>
      <c r="BD60" s="69">
        <f t="shared" si="240"/>
        <v>0</v>
      </c>
      <c r="BE60" s="69">
        <f t="shared" si="240"/>
        <v>0</v>
      </c>
      <c r="BG60" s="68">
        <f t="shared" ca="1" si="237"/>
        <v>0</v>
      </c>
      <c r="BH60" s="68">
        <f t="shared" ca="1" si="237"/>
        <v>0</v>
      </c>
      <c r="BI60" s="68">
        <f t="shared" ca="1" si="237"/>
        <v>0</v>
      </c>
      <c r="BJ60" s="68">
        <f t="shared" ca="1" si="237"/>
        <v>0</v>
      </c>
      <c r="BK60" s="68">
        <f t="shared" ca="1" si="237"/>
        <v>0</v>
      </c>
      <c r="BL60" s="68">
        <f t="shared" ca="1" si="237"/>
        <v>0</v>
      </c>
      <c r="BM60" s="68">
        <f t="shared" ca="1" si="237"/>
        <v>0</v>
      </c>
      <c r="BN60" s="68">
        <f t="shared" ca="1" si="237"/>
        <v>0</v>
      </c>
      <c r="BO60" s="68">
        <f t="shared" ca="1" si="237"/>
        <v>0</v>
      </c>
      <c r="BP60" s="68">
        <f t="shared" ca="1" si="237"/>
        <v>0</v>
      </c>
      <c r="BQ60" s="68">
        <f t="shared" ca="1" si="237"/>
        <v>0</v>
      </c>
      <c r="BR60" s="68">
        <f t="shared" ca="1" si="237"/>
        <v>0</v>
      </c>
      <c r="BS60" s="68">
        <f t="shared" ca="1" si="237"/>
        <v>0</v>
      </c>
      <c r="BT60" s="68">
        <f t="shared" ca="1" si="237"/>
        <v>0</v>
      </c>
      <c r="BU60" s="68">
        <f t="shared" ca="1" si="237"/>
        <v>0</v>
      </c>
      <c r="BV60" s="68">
        <f t="shared" ca="1" si="237"/>
        <v>0</v>
      </c>
      <c r="BX60" s="68">
        <f t="shared" ca="1" si="238"/>
        <v>0</v>
      </c>
      <c r="BY60" s="68">
        <f t="shared" ca="1" si="238"/>
        <v>0</v>
      </c>
      <c r="BZ60" s="68">
        <f t="shared" ca="1" si="238"/>
        <v>0</v>
      </c>
      <c r="CA60" s="68">
        <f t="shared" ca="1" si="238"/>
        <v>0</v>
      </c>
    </row>
    <row r="61" spans="2:79" s="66" customFormat="1">
      <c r="C61" s="67"/>
      <c r="BG61" s="68"/>
      <c r="BH61" s="68"/>
      <c r="BI61" s="68"/>
      <c r="BJ61" s="68"/>
      <c r="BK61" s="68"/>
      <c r="BL61" s="68"/>
      <c r="BM61" s="68"/>
      <c r="BN61" s="68"/>
      <c r="BO61" s="68"/>
      <c r="BP61" s="68"/>
      <c r="BQ61" s="68"/>
      <c r="BR61" s="68"/>
      <c r="BS61" s="68"/>
      <c r="BT61" s="68"/>
      <c r="BU61" s="68"/>
      <c r="BV61" s="68"/>
      <c r="BX61" s="68"/>
      <c r="BY61" s="68"/>
      <c r="BZ61" s="68"/>
      <c r="CA61" s="68"/>
    </row>
    <row r="62" spans="2:79" s="66" customFormat="1">
      <c r="B62" s="70" t="s">
        <v>220</v>
      </c>
      <c r="C62" s="67"/>
      <c r="D62" s="92" t="s">
        <v>217</v>
      </c>
      <c r="E62" s="92" t="s">
        <v>219</v>
      </c>
      <c r="F62" s="92"/>
      <c r="G62" s="92"/>
      <c r="H62" s="92"/>
      <c r="I62" s="92"/>
      <c r="BG62" s="68"/>
      <c r="BH62" s="68"/>
      <c r="BI62" s="68"/>
      <c r="BJ62" s="68"/>
      <c r="BK62" s="68"/>
      <c r="BL62" s="68"/>
      <c r="BM62" s="68"/>
      <c r="BN62" s="68"/>
      <c r="BO62" s="68"/>
      <c r="BP62" s="68"/>
      <c r="BQ62" s="68"/>
      <c r="BR62" s="68"/>
      <c r="BS62" s="68"/>
      <c r="BT62" s="68"/>
      <c r="BU62" s="68"/>
      <c r="BV62" s="68"/>
      <c r="BX62" s="68"/>
      <c r="BY62" s="68"/>
      <c r="BZ62" s="68"/>
      <c r="CA62" s="68"/>
    </row>
    <row r="63" spans="2:79" s="66" customFormat="1">
      <c r="B63" s="71" t="s">
        <v>215</v>
      </c>
      <c r="C63" s="73" t="str">
        <f>'Get Started'!$D$7</f>
        <v>$</v>
      </c>
      <c r="D63" s="93">
        <f ca="1">K4</f>
        <v>43677</v>
      </c>
      <c r="E63" s="91">
        <f ca="1">EOMONTH(EDATE(D63,12),0)</f>
        <v>44043</v>
      </c>
      <c r="F63" s="66" t="s">
        <v>218</v>
      </c>
      <c r="H63" s="92"/>
      <c r="I63" s="92"/>
      <c r="K63" s="66">
        <f t="shared" ref="K63:T65" ca="1" si="241">IF(AND(K$4&lt;=$E63,K$4&gt;=$D63),K$52,0)</f>
        <v>0</v>
      </c>
      <c r="L63" s="66">
        <f t="shared" ca="1" si="241"/>
        <v>0</v>
      </c>
      <c r="M63" s="66">
        <f t="shared" ca="1" si="241"/>
        <v>0</v>
      </c>
      <c r="N63" s="66">
        <f t="shared" ca="1" si="241"/>
        <v>0</v>
      </c>
      <c r="O63" s="66">
        <f t="shared" ca="1" si="241"/>
        <v>0</v>
      </c>
      <c r="P63" s="66">
        <f t="shared" ca="1" si="241"/>
        <v>0</v>
      </c>
      <c r="Q63" s="66">
        <f t="shared" ca="1" si="241"/>
        <v>0</v>
      </c>
      <c r="R63" s="66">
        <f t="shared" ca="1" si="241"/>
        <v>0</v>
      </c>
      <c r="S63" s="66">
        <f t="shared" ca="1" si="241"/>
        <v>0</v>
      </c>
      <c r="T63" s="66">
        <f t="shared" ca="1" si="241"/>
        <v>0</v>
      </c>
      <c r="U63" s="66">
        <f t="shared" ref="U63:AD65" ca="1" si="242">IF(AND(U$4&lt;=$E63,U$4&gt;=$D63),U$52,0)</f>
        <v>0</v>
      </c>
      <c r="V63" s="66">
        <f t="shared" ca="1" si="242"/>
        <v>0</v>
      </c>
      <c r="W63" s="66">
        <f t="shared" ca="1" si="242"/>
        <v>0</v>
      </c>
      <c r="X63" s="66">
        <f t="shared" ca="1" si="242"/>
        <v>0</v>
      </c>
      <c r="Y63" s="66">
        <f t="shared" ca="1" si="242"/>
        <v>0</v>
      </c>
      <c r="Z63" s="66">
        <f t="shared" ca="1" si="242"/>
        <v>0</v>
      </c>
      <c r="AA63" s="66">
        <f t="shared" ca="1" si="242"/>
        <v>0</v>
      </c>
      <c r="AB63" s="66">
        <f t="shared" ca="1" si="242"/>
        <v>0</v>
      </c>
      <c r="AC63" s="66">
        <f t="shared" ca="1" si="242"/>
        <v>0</v>
      </c>
      <c r="AD63" s="66">
        <f t="shared" ca="1" si="242"/>
        <v>0</v>
      </c>
      <c r="AE63" s="66">
        <f t="shared" ref="AE63:AN65" ca="1" si="243">IF(AND(AE$4&lt;=$E63,AE$4&gt;=$D63),AE$52,0)</f>
        <v>0</v>
      </c>
      <c r="AF63" s="66">
        <f t="shared" ca="1" si="243"/>
        <v>0</v>
      </c>
      <c r="AG63" s="66">
        <f t="shared" ca="1" si="243"/>
        <v>0</v>
      </c>
      <c r="AH63" s="66">
        <f t="shared" ca="1" si="243"/>
        <v>0</v>
      </c>
      <c r="AI63" s="66">
        <f t="shared" ca="1" si="243"/>
        <v>0</v>
      </c>
      <c r="AJ63" s="66">
        <f t="shared" ca="1" si="243"/>
        <v>0</v>
      </c>
      <c r="AK63" s="66">
        <f t="shared" ca="1" si="243"/>
        <v>0</v>
      </c>
      <c r="AL63" s="66">
        <f t="shared" ca="1" si="243"/>
        <v>0</v>
      </c>
      <c r="AM63" s="66">
        <f t="shared" ca="1" si="243"/>
        <v>0</v>
      </c>
      <c r="AN63" s="66">
        <f t="shared" ca="1" si="243"/>
        <v>0</v>
      </c>
      <c r="AO63" s="66">
        <f t="shared" ref="AO63:AX65" ca="1" si="244">IF(AND(AO$4&lt;=$E63,AO$4&gt;=$D63),AO$52,0)</f>
        <v>0</v>
      </c>
      <c r="AP63" s="66">
        <f t="shared" ca="1" si="244"/>
        <v>0</v>
      </c>
      <c r="AQ63" s="66">
        <f t="shared" ca="1" si="244"/>
        <v>0</v>
      </c>
      <c r="AR63" s="66">
        <f t="shared" ca="1" si="244"/>
        <v>0</v>
      </c>
      <c r="AS63" s="66">
        <f t="shared" ca="1" si="244"/>
        <v>0</v>
      </c>
      <c r="AT63" s="66">
        <f t="shared" ca="1" si="244"/>
        <v>0</v>
      </c>
      <c r="AU63" s="66">
        <f t="shared" ca="1" si="244"/>
        <v>0</v>
      </c>
      <c r="AV63" s="66">
        <f t="shared" ca="1" si="244"/>
        <v>0</v>
      </c>
      <c r="AW63" s="66">
        <f t="shared" ca="1" si="244"/>
        <v>0</v>
      </c>
      <c r="AX63" s="66">
        <f t="shared" ca="1" si="244"/>
        <v>0</v>
      </c>
      <c r="AY63" s="66">
        <f t="shared" ref="AY63:BE65" ca="1" si="245">IF(AND(AY$4&lt;=$E63,AY$4&gt;=$D63),AY$52,0)</f>
        <v>0</v>
      </c>
      <c r="AZ63" s="66">
        <f t="shared" ca="1" si="245"/>
        <v>0</v>
      </c>
      <c r="BA63" s="66">
        <f t="shared" ca="1" si="245"/>
        <v>0</v>
      </c>
      <c r="BB63" s="66">
        <f t="shared" ca="1" si="245"/>
        <v>0</v>
      </c>
      <c r="BC63" s="66">
        <f t="shared" ca="1" si="245"/>
        <v>0</v>
      </c>
      <c r="BD63" s="66">
        <f t="shared" ca="1" si="245"/>
        <v>0</v>
      </c>
      <c r="BE63" s="66">
        <f t="shared" ca="1" si="245"/>
        <v>0</v>
      </c>
      <c r="BG63" s="68">
        <f t="shared" ref="BG63:BV66" ca="1" si="246">SUMIFS($K63:$BE63,$K$6:$BE$6,BG$6,$K$7:$BE$7,BG$7)</f>
        <v>0</v>
      </c>
      <c r="BH63" s="68">
        <f t="shared" ca="1" si="246"/>
        <v>0</v>
      </c>
      <c r="BI63" s="68">
        <f t="shared" ca="1" si="246"/>
        <v>0</v>
      </c>
      <c r="BJ63" s="68">
        <f t="shared" ca="1" si="246"/>
        <v>0</v>
      </c>
      <c r="BK63" s="68">
        <f t="shared" ca="1" si="246"/>
        <v>0</v>
      </c>
      <c r="BL63" s="68">
        <f t="shared" ca="1" si="246"/>
        <v>0</v>
      </c>
      <c r="BM63" s="68">
        <f t="shared" ca="1" si="246"/>
        <v>0</v>
      </c>
      <c r="BN63" s="68">
        <f t="shared" ca="1" si="246"/>
        <v>0</v>
      </c>
      <c r="BO63" s="68">
        <f t="shared" ca="1" si="246"/>
        <v>0</v>
      </c>
      <c r="BP63" s="68">
        <f t="shared" ca="1" si="246"/>
        <v>0</v>
      </c>
      <c r="BQ63" s="68">
        <f t="shared" ca="1" si="246"/>
        <v>0</v>
      </c>
      <c r="BR63" s="68">
        <f t="shared" ca="1" si="246"/>
        <v>0</v>
      </c>
      <c r="BS63" s="68">
        <f t="shared" ca="1" si="246"/>
        <v>0</v>
      </c>
      <c r="BT63" s="68">
        <f t="shared" ca="1" si="246"/>
        <v>0</v>
      </c>
      <c r="BU63" s="68">
        <f t="shared" ca="1" si="246"/>
        <v>0</v>
      </c>
      <c r="BV63" s="68">
        <f t="shared" ca="1" si="246"/>
        <v>0</v>
      </c>
      <c r="BX63" s="68">
        <f t="shared" ref="BX63:CA66" ca="1" si="247">SUMIFS($K63:$BE63,$K$6:$BE$6,BX$6)</f>
        <v>0</v>
      </c>
      <c r="BY63" s="68">
        <f t="shared" ca="1" si="247"/>
        <v>0</v>
      </c>
      <c r="BZ63" s="68">
        <f t="shared" ca="1" si="247"/>
        <v>0</v>
      </c>
      <c r="CA63" s="68">
        <f t="shared" ca="1" si="247"/>
        <v>0</v>
      </c>
    </row>
    <row r="64" spans="2:79" s="66" customFormat="1">
      <c r="B64" s="71" t="s">
        <v>214</v>
      </c>
      <c r="C64" s="73" t="str">
        <f>'Get Started'!$D$7</f>
        <v>$</v>
      </c>
      <c r="D64" s="93">
        <f ca="1">EOMONTH(EDATE(E63,1),0)</f>
        <v>44074</v>
      </c>
      <c r="E64" s="91">
        <f ca="1">EOMONTH(EDATE(D64,12),0)</f>
        <v>44439</v>
      </c>
      <c r="F64" s="66" t="s">
        <v>218</v>
      </c>
      <c r="H64" s="92"/>
      <c r="I64" s="92"/>
      <c r="K64" s="66">
        <f t="shared" ca="1" si="241"/>
        <v>0</v>
      </c>
      <c r="L64" s="66">
        <f t="shared" ca="1" si="241"/>
        <v>0</v>
      </c>
      <c r="M64" s="66">
        <f t="shared" ca="1" si="241"/>
        <v>0</v>
      </c>
      <c r="N64" s="66">
        <f t="shared" ca="1" si="241"/>
        <v>0</v>
      </c>
      <c r="O64" s="66">
        <f t="shared" ca="1" si="241"/>
        <v>0</v>
      </c>
      <c r="P64" s="66">
        <f t="shared" ca="1" si="241"/>
        <v>0</v>
      </c>
      <c r="Q64" s="66">
        <f t="shared" ca="1" si="241"/>
        <v>0</v>
      </c>
      <c r="R64" s="66">
        <f t="shared" ca="1" si="241"/>
        <v>0</v>
      </c>
      <c r="S64" s="66">
        <f t="shared" ca="1" si="241"/>
        <v>0</v>
      </c>
      <c r="T64" s="66">
        <f t="shared" ca="1" si="241"/>
        <v>0</v>
      </c>
      <c r="U64" s="66">
        <f t="shared" ca="1" si="242"/>
        <v>0</v>
      </c>
      <c r="V64" s="66">
        <f t="shared" ca="1" si="242"/>
        <v>0</v>
      </c>
      <c r="W64" s="66">
        <f t="shared" ca="1" si="242"/>
        <v>0</v>
      </c>
      <c r="X64" s="66">
        <f t="shared" ca="1" si="242"/>
        <v>0</v>
      </c>
      <c r="Y64" s="66">
        <f t="shared" ca="1" si="242"/>
        <v>0</v>
      </c>
      <c r="Z64" s="66">
        <f t="shared" ca="1" si="242"/>
        <v>0</v>
      </c>
      <c r="AA64" s="66">
        <f t="shared" ca="1" si="242"/>
        <v>0</v>
      </c>
      <c r="AB64" s="66">
        <f t="shared" ca="1" si="242"/>
        <v>0</v>
      </c>
      <c r="AC64" s="66">
        <f t="shared" ca="1" si="242"/>
        <v>0</v>
      </c>
      <c r="AD64" s="66">
        <f t="shared" ca="1" si="242"/>
        <v>0</v>
      </c>
      <c r="AE64" s="66">
        <f t="shared" ca="1" si="243"/>
        <v>0</v>
      </c>
      <c r="AF64" s="66">
        <f t="shared" ca="1" si="243"/>
        <v>0</v>
      </c>
      <c r="AG64" s="66">
        <f t="shared" ca="1" si="243"/>
        <v>0</v>
      </c>
      <c r="AH64" s="66">
        <f t="shared" ca="1" si="243"/>
        <v>0</v>
      </c>
      <c r="AI64" s="66">
        <f t="shared" ca="1" si="243"/>
        <v>0</v>
      </c>
      <c r="AJ64" s="66">
        <f t="shared" ca="1" si="243"/>
        <v>0</v>
      </c>
      <c r="AK64" s="66">
        <f t="shared" ca="1" si="243"/>
        <v>0</v>
      </c>
      <c r="AL64" s="66">
        <f t="shared" ca="1" si="243"/>
        <v>0</v>
      </c>
      <c r="AM64" s="66">
        <f t="shared" ca="1" si="243"/>
        <v>0</v>
      </c>
      <c r="AN64" s="66">
        <f t="shared" ca="1" si="243"/>
        <v>0</v>
      </c>
      <c r="AO64" s="66">
        <f t="shared" ca="1" si="244"/>
        <v>0</v>
      </c>
      <c r="AP64" s="66">
        <f t="shared" ca="1" si="244"/>
        <v>0</v>
      </c>
      <c r="AQ64" s="66">
        <f t="shared" ca="1" si="244"/>
        <v>0</v>
      </c>
      <c r="AR64" s="66">
        <f t="shared" ca="1" si="244"/>
        <v>0</v>
      </c>
      <c r="AS64" s="66">
        <f t="shared" ca="1" si="244"/>
        <v>0</v>
      </c>
      <c r="AT64" s="66">
        <f t="shared" ca="1" si="244"/>
        <v>0</v>
      </c>
      <c r="AU64" s="66">
        <f t="shared" ca="1" si="244"/>
        <v>0</v>
      </c>
      <c r="AV64" s="66">
        <f t="shared" ca="1" si="244"/>
        <v>0</v>
      </c>
      <c r="AW64" s="66">
        <f t="shared" ca="1" si="244"/>
        <v>0</v>
      </c>
      <c r="AX64" s="66">
        <f t="shared" ca="1" si="244"/>
        <v>0</v>
      </c>
      <c r="AY64" s="66">
        <f t="shared" ca="1" si="245"/>
        <v>0</v>
      </c>
      <c r="AZ64" s="66">
        <f t="shared" ca="1" si="245"/>
        <v>0</v>
      </c>
      <c r="BA64" s="66">
        <f t="shared" ca="1" si="245"/>
        <v>0</v>
      </c>
      <c r="BB64" s="66">
        <f t="shared" ca="1" si="245"/>
        <v>0</v>
      </c>
      <c r="BC64" s="66">
        <f t="shared" ca="1" si="245"/>
        <v>0</v>
      </c>
      <c r="BD64" s="66">
        <f t="shared" ca="1" si="245"/>
        <v>0</v>
      </c>
      <c r="BE64" s="66">
        <f t="shared" ca="1" si="245"/>
        <v>0</v>
      </c>
      <c r="BG64" s="68">
        <f t="shared" ca="1" si="246"/>
        <v>0</v>
      </c>
      <c r="BH64" s="68">
        <f t="shared" ca="1" si="246"/>
        <v>0</v>
      </c>
      <c r="BI64" s="68">
        <f t="shared" ca="1" si="246"/>
        <v>0</v>
      </c>
      <c r="BJ64" s="68">
        <f t="shared" ca="1" si="246"/>
        <v>0</v>
      </c>
      <c r="BK64" s="68">
        <f t="shared" ca="1" si="246"/>
        <v>0</v>
      </c>
      <c r="BL64" s="68">
        <f t="shared" ca="1" si="246"/>
        <v>0</v>
      </c>
      <c r="BM64" s="68">
        <f t="shared" ca="1" si="246"/>
        <v>0</v>
      </c>
      <c r="BN64" s="68">
        <f t="shared" ca="1" si="246"/>
        <v>0</v>
      </c>
      <c r="BO64" s="68">
        <f t="shared" ca="1" si="246"/>
        <v>0</v>
      </c>
      <c r="BP64" s="68">
        <f t="shared" ca="1" si="246"/>
        <v>0</v>
      </c>
      <c r="BQ64" s="68">
        <f t="shared" ca="1" si="246"/>
        <v>0</v>
      </c>
      <c r="BR64" s="68">
        <f t="shared" ca="1" si="246"/>
        <v>0</v>
      </c>
      <c r="BS64" s="68">
        <f t="shared" ca="1" si="246"/>
        <v>0</v>
      </c>
      <c r="BT64" s="68">
        <f t="shared" ca="1" si="246"/>
        <v>0</v>
      </c>
      <c r="BU64" s="68">
        <f t="shared" ca="1" si="246"/>
        <v>0</v>
      </c>
      <c r="BV64" s="68">
        <f t="shared" ca="1" si="246"/>
        <v>0</v>
      </c>
      <c r="BX64" s="68">
        <f t="shared" ca="1" si="247"/>
        <v>0</v>
      </c>
      <c r="BY64" s="68">
        <f t="shared" ca="1" si="247"/>
        <v>0</v>
      </c>
      <c r="BZ64" s="68">
        <f t="shared" ca="1" si="247"/>
        <v>0</v>
      </c>
      <c r="CA64" s="68">
        <f t="shared" ca="1" si="247"/>
        <v>0</v>
      </c>
    </row>
    <row r="65" spans="2:79" s="66" customFormat="1">
      <c r="B65" s="71" t="s">
        <v>216</v>
      </c>
      <c r="C65" s="73" t="str">
        <f>'Get Started'!$D$7</f>
        <v>$</v>
      </c>
      <c r="D65" s="93">
        <f ca="1">EOMONTH(EDATE(E64,1),0)</f>
        <v>44469</v>
      </c>
      <c r="E65" s="93">
        <f ca="1">BE4</f>
        <v>45077</v>
      </c>
      <c r="F65" s="66" t="s">
        <v>218</v>
      </c>
      <c r="H65" s="92"/>
      <c r="I65" s="92"/>
      <c r="K65" s="66">
        <f t="shared" ca="1" si="241"/>
        <v>0</v>
      </c>
      <c r="L65" s="66">
        <f t="shared" ca="1" si="241"/>
        <v>0</v>
      </c>
      <c r="M65" s="66">
        <f t="shared" ca="1" si="241"/>
        <v>0</v>
      </c>
      <c r="N65" s="66">
        <f t="shared" ca="1" si="241"/>
        <v>0</v>
      </c>
      <c r="O65" s="66">
        <f t="shared" ca="1" si="241"/>
        <v>0</v>
      </c>
      <c r="P65" s="66">
        <f t="shared" ca="1" si="241"/>
        <v>0</v>
      </c>
      <c r="Q65" s="66">
        <f t="shared" ca="1" si="241"/>
        <v>0</v>
      </c>
      <c r="R65" s="66">
        <f t="shared" ca="1" si="241"/>
        <v>0</v>
      </c>
      <c r="S65" s="66">
        <f t="shared" ca="1" si="241"/>
        <v>0</v>
      </c>
      <c r="T65" s="66">
        <f t="shared" ca="1" si="241"/>
        <v>0</v>
      </c>
      <c r="U65" s="66">
        <f t="shared" ca="1" si="242"/>
        <v>0</v>
      </c>
      <c r="V65" s="66">
        <f t="shared" ca="1" si="242"/>
        <v>0</v>
      </c>
      <c r="W65" s="66">
        <f t="shared" ca="1" si="242"/>
        <v>0</v>
      </c>
      <c r="X65" s="66">
        <f t="shared" ca="1" si="242"/>
        <v>0</v>
      </c>
      <c r="Y65" s="66">
        <f t="shared" ca="1" si="242"/>
        <v>0</v>
      </c>
      <c r="Z65" s="66">
        <f t="shared" ca="1" si="242"/>
        <v>0</v>
      </c>
      <c r="AA65" s="66">
        <f t="shared" ca="1" si="242"/>
        <v>0</v>
      </c>
      <c r="AB65" s="66">
        <f t="shared" ca="1" si="242"/>
        <v>0</v>
      </c>
      <c r="AC65" s="66">
        <f t="shared" ca="1" si="242"/>
        <v>0</v>
      </c>
      <c r="AD65" s="66">
        <f t="shared" ca="1" si="242"/>
        <v>0</v>
      </c>
      <c r="AE65" s="66">
        <f t="shared" ca="1" si="243"/>
        <v>0</v>
      </c>
      <c r="AF65" s="66">
        <f t="shared" ca="1" si="243"/>
        <v>0</v>
      </c>
      <c r="AG65" s="66">
        <f t="shared" ca="1" si="243"/>
        <v>0</v>
      </c>
      <c r="AH65" s="66">
        <f t="shared" ca="1" si="243"/>
        <v>0</v>
      </c>
      <c r="AI65" s="66">
        <f t="shared" ca="1" si="243"/>
        <v>0</v>
      </c>
      <c r="AJ65" s="66">
        <f t="shared" ca="1" si="243"/>
        <v>0</v>
      </c>
      <c r="AK65" s="66">
        <f t="shared" ca="1" si="243"/>
        <v>0</v>
      </c>
      <c r="AL65" s="66">
        <f t="shared" ca="1" si="243"/>
        <v>0</v>
      </c>
      <c r="AM65" s="66">
        <f t="shared" ca="1" si="243"/>
        <v>0</v>
      </c>
      <c r="AN65" s="66">
        <f t="shared" ca="1" si="243"/>
        <v>0</v>
      </c>
      <c r="AO65" s="66">
        <f t="shared" ca="1" si="244"/>
        <v>0</v>
      </c>
      <c r="AP65" s="66">
        <f t="shared" ca="1" si="244"/>
        <v>0</v>
      </c>
      <c r="AQ65" s="66">
        <f t="shared" ca="1" si="244"/>
        <v>0</v>
      </c>
      <c r="AR65" s="66">
        <f t="shared" ca="1" si="244"/>
        <v>0</v>
      </c>
      <c r="AS65" s="66">
        <f t="shared" ca="1" si="244"/>
        <v>0</v>
      </c>
      <c r="AT65" s="66">
        <f t="shared" ca="1" si="244"/>
        <v>0</v>
      </c>
      <c r="AU65" s="66">
        <f t="shared" ca="1" si="244"/>
        <v>0</v>
      </c>
      <c r="AV65" s="66">
        <f t="shared" ca="1" si="244"/>
        <v>0</v>
      </c>
      <c r="AW65" s="66">
        <f t="shared" ca="1" si="244"/>
        <v>0</v>
      </c>
      <c r="AX65" s="66">
        <f t="shared" ca="1" si="244"/>
        <v>0</v>
      </c>
      <c r="AY65" s="66">
        <f t="shared" ca="1" si="245"/>
        <v>0</v>
      </c>
      <c r="AZ65" s="66">
        <f t="shared" ca="1" si="245"/>
        <v>0</v>
      </c>
      <c r="BA65" s="66">
        <f t="shared" ca="1" si="245"/>
        <v>0</v>
      </c>
      <c r="BB65" s="66">
        <f t="shared" ca="1" si="245"/>
        <v>0</v>
      </c>
      <c r="BC65" s="66">
        <f t="shared" ca="1" si="245"/>
        <v>0</v>
      </c>
      <c r="BD65" s="66">
        <f t="shared" ca="1" si="245"/>
        <v>0</v>
      </c>
      <c r="BE65" s="66">
        <f t="shared" ca="1" si="245"/>
        <v>0</v>
      </c>
      <c r="BG65" s="68">
        <f t="shared" ca="1" si="246"/>
        <v>0</v>
      </c>
      <c r="BH65" s="68">
        <f t="shared" ca="1" si="246"/>
        <v>0</v>
      </c>
      <c r="BI65" s="68">
        <f t="shared" ca="1" si="246"/>
        <v>0</v>
      </c>
      <c r="BJ65" s="68">
        <f t="shared" ca="1" si="246"/>
        <v>0</v>
      </c>
      <c r="BK65" s="68">
        <f t="shared" ca="1" si="246"/>
        <v>0</v>
      </c>
      <c r="BL65" s="68">
        <f t="shared" ca="1" si="246"/>
        <v>0</v>
      </c>
      <c r="BM65" s="68">
        <f t="shared" ca="1" si="246"/>
        <v>0</v>
      </c>
      <c r="BN65" s="68">
        <f t="shared" ca="1" si="246"/>
        <v>0</v>
      </c>
      <c r="BO65" s="68">
        <f t="shared" ca="1" si="246"/>
        <v>0</v>
      </c>
      <c r="BP65" s="68">
        <f t="shared" ca="1" si="246"/>
        <v>0</v>
      </c>
      <c r="BQ65" s="68">
        <f t="shared" ca="1" si="246"/>
        <v>0</v>
      </c>
      <c r="BR65" s="68">
        <f t="shared" ca="1" si="246"/>
        <v>0</v>
      </c>
      <c r="BS65" s="68">
        <f t="shared" ca="1" si="246"/>
        <v>0</v>
      </c>
      <c r="BT65" s="68">
        <f t="shared" ca="1" si="246"/>
        <v>0</v>
      </c>
      <c r="BU65" s="68">
        <f t="shared" ca="1" si="246"/>
        <v>0</v>
      </c>
      <c r="BV65" s="68">
        <f t="shared" ca="1" si="246"/>
        <v>0</v>
      </c>
      <c r="BX65" s="68">
        <f t="shared" ca="1" si="247"/>
        <v>0</v>
      </c>
      <c r="BY65" s="68">
        <f t="shared" ca="1" si="247"/>
        <v>0</v>
      </c>
      <c r="BZ65" s="68">
        <f t="shared" ca="1" si="247"/>
        <v>0</v>
      </c>
      <c r="CA65" s="68">
        <f t="shared" ca="1" si="247"/>
        <v>0</v>
      </c>
    </row>
    <row r="66" spans="2:79" s="66" customFormat="1">
      <c r="B66" s="66" t="s">
        <v>80</v>
      </c>
      <c r="C66" s="73" t="str">
        <f>'Get Started'!$D$7</f>
        <v>$</v>
      </c>
      <c r="K66" s="69">
        <f ca="1">SUM(K63:K65)</f>
        <v>0</v>
      </c>
      <c r="L66" s="69">
        <f t="shared" ref="L66:BE66" ca="1" si="248">SUM(L63:L65)</f>
        <v>0</v>
      </c>
      <c r="M66" s="69">
        <f t="shared" ca="1" si="248"/>
        <v>0</v>
      </c>
      <c r="N66" s="69">
        <f t="shared" ca="1" si="248"/>
        <v>0</v>
      </c>
      <c r="O66" s="69">
        <f t="shared" ca="1" si="248"/>
        <v>0</v>
      </c>
      <c r="P66" s="69">
        <f t="shared" ca="1" si="248"/>
        <v>0</v>
      </c>
      <c r="Q66" s="69">
        <f t="shared" ca="1" si="248"/>
        <v>0</v>
      </c>
      <c r="R66" s="69">
        <f t="shared" ca="1" si="248"/>
        <v>0</v>
      </c>
      <c r="S66" s="69">
        <f t="shared" ca="1" si="248"/>
        <v>0</v>
      </c>
      <c r="T66" s="69">
        <f t="shared" ca="1" si="248"/>
        <v>0</v>
      </c>
      <c r="U66" s="69">
        <f t="shared" ca="1" si="248"/>
        <v>0</v>
      </c>
      <c r="V66" s="69">
        <f t="shared" ca="1" si="248"/>
        <v>0</v>
      </c>
      <c r="W66" s="69">
        <f t="shared" ca="1" si="248"/>
        <v>0</v>
      </c>
      <c r="X66" s="69">
        <f t="shared" ca="1" si="248"/>
        <v>0</v>
      </c>
      <c r="Y66" s="69">
        <f t="shared" ca="1" si="248"/>
        <v>0</v>
      </c>
      <c r="Z66" s="69">
        <f t="shared" ca="1" si="248"/>
        <v>0</v>
      </c>
      <c r="AA66" s="69">
        <f t="shared" ca="1" si="248"/>
        <v>0</v>
      </c>
      <c r="AB66" s="69">
        <f t="shared" ca="1" si="248"/>
        <v>0</v>
      </c>
      <c r="AC66" s="69">
        <f t="shared" ca="1" si="248"/>
        <v>0</v>
      </c>
      <c r="AD66" s="69">
        <f t="shared" ca="1" si="248"/>
        <v>0</v>
      </c>
      <c r="AE66" s="69">
        <f t="shared" ca="1" si="248"/>
        <v>0</v>
      </c>
      <c r="AF66" s="69">
        <f t="shared" ca="1" si="248"/>
        <v>0</v>
      </c>
      <c r="AG66" s="69">
        <f t="shared" ca="1" si="248"/>
        <v>0</v>
      </c>
      <c r="AH66" s="69">
        <f t="shared" ca="1" si="248"/>
        <v>0</v>
      </c>
      <c r="AI66" s="69">
        <f t="shared" ca="1" si="248"/>
        <v>0</v>
      </c>
      <c r="AJ66" s="69">
        <f t="shared" ca="1" si="248"/>
        <v>0</v>
      </c>
      <c r="AK66" s="69">
        <f t="shared" ca="1" si="248"/>
        <v>0</v>
      </c>
      <c r="AL66" s="69">
        <f t="shared" ca="1" si="248"/>
        <v>0</v>
      </c>
      <c r="AM66" s="69">
        <f t="shared" ca="1" si="248"/>
        <v>0</v>
      </c>
      <c r="AN66" s="69">
        <f t="shared" ca="1" si="248"/>
        <v>0</v>
      </c>
      <c r="AO66" s="69">
        <f t="shared" ca="1" si="248"/>
        <v>0</v>
      </c>
      <c r="AP66" s="69">
        <f t="shared" ca="1" si="248"/>
        <v>0</v>
      </c>
      <c r="AQ66" s="69">
        <f t="shared" ca="1" si="248"/>
        <v>0</v>
      </c>
      <c r="AR66" s="69">
        <f t="shared" ca="1" si="248"/>
        <v>0</v>
      </c>
      <c r="AS66" s="69">
        <f t="shared" ca="1" si="248"/>
        <v>0</v>
      </c>
      <c r="AT66" s="69">
        <f t="shared" ca="1" si="248"/>
        <v>0</v>
      </c>
      <c r="AU66" s="69">
        <f t="shared" ca="1" si="248"/>
        <v>0</v>
      </c>
      <c r="AV66" s="69">
        <f t="shared" ca="1" si="248"/>
        <v>0</v>
      </c>
      <c r="AW66" s="69">
        <f t="shared" ca="1" si="248"/>
        <v>0</v>
      </c>
      <c r="AX66" s="69">
        <f t="shared" ca="1" si="248"/>
        <v>0</v>
      </c>
      <c r="AY66" s="69">
        <f t="shared" ca="1" si="248"/>
        <v>0</v>
      </c>
      <c r="AZ66" s="69">
        <f t="shared" ca="1" si="248"/>
        <v>0</v>
      </c>
      <c r="BA66" s="69">
        <f t="shared" ca="1" si="248"/>
        <v>0</v>
      </c>
      <c r="BB66" s="69">
        <f t="shared" ca="1" si="248"/>
        <v>0</v>
      </c>
      <c r="BC66" s="69">
        <f t="shared" ca="1" si="248"/>
        <v>0</v>
      </c>
      <c r="BD66" s="69">
        <f t="shared" ca="1" si="248"/>
        <v>0</v>
      </c>
      <c r="BE66" s="69">
        <f t="shared" ca="1" si="248"/>
        <v>0</v>
      </c>
      <c r="BG66" s="68">
        <f t="shared" ca="1" si="246"/>
        <v>0</v>
      </c>
      <c r="BH66" s="68">
        <f t="shared" ca="1" si="246"/>
        <v>0</v>
      </c>
      <c r="BI66" s="68">
        <f t="shared" ca="1" si="246"/>
        <v>0</v>
      </c>
      <c r="BJ66" s="68">
        <f t="shared" ca="1" si="246"/>
        <v>0</v>
      </c>
      <c r="BK66" s="68">
        <f t="shared" ca="1" si="246"/>
        <v>0</v>
      </c>
      <c r="BL66" s="68">
        <f t="shared" ca="1" si="246"/>
        <v>0</v>
      </c>
      <c r="BM66" s="68">
        <f t="shared" ca="1" si="246"/>
        <v>0</v>
      </c>
      <c r="BN66" s="68">
        <f t="shared" ca="1" si="246"/>
        <v>0</v>
      </c>
      <c r="BO66" s="68">
        <f t="shared" ca="1" si="246"/>
        <v>0</v>
      </c>
      <c r="BP66" s="68">
        <f t="shared" ca="1" si="246"/>
        <v>0</v>
      </c>
      <c r="BQ66" s="68">
        <f t="shared" ca="1" si="246"/>
        <v>0</v>
      </c>
      <c r="BR66" s="68">
        <f t="shared" ca="1" si="246"/>
        <v>0</v>
      </c>
      <c r="BS66" s="68">
        <f t="shared" ca="1" si="246"/>
        <v>0</v>
      </c>
      <c r="BT66" s="68">
        <f t="shared" ca="1" si="246"/>
        <v>0</v>
      </c>
      <c r="BU66" s="68">
        <f t="shared" ca="1" si="246"/>
        <v>0</v>
      </c>
      <c r="BV66" s="68">
        <f t="shared" ca="1" si="246"/>
        <v>0</v>
      </c>
      <c r="BX66" s="68">
        <f t="shared" ca="1" si="247"/>
        <v>0</v>
      </c>
      <c r="BY66" s="68">
        <f t="shared" ca="1" si="247"/>
        <v>0</v>
      </c>
      <c r="BZ66" s="68">
        <f t="shared" ca="1" si="247"/>
        <v>0</v>
      </c>
      <c r="CA66" s="68">
        <f t="shared" ca="1" si="247"/>
        <v>0</v>
      </c>
    </row>
    <row r="67" spans="2:79" s="66" customFormat="1">
      <c r="C67" s="67"/>
      <c r="BG67" s="68"/>
      <c r="BH67" s="68"/>
      <c r="BI67" s="68"/>
      <c r="BJ67" s="68"/>
      <c r="BK67" s="68"/>
      <c r="BL67" s="68"/>
      <c r="BM67" s="68"/>
      <c r="BN67" s="68"/>
      <c r="BO67" s="68"/>
      <c r="BP67" s="68"/>
      <c r="BQ67" s="68"/>
      <c r="BR67" s="68"/>
      <c r="BS67" s="68"/>
      <c r="BT67" s="68"/>
      <c r="BU67" s="68"/>
      <c r="BV67" s="68"/>
      <c r="BX67" s="68"/>
      <c r="BY67" s="68"/>
      <c r="BZ67" s="68"/>
      <c r="CA67" s="68"/>
    </row>
    <row r="68" spans="2:79" s="66" customFormat="1">
      <c r="C68" s="67"/>
      <c r="BG68" s="68"/>
      <c r="BH68" s="68"/>
      <c r="BI68" s="68"/>
      <c r="BJ68" s="68"/>
      <c r="BK68" s="68"/>
      <c r="BL68" s="68"/>
      <c r="BM68" s="68"/>
      <c r="BN68" s="68"/>
      <c r="BO68" s="68"/>
      <c r="BP68" s="68"/>
      <c r="BQ68" s="68"/>
      <c r="BR68" s="68"/>
      <c r="BS68" s="68"/>
      <c r="BT68" s="68"/>
      <c r="BU68" s="68"/>
      <c r="BV68" s="68"/>
      <c r="BX68" s="68"/>
      <c r="BY68" s="68"/>
      <c r="BZ68" s="68"/>
      <c r="CA68" s="68"/>
    </row>
    <row r="69" spans="2:79" s="66" customFormat="1">
      <c r="B69" s="49" t="s">
        <v>121</v>
      </c>
      <c r="C69" s="72"/>
      <c r="D69" s="49"/>
      <c r="E69" s="49"/>
      <c r="F69" s="49"/>
      <c r="G69" s="49"/>
      <c r="H69" s="49"/>
      <c r="I69" s="49"/>
      <c r="J69" s="49"/>
    </row>
    <row r="70" spans="2:79" s="66" customFormat="1">
      <c r="B70" s="66" t="s">
        <v>74</v>
      </c>
      <c r="C70" s="67" t="str">
        <f>'Get Started'!$D$7</f>
        <v>$</v>
      </c>
      <c r="D70" s="66" t="s">
        <v>151</v>
      </c>
      <c r="K70" s="66">
        <f>-K52</f>
        <v>0</v>
      </c>
      <c r="L70" s="66">
        <f t="shared" ref="L70:BE70" si="249">-L52</f>
        <v>0</v>
      </c>
      <c r="M70" s="66">
        <f t="shared" si="249"/>
        <v>0</v>
      </c>
      <c r="N70" s="66">
        <f t="shared" si="249"/>
        <v>0</v>
      </c>
      <c r="O70" s="66">
        <f t="shared" si="249"/>
        <v>0</v>
      </c>
      <c r="P70" s="66">
        <f t="shared" si="249"/>
        <v>0</v>
      </c>
      <c r="Q70" s="66">
        <f t="shared" si="249"/>
        <v>0</v>
      </c>
      <c r="R70" s="66">
        <f t="shared" si="249"/>
        <v>0</v>
      </c>
      <c r="S70" s="66">
        <f t="shared" si="249"/>
        <v>0</v>
      </c>
      <c r="T70" s="66">
        <f t="shared" si="249"/>
        <v>0</v>
      </c>
      <c r="U70" s="66">
        <f t="shared" si="249"/>
        <v>0</v>
      </c>
      <c r="V70" s="66">
        <f t="shared" si="249"/>
        <v>0</v>
      </c>
      <c r="W70" s="66">
        <f t="shared" si="249"/>
        <v>0</v>
      </c>
      <c r="X70" s="66">
        <f t="shared" si="249"/>
        <v>0</v>
      </c>
      <c r="Y70" s="66">
        <f t="shared" si="249"/>
        <v>0</v>
      </c>
      <c r="Z70" s="66">
        <f t="shared" si="249"/>
        <v>0</v>
      </c>
      <c r="AA70" s="66">
        <f t="shared" si="249"/>
        <v>0</v>
      </c>
      <c r="AB70" s="66">
        <f t="shared" si="249"/>
        <v>0</v>
      </c>
      <c r="AC70" s="66">
        <f t="shared" si="249"/>
        <v>0</v>
      </c>
      <c r="AD70" s="66">
        <f t="shared" si="249"/>
        <v>0</v>
      </c>
      <c r="AE70" s="66">
        <f t="shared" si="249"/>
        <v>0</v>
      </c>
      <c r="AF70" s="66">
        <f t="shared" si="249"/>
        <v>0</v>
      </c>
      <c r="AG70" s="66">
        <f t="shared" si="249"/>
        <v>0</v>
      </c>
      <c r="AH70" s="66">
        <f t="shared" si="249"/>
        <v>0</v>
      </c>
      <c r="AI70" s="66">
        <f t="shared" si="249"/>
        <v>0</v>
      </c>
      <c r="AJ70" s="66">
        <f t="shared" si="249"/>
        <v>0</v>
      </c>
      <c r="AK70" s="66">
        <f t="shared" si="249"/>
        <v>0</v>
      </c>
      <c r="AL70" s="66">
        <f t="shared" si="249"/>
        <v>0</v>
      </c>
      <c r="AM70" s="66">
        <f t="shared" si="249"/>
        <v>0</v>
      </c>
      <c r="AN70" s="66">
        <f t="shared" si="249"/>
        <v>0</v>
      </c>
      <c r="AO70" s="66">
        <f t="shared" si="249"/>
        <v>0</v>
      </c>
      <c r="AP70" s="66">
        <f t="shared" si="249"/>
        <v>0</v>
      </c>
      <c r="AQ70" s="66">
        <f t="shared" si="249"/>
        <v>0</v>
      </c>
      <c r="AR70" s="66">
        <f t="shared" si="249"/>
        <v>0</v>
      </c>
      <c r="AS70" s="66">
        <f t="shared" si="249"/>
        <v>0</v>
      </c>
      <c r="AT70" s="66">
        <f t="shared" si="249"/>
        <v>0</v>
      </c>
      <c r="AU70" s="66">
        <f t="shared" si="249"/>
        <v>0</v>
      </c>
      <c r="AV70" s="66">
        <f t="shared" si="249"/>
        <v>0</v>
      </c>
      <c r="AW70" s="66">
        <f t="shared" si="249"/>
        <v>0</v>
      </c>
      <c r="AX70" s="66">
        <f t="shared" si="249"/>
        <v>0</v>
      </c>
      <c r="AY70" s="66">
        <f t="shared" si="249"/>
        <v>0</v>
      </c>
      <c r="AZ70" s="66">
        <f t="shared" si="249"/>
        <v>0</v>
      </c>
      <c r="BA70" s="66">
        <f t="shared" si="249"/>
        <v>0</v>
      </c>
      <c r="BB70" s="66">
        <f t="shared" si="249"/>
        <v>0</v>
      </c>
      <c r="BC70" s="66">
        <f t="shared" si="249"/>
        <v>0</v>
      </c>
      <c r="BD70" s="66">
        <f t="shared" si="249"/>
        <v>0</v>
      </c>
      <c r="BE70" s="66">
        <f t="shared" si="249"/>
        <v>0</v>
      </c>
      <c r="BG70" s="68">
        <f t="shared" ref="BG70:BV71" ca="1" si="250">SUMIFS($K70:$BE70,$K$6:$BE$6,BG$6,$K$7:$BE$7,BG$7)</f>
        <v>0</v>
      </c>
      <c r="BH70" s="68">
        <f t="shared" ca="1" si="250"/>
        <v>0</v>
      </c>
      <c r="BI70" s="68">
        <f t="shared" ca="1" si="250"/>
        <v>0</v>
      </c>
      <c r="BJ70" s="68">
        <f t="shared" ca="1" si="250"/>
        <v>0</v>
      </c>
      <c r="BK70" s="68">
        <f t="shared" ca="1" si="250"/>
        <v>0</v>
      </c>
      <c r="BL70" s="68">
        <f t="shared" ca="1" si="250"/>
        <v>0</v>
      </c>
      <c r="BM70" s="68">
        <f t="shared" ca="1" si="250"/>
        <v>0</v>
      </c>
      <c r="BN70" s="68">
        <f t="shared" ca="1" si="250"/>
        <v>0</v>
      </c>
      <c r="BO70" s="68">
        <f t="shared" ca="1" si="250"/>
        <v>0</v>
      </c>
      <c r="BP70" s="68">
        <f t="shared" ca="1" si="250"/>
        <v>0</v>
      </c>
      <c r="BQ70" s="68">
        <f t="shared" ca="1" si="250"/>
        <v>0</v>
      </c>
      <c r="BR70" s="68">
        <f t="shared" ca="1" si="250"/>
        <v>0</v>
      </c>
      <c r="BS70" s="68">
        <f t="shared" ca="1" si="250"/>
        <v>0</v>
      </c>
      <c r="BT70" s="68">
        <f t="shared" ca="1" si="250"/>
        <v>0</v>
      </c>
      <c r="BU70" s="68">
        <f t="shared" ca="1" si="250"/>
        <v>0</v>
      </c>
      <c r="BV70" s="68">
        <f t="shared" ca="1" si="250"/>
        <v>0</v>
      </c>
      <c r="BX70" s="68">
        <f t="shared" ref="BX70:CA71" ca="1" si="251">SUMIFS($K70:$BE70,$K$6:$BE$6,BX$6)</f>
        <v>0</v>
      </c>
      <c r="BY70" s="68">
        <f t="shared" ca="1" si="251"/>
        <v>0</v>
      </c>
      <c r="BZ70" s="68">
        <f t="shared" ca="1" si="251"/>
        <v>0</v>
      </c>
      <c r="CA70" s="68">
        <f t="shared" ca="1" si="251"/>
        <v>0</v>
      </c>
    </row>
    <row r="71" spans="2:79" s="66" customFormat="1">
      <c r="B71" s="66" t="s">
        <v>73</v>
      </c>
      <c r="C71" s="67" t="str">
        <f>'Get Started'!$D$7</f>
        <v>$</v>
      </c>
      <c r="D71" s="66" t="s">
        <v>82</v>
      </c>
      <c r="K71" s="66">
        <f t="shared" ref="K71:BE71" si="252">K16+K70</f>
        <v>0</v>
      </c>
      <c r="L71" s="66">
        <f t="shared" si="252"/>
        <v>0</v>
      </c>
      <c r="M71" s="66">
        <f t="shared" si="252"/>
        <v>0</v>
      </c>
      <c r="N71" s="66">
        <f t="shared" si="252"/>
        <v>0</v>
      </c>
      <c r="O71" s="66">
        <f t="shared" si="252"/>
        <v>0</v>
      </c>
      <c r="P71" s="66">
        <f t="shared" si="252"/>
        <v>0</v>
      </c>
      <c r="Q71" s="66">
        <f t="shared" si="252"/>
        <v>0</v>
      </c>
      <c r="R71" s="66">
        <f t="shared" si="252"/>
        <v>0</v>
      </c>
      <c r="S71" s="66">
        <f t="shared" si="252"/>
        <v>0</v>
      </c>
      <c r="T71" s="66">
        <f t="shared" si="252"/>
        <v>0</v>
      </c>
      <c r="U71" s="66">
        <f t="shared" si="252"/>
        <v>0</v>
      </c>
      <c r="V71" s="66">
        <f t="shared" si="252"/>
        <v>0</v>
      </c>
      <c r="W71" s="66">
        <f t="shared" si="252"/>
        <v>0</v>
      </c>
      <c r="X71" s="66">
        <f t="shared" si="252"/>
        <v>0</v>
      </c>
      <c r="Y71" s="66">
        <f t="shared" si="252"/>
        <v>0</v>
      </c>
      <c r="Z71" s="66">
        <f t="shared" si="252"/>
        <v>0</v>
      </c>
      <c r="AA71" s="66">
        <f t="shared" si="252"/>
        <v>0</v>
      </c>
      <c r="AB71" s="66">
        <f t="shared" si="252"/>
        <v>0</v>
      </c>
      <c r="AC71" s="66">
        <f t="shared" si="252"/>
        <v>0</v>
      </c>
      <c r="AD71" s="66">
        <f t="shared" si="252"/>
        <v>0</v>
      </c>
      <c r="AE71" s="66">
        <f t="shared" si="252"/>
        <v>0</v>
      </c>
      <c r="AF71" s="66">
        <f t="shared" si="252"/>
        <v>0</v>
      </c>
      <c r="AG71" s="66">
        <f t="shared" si="252"/>
        <v>0</v>
      </c>
      <c r="AH71" s="66">
        <f t="shared" si="252"/>
        <v>0</v>
      </c>
      <c r="AI71" s="66">
        <f t="shared" si="252"/>
        <v>0</v>
      </c>
      <c r="AJ71" s="66">
        <f t="shared" si="252"/>
        <v>0</v>
      </c>
      <c r="AK71" s="66">
        <f t="shared" si="252"/>
        <v>0</v>
      </c>
      <c r="AL71" s="66">
        <f t="shared" si="252"/>
        <v>0</v>
      </c>
      <c r="AM71" s="66">
        <f t="shared" si="252"/>
        <v>0</v>
      </c>
      <c r="AN71" s="66">
        <f t="shared" si="252"/>
        <v>0</v>
      </c>
      <c r="AO71" s="66">
        <f t="shared" si="252"/>
        <v>0</v>
      </c>
      <c r="AP71" s="66">
        <f t="shared" si="252"/>
        <v>0</v>
      </c>
      <c r="AQ71" s="66">
        <f t="shared" si="252"/>
        <v>0</v>
      </c>
      <c r="AR71" s="66">
        <f t="shared" si="252"/>
        <v>0</v>
      </c>
      <c r="AS71" s="66">
        <f t="shared" si="252"/>
        <v>0</v>
      </c>
      <c r="AT71" s="66">
        <f t="shared" si="252"/>
        <v>0</v>
      </c>
      <c r="AU71" s="66">
        <f t="shared" si="252"/>
        <v>0</v>
      </c>
      <c r="AV71" s="66">
        <f t="shared" si="252"/>
        <v>0</v>
      </c>
      <c r="AW71" s="66">
        <f t="shared" si="252"/>
        <v>0</v>
      </c>
      <c r="AX71" s="66">
        <f t="shared" si="252"/>
        <v>0</v>
      </c>
      <c r="AY71" s="66">
        <f t="shared" si="252"/>
        <v>0</v>
      </c>
      <c r="AZ71" s="66">
        <f t="shared" si="252"/>
        <v>0</v>
      </c>
      <c r="BA71" s="66">
        <f t="shared" si="252"/>
        <v>0</v>
      </c>
      <c r="BB71" s="66">
        <f t="shared" si="252"/>
        <v>0</v>
      </c>
      <c r="BC71" s="66">
        <f t="shared" si="252"/>
        <v>0</v>
      </c>
      <c r="BD71" s="66">
        <f t="shared" si="252"/>
        <v>0</v>
      </c>
      <c r="BE71" s="66">
        <f t="shared" si="252"/>
        <v>0</v>
      </c>
      <c r="BG71" s="68">
        <f t="shared" ca="1" si="250"/>
        <v>0</v>
      </c>
      <c r="BH71" s="68">
        <f t="shared" ca="1" si="250"/>
        <v>0</v>
      </c>
      <c r="BI71" s="68">
        <f t="shared" ca="1" si="250"/>
        <v>0</v>
      </c>
      <c r="BJ71" s="68">
        <f t="shared" ca="1" si="250"/>
        <v>0</v>
      </c>
      <c r="BK71" s="68">
        <f t="shared" ca="1" si="250"/>
        <v>0</v>
      </c>
      <c r="BL71" s="68">
        <f t="shared" ca="1" si="250"/>
        <v>0</v>
      </c>
      <c r="BM71" s="68">
        <f t="shared" ca="1" si="250"/>
        <v>0</v>
      </c>
      <c r="BN71" s="68">
        <f t="shared" ca="1" si="250"/>
        <v>0</v>
      </c>
      <c r="BO71" s="68">
        <f t="shared" ca="1" si="250"/>
        <v>0</v>
      </c>
      <c r="BP71" s="68">
        <f t="shared" ca="1" si="250"/>
        <v>0</v>
      </c>
      <c r="BQ71" s="68">
        <f t="shared" ca="1" si="250"/>
        <v>0</v>
      </c>
      <c r="BR71" s="68">
        <f t="shared" ca="1" si="250"/>
        <v>0</v>
      </c>
      <c r="BS71" s="68">
        <f t="shared" ca="1" si="250"/>
        <v>0</v>
      </c>
      <c r="BT71" s="68">
        <f t="shared" ca="1" si="250"/>
        <v>0</v>
      </c>
      <c r="BU71" s="68">
        <f t="shared" ca="1" si="250"/>
        <v>0</v>
      </c>
      <c r="BV71" s="68">
        <f t="shared" ca="1" si="250"/>
        <v>0</v>
      </c>
      <c r="BX71" s="68">
        <f t="shared" ca="1" si="251"/>
        <v>0</v>
      </c>
      <c r="BY71" s="68">
        <f t="shared" ca="1" si="251"/>
        <v>0</v>
      </c>
      <c r="BZ71" s="68">
        <f t="shared" ca="1" si="251"/>
        <v>0</v>
      </c>
      <c r="CA71" s="68">
        <f t="shared" ca="1" si="251"/>
        <v>0</v>
      </c>
    </row>
    <row r="72" spans="2:79" s="66" customFormat="1">
      <c r="B72" s="66" t="str">
        <f>"Average trailing 6 months "&amp;B71</f>
        <v>Average trailing 6 months Net Burn</v>
      </c>
      <c r="C72" s="67" t="str">
        <f>'Get Started'!$D$7</f>
        <v>$</v>
      </c>
      <c r="D72" s="66" t="s">
        <v>84</v>
      </c>
      <c r="K72" s="66">
        <f ca="1">AVERAGE(K71:OFFSET(K71,0,-MIN(5,K5-1)))</f>
        <v>0</v>
      </c>
      <c r="L72" s="66">
        <f ca="1">AVERAGE(L71:OFFSET(L71,0,-MIN(5,L5-1)))</f>
        <v>0</v>
      </c>
      <c r="M72" s="66">
        <f ca="1">AVERAGE(M71:OFFSET(M71,0,-MIN(5,M5-1)))</f>
        <v>0</v>
      </c>
      <c r="N72" s="66">
        <f ca="1">AVERAGE(N71:OFFSET(N71,0,-MIN(5,N5-1)))</f>
        <v>0</v>
      </c>
      <c r="O72" s="66">
        <f ca="1">AVERAGE(O71:OFFSET(O71,0,-MIN(5,O5-1)))</f>
        <v>0</v>
      </c>
      <c r="P72" s="66">
        <f ca="1">AVERAGE(P71:OFFSET(P71,0,-MIN(5,P5-1)))</f>
        <v>0</v>
      </c>
      <c r="Q72" s="66">
        <f ca="1">AVERAGE(Q71:OFFSET(Q71,0,-MIN(5,Q5-1)))</f>
        <v>0</v>
      </c>
      <c r="R72" s="66">
        <f ca="1">AVERAGE(R71:OFFSET(R71,0,-MIN(5,R5-1)))</f>
        <v>0</v>
      </c>
      <c r="S72" s="66">
        <f ca="1">AVERAGE(S71:OFFSET(S71,0,-MIN(5,S5-1)))</f>
        <v>0</v>
      </c>
      <c r="T72" s="66">
        <f ca="1">AVERAGE(T71:OFFSET(T71,0,-MIN(5,T5-1)))</f>
        <v>0</v>
      </c>
      <c r="U72" s="66">
        <f ca="1">AVERAGE(U71:OFFSET(U71,0,-MIN(5,U5-1)))</f>
        <v>0</v>
      </c>
      <c r="V72" s="66">
        <f ca="1">AVERAGE(V71:OFFSET(V71,0,-MIN(5,V5-1)))</f>
        <v>0</v>
      </c>
      <c r="W72" s="66">
        <f ca="1">AVERAGE(W71:OFFSET(W71,0,-MIN(5,W5-1)))</f>
        <v>0</v>
      </c>
      <c r="X72" s="66">
        <f ca="1">AVERAGE(X71:OFFSET(X71,0,-MIN(5,X5-1)))</f>
        <v>0</v>
      </c>
      <c r="Y72" s="66">
        <f ca="1">AVERAGE(Y71:OFFSET(Y71,0,-MIN(5,Y5-1)))</f>
        <v>0</v>
      </c>
      <c r="Z72" s="66">
        <f ca="1">AVERAGE(Z71:OFFSET(Z71,0,-MIN(5,Z5-1)))</f>
        <v>0</v>
      </c>
      <c r="AA72" s="66">
        <f ca="1">AVERAGE(AA71:OFFSET(AA71,0,-MIN(5,AA5-1)))</f>
        <v>0</v>
      </c>
      <c r="AB72" s="66">
        <f ca="1">AVERAGE(AB71:OFFSET(AB71,0,-MIN(5,AB5-1)))</f>
        <v>0</v>
      </c>
      <c r="AC72" s="66">
        <f ca="1">AVERAGE(AC71:OFFSET(AC71,0,-MIN(5,AC5-1)))</f>
        <v>0</v>
      </c>
      <c r="AD72" s="66">
        <f ca="1">AVERAGE(AD71:OFFSET(AD71,0,-MIN(5,AD5-1)))</f>
        <v>0</v>
      </c>
      <c r="AE72" s="66">
        <f ca="1">AVERAGE(AE71:OFFSET(AE71,0,-MIN(5,AE5-1)))</f>
        <v>0</v>
      </c>
      <c r="AF72" s="66">
        <f ca="1">AVERAGE(AF71:OFFSET(AF71,0,-MIN(5,AF5-1)))</f>
        <v>0</v>
      </c>
      <c r="AG72" s="66">
        <f ca="1">AVERAGE(AG71:OFFSET(AG71,0,-MIN(5,AG5-1)))</f>
        <v>0</v>
      </c>
      <c r="AH72" s="66">
        <f ca="1">AVERAGE(AH71:OFFSET(AH71,0,-MIN(5,AH5-1)))</f>
        <v>0</v>
      </c>
      <c r="AI72" s="66">
        <f ca="1">AVERAGE(AI71:OFFSET(AI71,0,-MIN(5,AI5-1)))</f>
        <v>0</v>
      </c>
      <c r="AJ72" s="66">
        <f ca="1">AVERAGE(AJ71:OFFSET(AJ71,0,-MIN(5,AJ5-1)))</f>
        <v>0</v>
      </c>
      <c r="AK72" s="66">
        <f ca="1">AVERAGE(AK71:OFFSET(AK71,0,-MIN(5,AK5-1)))</f>
        <v>0</v>
      </c>
      <c r="AL72" s="66">
        <f ca="1">AVERAGE(AL71:OFFSET(AL71,0,-MIN(5,AL5-1)))</f>
        <v>0</v>
      </c>
      <c r="AM72" s="66">
        <f ca="1">AVERAGE(AM71:OFFSET(AM71,0,-MIN(5,AM5-1)))</f>
        <v>0</v>
      </c>
      <c r="AN72" s="66">
        <f ca="1">AVERAGE(AN71:OFFSET(AN71,0,-MIN(5,AN5-1)))</f>
        <v>0</v>
      </c>
      <c r="AO72" s="66">
        <f ca="1">AVERAGE(AO71:OFFSET(AO71,0,-MIN(5,AO5-1)))</f>
        <v>0</v>
      </c>
      <c r="AP72" s="66">
        <f ca="1">AVERAGE(AP71:OFFSET(AP71,0,-MIN(5,AP5-1)))</f>
        <v>0</v>
      </c>
      <c r="AQ72" s="66">
        <f ca="1">AVERAGE(AQ71:OFFSET(AQ71,0,-MIN(5,AQ5-1)))</f>
        <v>0</v>
      </c>
      <c r="AR72" s="66">
        <f ca="1">AVERAGE(AR71:OFFSET(AR71,0,-MIN(5,AR5-1)))</f>
        <v>0</v>
      </c>
      <c r="AS72" s="66">
        <f ca="1">AVERAGE(AS71:OFFSET(AS71,0,-MIN(5,AS5-1)))</f>
        <v>0</v>
      </c>
      <c r="AT72" s="66">
        <f ca="1">AVERAGE(AT71:OFFSET(AT71,0,-MIN(5,AT5-1)))</f>
        <v>0</v>
      </c>
      <c r="AU72" s="66">
        <f ca="1">AVERAGE(AU71:OFFSET(AU71,0,-MIN(5,AU5-1)))</f>
        <v>0</v>
      </c>
      <c r="AV72" s="66">
        <f ca="1">AVERAGE(AV71:OFFSET(AV71,0,-MIN(5,AV5-1)))</f>
        <v>0</v>
      </c>
      <c r="AW72" s="66">
        <f ca="1">AVERAGE(AW71:OFFSET(AW71,0,-MIN(5,AW5-1)))</f>
        <v>0</v>
      </c>
      <c r="AX72" s="66">
        <f ca="1">AVERAGE(AX71:OFFSET(AX71,0,-MIN(5,AX5-1)))</f>
        <v>0</v>
      </c>
      <c r="AY72" s="66">
        <f ca="1">AVERAGE(AY71:OFFSET(AY71,0,-MIN(5,AY5-1)))</f>
        <v>0</v>
      </c>
      <c r="AZ72" s="66">
        <f ca="1">AVERAGE(AZ71:OFFSET(AZ71,0,-MIN(5,AZ5-1)))</f>
        <v>0</v>
      </c>
      <c r="BA72" s="66">
        <f ca="1">AVERAGE(BA71:OFFSET(BA71,0,-MIN(5,BA5-1)))</f>
        <v>0</v>
      </c>
      <c r="BB72" s="66">
        <f ca="1">AVERAGE(BB71:OFFSET(BB71,0,-MIN(5,BB5-1)))</f>
        <v>0</v>
      </c>
      <c r="BC72" s="66">
        <f ca="1">AVERAGE(BC71:OFFSET(BC71,0,-MIN(5,BC5-1)))</f>
        <v>0</v>
      </c>
      <c r="BD72" s="66">
        <f ca="1">AVERAGE(BD71:OFFSET(BD71,0,-MIN(5,BD5-1)))</f>
        <v>0</v>
      </c>
      <c r="BE72" s="66">
        <f ca="1">AVERAGE(BE71:OFFSET(BE71,0,-MIN(5,BE5-1)))</f>
        <v>0</v>
      </c>
      <c r="BG72" s="66">
        <f t="shared" ref="BG72:BQ72" ca="1" si="253">INDEX($K72:$BE72,1,MATCH(BG$5,$K$5:$BE$5,0))</f>
        <v>0</v>
      </c>
      <c r="BH72" s="66">
        <f t="shared" ca="1" si="253"/>
        <v>0</v>
      </c>
      <c r="BI72" s="66">
        <f t="shared" ca="1" si="253"/>
        <v>0</v>
      </c>
      <c r="BJ72" s="66">
        <f t="shared" ca="1" si="253"/>
        <v>0</v>
      </c>
      <c r="BK72" s="66">
        <f t="shared" ca="1" si="253"/>
        <v>0</v>
      </c>
      <c r="BL72" s="66">
        <f t="shared" ca="1" si="253"/>
        <v>0</v>
      </c>
      <c r="BM72" s="66">
        <f t="shared" ca="1" si="253"/>
        <v>0</v>
      </c>
      <c r="BN72" s="66">
        <f t="shared" ca="1" si="253"/>
        <v>0</v>
      </c>
      <c r="BO72" s="66">
        <f t="shared" ca="1" si="253"/>
        <v>0</v>
      </c>
      <c r="BP72" s="66">
        <f t="shared" ca="1" si="253"/>
        <v>0</v>
      </c>
      <c r="BQ72" s="66">
        <f t="shared" ca="1" si="253"/>
        <v>0</v>
      </c>
      <c r="BR72" s="66">
        <f t="shared" ref="BR72:BV72" ca="1" si="254">INDEX($K72:$BE72,1,MATCH(BR$5,$K$5:$BE$5,0))</f>
        <v>0</v>
      </c>
      <c r="BS72" s="66">
        <f t="shared" ca="1" si="254"/>
        <v>0</v>
      </c>
      <c r="BT72" s="66">
        <f t="shared" ca="1" si="254"/>
        <v>0</v>
      </c>
      <c r="BU72" s="66">
        <f t="shared" ca="1" si="254"/>
        <v>0</v>
      </c>
      <c r="BV72" s="66">
        <f t="shared" ca="1" si="254"/>
        <v>0</v>
      </c>
      <c r="BX72" s="66">
        <f ca="1">INDEX($K72:$BE72,1,MATCH(BX$5,$K$5:$BE$5,0))</f>
        <v>0</v>
      </c>
      <c r="BY72" s="66">
        <f ca="1">INDEX($K72:$BE72,1,MATCH(BY$5,$K$5:$BE$5,0))</f>
        <v>0</v>
      </c>
      <c r="BZ72" s="66">
        <f ca="1">INDEX($K72:$BE72,1,MATCH(BZ$5,$K$5:$BE$5,0))</f>
        <v>0</v>
      </c>
      <c r="CA72" s="66">
        <f ca="1">INDEX($K72:$BE72,1,MATCH(CA$5,$K$5:$BE$5,0))</f>
        <v>0</v>
      </c>
    </row>
    <row r="73" spans="2:79" s="66" customFormat="1">
      <c r="C73" s="67"/>
      <c r="BG73" s="68"/>
      <c r="BH73" s="68"/>
      <c r="BI73" s="68"/>
      <c r="BJ73" s="68"/>
      <c r="BK73" s="68"/>
      <c r="BL73" s="68"/>
      <c r="BM73" s="68"/>
      <c r="BN73" s="68"/>
      <c r="BO73" s="68"/>
      <c r="BP73" s="68"/>
      <c r="BQ73" s="68"/>
      <c r="BR73" s="68"/>
      <c r="BS73" s="68"/>
      <c r="BT73" s="68"/>
      <c r="BU73" s="68"/>
      <c r="BV73" s="68"/>
      <c r="BX73" s="68"/>
      <c r="BY73" s="68"/>
      <c r="BZ73" s="68"/>
      <c r="CA73" s="68"/>
    </row>
    <row r="74" spans="2:79" s="66" customFormat="1">
      <c r="C74" s="67"/>
      <c r="BG74" s="68"/>
      <c r="BH74" s="68"/>
      <c r="BI74" s="68"/>
      <c r="BJ74" s="68"/>
      <c r="BK74" s="68"/>
      <c r="BL74" s="68"/>
      <c r="BM74" s="68"/>
      <c r="BN74" s="68"/>
      <c r="BO74" s="68"/>
      <c r="BP74" s="68"/>
      <c r="BQ74" s="68"/>
      <c r="BR74" s="68"/>
      <c r="BS74" s="68"/>
      <c r="BT74" s="68"/>
      <c r="BU74" s="68"/>
      <c r="BV74" s="68"/>
      <c r="BX74" s="68"/>
      <c r="BY74" s="68"/>
      <c r="BZ74" s="68"/>
      <c r="CA74" s="68"/>
    </row>
    <row r="75" spans="2:79" s="66" customFormat="1" collapsed="1">
      <c r="B75" s="49" t="s">
        <v>120</v>
      </c>
      <c r="C75" s="67"/>
    </row>
    <row r="76" spans="2:79" s="66" customFormat="1">
      <c r="B76" s="66" t="s">
        <v>3</v>
      </c>
      <c r="C76" s="67" t="str">
        <f>'Get Started'!$D$7</f>
        <v>$</v>
      </c>
      <c r="D76" s="66" t="s">
        <v>85</v>
      </c>
      <c r="K76" s="75">
        <f>'Get Started'!D10</f>
        <v>0</v>
      </c>
      <c r="L76" s="66">
        <f t="shared" ref="L76:AS76" si="255">K84</f>
        <v>0</v>
      </c>
      <c r="M76" s="66">
        <f t="shared" si="255"/>
        <v>0</v>
      </c>
      <c r="N76" s="66">
        <f t="shared" si="255"/>
        <v>0</v>
      </c>
      <c r="O76" s="66">
        <f t="shared" si="255"/>
        <v>0</v>
      </c>
      <c r="P76" s="66">
        <f t="shared" si="255"/>
        <v>0</v>
      </c>
      <c r="Q76" s="66">
        <f t="shared" si="255"/>
        <v>0</v>
      </c>
      <c r="R76" s="66">
        <f t="shared" si="255"/>
        <v>0</v>
      </c>
      <c r="S76" s="66">
        <f t="shared" si="255"/>
        <v>0</v>
      </c>
      <c r="T76" s="66">
        <f t="shared" si="255"/>
        <v>0</v>
      </c>
      <c r="U76" s="66">
        <f t="shared" si="255"/>
        <v>0</v>
      </c>
      <c r="V76" s="66">
        <f t="shared" si="255"/>
        <v>0</v>
      </c>
      <c r="W76" s="66">
        <f t="shared" si="255"/>
        <v>0</v>
      </c>
      <c r="X76" s="66">
        <f t="shared" si="255"/>
        <v>0</v>
      </c>
      <c r="Y76" s="66">
        <f t="shared" si="255"/>
        <v>0</v>
      </c>
      <c r="Z76" s="66">
        <f t="shared" si="255"/>
        <v>0</v>
      </c>
      <c r="AA76" s="66">
        <f t="shared" si="255"/>
        <v>0</v>
      </c>
      <c r="AB76" s="66">
        <f t="shared" si="255"/>
        <v>0</v>
      </c>
      <c r="AC76" s="66">
        <f t="shared" si="255"/>
        <v>0</v>
      </c>
      <c r="AD76" s="66">
        <f t="shared" si="255"/>
        <v>0</v>
      </c>
      <c r="AE76" s="66">
        <f t="shared" si="255"/>
        <v>0</v>
      </c>
      <c r="AF76" s="66">
        <f t="shared" si="255"/>
        <v>0</v>
      </c>
      <c r="AG76" s="66">
        <f t="shared" si="255"/>
        <v>0</v>
      </c>
      <c r="AH76" s="66">
        <f t="shared" si="255"/>
        <v>0</v>
      </c>
      <c r="AI76" s="66">
        <f t="shared" si="255"/>
        <v>0</v>
      </c>
      <c r="AJ76" s="66">
        <f t="shared" si="255"/>
        <v>0</v>
      </c>
      <c r="AK76" s="66">
        <f t="shared" si="255"/>
        <v>0</v>
      </c>
      <c r="AL76" s="66">
        <f t="shared" si="255"/>
        <v>0</v>
      </c>
      <c r="AM76" s="66">
        <f t="shared" si="255"/>
        <v>0</v>
      </c>
      <c r="AN76" s="66">
        <f t="shared" si="255"/>
        <v>0</v>
      </c>
      <c r="AO76" s="66">
        <f t="shared" si="255"/>
        <v>0</v>
      </c>
      <c r="AP76" s="66">
        <f t="shared" si="255"/>
        <v>0</v>
      </c>
      <c r="AQ76" s="66">
        <f t="shared" si="255"/>
        <v>0</v>
      </c>
      <c r="AR76" s="66">
        <f t="shared" si="255"/>
        <v>0</v>
      </c>
      <c r="AS76" s="66">
        <f t="shared" si="255"/>
        <v>0</v>
      </c>
      <c r="AT76" s="66">
        <f t="shared" ref="AT76" si="256">AS84</f>
        <v>0</v>
      </c>
      <c r="AU76" s="66">
        <f t="shared" ref="AU76" si="257">AT84</f>
        <v>0</v>
      </c>
      <c r="AV76" s="66">
        <f t="shared" ref="AV76" si="258">AU84</f>
        <v>0</v>
      </c>
      <c r="AW76" s="66">
        <f t="shared" ref="AW76" si="259">AV84</f>
        <v>0</v>
      </c>
      <c r="AX76" s="66">
        <f t="shared" ref="AX76" si="260">AW84</f>
        <v>0</v>
      </c>
      <c r="AY76" s="66">
        <f t="shared" ref="AY76" si="261">AX84</f>
        <v>0</v>
      </c>
      <c r="AZ76" s="66">
        <f t="shared" ref="AZ76" si="262">AY84</f>
        <v>0</v>
      </c>
      <c r="BA76" s="66">
        <f t="shared" ref="BA76" si="263">AZ84</f>
        <v>0</v>
      </c>
      <c r="BB76" s="66">
        <f t="shared" ref="BB76" si="264">BA84</f>
        <v>0</v>
      </c>
      <c r="BC76" s="66">
        <f t="shared" ref="BC76" si="265">BB84</f>
        <v>0</v>
      </c>
      <c r="BD76" s="66">
        <f t="shared" ref="BD76" si="266">BC84</f>
        <v>0</v>
      </c>
      <c r="BE76" s="66">
        <f t="shared" ref="BE76" si="267">BD84</f>
        <v>0</v>
      </c>
      <c r="BG76" s="66">
        <f>K76</f>
        <v>0</v>
      </c>
      <c r="BH76" s="66">
        <f t="shared" ref="BH76:BQ76" ca="1" si="268">BG84</f>
        <v>0</v>
      </c>
      <c r="BI76" s="66">
        <f t="shared" ca="1" si="268"/>
        <v>0</v>
      </c>
      <c r="BJ76" s="66">
        <f t="shared" ca="1" si="268"/>
        <v>0</v>
      </c>
      <c r="BK76" s="66">
        <f t="shared" ca="1" si="268"/>
        <v>0</v>
      </c>
      <c r="BL76" s="66">
        <f t="shared" ca="1" si="268"/>
        <v>0</v>
      </c>
      <c r="BM76" s="66">
        <f t="shared" ca="1" si="268"/>
        <v>0</v>
      </c>
      <c r="BN76" s="66">
        <f t="shared" ca="1" si="268"/>
        <v>0</v>
      </c>
      <c r="BO76" s="66">
        <f t="shared" ca="1" si="268"/>
        <v>0</v>
      </c>
      <c r="BP76" s="66">
        <f t="shared" ca="1" si="268"/>
        <v>0</v>
      </c>
      <c r="BQ76" s="66">
        <f t="shared" ca="1" si="268"/>
        <v>0</v>
      </c>
      <c r="BR76" s="66">
        <f t="shared" ref="BR76" ca="1" si="269">BQ84</f>
        <v>0</v>
      </c>
      <c r="BS76" s="66">
        <f t="shared" ref="BS76" ca="1" si="270">BR84</f>
        <v>0</v>
      </c>
      <c r="BT76" s="66">
        <f t="shared" ref="BT76" ca="1" si="271">BS84</f>
        <v>0</v>
      </c>
      <c r="BU76" s="66">
        <f t="shared" ref="BU76" ca="1" si="272">BT84</f>
        <v>0</v>
      </c>
      <c r="BV76" s="66">
        <f t="shared" ref="BV76" ca="1" si="273">BU84</f>
        <v>0</v>
      </c>
      <c r="BX76" s="66">
        <f>K76</f>
        <v>0</v>
      </c>
      <c r="BY76" s="66">
        <f ca="1">BX84</f>
        <v>0</v>
      </c>
      <c r="BZ76" s="66">
        <f ca="1">BY84</f>
        <v>0</v>
      </c>
      <c r="CA76" s="66">
        <f ca="1">BZ84</f>
        <v>0</v>
      </c>
    </row>
    <row r="77" spans="2:79" s="66" customFormat="1">
      <c r="C77" s="67"/>
    </row>
    <row r="78" spans="2:79" s="66" customFormat="1" collapsed="1">
      <c r="B78" s="66" t="s">
        <v>50</v>
      </c>
      <c r="C78" s="67" t="str">
        <f>'Get Started'!$D$7</f>
        <v>$</v>
      </c>
      <c r="D78" s="66" t="s">
        <v>83</v>
      </c>
      <c r="K78" s="66">
        <f t="shared" ref="K78:BE78" si="274">K16</f>
        <v>0</v>
      </c>
      <c r="L78" s="66">
        <f t="shared" si="274"/>
        <v>0</v>
      </c>
      <c r="M78" s="66">
        <f t="shared" si="274"/>
        <v>0</v>
      </c>
      <c r="N78" s="66">
        <f t="shared" si="274"/>
        <v>0</v>
      </c>
      <c r="O78" s="66">
        <f t="shared" si="274"/>
        <v>0</v>
      </c>
      <c r="P78" s="66">
        <f t="shared" si="274"/>
        <v>0</v>
      </c>
      <c r="Q78" s="66">
        <f t="shared" si="274"/>
        <v>0</v>
      </c>
      <c r="R78" s="66">
        <f t="shared" si="274"/>
        <v>0</v>
      </c>
      <c r="S78" s="66">
        <f t="shared" si="274"/>
        <v>0</v>
      </c>
      <c r="T78" s="66">
        <f t="shared" si="274"/>
        <v>0</v>
      </c>
      <c r="U78" s="66">
        <f t="shared" si="274"/>
        <v>0</v>
      </c>
      <c r="V78" s="66">
        <f t="shared" si="274"/>
        <v>0</v>
      </c>
      <c r="W78" s="66">
        <f t="shared" si="274"/>
        <v>0</v>
      </c>
      <c r="X78" s="66">
        <f t="shared" si="274"/>
        <v>0</v>
      </c>
      <c r="Y78" s="66">
        <f t="shared" si="274"/>
        <v>0</v>
      </c>
      <c r="Z78" s="66">
        <f t="shared" si="274"/>
        <v>0</v>
      </c>
      <c r="AA78" s="66">
        <f t="shared" si="274"/>
        <v>0</v>
      </c>
      <c r="AB78" s="66">
        <f t="shared" si="274"/>
        <v>0</v>
      </c>
      <c r="AC78" s="66">
        <f t="shared" si="274"/>
        <v>0</v>
      </c>
      <c r="AD78" s="66">
        <f t="shared" si="274"/>
        <v>0</v>
      </c>
      <c r="AE78" s="66">
        <f t="shared" si="274"/>
        <v>0</v>
      </c>
      <c r="AF78" s="66">
        <f t="shared" si="274"/>
        <v>0</v>
      </c>
      <c r="AG78" s="66">
        <f t="shared" si="274"/>
        <v>0</v>
      </c>
      <c r="AH78" s="66">
        <f t="shared" si="274"/>
        <v>0</v>
      </c>
      <c r="AI78" s="66">
        <f t="shared" si="274"/>
        <v>0</v>
      </c>
      <c r="AJ78" s="66">
        <f t="shared" si="274"/>
        <v>0</v>
      </c>
      <c r="AK78" s="66">
        <f t="shared" si="274"/>
        <v>0</v>
      </c>
      <c r="AL78" s="66">
        <f t="shared" si="274"/>
        <v>0</v>
      </c>
      <c r="AM78" s="66">
        <f t="shared" si="274"/>
        <v>0</v>
      </c>
      <c r="AN78" s="66">
        <f t="shared" si="274"/>
        <v>0</v>
      </c>
      <c r="AO78" s="66">
        <f t="shared" si="274"/>
        <v>0</v>
      </c>
      <c r="AP78" s="66">
        <f t="shared" si="274"/>
        <v>0</v>
      </c>
      <c r="AQ78" s="66">
        <f t="shared" si="274"/>
        <v>0</v>
      </c>
      <c r="AR78" s="66">
        <f t="shared" si="274"/>
        <v>0</v>
      </c>
      <c r="AS78" s="66">
        <f t="shared" si="274"/>
        <v>0</v>
      </c>
      <c r="AT78" s="66">
        <f t="shared" si="274"/>
        <v>0</v>
      </c>
      <c r="AU78" s="66">
        <f t="shared" si="274"/>
        <v>0</v>
      </c>
      <c r="AV78" s="66">
        <f t="shared" si="274"/>
        <v>0</v>
      </c>
      <c r="AW78" s="66">
        <f t="shared" si="274"/>
        <v>0</v>
      </c>
      <c r="AX78" s="66">
        <f t="shared" si="274"/>
        <v>0</v>
      </c>
      <c r="AY78" s="66">
        <f t="shared" si="274"/>
        <v>0</v>
      </c>
      <c r="AZ78" s="66">
        <f t="shared" si="274"/>
        <v>0</v>
      </c>
      <c r="BA78" s="66">
        <f t="shared" si="274"/>
        <v>0</v>
      </c>
      <c r="BB78" s="66">
        <f t="shared" si="274"/>
        <v>0</v>
      </c>
      <c r="BC78" s="66">
        <f t="shared" si="274"/>
        <v>0</v>
      </c>
      <c r="BD78" s="66">
        <f t="shared" si="274"/>
        <v>0</v>
      </c>
      <c r="BE78" s="66">
        <f t="shared" si="274"/>
        <v>0</v>
      </c>
      <c r="BG78" s="68">
        <f t="shared" ref="BG78:BV82" ca="1" si="275">SUMIFS($K78:$BE78,$K$6:$BE$6,BG$6,$K$7:$BE$7,BG$7)</f>
        <v>0</v>
      </c>
      <c r="BH78" s="68">
        <f t="shared" ca="1" si="275"/>
        <v>0</v>
      </c>
      <c r="BI78" s="68">
        <f t="shared" ca="1" si="275"/>
        <v>0</v>
      </c>
      <c r="BJ78" s="68">
        <f t="shared" ca="1" si="275"/>
        <v>0</v>
      </c>
      <c r="BK78" s="68">
        <f t="shared" ca="1" si="275"/>
        <v>0</v>
      </c>
      <c r="BL78" s="68">
        <f t="shared" ca="1" si="275"/>
        <v>0</v>
      </c>
      <c r="BM78" s="68">
        <f t="shared" ca="1" si="275"/>
        <v>0</v>
      </c>
      <c r="BN78" s="68">
        <f t="shared" ca="1" si="275"/>
        <v>0</v>
      </c>
      <c r="BO78" s="68">
        <f t="shared" ca="1" si="275"/>
        <v>0</v>
      </c>
      <c r="BP78" s="68">
        <f t="shared" ca="1" si="275"/>
        <v>0</v>
      </c>
      <c r="BQ78" s="68">
        <f t="shared" ca="1" si="275"/>
        <v>0</v>
      </c>
      <c r="BR78" s="68">
        <f t="shared" ca="1" si="275"/>
        <v>0</v>
      </c>
      <c r="BS78" s="68">
        <f t="shared" ca="1" si="275"/>
        <v>0</v>
      </c>
      <c r="BT78" s="68">
        <f t="shared" ca="1" si="275"/>
        <v>0</v>
      </c>
      <c r="BU78" s="68">
        <f t="shared" ca="1" si="275"/>
        <v>0</v>
      </c>
      <c r="BV78" s="68">
        <f t="shared" ca="1" si="275"/>
        <v>0</v>
      </c>
      <c r="BX78" s="68">
        <f t="shared" ref="BX78:CA82" ca="1" si="276">SUMIFS($K78:$BE78,$K$6:$BE$6,BX$6)</f>
        <v>0</v>
      </c>
      <c r="BY78" s="68">
        <f t="shared" ca="1" si="276"/>
        <v>0</v>
      </c>
      <c r="BZ78" s="68">
        <f t="shared" ca="1" si="276"/>
        <v>0</v>
      </c>
      <c r="CA78" s="68">
        <f t="shared" ca="1" si="276"/>
        <v>0</v>
      </c>
    </row>
    <row r="79" spans="2:79" s="66" customFormat="1">
      <c r="B79" s="66" t="s">
        <v>147</v>
      </c>
      <c r="C79" s="67" t="str">
        <f>'Get Started'!$D$7</f>
        <v>$</v>
      </c>
      <c r="D79" s="66" t="s">
        <v>125</v>
      </c>
      <c r="K79" s="66">
        <f t="shared" ref="K79:BE79" si="277">-K52</f>
        <v>0</v>
      </c>
      <c r="L79" s="66">
        <f t="shared" si="277"/>
        <v>0</v>
      </c>
      <c r="M79" s="66">
        <f t="shared" si="277"/>
        <v>0</v>
      </c>
      <c r="N79" s="66">
        <f t="shared" si="277"/>
        <v>0</v>
      </c>
      <c r="O79" s="66">
        <f t="shared" si="277"/>
        <v>0</v>
      </c>
      <c r="P79" s="66">
        <f t="shared" si="277"/>
        <v>0</v>
      </c>
      <c r="Q79" s="66">
        <f t="shared" si="277"/>
        <v>0</v>
      </c>
      <c r="R79" s="66">
        <f t="shared" si="277"/>
        <v>0</v>
      </c>
      <c r="S79" s="66">
        <f t="shared" si="277"/>
        <v>0</v>
      </c>
      <c r="T79" s="66">
        <f t="shared" si="277"/>
        <v>0</v>
      </c>
      <c r="U79" s="66">
        <f t="shared" si="277"/>
        <v>0</v>
      </c>
      <c r="V79" s="66">
        <f t="shared" si="277"/>
        <v>0</v>
      </c>
      <c r="W79" s="66">
        <f t="shared" si="277"/>
        <v>0</v>
      </c>
      <c r="X79" s="66">
        <f t="shared" si="277"/>
        <v>0</v>
      </c>
      <c r="Y79" s="66">
        <f t="shared" si="277"/>
        <v>0</v>
      </c>
      <c r="Z79" s="66">
        <f t="shared" si="277"/>
        <v>0</v>
      </c>
      <c r="AA79" s="66">
        <f t="shared" si="277"/>
        <v>0</v>
      </c>
      <c r="AB79" s="66">
        <f t="shared" si="277"/>
        <v>0</v>
      </c>
      <c r="AC79" s="66">
        <f t="shared" si="277"/>
        <v>0</v>
      </c>
      <c r="AD79" s="66">
        <f t="shared" si="277"/>
        <v>0</v>
      </c>
      <c r="AE79" s="66">
        <f t="shared" si="277"/>
        <v>0</v>
      </c>
      <c r="AF79" s="66">
        <f t="shared" si="277"/>
        <v>0</v>
      </c>
      <c r="AG79" s="66">
        <f t="shared" si="277"/>
        <v>0</v>
      </c>
      <c r="AH79" s="66">
        <f t="shared" si="277"/>
        <v>0</v>
      </c>
      <c r="AI79" s="66">
        <f t="shared" si="277"/>
        <v>0</v>
      </c>
      <c r="AJ79" s="66">
        <f t="shared" si="277"/>
        <v>0</v>
      </c>
      <c r="AK79" s="66">
        <f t="shared" si="277"/>
        <v>0</v>
      </c>
      <c r="AL79" s="66">
        <f t="shared" si="277"/>
        <v>0</v>
      </c>
      <c r="AM79" s="66">
        <f t="shared" si="277"/>
        <v>0</v>
      </c>
      <c r="AN79" s="66">
        <f t="shared" si="277"/>
        <v>0</v>
      </c>
      <c r="AO79" s="66">
        <f t="shared" si="277"/>
        <v>0</v>
      </c>
      <c r="AP79" s="66">
        <f t="shared" si="277"/>
        <v>0</v>
      </c>
      <c r="AQ79" s="66">
        <f t="shared" si="277"/>
        <v>0</v>
      </c>
      <c r="AR79" s="66">
        <f t="shared" si="277"/>
        <v>0</v>
      </c>
      <c r="AS79" s="66">
        <f t="shared" si="277"/>
        <v>0</v>
      </c>
      <c r="AT79" s="66">
        <f t="shared" si="277"/>
        <v>0</v>
      </c>
      <c r="AU79" s="66">
        <f t="shared" si="277"/>
        <v>0</v>
      </c>
      <c r="AV79" s="66">
        <f t="shared" si="277"/>
        <v>0</v>
      </c>
      <c r="AW79" s="66">
        <f t="shared" si="277"/>
        <v>0</v>
      </c>
      <c r="AX79" s="66">
        <f t="shared" si="277"/>
        <v>0</v>
      </c>
      <c r="AY79" s="66">
        <f t="shared" si="277"/>
        <v>0</v>
      </c>
      <c r="AZ79" s="66">
        <f t="shared" si="277"/>
        <v>0</v>
      </c>
      <c r="BA79" s="66">
        <f t="shared" si="277"/>
        <v>0</v>
      </c>
      <c r="BB79" s="66">
        <f t="shared" si="277"/>
        <v>0</v>
      </c>
      <c r="BC79" s="66">
        <f t="shared" si="277"/>
        <v>0</v>
      </c>
      <c r="BD79" s="66">
        <f t="shared" si="277"/>
        <v>0</v>
      </c>
      <c r="BE79" s="66">
        <f t="shared" si="277"/>
        <v>0</v>
      </c>
      <c r="BG79" s="68">
        <f t="shared" ca="1" si="275"/>
        <v>0</v>
      </c>
      <c r="BH79" s="68">
        <f t="shared" ca="1" si="275"/>
        <v>0</v>
      </c>
      <c r="BI79" s="68">
        <f t="shared" ca="1" si="275"/>
        <v>0</v>
      </c>
      <c r="BJ79" s="68">
        <f t="shared" ca="1" si="275"/>
        <v>0</v>
      </c>
      <c r="BK79" s="68">
        <f t="shared" ca="1" si="275"/>
        <v>0</v>
      </c>
      <c r="BL79" s="68">
        <f t="shared" ca="1" si="275"/>
        <v>0</v>
      </c>
      <c r="BM79" s="68">
        <f t="shared" ca="1" si="275"/>
        <v>0</v>
      </c>
      <c r="BN79" s="68">
        <f t="shared" ca="1" si="275"/>
        <v>0</v>
      </c>
      <c r="BO79" s="68">
        <f t="shared" ca="1" si="275"/>
        <v>0</v>
      </c>
      <c r="BP79" s="68">
        <f t="shared" ca="1" si="275"/>
        <v>0</v>
      </c>
      <c r="BQ79" s="68">
        <f t="shared" ca="1" si="275"/>
        <v>0</v>
      </c>
      <c r="BR79" s="68">
        <f t="shared" ca="1" si="275"/>
        <v>0</v>
      </c>
      <c r="BS79" s="68">
        <f t="shared" ca="1" si="275"/>
        <v>0</v>
      </c>
      <c r="BT79" s="68">
        <f t="shared" ca="1" si="275"/>
        <v>0</v>
      </c>
      <c r="BU79" s="68">
        <f t="shared" ca="1" si="275"/>
        <v>0</v>
      </c>
      <c r="BV79" s="68">
        <f t="shared" ca="1" si="275"/>
        <v>0</v>
      </c>
      <c r="BX79" s="68">
        <f t="shared" ca="1" si="276"/>
        <v>0</v>
      </c>
      <c r="BY79" s="68">
        <f t="shared" ca="1" si="276"/>
        <v>0</v>
      </c>
      <c r="BZ79" s="68">
        <f t="shared" ca="1" si="276"/>
        <v>0</v>
      </c>
      <c r="CA79" s="68">
        <f t="shared" ca="1" si="276"/>
        <v>0</v>
      </c>
    </row>
    <row r="80" spans="2:79" s="66" customFormat="1">
      <c r="B80" s="66" t="s">
        <v>294</v>
      </c>
      <c r="C80" s="67" t="str">
        <f>'Get Started'!$D$7</f>
        <v>$</v>
      </c>
      <c r="D80" s="66" t="s">
        <v>75</v>
      </c>
      <c r="K80" s="71">
        <v>0</v>
      </c>
      <c r="L80" s="71">
        <v>0</v>
      </c>
      <c r="M80" s="71">
        <v>0</v>
      </c>
      <c r="N80" s="71">
        <v>0</v>
      </c>
      <c r="O80" s="71">
        <v>0</v>
      </c>
      <c r="P80" s="71">
        <v>0</v>
      </c>
      <c r="Q80" s="71">
        <v>0</v>
      </c>
      <c r="R80" s="71">
        <v>0</v>
      </c>
      <c r="S80" s="71">
        <v>0</v>
      </c>
      <c r="T80" s="71">
        <v>0</v>
      </c>
      <c r="U80" s="71">
        <v>0</v>
      </c>
      <c r="V80" s="71">
        <v>0</v>
      </c>
      <c r="W80" s="71">
        <v>0</v>
      </c>
      <c r="X80" s="71">
        <v>0</v>
      </c>
      <c r="Y80" s="71">
        <v>0</v>
      </c>
      <c r="Z80" s="71">
        <v>0</v>
      </c>
      <c r="AA80" s="71">
        <v>0</v>
      </c>
      <c r="AB80" s="71">
        <v>0</v>
      </c>
      <c r="AC80" s="71">
        <v>0</v>
      </c>
      <c r="AD80" s="71">
        <v>0</v>
      </c>
      <c r="AE80" s="71">
        <v>0</v>
      </c>
      <c r="AF80" s="71">
        <v>0</v>
      </c>
      <c r="AG80" s="71">
        <v>0</v>
      </c>
      <c r="AH80" s="71">
        <v>0</v>
      </c>
      <c r="AI80" s="71">
        <v>0</v>
      </c>
      <c r="AJ80" s="71">
        <v>0</v>
      </c>
      <c r="AK80" s="71">
        <v>0</v>
      </c>
      <c r="AL80" s="71">
        <v>0</v>
      </c>
      <c r="AM80" s="71">
        <v>0</v>
      </c>
      <c r="AN80" s="71">
        <v>0</v>
      </c>
      <c r="AO80" s="71">
        <v>0</v>
      </c>
      <c r="AP80" s="71">
        <v>0</v>
      </c>
      <c r="AQ80" s="71">
        <v>0</v>
      </c>
      <c r="AR80" s="71">
        <v>0</v>
      </c>
      <c r="AS80" s="71">
        <v>0</v>
      </c>
      <c r="AT80" s="71">
        <v>0</v>
      </c>
      <c r="AU80" s="71">
        <v>0</v>
      </c>
      <c r="AV80" s="71">
        <v>0</v>
      </c>
      <c r="AW80" s="71">
        <v>0</v>
      </c>
      <c r="AX80" s="71">
        <v>0</v>
      </c>
      <c r="AY80" s="71">
        <v>0</v>
      </c>
      <c r="AZ80" s="71">
        <v>0</v>
      </c>
      <c r="BA80" s="71">
        <v>0</v>
      </c>
      <c r="BB80" s="71">
        <v>0</v>
      </c>
      <c r="BC80" s="71">
        <v>0</v>
      </c>
      <c r="BD80" s="71">
        <v>0</v>
      </c>
      <c r="BE80" s="71">
        <v>0</v>
      </c>
      <c r="BG80" s="68">
        <f t="shared" ca="1" si="275"/>
        <v>0</v>
      </c>
      <c r="BH80" s="68">
        <f t="shared" ca="1" si="275"/>
        <v>0</v>
      </c>
      <c r="BI80" s="68">
        <f t="shared" ca="1" si="275"/>
        <v>0</v>
      </c>
      <c r="BJ80" s="68">
        <f t="shared" ca="1" si="275"/>
        <v>0</v>
      </c>
      <c r="BK80" s="68">
        <f t="shared" ca="1" si="275"/>
        <v>0</v>
      </c>
      <c r="BL80" s="68">
        <f t="shared" ca="1" si="275"/>
        <v>0</v>
      </c>
      <c r="BM80" s="68">
        <f t="shared" ca="1" si="275"/>
        <v>0</v>
      </c>
      <c r="BN80" s="68">
        <f t="shared" ca="1" si="275"/>
        <v>0</v>
      </c>
      <c r="BO80" s="68">
        <f t="shared" ca="1" si="275"/>
        <v>0</v>
      </c>
      <c r="BP80" s="68">
        <f t="shared" ca="1" si="275"/>
        <v>0</v>
      </c>
      <c r="BQ80" s="68">
        <f t="shared" ca="1" si="275"/>
        <v>0</v>
      </c>
      <c r="BR80" s="68">
        <f t="shared" ca="1" si="275"/>
        <v>0</v>
      </c>
      <c r="BS80" s="68">
        <f t="shared" ca="1" si="275"/>
        <v>0</v>
      </c>
      <c r="BT80" s="68">
        <f t="shared" ca="1" si="275"/>
        <v>0</v>
      </c>
      <c r="BU80" s="68">
        <f t="shared" ca="1" si="275"/>
        <v>0</v>
      </c>
      <c r="BV80" s="68">
        <f t="shared" ca="1" si="275"/>
        <v>0</v>
      </c>
      <c r="BX80" s="68">
        <f t="shared" ca="1" si="276"/>
        <v>0</v>
      </c>
      <c r="BY80" s="68">
        <f t="shared" ca="1" si="276"/>
        <v>0</v>
      </c>
      <c r="BZ80" s="68">
        <f t="shared" ca="1" si="276"/>
        <v>0</v>
      </c>
      <c r="CA80" s="68">
        <f t="shared" ca="1" si="276"/>
        <v>0</v>
      </c>
    </row>
    <row r="81" spans="2:79" s="66" customFormat="1">
      <c r="B81" s="66" t="s">
        <v>79</v>
      </c>
      <c r="C81" s="67" t="str">
        <f>'Get Started'!$D$7</f>
        <v>$</v>
      </c>
      <c r="D81" s="66" t="s">
        <v>77</v>
      </c>
      <c r="K81" s="71">
        <v>0</v>
      </c>
      <c r="L81" s="71">
        <v>0</v>
      </c>
      <c r="M81" s="71">
        <v>0</v>
      </c>
      <c r="N81" s="71">
        <v>0</v>
      </c>
      <c r="O81" s="71">
        <v>0</v>
      </c>
      <c r="P81" s="71">
        <v>0</v>
      </c>
      <c r="Q81" s="71">
        <v>0</v>
      </c>
      <c r="R81" s="71">
        <v>0</v>
      </c>
      <c r="S81" s="71">
        <v>0</v>
      </c>
      <c r="T81" s="71">
        <v>0</v>
      </c>
      <c r="U81" s="71">
        <v>0</v>
      </c>
      <c r="V81" s="71">
        <v>0</v>
      </c>
      <c r="W81" s="71">
        <v>0</v>
      </c>
      <c r="X81" s="71">
        <v>0</v>
      </c>
      <c r="Y81" s="71">
        <v>0</v>
      </c>
      <c r="Z81" s="71">
        <v>0</v>
      </c>
      <c r="AA81" s="71">
        <v>0</v>
      </c>
      <c r="AB81" s="71">
        <v>0</v>
      </c>
      <c r="AC81" s="71">
        <v>0</v>
      </c>
      <c r="AD81" s="71">
        <v>0</v>
      </c>
      <c r="AE81" s="71">
        <v>0</v>
      </c>
      <c r="AF81" s="71">
        <v>0</v>
      </c>
      <c r="AG81" s="71">
        <v>0</v>
      </c>
      <c r="AH81" s="71">
        <v>0</v>
      </c>
      <c r="AI81" s="71">
        <v>0</v>
      </c>
      <c r="AJ81" s="71">
        <v>0</v>
      </c>
      <c r="AK81" s="71">
        <v>0</v>
      </c>
      <c r="AL81" s="71">
        <v>0</v>
      </c>
      <c r="AM81" s="71">
        <v>0</v>
      </c>
      <c r="AN81" s="71">
        <v>0</v>
      </c>
      <c r="AO81" s="71">
        <v>0</v>
      </c>
      <c r="AP81" s="71">
        <v>0</v>
      </c>
      <c r="AQ81" s="71">
        <v>0</v>
      </c>
      <c r="AR81" s="71">
        <v>0</v>
      </c>
      <c r="AS81" s="71">
        <v>0</v>
      </c>
      <c r="AT81" s="71">
        <v>0</v>
      </c>
      <c r="AU81" s="71">
        <v>0</v>
      </c>
      <c r="AV81" s="71">
        <v>0</v>
      </c>
      <c r="AW81" s="71">
        <v>0</v>
      </c>
      <c r="AX81" s="71">
        <v>0</v>
      </c>
      <c r="AY81" s="71">
        <v>0</v>
      </c>
      <c r="AZ81" s="71">
        <v>0</v>
      </c>
      <c r="BA81" s="71">
        <v>0</v>
      </c>
      <c r="BB81" s="71">
        <v>0</v>
      </c>
      <c r="BC81" s="71">
        <v>0</v>
      </c>
      <c r="BD81" s="71">
        <v>0</v>
      </c>
      <c r="BE81" s="71">
        <v>0</v>
      </c>
      <c r="BG81" s="68">
        <f t="shared" ca="1" si="275"/>
        <v>0</v>
      </c>
      <c r="BH81" s="68">
        <f t="shared" ca="1" si="275"/>
        <v>0</v>
      </c>
      <c r="BI81" s="68">
        <f t="shared" ca="1" si="275"/>
        <v>0</v>
      </c>
      <c r="BJ81" s="68">
        <f t="shared" ca="1" si="275"/>
        <v>0</v>
      </c>
      <c r="BK81" s="68">
        <f t="shared" ca="1" si="275"/>
        <v>0</v>
      </c>
      <c r="BL81" s="68">
        <f t="shared" ca="1" si="275"/>
        <v>0</v>
      </c>
      <c r="BM81" s="68">
        <f t="shared" ca="1" si="275"/>
        <v>0</v>
      </c>
      <c r="BN81" s="68">
        <f t="shared" ca="1" si="275"/>
        <v>0</v>
      </c>
      <c r="BO81" s="68">
        <f t="shared" ca="1" si="275"/>
        <v>0</v>
      </c>
      <c r="BP81" s="68">
        <f t="shared" ca="1" si="275"/>
        <v>0</v>
      </c>
      <c r="BQ81" s="68">
        <f t="shared" ca="1" si="275"/>
        <v>0</v>
      </c>
      <c r="BR81" s="68">
        <f t="shared" ca="1" si="275"/>
        <v>0</v>
      </c>
      <c r="BS81" s="68">
        <f t="shared" ca="1" si="275"/>
        <v>0</v>
      </c>
      <c r="BT81" s="68">
        <f t="shared" ca="1" si="275"/>
        <v>0</v>
      </c>
      <c r="BU81" s="68">
        <f t="shared" ca="1" si="275"/>
        <v>0</v>
      </c>
      <c r="BV81" s="68">
        <f t="shared" ca="1" si="275"/>
        <v>0</v>
      </c>
      <c r="BX81" s="68">
        <f t="shared" ca="1" si="276"/>
        <v>0</v>
      </c>
      <c r="BY81" s="68">
        <f t="shared" ca="1" si="276"/>
        <v>0</v>
      </c>
      <c r="BZ81" s="68">
        <f t="shared" ca="1" si="276"/>
        <v>0</v>
      </c>
      <c r="CA81" s="68">
        <f t="shared" ca="1" si="276"/>
        <v>0</v>
      </c>
    </row>
    <row r="82" spans="2:79" s="66" customFormat="1">
      <c r="B82" s="66" t="s">
        <v>78</v>
      </c>
      <c r="C82" s="67" t="str">
        <f>'Get Started'!$D$7</f>
        <v>$</v>
      </c>
      <c r="D82" s="66" t="s">
        <v>76</v>
      </c>
      <c r="K82" s="71">
        <v>0</v>
      </c>
      <c r="L82" s="71">
        <v>0</v>
      </c>
      <c r="M82" s="71">
        <v>0</v>
      </c>
      <c r="N82" s="71">
        <v>0</v>
      </c>
      <c r="O82" s="71">
        <v>0</v>
      </c>
      <c r="P82" s="71">
        <v>0</v>
      </c>
      <c r="Q82" s="71">
        <v>0</v>
      </c>
      <c r="R82" s="71">
        <v>0</v>
      </c>
      <c r="S82" s="71">
        <v>0</v>
      </c>
      <c r="T82" s="71">
        <v>0</v>
      </c>
      <c r="U82" s="71">
        <v>0</v>
      </c>
      <c r="V82" s="71">
        <v>0</v>
      </c>
      <c r="W82" s="71">
        <v>0</v>
      </c>
      <c r="X82" s="71">
        <v>0</v>
      </c>
      <c r="Y82" s="71">
        <v>0</v>
      </c>
      <c r="Z82" s="71">
        <v>0</v>
      </c>
      <c r="AA82" s="71">
        <v>0</v>
      </c>
      <c r="AB82" s="71">
        <v>0</v>
      </c>
      <c r="AC82" s="71">
        <v>0</v>
      </c>
      <c r="AD82" s="71">
        <v>0</v>
      </c>
      <c r="AE82" s="71">
        <v>0</v>
      </c>
      <c r="AF82" s="71">
        <v>0</v>
      </c>
      <c r="AG82" s="71">
        <v>0</v>
      </c>
      <c r="AH82" s="71">
        <v>0</v>
      </c>
      <c r="AI82" s="71">
        <v>0</v>
      </c>
      <c r="AJ82" s="71">
        <v>0</v>
      </c>
      <c r="AK82" s="71">
        <v>0</v>
      </c>
      <c r="AL82" s="71">
        <v>0</v>
      </c>
      <c r="AM82" s="71">
        <v>0</v>
      </c>
      <c r="AN82" s="71">
        <v>0</v>
      </c>
      <c r="AO82" s="71">
        <v>0</v>
      </c>
      <c r="AP82" s="71">
        <v>0</v>
      </c>
      <c r="AQ82" s="71">
        <v>0</v>
      </c>
      <c r="AR82" s="71">
        <v>0</v>
      </c>
      <c r="AS82" s="71">
        <v>0</v>
      </c>
      <c r="AT82" s="71">
        <v>0</v>
      </c>
      <c r="AU82" s="71">
        <v>0</v>
      </c>
      <c r="AV82" s="71">
        <v>0</v>
      </c>
      <c r="AW82" s="71">
        <v>0</v>
      </c>
      <c r="AX82" s="71">
        <v>0</v>
      </c>
      <c r="AY82" s="71">
        <v>0</v>
      </c>
      <c r="AZ82" s="71">
        <v>0</v>
      </c>
      <c r="BA82" s="71">
        <v>0</v>
      </c>
      <c r="BB82" s="71">
        <v>0</v>
      </c>
      <c r="BC82" s="71">
        <v>0</v>
      </c>
      <c r="BD82" s="71">
        <v>0</v>
      </c>
      <c r="BE82" s="71">
        <v>0</v>
      </c>
      <c r="BG82" s="68">
        <f t="shared" ca="1" si="275"/>
        <v>0</v>
      </c>
      <c r="BH82" s="68">
        <f t="shared" ca="1" si="275"/>
        <v>0</v>
      </c>
      <c r="BI82" s="68">
        <f t="shared" ca="1" si="275"/>
        <v>0</v>
      </c>
      <c r="BJ82" s="68">
        <f t="shared" ca="1" si="275"/>
        <v>0</v>
      </c>
      <c r="BK82" s="68">
        <f t="shared" ca="1" si="275"/>
        <v>0</v>
      </c>
      <c r="BL82" s="68">
        <f t="shared" ca="1" si="275"/>
        <v>0</v>
      </c>
      <c r="BM82" s="68">
        <f t="shared" ca="1" si="275"/>
        <v>0</v>
      </c>
      <c r="BN82" s="68">
        <f t="shared" ca="1" si="275"/>
        <v>0</v>
      </c>
      <c r="BO82" s="68">
        <f t="shared" ca="1" si="275"/>
        <v>0</v>
      </c>
      <c r="BP82" s="68">
        <f t="shared" ca="1" si="275"/>
        <v>0</v>
      </c>
      <c r="BQ82" s="68">
        <f t="shared" ca="1" si="275"/>
        <v>0</v>
      </c>
      <c r="BR82" s="68">
        <f t="shared" ca="1" si="275"/>
        <v>0</v>
      </c>
      <c r="BS82" s="68">
        <f t="shared" ca="1" si="275"/>
        <v>0</v>
      </c>
      <c r="BT82" s="68">
        <f t="shared" ca="1" si="275"/>
        <v>0</v>
      </c>
      <c r="BU82" s="68">
        <f t="shared" ca="1" si="275"/>
        <v>0</v>
      </c>
      <c r="BV82" s="68">
        <f t="shared" ca="1" si="275"/>
        <v>0</v>
      </c>
      <c r="BX82" s="68">
        <f t="shared" ca="1" si="276"/>
        <v>0</v>
      </c>
      <c r="BY82" s="68">
        <f t="shared" ca="1" si="276"/>
        <v>0</v>
      </c>
      <c r="BZ82" s="68">
        <f t="shared" ca="1" si="276"/>
        <v>0</v>
      </c>
      <c r="CA82" s="68">
        <f t="shared" ca="1" si="276"/>
        <v>0</v>
      </c>
    </row>
    <row r="83" spans="2:79" s="66" customFormat="1">
      <c r="C83" s="67"/>
    </row>
    <row r="84" spans="2:79" s="66" customFormat="1">
      <c r="B84" s="66" t="s">
        <v>4</v>
      </c>
      <c r="C84" s="67" t="str">
        <f>'Get Started'!$D$7</f>
        <v>$</v>
      </c>
      <c r="D84" s="66" t="s">
        <v>55</v>
      </c>
      <c r="K84" s="69">
        <f t="shared" ref="K84:BE84" si="278">SUM(K76,K78:K82)</f>
        <v>0</v>
      </c>
      <c r="L84" s="69">
        <f t="shared" si="278"/>
        <v>0</v>
      </c>
      <c r="M84" s="69">
        <f t="shared" si="278"/>
        <v>0</v>
      </c>
      <c r="N84" s="69">
        <f t="shared" si="278"/>
        <v>0</v>
      </c>
      <c r="O84" s="69">
        <f t="shared" si="278"/>
        <v>0</v>
      </c>
      <c r="P84" s="69">
        <f t="shared" si="278"/>
        <v>0</v>
      </c>
      <c r="Q84" s="69">
        <f t="shared" si="278"/>
        <v>0</v>
      </c>
      <c r="R84" s="69">
        <f t="shared" si="278"/>
        <v>0</v>
      </c>
      <c r="S84" s="69">
        <f t="shared" si="278"/>
        <v>0</v>
      </c>
      <c r="T84" s="69">
        <f t="shared" si="278"/>
        <v>0</v>
      </c>
      <c r="U84" s="69">
        <f t="shared" si="278"/>
        <v>0</v>
      </c>
      <c r="V84" s="69">
        <f t="shared" si="278"/>
        <v>0</v>
      </c>
      <c r="W84" s="69">
        <f t="shared" si="278"/>
        <v>0</v>
      </c>
      <c r="X84" s="69">
        <f t="shared" si="278"/>
        <v>0</v>
      </c>
      <c r="Y84" s="69">
        <f t="shared" si="278"/>
        <v>0</v>
      </c>
      <c r="Z84" s="69">
        <f t="shared" si="278"/>
        <v>0</v>
      </c>
      <c r="AA84" s="69">
        <f t="shared" si="278"/>
        <v>0</v>
      </c>
      <c r="AB84" s="69">
        <f t="shared" si="278"/>
        <v>0</v>
      </c>
      <c r="AC84" s="69">
        <f t="shared" si="278"/>
        <v>0</v>
      </c>
      <c r="AD84" s="69">
        <f t="shared" si="278"/>
        <v>0</v>
      </c>
      <c r="AE84" s="69">
        <f t="shared" si="278"/>
        <v>0</v>
      </c>
      <c r="AF84" s="69">
        <f t="shared" si="278"/>
        <v>0</v>
      </c>
      <c r="AG84" s="69">
        <f t="shared" si="278"/>
        <v>0</v>
      </c>
      <c r="AH84" s="69">
        <f t="shared" si="278"/>
        <v>0</v>
      </c>
      <c r="AI84" s="69">
        <f t="shared" si="278"/>
        <v>0</v>
      </c>
      <c r="AJ84" s="69">
        <f t="shared" si="278"/>
        <v>0</v>
      </c>
      <c r="AK84" s="69">
        <f t="shared" si="278"/>
        <v>0</v>
      </c>
      <c r="AL84" s="69">
        <f t="shared" si="278"/>
        <v>0</v>
      </c>
      <c r="AM84" s="69">
        <f t="shared" si="278"/>
        <v>0</v>
      </c>
      <c r="AN84" s="69">
        <f t="shared" si="278"/>
        <v>0</v>
      </c>
      <c r="AO84" s="69">
        <f t="shared" si="278"/>
        <v>0</v>
      </c>
      <c r="AP84" s="69">
        <f t="shared" si="278"/>
        <v>0</v>
      </c>
      <c r="AQ84" s="69">
        <f t="shared" si="278"/>
        <v>0</v>
      </c>
      <c r="AR84" s="69">
        <f t="shared" si="278"/>
        <v>0</v>
      </c>
      <c r="AS84" s="69">
        <f t="shared" si="278"/>
        <v>0</v>
      </c>
      <c r="AT84" s="69">
        <f t="shared" si="278"/>
        <v>0</v>
      </c>
      <c r="AU84" s="69">
        <f t="shared" si="278"/>
        <v>0</v>
      </c>
      <c r="AV84" s="69">
        <f t="shared" si="278"/>
        <v>0</v>
      </c>
      <c r="AW84" s="69">
        <f t="shared" si="278"/>
        <v>0</v>
      </c>
      <c r="AX84" s="69">
        <f t="shared" si="278"/>
        <v>0</v>
      </c>
      <c r="AY84" s="69">
        <f t="shared" si="278"/>
        <v>0</v>
      </c>
      <c r="AZ84" s="69">
        <f t="shared" si="278"/>
        <v>0</v>
      </c>
      <c r="BA84" s="69">
        <f t="shared" si="278"/>
        <v>0</v>
      </c>
      <c r="BB84" s="69">
        <f t="shared" si="278"/>
        <v>0</v>
      </c>
      <c r="BC84" s="69">
        <f t="shared" si="278"/>
        <v>0</v>
      </c>
      <c r="BD84" s="69">
        <f t="shared" si="278"/>
        <v>0</v>
      </c>
      <c r="BE84" s="69">
        <f t="shared" si="278"/>
        <v>0</v>
      </c>
      <c r="BG84" s="69">
        <f t="shared" ref="BG84:BQ84" ca="1" si="279">INDEX($K84:$BE84,1,MATCH(BG$5,$K$5:$BE$5,0))</f>
        <v>0</v>
      </c>
      <c r="BH84" s="69">
        <f t="shared" ca="1" si="279"/>
        <v>0</v>
      </c>
      <c r="BI84" s="69">
        <f t="shared" ca="1" si="279"/>
        <v>0</v>
      </c>
      <c r="BJ84" s="69">
        <f t="shared" ca="1" si="279"/>
        <v>0</v>
      </c>
      <c r="BK84" s="69">
        <f t="shared" ca="1" si="279"/>
        <v>0</v>
      </c>
      <c r="BL84" s="69">
        <f t="shared" ca="1" si="279"/>
        <v>0</v>
      </c>
      <c r="BM84" s="69">
        <f t="shared" ca="1" si="279"/>
        <v>0</v>
      </c>
      <c r="BN84" s="69">
        <f t="shared" ca="1" si="279"/>
        <v>0</v>
      </c>
      <c r="BO84" s="69">
        <f t="shared" ca="1" si="279"/>
        <v>0</v>
      </c>
      <c r="BP84" s="69">
        <f t="shared" ca="1" si="279"/>
        <v>0</v>
      </c>
      <c r="BQ84" s="69">
        <f t="shared" ca="1" si="279"/>
        <v>0</v>
      </c>
      <c r="BR84" s="69">
        <f t="shared" ref="BR84:BV84" ca="1" si="280">INDEX($K84:$BE84,1,MATCH(BR$5,$K$5:$BE$5,0))</f>
        <v>0</v>
      </c>
      <c r="BS84" s="69">
        <f t="shared" ca="1" si="280"/>
        <v>0</v>
      </c>
      <c r="BT84" s="69">
        <f t="shared" ca="1" si="280"/>
        <v>0</v>
      </c>
      <c r="BU84" s="69">
        <f t="shared" ca="1" si="280"/>
        <v>0</v>
      </c>
      <c r="BV84" s="69">
        <f t="shared" ca="1" si="280"/>
        <v>0</v>
      </c>
      <c r="BX84" s="69">
        <f ca="1">INDEX($K84:$BE84,1,MATCH(BX$5,$K$5:$BE$5,0))</f>
        <v>0</v>
      </c>
      <c r="BY84" s="69">
        <f ca="1">INDEX($K84:$BE84,1,MATCH(BY$5,$K$5:$BE$5,0))</f>
        <v>0</v>
      </c>
      <c r="BZ84" s="69">
        <f ca="1">INDEX($K84:$BE84,1,MATCH(BZ$5,$K$5:$BE$5,0))</f>
        <v>0</v>
      </c>
      <c r="CA84" s="69">
        <f ca="1">INDEX($K84:$BE84,1,MATCH(CA$5,$K$5:$BE$5,0))</f>
        <v>0</v>
      </c>
    </row>
    <row r="85" spans="2:79" s="66" customFormat="1">
      <c r="C85" s="67"/>
    </row>
    <row r="86" spans="2:79" s="66" customFormat="1">
      <c r="B86" s="66" t="s">
        <v>63</v>
      </c>
      <c r="C86" s="67" t="str">
        <f>'Get Started'!$D$7</f>
        <v>$</v>
      </c>
      <c r="D86" s="66" t="s">
        <v>212</v>
      </c>
      <c r="K86" s="66">
        <f>MIN(K84:BE84)</f>
        <v>0</v>
      </c>
    </row>
    <row r="87" spans="2:79" s="66" customFormat="1">
      <c r="C87" s="67"/>
    </row>
    <row r="88" spans="2:79" s="66" customFormat="1">
      <c r="C88" s="67"/>
    </row>
    <row r="89" spans="2:79" s="66" customFormat="1">
      <c r="B89" s="49" t="s">
        <v>148</v>
      </c>
      <c r="C89" s="67"/>
      <c r="D89" s="66" t="s">
        <v>149</v>
      </c>
    </row>
    <row r="90" spans="2:79" s="66" customFormat="1" outlineLevel="1">
      <c r="B90" s="70" t="s">
        <v>66</v>
      </c>
      <c r="C90" s="67"/>
    </row>
    <row r="91" spans="2:79" s="66" customFormat="1" outlineLevel="1">
      <c r="B91" s="66" t="str">
        <f>B55</f>
        <v>Salaries and Benefits</v>
      </c>
      <c r="C91" s="67" t="str">
        <f>'Get Started'!$D$7</f>
        <v>$</v>
      </c>
      <c r="D91" s="48">
        <v>0</v>
      </c>
      <c r="E91" s="66" t="s">
        <v>153</v>
      </c>
      <c r="K91" s="66">
        <f t="shared" ref="K91:BE91" si="281">$D91*K55</f>
        <v>0</v>
      </c>
      <c r="L91" s="66">
        <f t="shared" si="281"/>
        <v>0</v>
      </c>
      <c r="M91" s="66">
        <f t="shared" si="281"/>
        <v>0</v>
      </c>
      <c r="N91" s="66">
        <f t="shared" si="281"/>
        <v>0</v>
      </c>
      <c r="O91" s="66">
        <f t="shared" si="281"/>
        <v>0</v>
      </c>
      <c r="P91" s="66">
        <f t="shared" si="281"/>
        <v>0</v>
      </c>
      <c r="Q91" s="66">
        <f t="shared" si="281"/>
        <v>0</v>
      </c>
      <c r="R91" s="66">
        <f t="shared" si="281"/>
        <v>0</v>
      </c>
      <c r="S91" s="66">
        <f t="shared" si="281"/>
        <v>0</v>
      </c>
      <c r="T91" s="66">
        <f t="shared" si="281"/>
        <v>0</v>
      </c>
      <c r="U91" s="66">
        <f t="shared" si="281"/>
        <v>0</v>
      </c>
      <c r="V91" s="66">
        <f t="shared" si="281"/>
        <v>0</v>
      </c>
      <c r="W91" s="66">
        <f t="shared" si="281"/>
        <v>0</v>
      </c>
      <c r="X91" s="66">
        <f t="shared" si="281"/>
        <v>0</v>
      </c>
      <c r="Y91" s="66">
        <f t="shared" si="281"/>
        <v>0</v>
      </c>
      <c r="Z91" s="66">
        <f t="shared" si="281"/>
        <v>0</v>
      </c>
      <c r="AA91" s="66">
        <f t="shared" si="281"/>
        <v>0</v>
      </c>
      <c r="AB91" s="66">
        <f t="shared" si="281"/>
        <v>0</v>
      </c>
      <c r="AC91" s="66">
        <f t="shared" si="281"/>
        <v>0</v>
      </c>
      <c r="AD91" s="66">
        <f t="shared" si="281"/>
        <v>0</v>
      </c>
      <c r="AE91" s="66">
        <f t="shared" si="281"/>
        <v>0</v>
      </c>
      <c r="AF91" s="66">
        <f t="shared" si="281"/>
        <v>0</v>
      </c>
      <c r="AG91" s="66">
        <f t="shared" si="281"/>
        <v>0</v>
      </c>
      <c r="AH91" s="66">
        <f t="shared" si="281"/>
        <v>0</v>
      </c>
      <c r="AI91" s="66">
        <f t="shared" si="281"/>
        <v>0</v>
      </c>
      <c r="AJ91" s="66">
        <f t="shared" si="281"/>
        <v>0</v>
      </c>
      <c r="AK91" s="66">
        <f t="shared" si="281"/>
        <v>0</v>
      </c>
      <c r="AL91" s="66">
        <f t="shared" si="281"/>
        <v>0</v>
      </c>
      <c r="AM91" s="66">
        <f t="shared" si="281"/>
        <v>0</v>
      </c>
      <c r="AN91" s="66">
        <f t="shared" si="281"/>
        <v>0</v>
      </c>
      <c r="AO91" s="66">
        <f t="shared" si="281"/>
        <v>0</v>
      </c>
      <c r="AP91" s="66">
        <f t="shared" si="281"/>
        <v>0</v>
      </c>
      <c r="AQ91" s="66">
        <f t="shared" si="281"/>
        <v>0</v>
      </c>
      <c r="AR91" s="66">
        <f t="shared" si="281"/>
        <v>0</v>
      </c>
      <c r="AS91" s="66">
        <f t="shared" si="281"/>
        <v>0</v>
      </c>
      <c r="AT91" s="66">
        <f t="shared" si="281"/>
        <v>0</v>
      </c>
      <c r="AU91" s="66">
        <f t="shared" si="281"/>
        <v>0</v>
      </c>
      <c r="AV91" s="66">
        <f t="shared" si="281"/>
        <v>0</v>
      </c>
      <c r="AW91" s="66">
        <f t="shared" si="281"/>
        <v>0</v>
      </c>
      <c r="AX91" s="66">
        <f t="shared" si="281"/>
        <v>0</v>
      </c>
      <c r="AY91" s="66">
        <f t="shared" si="281"/>
        <v>0</v>
      </c>
      <c r="AZ91" s="66">
        <f t="shared" si="281"/>
        <v>0</v>
      </c>
      <c r="BA91" s="66">
        <f t="shared" si="281"/>
        <v>0</v>
      </c>
      <c r="BB91" s="66">
        <f t="shared" si="281"/>
        <v>0</v>
      </c>
      <c r="BC91" s="66">
        <f t="shared" si="281"/>
        <v>0</v>
      </c>
      <c r="BD91" s="66">
        <f t="shared" si="281"/>
        <v>0</v>
      </c>
      <c r="BE91" s="66">
        <f t="shared" si="281"/>
        <v>0</v>
      </c>
      <c r="BG91" s="68">
        <f t="shared" ref="BG91:BV96" ca="1" si="282">SUMIFS($K91:$BE91,$K$6:$BE$6,BG$6,$K$7:$BE$7,BG$7)</f>
        <v>0</v>
      </c>
      <c r="BH91" s="68">
        <f t="shared" ca="1" si="282"/>
        <v>0</v>
      </c>
      <c r="BI91" s="68">
        <f t="shared" ca="1" si="282"/>
        <v>0</v>
      </c>
      <c r="BJ91" s="68">
        <f t="shared" ca="1" si="282"/>
        <v>0</v>
      </c>
      <c r="BK91" s="68">
        <f t="shared" ca="1" si="282"/>
        <v>0</v>
      </c>
      <c r="BL91" s="68">
        <f t="shared" ca="1" si="282"/>
        <v>0</v>
      </c>
      <c r="BM91" s="68">
        <f t="shared" ca="1" si="282"/>
        <v>0</v>
      </c>
      <c r="BN91" s="68">
        <f t="shared" ca="1" si="282"/>
        <v>0</v>
      </c>
      <c r="BO91" s="68">
        <f t="shared" ca="1" si="282"/>
        <v>0</v>
      </c>
      <c r="BP91" s="68">
        <f t="shared" ca="1" si="282"/>
        <v>0</v>
      </c>
      <c r="BQ91" s="68">
        <f t="shared" ca="1" si="282"/>
        <v>0</v>
      </c>
      <c r="BR91" s="68">
        <f t="shared" ca="1" si="282"/>
        <v>0</v>
      </c>
      <c r="BS91" s="68">
        <f t="shared" ca="1" si="282"/>
        <v>0</v>
      </c>
      <c r="BT91" s="68">
        <f t="shared" ca="1" si="282"/>
        <v>0</v>
      </c>
      <c r="BU91" s="68">
        <f t="shared" ca="1" si="282"/>
        <v>0</v>
      </c>
      <c r="BV91" s="68">
        <f t="shared" ca="1" si="282"/>
        <v>0</v>
      </c>
      <c r="BX91" s="68">
        <f t="shared" ref="BX91:CA96" ca="1" si="283">SUMIFS($K91:$BE91,$K$6:$BE$6,BX$6)</f>
        <v>0</v>
      </c>
      <c r="BY91" s="68">
        <f t="shared" ca="1" si="283"/>
        <v>0</v>
      </c>
      <c r="BZ91" s="68">
        <f t="shared" ca="1" si="283"/>
        <v>0</v>
      </c>
      <c r="CA91" s="68">
        <f t="shared" ca="1" si="283"/>
        <v>0</v>
      </c>
    </row>
    <row r="92" spans="2:79" s="66" customFormat="1" outlineLevel="1">
      <c r="B92" s="66" t="str">
        <f>B56</f>
        <v>Advertising &amp; Marketing</v>
      </c>
      <c r="C92" s="67" t="str">
        <f>'Get Started'!$D$7</f>
        <v>$</v>
      </c>
      <c r="D92" s="48">
        <v>1</v>
      </c>
      <c r="E92" s="66" t="s">
        <v>117</v>
      </c>
      <c r="K92" s="66">
        <f t="shared" ref="K92:BE92" si="284">$D92*K56</f>
        <v>0</v>
      </c>
      <c r="L92" s="66">
        <f t="shared" si="284"/>
        <v>0</v>
      </c>
      <c r="M92" s="66">
        <f t="shared" si="284"/>
        <v>0</v>
      </c>
      <c r="N92" s="66">
        <f t="shared" si="284"/>
        <v>0</v>
      </c>
      <c r="O92" s="66">
        <f t="shared" si="284"/>
        <v>0</v>
      </c>
      <c r="P92" s="66">
        <f t="shared" si="284"/>
        <v>0</v>
      </c>
      <c r="Q92" s="66">
        <f t="shared" si="284"/>
        <v>0</v>
      </c>
      <c r="R92" s="66">
        <f t="shared" si="284"/>
        <v>0</v>
      </c>
      <c r="S92" s="66">
        <f t="shared" si="284"/>
        <v>0</v>
      </c>
      <c r="T92" s="66">
        <f t="shared" si="284"/>
        <v>0</v>
      </c>
      <c r="U92" s="66">
        <f t="shared" si="284"/>
        <v>0</v>
      </c>
      <c r="V92" s="66">
        <f t="shared" si="284"/>
        <v>0</v>
      </c>
      <c r="W92" s="66">
        <f t="shared" si="284"/>
        <v>0</v>
      </c>
      <c r="X92" s="66">
        <f t="shared" si="284"/>
        <v>0</v>
      </c>
      <c r="Y92" s="66">
        <f t="shared" si="284"/>
        <v>0</v>
      </c>
      <c r="Z92" s="66">
        <f t="shared" si="284"/>
        <v>0</v>
      </c>
      <c r="AA92" s="66">
        <f t="shared" si="284"/>
        <v>0</v>
      </c>
      <c r="AB92" s="66">
        <f t="shared" si="284"/>
        <v>0</v>
      </c>
      <c r="AC92" s="66">
        <f t="shared" si="284"/>
        <v>0</v>
      </c>
      <c r="AD92" s="66">
        <f t="shared" si="284"/>
        <v>0</v>
      </c>
      <c r="AE92" s="66">
        <f t="shared" si="284"/>
        <v>0</v>
      </c>
      <c r="AF92" s="66">
        <f t="shared" si="284"/>
        <v>0</v>
      </c>
      <c r="AG92" s="66">
        <f t="shared" si="284"/>
        <v>0</v>
      </c>
      <c r="AH92" s="66">
        <f t="shared" si="284"/>
        <v>0</v>
      </c>
      <c r="AI92" s="66">
        <f t="shared" si="284"/>
        <v>0</v>
      </c>
      <c r="AJ92" s="66">
        <f t="shared" si="284"/>
        <v>0</v>
      </c>
      <c r="AK92" s="66">
        <f t="shared" si="284"/>
        <v>0</v>
      </c>
      <c r="AL92" s="66">
        <f t="shared" si="284"/>
        <v>0</v>
      </c>
      <c r="AM92" s="66">
        <f t="shared" si="284"/>
        <v>0</v>
      </c>
      <c r="AN92" s="66">
        <f t="shared" si="284"/>
        <v>0</v>
      </c>
      <c r="AO92" s="66">
        <f t="shared" si="284"/>
        <v>0</v>
      </c>
      <c r="AP92" s="66">
        <f t="shared" si="284"/>
        <v>0</v>
      </c>
      <c r="AQ92" s="66">
        <f t="shared" si="284"/>
        <v>0</v>
      </c>
      <c r="AR92" s="66">
        <f t="shared" si="284"/>
        <v>0</v>
      </c>
      <c r="AS92" s="66">
        <f t="shared" si="284"/>
        <v>0</v>
      </c>
      <c r="AT92" s="66">
        <f t="shared" si="284"/>
        <v>0</v>
      </c>
      <c r="AU92" s="66">
        <f t="shared" si="284"/>
        <v>0</v>
      </c>
      <c r="AV92" s="66">
        <f t="shared" si="284"/>
        <v>0</v>
      </c>
      <c r="AW92" s="66">
        <f t="shared" si="284"/>
        <v>0</v>
      </c>
      <c r="AX92" s="66">
        <f t="shared" si="284"/>
        <v>0</v>
      </c>
      <c r="AY92" s="66">
        <f t="shared" si="284"/>
        <v>0</v>
      </c>
      <c r="AZ92" s="66">
        <f t="shared" si="284"/>
        <v>0</v>
      </c>
      <c r="BA92" s="66">
        <f t="shared" si="284"/>
        <v>0</v>
      </c>
      <c r="BB92" s="66">
        <f t="shared" si="284"/>
        <v>0</v>
      </c>
      <c r="BC92" s="66">
        <f t="shared" si="284"/>
        <v>0</v>
      </c>
      <c r="BD92" s="66">
        <f t="shared" si="284"/>
        <v>0</v>
      </c>
      <c r="BE92" s="66">
        <f t="shared" si="284"/>
        <v>0</v>
      </c>
      <c r="BG92" s="68">
        <f t="shared" ca="1" si="282"/>
        <v>0</v>
      </c>
      <c r="BH92" s="68">
        <f t="shared" ca="1" si="282"/>
        <v>0</v>
      </c>
      <c r="BI92" s="68">
        <f t="shared" ca="1" si="282"/>
        <v>0</v>
      </c>
      <c r="BJ92" s="68">
        <f t="shared" ca="1" si="282"/>
        <v>0</v>
      </c>
      <c r="BK92" s="68">
        <f t="shared" ca="1" si="282"/>
        <v>0</v>
      </c>
      <c r="BL92" s="68">
        <f t="shared" ca="1" si="282"/>
        <v>0</v>
      </c>
      <c r="BM92" s="68">
        <f t="shared" ca="1" si="282"/>
        <v>0</v>
      </c>
      <c r="BN92" s="68">
        <f t="shared" ca="1" si="282"/>
        <v>0</v>
      </c>
      <c r="BO92" s="68">
        <f t="shared" ca="1" si="282"/>
        <v>0</v>
      </c>
      <c r="BP92" s="68">
        <f t="shared" ca="1" si="282"/>
        <v>0</v>
      </c>
      <c r="BQ92" s="68">
        <f t="shared" ca="1" si="282"/>
        <v>0</v>
      </c>
      <c r="BR92" s="68">
        <f t="shared" ca="1" si="282"/>
        <v>0</v>
      </c>
      <c r="BS92" s="68">
        <f t="shared" ca="1" si="282"/>
        <v>0</v>
      </c>
      <c r="BT92" s="68">
        <f t="shared" ca="1" si="282"/>
        <v>0</v>
      </c>
      <c r="BU92" s="68">
        <f t="shared" ca="1" si="282"/>
        <v>0</v>
      </c>
      <c r="BV92" s="68">
        <f t="shared" ca="1" si="282"/>
        <v>0</v>
      </c>
      <c r="BX92" s="68">
        <f t="shared" ca="1" si="283"/>
        <v>0</v>
      </c>
      <c r="BY92" s="68">
        <f t="shared" ca="1" si="283"/>
        <v>0</v>
      </c>
      <c r="BZ92" s="68">
        <f t="shared" ca="1" si="283"/>
        <v>0</v>
      </c>
      <c r="CA92" s="68">
        <f t="shared" ca="1" si="283"/>
        <v>0</v>
      </c>
    </row>
    <row r="93" spans="2:79" s="66" customFormat="1" outlineLevel="1">
      <c r="B93" s="66" t="str">
        <f>B57</f>
        <v>Product &amp; Materials</v>
      </c>
      <c r="C93" s="67" t="str">
        <f>'Get Started'!$D$7</f>
        <v>$</v>
      </c>
      <c r="D93" s="71">
        <v>0</v>
      </c>
      <c r="E93" s="66" t="s">
        <v>117</v>
      </c>
      <c r="K93" s="66">
        <f t="shared" ref="K93:BE93" si="285">$D93*K57</f>
        <v>0</v>
      </c>
      <c r="L93" s="66">
        <f t="shared" si="285"/>
        <v>0</v>
      </c>
      <c r="M93" s="66">
        <f t="shared" si="285"/>
        <v>0</v>
      </c>
      <c r="N93" s="66">
        <f t="shared" si="285"/>
        <v>0</v>
      </c>
      <c r="O93" s="66">
        <f t="shared" si="285"/>
        <v>0</v>
      </c>
      <c r="P93" s="66">
        <f t="shared" si="285"/>
        <v>0</v>
      </c>
      <c r="Q93" s="66">
        <f t="shared" si="285"/>
        <v>0</v>
      </c>
      <c r="R93" s="66">
        <f t="shared" si="285"/>
        <v>0</v>
      </c>
      <c r="S93" s="66">
        <f t="shared" si="285"/>
        <v>0</v>
      </c>
      <c r="T93" s="66">
        <f t="shared" si="285"/>
        <v>0</v>
      </c>
      <c r="U93" s="66">
        <f t="shared" si="285"/>
        <v>0</v>
      </c>
      <c r="V93" s="66">
        <f t="shared" si="285"/>
        <v>0</v>
      </c>
      <c r="W93" s="66">
        <f t="shared" si="285"/>
        <v>0</v>
      </c>
      <c r="X93" s="66">
        <f t="shared" si="285"/>
        <v>0</v>
      </c>
      <c r="Y93" s="66">
        <f t="shared" si="285"/>
        <v>0</v>
      </c>
      <c r="Z93" s="66">
        <f t="shared" si="285"/>
        <v>0</v>
      </c>
      <c r="AA93" s="66">
        <f t="shared" si="285"/>
        <v>0</v>
      </c>
      <c r="AB93" s="66">
        <f t="shared" si="285"/>
        <v>0</v>
      </c>
      <c r="AC93" s="66">
        <f t="shared" si="285"/>
        <v>0</v>
      </c>
      <c r="AD93" s="66">
        <f t="shared" si="285"/>
        <v>0</v>
      </c>
      <c r="AE93" s="66">
        <f t="shared" si="285"/>
        <v>0</v>
      </c>
      <c r="AF93" s="66">
        <f t="shared" si="285"/>
        <v>0</v>
      </c>
      <c r="AG93" s="66">
        <f t="shared" si="285"/>
        <v>0</v>
      </c>
      <c r="AH93" s="66">
        <f t="shared" si="285"/>
        <v>0</v>
      </c>
      <c r="AI93" s="66">
        <f t="shared" si="285"/>
        <v>0</v>
      </c>
      <c r="AJ93" s="66">
        <f t="shared" si="285"/>
        <v>0</v>
      </c>
      <c r="AK93" s="66">
        <f t="shared" si="285"/>
        <v>0</v>
      </c>
      <c r="AL93" s="66">
        <f t="shared" si="285"/>
        <v>0</v>
      </c>
      <c r="AM93" s="66">
        <f t="shared" si="285"/>
        <v>0</v>
      </c>
      <c r="AN93" s="66">
        <f t="shared" si="285"/>
        <v>0</v>
      </c>
      <c r="AO93" s="66">
        <f t="shared" si="285"/>
        <v>0</v>
      </c>
      <c r="AP93" s="66">
        <f t="shared" si="285"/>
        <v>0</v>
      </c>
      <c r="AQ93" s="66">
        <f t="shared" si="285"/>
        <v>0</v>
      </c>
      <c r="AR93" s="66">
        <f t="shared" si="285"/>
        <v>0</v>
      </c>
      <c r="AS93" s="66">
        <f t="shared" si="285"/>
        <v>0</v>
      </c>
      <c r="AT93" s="66">
        <f t="shared" si="285"/>
        <v>0</v>
      </c>
      <c r="AU93" s="66">
        <f t="shared" si="285"/>
        <v>0</v>
      </c>
      <c r="AV93" s="66">
        <f t="shared" si="285"/>
        <v>0</v>
      </c>
      <c r="AW93" s="66">
        <f t="shared" si="285"/>
        <v>0</v>
      </c>
      <c r="AX93" s="66">
        <f t="shared" si="285"/>
        <v>0</v>
      </c>
      <c r="AY93" s="66">
        <f t="shared" si="285"/>
        <v>0</v>
      </c>
      <c r="AZ93" s="66">
        <f t="shared" si="285"/>
        <v>0</v>
      </c>
      <c r="BA93" s="66">
        <f t="shared" si="285"/>
        <v>0</v>
      </c>
      <c r="BB93" s="66">
        <f t="shared" si="285"/>
        <v>0</v>
      </c>
      <c r="BC93" s="66">
        <f t="shared" si="285"/>
        <v>0</v>
      </c>
      <c r="BD93" s="66">
        <f t="shared" si="285"/>
        <v>0</v>
      </c>
      <c r="BE93" s="66">
        <f t="shared" si="285"/>
        <v>0</v>
      </c>
      <c r="BG93" s="68">
        <f t="shared" ca="1" si="282"/>
        <v>0</v>
      </c>
      <c r="BH93" s="68">
        <f t="shared" ca="1" si="282"/>
        <v>0</v>
      </c>
      <c r="BI93" s="68">
        <f t="shared" ca="1" si="282"/>
        <v>0</v>
      </c>
      <c r="BJ93" s="68">
        <f t="shared" ca="1" si="282"/>
        <v>0</v>
      </c>
      <c r="BK93" s="68">
        <f t="shared" ca="1" si="282"/>
        <v>0</v>
      </c>
      <c r="BL93" s="68">
        <f t="shared" ca="1" si="282"/>
        <v>0</v>
      </c>
      <c r="BM93" s="68">
        <f t="shared" ca="1" si="282"/>
        <v>0</v>
      </c>
      <c r="BN93" s="68">
        <f t="shared" ca="1" si="282"/>
        <v>0</v>
      </c>
      <c r="BO93" s="68">
        <f t="shared" ca="1" si="282"/>
        <v>0</v>
      </c>
      <c r="BP93" s="68">
        <f t="shared" ca="1" si="282"/>
        <v>0</v>
      </c>
      <c r="BQ93" s="68">
        <f t="shared" ca="1" si="282"/>
        <v>0</v>
      </c>
      <c r="BR93" s="68">
        <f t="shared" ca="1" si="282"/>
        <v>0</v>
      </c>
      <c r="BS93" s="68">
        <f t="shared" ca="1" si="282"/>
        <v>0</v>
      </c>
      <c r="BT93" s="68">
        <f t="shared" ca="1" si="282"/>
        <v>0</v>
      </c>
      <c r="BU93" s="68">
        <f t="shared" ca="1" si="282"/>
        <v>0</v>
      </c>
      <c r="BV93" s="68">
        <f t="shared" ca="1" si="282"/>
        <v>0</v>
      </c>
      <c r="BX93" s="68">
        <f t="shared" ca="1" si="283"/>
        <v>0</v>
      </c>
      <c r="BY93" s="68">
        <f t="shared" ca="1" si="283"/>
        <v>0</v>
      </c>
      <c r="BZ93" s="68">
        <f t="shared" ca="1" si="283"/>
        <v>0</v>
      </c>
      <c r="CA93" s="68">
        <f t="shared" ca="1" si="283"/>
        <v>0</v>
      </c>
    </row>
    <row r="94" spans="2:79" s="66" customFormat="1" outlineLevel="1">
      <c r="B94" s="66" t="str">
        <f>B58</f>
        <v>Legal and Accounting</v>
      </c>
      <c r="C94" s="67" t="str">
        <f>'Get Started'!$D$7</f>
        <v>$</v>
      </c>
      <c r="D94" s="71">
        <v>0</v>
      </c>
      <c r="E94" s="66" t="s">
        <v>117</v>
      </c>
      <c r="K94" s="66">
        <f t="shared" ref="K94:BE94" si="286">$D94*K58</f>
        <v>0</v>
      </c>
      <c r="L94" s="66">
        <f t="shared" si="286"/>
        <v>0</v>
      </c>
      <c r="M94" s="66">
        <f t="shared" si="286"/>
        <v>0</v>
      </c>
      <c r="N94" s="66">
        <f t="shared" si="286"/>
        <v>0</v>
      </c>
      <c r="O94" s="66">
        <f t="shared" si="286"/>
        <v>0</v>
      </c>
      <c r="P94" s="66">
        <f t="shared" si="286"/>
        <v>0</v>
      </c>
      <c r="Q94" s="66">
        <f t="shared" si="286"/>
        <v>0</v>
      </c>
      <c r="R94" s="66">
        <f t="shared" si="286"/>
        <v>0</v>
      </c>
      <c r="S94" s="66">
        <f t="shared" si="286"/>
        <v>0</v>
      </c>
      <c r="T94" s="66">
        <f t="shared" si="286"/>
        <v>0</v>
      </c>
      <c r="U94" s="66">
        <f t="shared" si="286"/>
        <v>0</v>
      </c>
      <c r="V94" s="66">
        <f t="shared" si="286"/>
        <v>0</v>
      </c>
      <c r="W94" s="66">
        <f t="shared" si="286"/>
        <v>0</v>
      </c>
      <c r="X94" s="66">
        <f t="shared" si="286"/>
        <v>0</v>
      </c>
      <c r="Y94" s="66">
        <f t="shared" si="286"/>
        <v>0</v>
      </c>
      <c r="Z94" s="66">
        <f t="shared" si="286"/>
        <v>0</v>
      </c>
      <c r="AA94" s="66">
        <f t="shared" si="286"/>
        <v>0</v>
      </c>
      <c r="AB94" s="66">
        <f t="shared" si="286"/>
        <v>0</v>
      </c>
      <c r="AC94" s="66">
        <f t="shared" si="286"/>
        <v>0</v>
      </c>
      <c r="AD94" s="66">
        <f t="shared" si="286"/>
        <v>0</v>
      </c>
      <c r="AE94" s="66">
        <f t="shared" si="286"/>
        <v>0</v>
      </c>
      <c r="AF94" s="66">
        <f t="shared" si="286"/>
        <v>0</v>
      </c>
      <c r="AG94" s="66">
        <f t="shared" si="286"/>
        <v>0</v>
      </c>
      <c r="AH94" s="66">
        <f t="shared" si="286"/>
        <v>0</v>
      </c>
      <c r="AI94" s="66">
        <f t="shared" si="286"/>
        <v>0</v>
      </c>
      <c r="AJ94" s="66">
        <f t="shared" si="286"/>
        <v>0</v>
      </c>
      <c r="AK94" s="66">
        <f t="shared" si="286"/>
        <v>0</v>
      </c>
      <c r="AL94" s="66">
        <f t="shared" si="286"/>
        <v>0</v>
      </c>
      <c r="AM94" s="66">
        <f t="shared" si="286"/>
        <v>0</v>
      </c>
      <c r="AN94" s="66">
        <f t="shared" si="286"/>
        <v>0</v>
      </c>
      <c r="AO94" s="66">
        <f t="shared" si="286"/>
        <v>0</v>
      </c>
      <c r="AP94" s="66">
        <f t="shared" si="286"/>
        <v>0</v>
      </c>
      <c r="AQ94" s="66">
        <f t="shared" si="286"/>
        <v>0</v>
      </c>
      <c r="AR94" s="66">
        <f t="shared" si="286"/>
        <v>0</v>
      </c>
      <c r="AS94" s="66">
        <f t="shared" si="286"/>
        <v>0</v>
      </c>
      <c r="AT94" s="66">
        <f t="shared" si="286"/>
        <v>0</v>
      </c>
      <c r="AU94" s="66">
        <f t="shared" si="286"/>
        <v>0</v>
      </c>
      <c r="AV94" s="66">
        <f t="shared" si="286"/>
        <v>0</v>
      </c>
      <c r="AW94" s="66">
        <f t="shared" si="286"/>
        <v>0</v>
      </c>
      <c r="AX94" s="66">
        <f t="shared" si="286"/>
        <v>0</v>
      </c>
      <c r="AY94" s="66">
        <f t="shared" si="286"/>
        <v>0</v>
      </c>
      <c r="AZ94" s="66">
        <f t="shared" si="286"/>
        <v>0</v>
      </c>
      <c r="BA94" s="66">
        <f t="shared" si="286"/>
        <v>0</v>
      </c>
      <c r="BB94" s="66">
        <f t="shared" si="286"/>
        <v>0</v>
      </c>
      <c r="BC94" s="66">
        <f t="shared" si="286"/>
        <v>0</v>
      </c>
      <c r="BD94" s="66">
        <f t="shared" si="286"/>
        <v>0</v>
      </c>
      <c r="BE94" s="66">
        <f t="shared" si="286"/>
        <v>0</v>
      </c>
      <c r="BG94" s="68">
        <f t="shared" ca="1" si="282"/>
        <v>0</v>
      </c>
      <c r="BH94" s="68">
        <f t="shared" ca="1" si="282"/>
        <v>0</v>
      </c>
      <c r="BI94" s="68">
        <f t="shared" ca="1" si="282"/>
        <v>0</v>
      </c>
      <c r="BJ94" s="68">
        <f t="shared" ca="1" si="282"/>
        <v>0</v>
      </c>
      <c r="BK94" s="68">
        <f t="shared" ca="1" si="282"/>
        <v>0</v>
      </c>
      <c r="BL94" s="68">
        <f t="shared" ca="1" si="282"/>
        <v>0</v>
      </c>
      <c r="BM94" s="68">
        <f t="shared" ca="1" si="282"/>
        <v>0</v>
      </c>
      <c r="BN94" s="68">
        <f t="shared" ca="1" si="282"/>
        <v>0</v>
      </c>
      <c r="BO94" s="68">
        <f t="shared" ca="1" si="282"/>
        <v>0</v>
      </c>
      <c r="BP94" s="68">
        <f t="shared" ca="1" si="282"/>
        <v>0</v>
      </c>
      <c r="BQ94" s="68">
        <f t="shared" ca="1" si="282"/>
        <v>0</v>
      </c>
      <c r="BR94" s="68">
        <f t="shared" ca="1" si="282"/>
        <v>0</v>
      </c>
      <c r="BS94" s="68">
        <f t="shared" ca="1" si="282"/>
        <v>0</v>
      </c>
      <c r="BT94" s="68">
        <f t="shared" ca="1" si="282"/>
        <v>0</v>
      </c>
      <c r="BU94" s="68">
        <f t="shared" ca="1" si="282"/>
        <v>0</v>
      </c>
      <c r="BV94" s="68">
        <f t="shared" ca="1" si="282"/>
        <v>0</v>
      </c>
      <c r="BX94" s="68">
        <f t="shared" ca="1" si="283"/>
        <v>0</v>
      </c>
      <c r="BY94" s="68">
        <f t="shared" ca="1" si="283"/>
        <v>0</v>
      </c>
      <c r="BZ94" s="68">
        <f t="shared" ca="1" si="283"/>
        <v>0</v>
      </c>
      <c r="CA94" s="68">
        <f t="shared" ca="1" si="283"/>
        <v>0</v>
      </c>
    </row>
    <row r="95" spans="2:79" s="66" customFormat="1" outlineLevel="1">
      <c r="B95" s="66" t="str">
        <f>B59</f>
        <v>Overhead</v>
      </c>
      <c r="C95" s="67" t="str">
        <f>'Get Started'!$D$7</f>
        <v>$</v>
      </c>
      <c r="D95" s="71">
        <v>0</v>
      </c>
      <c r="E95" s="66" t="s">
        <v>117</v>
      </c>
      <c r="K95" s="66">
        <f t="shared" ref="K95:BE95" si="287">$D95*K59</f>
        <v>0</v>
      </c>
      <c r="L95" s="66">
        <f t="shared" si="287"/>
        <v>0</v>
      </c>
      <c r="M95" s="66">
        <f t="shared" si="287"/>
        <v>0</v>
      </c>
      <c r="N95" s="66">
        <f t="shared" si="287"/>
        <v>0</v>
      </c>
      <c r="O95" s="66">
        <f t="shared" si="287"/>
        <v>0</v>
      </c>
      <c r="P95" s="66">
        <f t="shared" si="287"/>
        <v>0</v>
      </c>
      <c r="Q95" s="66">
        <f t="shared" si="287"/>
        <v>0</v>
      </c>
      <c r="R95" s="66">
        <f t="shared" si="287"/>
        <v>0</v>
      </c>
      <c r="S95" s="66">
        <f t="shared" si="287"/>
        <v>0</v>
      </c>
      <c r="T95" s="66">
        <f t="shared" si="287"/>
        <v>0</v>
      </c>
      <c r="U95" s="66">
        <f t="shared" si="287"/>
        <v>0</v>
      </c>
      <c r="V95" s="66">
        <f t="shared" si="287"/>
        <v>0</v>
      </c>
      <c r="W95" s="66">
        <f t="shared" si="287"/>
        <v>0</v>
      </c>
      <c r="X95" s="66">
        <f t="shared" si="287"/>
        <v>0</v>
      </c>
      <c r="Y95" s="66">
        <f t="shared" si="287"/>
        <v>0</v>
      </c>
      <c r="Z95" s="66">
        <f t="shared" si="287"/>
        <v>0</v>
      </c>
      <c r="AA95" s="66">
        <f t="shared" si="287"/>
        <v>0</v>
      </c>
      <c r="AB95" s="66">
        <f t="shared" si="287"/>
        <v>0</v>
      </c>
      <c r="AC95" s="66">
        <f t="shared" si="287"/>
        <v>0</v>
      </c>
      <c r="AD95" s="66">
        <f t="shared" si="287"/>
        <v>0</v>
      </c>
      <c r="AE95" s="66">
        <f t="shared" si="287"/>
        <v>0</v>
      </c>
      <c r="AF95" s="66">
        <f t="shared" si="287"/>
        <v>0</v>
      </c>
      <c r="AG95" s="66">
        <f t="shared" si="287"/>
        <v>0</v>
      </c>
      <c r="AH95" s="66">
        <f t="shared" si="287"/>
        <v>0</v>
      </c>
      <c r="AI95" s="66">
        <f t="shared" si="287"/>
        <v>0</v>
      </c>
      <c r="AJ95" s="66">
        <f t="shared" si="287"/>
        <v>0</v>
      </c>
      <c r="AK95" s="66">
        <f t="shared" si="287"/>
        <v>0</v>
      </c>
      <c r="AL95" s="66">
        <f t="shared" si="287"/>
        <v>0</v>
      </c>
      <c r="AM95" s="66">
        <f t="shared" si="287"/>
        <v>0</v>
      </c>
      <c r="AN95" s="66">
        <f t="shared" si="287"/>
        <v>0</v>
      </c>
      <c r="AO95" s="66">
        <f t="shared" si="287"/>
        <v>0</v>
      </c>
      <c r="AP95" s="66">
        <f t="shared" si="287"/>
        <v>0</v>
      </c>
      <c r="AQ95" s="66">
        <f t="shared" si="287"/>
        <v>0</v>
      </c>
      <c r="AR95" s="66">
        <f t="shared" si="287"/>
        <v>0</v>
      </c>
      <c r="AS95" s="66">
        <f t="shared" si="287"/>
        <v>0</v>
      </c>
      <c r="AT95" s="66">
        <f t="shared" si="287"/>
        <v>0</v>
      </c>
      <c r="AU95" s="66">
        <f t="shared" si="287"/>
        <v>0</v>
      </c>
      <c r="AV95" s="66">
        <f t="shared" si="287"/>
        <v>0</v>
      </c>
      <c r="AW95" s="66">
        <f t="shared" si="287"/>
        <v>0</v>
      </c>
      <c r="AX95" s="66">
        <f t="shared" si="287"/>
        <v>0</v>
      </c>
      <c r="AY95" s="66">
        <f t="shared" si="287"/>
        <v>0</v>
      </c>
      <c r="AZ95" s="66">
        <f t="shared" si="287"/>
        <v>0</v>
      </c>
      <c r="BA95" s="66">
        <f t="shared" si="287"/>
        <v>0</v>
      </c>
      <c r="BB95" s="66">
        <f t="shared" si="287"/>
        <v>0</v>
      </c>
      <c r="BC95" s="66">
        <f t="shared" si="287"/>
        <v>0</v>
      </c>
      <c r="BD95" s="66">
        <f t="shared" si="287"/>
        <v>0</v>
      </c>
      <c r="BE95" s="66">
        <f t="shared" si="287"/>
        <v>0</v>
      </c>
      <c r="BG95" s="68">
        <f t="shared" ca="1" si="282"/>
        <v>0</v>
      </c>
      <c r="BH95" s="68">
        <f t="shared" ca="1" si="282"/>
        <v>0</v>
      </c>
      <c r="BI95" s="68">
        <f t="shared" ca="1" si="282"/>
        <v>0</v>
      </c>
      <c r="BJ95" s="68">
        <f t="shared" ca="1" si="282"/>
        <v>0</v>
      </c>
      <c r="BK95" s="68">
        <f t="shared" ca="1" si="282"/>
        <v>0</v>
      </c>
      <c r="BL95" s="68">
        <f t="shared" ca="1" si="282"/>
        <v>0</v>
      </c>
      <c r="BM95" s="68">
        <f t="shared" ca="1" si="282"/>
        <v>0</v>
      </c>
      <c r="BN95" s="68">
        <f t="shared" ca="1" si="282"/>
        <v>0</v>
      </c>
      <c r="BO95" s="68">
        <f t="shared" ca="1" si="282"/>
        <v>0</v>
      </c>
      <c r="BP95" s="68">
        <f t="shared" ca="1" si="282"/>
        <v>0</v>
      </c>
      <c r="BQ95" s="68">
        <f t="shared" ca="1" si="282"/>
        <v>0</v>
      </c>
      <c r="BR95" s="68">
        <f t="shared" ca="1" si="282"/>
        <v>0</v>
      </c>
      <c r="BS95" s="68">
        <f t="shared" ca="1" si="282"/>
        <v>0</v>
      </c>
      <c r="BT95" s="68">
        <f t="shared" ca="1" si="282"/>
        <v>0</v>
      </c>
      <c r="BU95" s="68">
        <f t="shared" ca="1" si="282"/>
        <v>0</v>
      </c>
      <c r="BV95" s="68">
        <f t="shared" ca="1" si="282"/>
        <v>0</v>
      </c>
      <c r="BX95" s="68">
        <f t="shared" ca="1" si="283"/>
        <v>0</v>
      </c>
      <c r="BY95" s="68">
        <f t="shared" ca="1" si="283"/>
        <v>0</v>
      </c>
      <c r="BZ95" s="68">
        <f t="shared" ca="1" si="283"/>
        <v>0</v>
      </c>
      <c r="CA95" s="68">
        <f t="shared" ca="1" si="283"/>
        <v>0</v>
      </c>
    </row>
    <row r="96" spans="2:79" s="66" customFormat="1" outlineLevel="1">
      <c r="B96" s="66" t="s">
        <v>67</v>
      </c>
      <c r="C96" s="67" t="str">
        <f>'Get Started'!$D$7</f>
        <v>$</v>
      </c>
      <c r="K96" s="69">
        <f>SUM(K91:K95)</f>
        <v>0</v>
      </c>
      <c r="L96" s="69">
        <f t="shared" ref="L96:AS96" si="288">SUM(L91:L95)</f>
        <v>0</v>
      </c>
      <c r="M96" s="69">
        <f t="shared" si="288"/>
        <v>0</v>
      </c>
      <c r="N96" s="69">
        <f t="shared" si="288"/>
        <v>0</v>
      </c>
      <c r="O96" s="69">
        <f t="shared" si="288"/>
        <v>0</v>
      </c>
      <c r="P96" s="69">
        <f t="shared" si="288"/>
        <v>0</v>
      </c>
      <c r="Q96" s="69">
        <f t="shared" si="288"/>
        <v>0</v>
      </c>
      <c r="R96" s="69">
        <f t="shared" si="288"/>
        <v>0</v>
      </c>
      <c r="S96" s="69">
        <f t="shared" si="288"/>
        <v>0</v>
      </c>
      <c r="T96" s="69">
        <f t="shared" si="288"/>
        <v>0</v>
      </c>
      <c r="U96" s="69">
        <f t="shared" si="288"/>
        <v>0</v>
      </c>
      <c r="V96" s="69">
        <f t="shared" si="288"/>
        <v>0</v>
      </c>
      <c r="W96" s="69">
        <f t="shared" si="288"/>
        <v>0</v>
      </c>
      <c r="X96" s="69">
        <f t="shared" si="288"/>
        <v>0</v>
      </c>
      <c r="Y96" s="69">
        <f t="shared" si="288"/>
        <v>0</v>
      </c>
      <c r="Z96" s="69">
        <f t="shared" si="288"/>
        <v>0</v>
      </c>
      <c r="AA96" s="69">
        <f t="shared" si="288"/>
        <v>0</v>
      </c>
      <c r="AB96" s="69">
        <f t="shared" si="288"/>
        <v>0</v>
      </c>
      <c r="AC96" s="69">
        <f t="shared" si="288"/>
        <v>0</v>
      </c>
      <c r="AD96" s="69">
        <f t="shared" si="288"/>
        <v>0</v>
      </c>
      <c r="AE96" s="69">
        <f t="shared" si="288"/>
        <v>0</v>
      </c>
      <c r="AF96" s="69">
        <f t="shared" si="288"/>
        <v>0</v>
      </c>
      <c r="AG96" s="69">
        <f t="shared" si="288"/>
        <v>0</v>
      </c>
      <c r="AH96" s="69">
        <f t="shared" si="288"/>
        <v>0</v>
      </c>
      <c r="AI96" s="69">
        <f t="shared" si="288"/>
        <v>0</v>
      </c>
      <c r="AJ96" s="69">
        <f t="shared" si="288"/>
        <v>0</v>
      </c>
      <c r="AK96" s="69">
        <f t="shared" si="288"/>
        <v>0</v>
      </c>
      <c r="AL96" s="69">
        <f t="shared" si="288"/>
        <v>0</v>
      </c>
      <c r="AM96" s="69">
        <f t="shared" si="288"/>
        <v>0</v>
      </c>
      <c r="AN96" s="69">
        <f t="shared" si="288"/>
        <v>0</v>
      </c>
      <c r="AO96" s="69">
        <f t="shared" si="288"/>
        <v>0</v>
      </c>
      <c r="AP96" s="69">
        <f t="shared" si="288"/>
        <v>0</v>
      </c>
      <c r="AQ96" s="69">
        <f t="shared" si="288"/>
        <v>0</v>
      </c>
      <c r="AR96" s="69">
        <f t="shared" si="288"/>
        <v>0</v>
      </c>
      <c r="AS96" s="69">
        <f t="shared" si="288"/>
        <v>0</v>
      </c>
      <c r="AT96" s="69">
        <f t="shared" ref="AT96:BE96" si="289">SUM(AT91:AT95)</f>
        <v>0</v>
      </c>
      <c r="AU96" s="69">
        <f t="shared" si="289"/>
        <v>0</v>
      </c>
      <c r="AV96" s="69">
        <f t="shared" si="289"/>
        <v>0</v>
      </c>
      <c r="AW96" s="69">
        <f t="shared" si="289"/>
        <v>0</v>
      </c>
      <c r="AX96" s="69">
        <f t="shared" si="289"/>
        <v>0</v>
      </c>
      <c r="AY96" s="69">
        <f t="shared" si="289"/>
        <v>0</v>
      </c>
      <c r="AZ96" s="69">
        <f t="shared" si="289"/>
        <v>0</v>
      </c>
      <c r="BA96" s="69">
        <f t="shared" si="289"/>
        <v>0</v>
      </c>
      <c r="BB96" s="69">
        <f t="shared" si="289"/>
        <v>0</v>
      </c>
      <c r="BC96" s="69">
        <f t="shared" si="289"/>
        <v>0</v>
      </c>
      <c r="BD96" s="69">
        <f t="shared" si="289"/>
        <v>0</v>
      </c>
      <c r="BE96" s="69">
        <f t="shared" si="289"/>
        <v>0</v>
      </c>
      <c r="BG96" s="68">
        <f t="shared" ca="1" si="282"/>
        <v>0</v>
      </c>
      <c r="BH96" s="68">
        <f t="shared" ca="1" si="282"/>
        <v>0</v>
      </c>
      <c r="BI96" s="68">
        <f t="shared" ca="1" si="282"/>
        <v>0</v>
      </c>
      <c r="BJ96" s="68">
        <f t="shared" ca="1" si="282"/>
        <v>0</v>
      </c>
      <c r="BK96" s="68">
        <f t="shared" ca="1" si="282"/>
        <v>0</v>
      </c>
      <c r="BL96" s="68">
        <f t="shared" ca="1" si="282"/>
        <v>0</v>
      </c>
      <c r="BM96" s="68">
        <f t="shared" ca="1" si="282"/>
        <v>0</v>
      </c>
      <c r="BN96" s="68">
        <f t="shared" ca="1" si="282"/>
        <v>0</v>
      </c>
      <c r="BO96" s="68">
        <f t="shared" ca="1" si="282"/>
        <v>0</v>
      </c>
      <c r="BP96" s="68">
        <f t="shared" ca="1" si="282"/>
        <v>0</v>
      </c>
      <c r="BQ96" s="68">
        <f t="shared" ca="1" si="282"/>
        <v>0</v>
      </c>
      <c r="BR96" s="68">
        <f t="shared" ca="1" si="282"/>
        <v>0</v>
      </c>
      <c r="BS96" s="68">
        <f t="shared" ca="1" si="282"/>
        <v>0</v>
      </c>
      <c r="BT96" s="68">
        <f t="shared" ca="1" si="282"/>
        <v>0</v>
      </c>
      <c r="BU96" s="68">
        <f t="shared" ca="1" si="282"/>
        <v>0</v>
      </c>
      <c r="BV96" s="68">
        <f t="shared" ca="1" si="282"/>
        <v>0</v>
      </c>
      <c r="BX96" s="68">
        <f t="shared" ca="1" si="283"/>
        <v>0</v>
      </c>
      <c r="BY96" s="68">
        <f t="shared" ca="1" si="283"/>
        <v>0</v>
      </c>
      <c r="BZ96" s="68">
        <f t="shared" ca="1" si="283"/>
        <v>0</v>
      </c>
      <c r="CA96" s="68">
        <f t="shared" ca="1" si="283"/>
        <v>0</v>
      </c>
    </row>
    <row r="97" spans="1:80" s="66" customFormat="1" outlineLevel="1">
      <c r="C97" s="67"/>
    </row>
    <row r="98" spans="1:80" s="66" customFormat="1" outlineLevel="1">
      <c r="B98" s="66" t="s">
        <v>68</v>
      </c>
      <c r="C98" s="67" t="str">
        <f>'Get Started'!$D$7</f>
        <v>$</v>
      </c>
      <c r="D98" s="66" t="s">
        <v>118</v>
      </c>
      <c r="K98" s="71">
        <v>0</v>
      </c>
      <c r="L98" s="71">
        <v>0</v>
      </c>
      <c r="M98" s="71">
        <v>0</v>
      </c>
      <c r="N98" s="71">
        <v>0</v>
      </c>
      <c r="O98" s="71">
        <v>0</v>
      </c>
      <c r="P98" s="71">
        <v>0</v>
      </c>
      <c r="Q98" s="71">
        <v>0</v>
      </c>
      <c r="R98" s="71">
        <v>0</v>
      </c>
      <c r="S98" s="71">
        <v>0</v>
      </c>
      <c r="T98" s="71">
        <v>0</v>
      </c>
      <c r="U98" s="71">
        <v>0</v>
      </c>
      <c r="V98" s="71">
        <v>0</v>
      </c>
      <c r="W98" s="71">
        <v>0</v>
      </c>
      <c r="X98" s="71">
        <v>0</v>
      </c>
      <c r="Y98" s="71">
        <v>0</v>
      </c>
      <c r="Z98" s="71">
        <v>0</v>
      </c>
      <c r="AA98" s="71">
        <v>0</v>
      </c>
      <c r="AB98" s="71">
        <v>0</v>
      </c>
      <c r="AC98" s="71">
        <v>0</v>
      </c>
      <c r="AD98" s="71">
        <v>0</v>
      </c>
      <c r="AE98" s="71">
        <v>0</v>
      </c>
      <c r="AF98" s="71">
        <v>0</v>
      </c>
      <c r="AG98" s="71">
        <v>0</v>
      </c>
      <c r="AH98" s="71">
        <v>0</v>
      </c>
      <c r="AI98" s="71">
        <v>0</v>
      </c>
      <c r="AJ98" s="71">
        <v>0</v>
      </c>
      <c r="AK98" s="71">
        <v>0</v>
      </c>
      <c r="AL98" s="71">
        <v>0</v>
      </c>
      <c r="AM98" s="71">
        <v>0</v>
      </c>
      <c r="AN98" s="71">
        <v>0</v>
      </c>
      <c r="AO98" s="71">
        <v>0</v>
      </c>
      <c r="AP98" s="71">
        <v>0</v>
      </c>
      <c r="AQ98" s="71">
        <v>0</v>
      </c>
      <c r="AR98" s="71">
        <v>0</v>
      </c>
      <c r="AS98" s="71">
        <v>0</v>
      </c>
      <c r="AT98" s="71">
        <v>0</v>
      </c>
      <c r="AU98" s="71">
        <v>0</v>
      </c>
      <c r="AV98" s="71">
        <v>0</v>
      </c>
      <c r="AW98" s="71">
        <v>0</v>
      </c>
      <c r="AX98" s="71">
        <v>0</v>
      </c>
      <c r="AY98" s="71">
        <v>0</v>
      </c>
      <c r="AZ98" s="71">
        <v>0</v>
      </c>
      <c r="BA98" s="71">
        <v>0</v>
      </c>
      <c r="BB98" s="71">
        <v>0</v>
      </c>
      <c r="BC98" s="71">
        <v>0</v>
      </c>
      <c r="BD98" s="71">
        <v>0</v>
      </c>
      <c r="BE98" s="71">
        <v>0</v>
      </c>
      <c r="BG98" s="71">
        <v>0</v>
      </c>
      <c r="BH98" s="71">
        <f>BG98</f>
        <v>0</v>
      </c>
      <c r="BI98" s="71">
        <f t="shared" ref="BI98:BV98" si="290">BH98</f>
        <v>0</v>
      </c>
      <c r="BJ98" s="71">
        <f t="shared" si="290"/>
        <v>0</v>
      </c>
      <c r="BK98" s="71">
        <f t="shared" si="290"/>
        <v>0</v>
      </c>
      <c r="BL98" s="71">
        <f t="shared" si="290"/>
        <v>0</v>
      </c>
      <c r="BM98" s="71">
        <f t="shared" si="290"/>
        <v>0</v>
      </c>
      <c r="BN98" s="71">
        <f t="shared" si="290"/>
        <v>0</v>
      </c>
      <c r="BO98" s="71">
        <f t="shared" si="290"/>
        <v>0</v>
      </c>
      <c r="BP98" s="71">
        <f t="shared" si="290"/>
        <v>0</v>
      </c>
      <c r="BQ98" s="71">
        <f t="shared" si="290"/>
        <v>0</v>
      </c>
      <c r="BR98" s="71">
        <f t="shared" si="290"/>
        <v>0</v>
      </c>
      <c r="BS98" s="71">
        <f t="shared" si="290"/>
        <v>0</v>
      </c>
      <c r="BT98" s="71">
        <f t="shared" si="290"/>
        <v>0</v>
      </c>
      <c r="BU98" s="71">
        <f t="shared" si="290"/>
        <v>0</v>
      </c>
      <c r="BV98" s="71">
        <f t="shared" si="290"/>
        <v>0</v>
      </c>
      <c r="BX98" s="71">
        <v>0</v>
      </c>
      <c r="BY98" s="71">
        <v>0</v>
      </c>
      <c r="BZ98" s="71">
        <v>0</v>
      </c>
      <c r="CA98" s="71">
        <v>0</v>
      </c>
    </row>
    <row r="99" spans="1:80" s="66" customFormat="1" outlineLevel="1">
      <c r="B99" s="66" t="s">
        <v>69</v>
      </c>
      <c r="C99" s="67" t="str">
        <f>'Get Started'!$D$7</f>
        <v>$</v>
      </c>
      <c r="D99" s="66" t="s">
        <v>119</v>
      </c>
      <c r="K99" s="71">
        <v>0</v>
      </c>
      <c r="L99" s="71">
        <v>0</v>
      </c>
      <c r="M99" s="71">
        <v>0</v>
      </c>
      <c r="N99" s="71">
        <v>0</v>
      </c>
      <c r="O99" s="71">
        <v>0</v>
      </c>
      <c r="P99" s="71">
        <v>0</v>
      </c>
      <c r="Q99" s="71">
        <v>0</v>
      </c>
      <c r="R99" s="71">
        <v>0</v>
      </c>
      <c r="S99" s="71">
        <v>0</v>
      </c>
      <c r="T99" s="71">
        <v>0</v>
      </c>
      <c r="U99" s="71">
        <v>0</v>
      </c>
      <c r="V99" s="71">
        <v>0</v>
      </c>
      <c r="W99" s="71">
        <v>0</v>
      </c>
      <c r="X99" s="71">
        <v>0</v>
      </c>
      <c r="Y99" s="71">
        <v>0</v>
      </c>
      <c r="Z99" s="71">
        <v>0</v>
      </c>
      <c r="AA99" s="71">
        <v>0</v>
      </c>
      <c r="AB99" s="71">
        <v>0</v>
      </c>
      <c r="AC99" s="71">
        <v>0</v>
      </c>
      <c r="AD99" s="71">
        <v>0</v>
      </c>
      <c r="AE99" s="71">
        <v>0</v>
      </c>
      <c r="AF99" s="71">
        <v>0</v>
      </c>
      <c r="AG99" s="71">
        <v>0</v>
      </c>
      <c r="AH99" s="71">
        <v>0</v>
      </c>
      <c r="AI99" s="71">
        <v>0</v>
      </c>
      <c r="AJ99" s="71">
        <v>0</v>
      </c>
      <c r="AK99" s="71">
        <v>0</v>
      </c>
      <c r="AL99" s="71">
        <v>0</v>
      </c>
      <c r="AM99" s="71">
        <v>0</v>
      </c>
      <c r="AN99" s="71">
        <v>0</v>
      </c>
      <c r="AO99" s="71">
        <v>0</v>
      </c>
      <c r="AP99" s="71">
        <v>0</v>
      </c>
      <c r="AQ99" s="71">
        <v>0</v>
      </c>
      <c r="AR99" s="71">
        <v>0</v>
      </c>
      <c r="AS99" s="71">
        <v>0</v>
      </c>
      <c r="AT99" s="71">
        <v>0</v>
      </c>
      <c r="AU99" s="71">
        <v>0</v>
      </c>
      <c r="AV99" s="71">
        <v>0</v>
      </c>
      <c r="AW99" s="71">
        <v>0</v>
      </c>
      <c r="AX99" s="71">
        <v>0</v>
      </c>
      <c r="AY99" s="71">
        <v>0</v>
      </c>
      <c r="AZ99" s="71">
        <v>0</v>
      </c>
      <c r="BA99" s="71">
        <v>0</v>
      </c>
      <c r="BB99" s="71">
        <v>0</v>
      </c>
      <c r="BC99" s="71">
        <v>0</v>
      </c>
      <c r="BD99" s="71">
        <v>0</v>
      </c>
      <c r="BE99" s="71">
        <v>0</v>
      </c>
      <c r="BG99" s="71">
        <v>0</v>
      </c>
      <c r="BH99" s="71">
        <f>BG99</f>
        <v>0</v>
      </c>
      <c r="BI99" s="71">
        <f t="shared" ref="BI99:BV99" si="291">BH99</f>
        <v>0</v>
      </c>
      <c r="BJ99" s="71">
        <f t="shared" si="291"/>
        <v>0</v>
      </c>
      <c r="BK99" s="71">
        <f t="shared" si="291"/>
        <v>0</v>
      </c>
      <c r="BL99" s="71">
        <f t="shared" si="291"/>
        <v>0</v>
      </c>
      <c r="BM99" s="71">
        <f t="shared" si="291"/>
        <v>0</v>
      </c>
      <c r="BN99" s="71">
        <f t="shared" si="291"/>
        <v>0</v>
      </c>
      <c r="BO99" s="71">
        <f t="shared" si="291"/>
        <v>0</v>
      </c>
      <c r="BP99" s="71">
        <f t="shared" si="291"/>
        <v>0</v>
      </c>
      <c r="BQ99" s="71">
        <f t="shared" si="291"/>
        <v>0</v>
      </c>
      <c r="BR99" s="71">
        <f t="shared" si="291"/>
        <v>0</v>
      </c>
      <c r="BS99" s="71">
        <f t="shared" si="291"/>
        <v>0</v>
      </c>
      <c r="BT99" s="71">
        <f t="shared" si="291"/>
        <v>0</v>
      </c>
      <c r="BU99" s="71">
        <f t="shared" si="291"/>
        <v>0</v>
      </c>
      <c r="BV99" s="71">
        <f t="shared" si="291"/>
        <v>0</v>
      </c>
      <c r="BX99" s="71">
        <v>0</v>
      </c>
      <c r="BY99" s="71">
        <v>0</v>
      </c>
      <c r="BZ99" s="71">
        <v>0</v>
      </c>
      <c r="CA99" s="71">
        <v>0</v>
      </c>
    </row>
    <row r="100" spans="1:80" s="66" customFormat="1" outlineLevel="1">
      <c r="B100" s="66" t="s">
        <v>70</v>
      </c>
      <c r="C100" s="67" t="str">
        <f>'Get Started'!$D$7</f>
        <v>$</v>
      </c>
      <c r="K100" s="66">
        <f>IFERROR(K99/K98,0)</f>
        <v>0</v>
      </c>
      <c r="L100" s="66">
        <f t="shared" ref="L100:BG100" si="292">IFERROR(L99/L98,0)</f>
        <v>0</v>
      </c>
      <c r="M100" s="66">
        <f t="shared" si="292"/>
        <v>0</v>
      </c>
      <c r="N100" s="66">
        <f t="shared" si="292"/>
        <v>0</v>
      </c>
      <c r="O100" s="66">
        <f t="shared" si="292"/>
        <v>0</v>
      </c>
      <c r="P100" s="66">
        <f t="shared" si="292"/>
        <v>0</v>
      </c>
      <c r="Q100" s="66">
        <f t="shared" si="292"/>
        <v>0</v>
      </c>
      <c r="R100" s="66">
        <f t="shared" si="292"/>
        <v>0</v>
      </c>
      <c r="S100" s="66">
        <f t="shared" si="292"/>
        <v>0</v>
      </c>
      <c r="T100" s="66">
        <f t="shared" si="292"/>
        <v>0</v>
      </c>
      <c r="U100" s="66">
        <f t="shared" si="292"/>
        <v>0</v>
      </c>
      <c r="V100" s="66">
        <f t="shared" si="292"/>
        <v>0</v>
      </c>
      <c r="W100" s="66">
        <f t="shared" si="292"/>
        <v>0</v>
      </c>
      <c r="X100" s="66">
        <f t="shared" si="292"/>
        <v>0</v>
      </c>
      <c r="Y100" s="66">
        <f t="shared" si="292"/>
        <v>0</v>
      </c>
      <c r="Z100" s="66">
        <f t="shared" si="292"/>
        <v>0</v>
      </c>
      <c r="AA100" s="66">
        <f t="shared" si="292"/>
        <v>0</v>
      </c>
      <c r="AB100" s="66">
        <f t="shared" si="292"/>
        <v>0</v>
      </c>
      <c r="AC100" s="66">
        <f t="shared" si="292"/>
        <v>0</v>
      </c>
      <c r="AD100" s="66">
        <f t="shared" si="292"/>
        <v>0</v>
      </c>
      <c r="AE100" s="66">
        <f t="shared" si="292"/>
        <v>0</v>
      </c>
      <c r="AF100" s="66">
        <f t="shared" si="292"/>
        <v>0</v>
      </c>
      <c r="AG100" s="66">
        <f t="shared" si="292"/>
        <v>0</v>
      </c>
      <c r="AH100" s="66">
        <f t="shared" si="292"/>
        <v>0</v>
      </c>
      <c r="AI100" s="66">
        <f t="shared" si="292"/>
        <v>0</v>
      </c>
      <c r="AJ100" s="66">
        <f t="shared" si="292"/>
        <v>0</v>
      </c>
      <c r="AK100" s="66">
        <f t="shared" si="292"/>
        <v>0</v>
      </c>
      <c r="AL100" s="66">
        <f t="shared" si="292"/>
        <v>0</v>
      </c>
      <c r="AM100" s="66">
        <f t="shared" si="292"/>
        <v>0</v>
      </c>
      <c r="AN100" s="66">
        <f t="shared" si="292"/>
        <v>0</v>
      </c>
      <c r="AO100" s="66">
        <f t="shared" si="292"/>
        <v>0</v>
      </c>
      <c r="AP100" s="66">
        <f t="shared" si="292"/>
        <v>0</v>
      </c>
      <c r="AQ100" s="66">
        <f t="shared" si="292"/>
        <v>0</v>
      </c>
      <c r="AR100" s="66">
        <f t="shared" si="292"/>
        <v>0</v>
      </c>
      <c r="AS100" s="66">
        <f t="shared" si="292"/>
        <v>0</v>
      </c>
      <c r="AT100" s="66">
        <f t="shared" ref="AT100:BE100" si="293">IFERROR(AT99/AT98,0)</f>
        <v>0</v>
      </c>
      <c r="AU100" s="66">
        <f t="shared" si="293"/>
        <v>0</v>
      </c>
      <c r="AV100" s="66">
        <f t="shared" si="293"/>
        <v>0</v>
      </c>
      <c r="AW100" s="66">
        <f t="shared" si="293"/>
        <v>0</v>
      </c>
      <c r="AX100" s="66">
        <f t="shared" si="293"/>
        <v>0</v>
      </c>
      <c r="AY100" s="66">
        <f t="shared" si="293"/>
        <v>0</v>
      </c>
      <c r="AZ100" s="66">
        <f t="shared" si="293"/>
        <v>0</v>
      </c>
      <c r="BA100" s="66">
        <f t="shared" si="293"/>
        <v>0</v>
      </c>
      <c r="BB100" s="66">
        <f t="shared" si="293"/>
        <v>0</v>
      </c>
      <c r="BC100" s="66">
        <f t="shared" si="293"/>
        <v>0</v>
      </c>
      <c r="BD100" s="66">
        <f t="shared" si="293"/>
        <v>0</v>
      </c>
      <c r="BE100" s="66">
        <f t="shared" si="293"/>
        <v>0</v>
      </c>
      <c r="BG100" s="66">
        <f t="shared" si="292"/>
        <v>0</v>
      </c>
      <c r="BH100" s="66">
        <f t="shared" ref="BH100" si="294">IFERROR(BH99/BH98,0)</f>
        <v>0</v>
      </c>
      <c r="BI100" s="66">
        <f t="shared" ref="BI100" si="295">IFERROR(BI99/BI98,0)</f>
        <v>0</v>
      </c>
      <c r="BJ100" s="66">
        <f t="shared" ref="BJ100" si="296">IFERROR(BJ99/BJ98,0)</f>
        <v>0</v>
      </c>
      <c r="BK100" s="66">
        <f t="shared" ref="BK100" si="297">IFERROR(BK99/BK98,0)</f>
        <v>0</v>
      </c>
      <c r="BL100" s="66">
        <f t="shared" ref="BL100" si="298">IFERROR(BL99/BL98,0)</f>
        <v>0</v>
      </c>
      <c r="BM100" s="66">
        <f t="shared" ref="BM100" si="299">IFERROR(BM99/BM98,0)</f>
        <v>0</v>
      </c>
      <c r="BN100" s="66">
        <f t="shared" ref="BN100" si="300">IFERROR(BN99/BN98,0)</f>
        <v>0</v>
      </c>
      <c r="BO100" s="66">
        <f t="shared" ref="BO100" si="301">IFERROR(BO99/BO98,0)</f>
        <v>0</v>
      </c>
      <c r="BP100" s="66">
        <f t="shared" ref="BP100" si="302">IFERROR(BP99/BP98,0)</f>
        <v>0</v>
      </c>
      <c r="BQ100" s="66">
        <f t="shared" ref="BQ100:BV100" si="303">IFERROR(BQ99/BQ98,0)</f>
        <v>0</v>
      </c>
      <c r="BR100" s="66">
        <f t="shared" si="303"/>
        <v>0</v>
      </c>
      <c r="BS100" s="66">
        <f t="shared" si="303"/>
        <v>0</v>
      </c>
      <c r="BT100" s="66">
        <f t="shared" si="303"/>
        <v>0</v>
      </c>
      <c r="BU100" s="66">
        <f t="shared" si="303"/>
        <v>0</v>
      </c>
      <c r="BV100" s="66">
        <f t="shared" si="303"/>
        <v>0</v>
      </c>
      <c r="BX100" s="66">
        <f t="shared" ref="BX100" si="304">IFERROR(BX99/BX98,0)</f>
        <v>0</v>
      </c>
      <c r="BY100" s="66">
        <f t="shared" ref="BY100" si="305">IFERROR(BY99/BY98,0)</f>
        <v>0</v>
      </c>
      <c r="BZ100" s="66">
        <f t="shared" ref="BZ100" si="306">IFERROR(BZ99/BZ98,0)</f>
        <v>0</v>
      </c>
      <c r="CA100" s="66">
        <f t="shared" ref="CA100" si="307">IFERROR(CA99/CA98,0)</f>
        <v>0</v>
      </c>
    </row>
    <row r="101" spans="1:80" s="66" customFormat="1" outlineLevel="1">
      <c r="C101" s="67"/>
    </row>
    <row r="102" spans="1:80" s="66" customFormat="1">
      <c r="C102" s="67"/>
    </row>
    <row r="103" spans="1:80" s="44" customFormat="1">
      <c r="B103" s="102" t="s">
        <v>281</v>
      </c>
      <c r="D103" s="44" t="s">
        <v>228</v>
      </c>
    </row>
    <row r="104" spans="1:80" s="44" customFormat="1" outlineLevel="1"/>
    <row r="105" spans="1:80" s="44" customFormat="1" outlineLevel="1">
      <c r="B105" s="44" t="s">
        <v>229</v>
      </c>
      <c r="C105" s="103" t="s">
        <v>211</v>
      </c>
      <c r="D105" s="44" t="s">
        <v>230</v>
      </c>
      <c r="K105" s="32">
        <v>0</v>
      </c>
      <c r="L105" s="32">
        <v>0</v>
      </c>
      <c r="M105" s="32">
        <v>0</v>
      </c>
      <c r="N105" s="32">
        <v>0</v>
      </c>
      <c r="O105" s="32">
        <v>0</v>
      </c>
      <c r="P105" s="32">
        <v>0</v>
      </c>
      <c r="Q105" s="32">
        <v>0</v>
      </c>
      <c r="R105" s="32">
        <v>0</v>
      </c>
      <c r="S105" s="32">
        <v>0</v>
      </c>
      <c r="T105" s="32">
        <v>0</v>
      </c>
      <c r="U105" s="32">
        <v>0</v>
      </c>
      <c r="V105" s="32">
        <v>0</v>
      </c>
      <c r="W105" s="32">
        <v>0</v>
      </c>
      <c r="X105" s="32">
        <v>0</v>
      </c>
      <c r="Y105" s="32">
        <v>0</v>
      </c>
      <c r="Z105" s="32">
        <v>0</v>
      </c>
      <c r="AA105" s="32">
        <v>0</v>
      </c>
      <c r="AB105" s="32">
        <v>0</v>
      </c>
      <c r="AC105" s="32">
        <v>0</v>
      </c>
      <c r="AD105" s="32">
        <v>0</v>
      </c>
      <c r="AE105" s="32">
        <v>0</v>
      </c>
      <c r="AF105" s="32">
        <v>0</v>
      </c>
      <c r="AG105" s="32">
        <v>0</v>
      </c>
      <c r="AH105" s="32">
        <v>0</v>
      </c>
      <c r="AI105" s="32">
        <v>0</v>
      </c>
      <c r="AJ105" s="32">
        <v>0</v>
      </c>
      <c r="AK105" s="32">
        <v>0</v>
      </c>
      <c r="AL105" s="32">
        <v>0</v>
      </c>
      <c r="AM105" s="32">
        <v>0</v>
      </c>
      <c r="AN105" s="32">
        <v>0</v>
      </c>
      <c r="AO105" s="32">
        <v>0</v>
      </c>
      <c r="AP105" s="32">
        <v>0</v>
      </c>
      <c r="AQ105" s="32">
        <v>0</v>
      </c>
      <c r="AR105" s="32">
        <v>0</v>
      </c>
      <c r="AS105" s="32">
        <v>0</v>
      </c>
      <c r="AT105" s="32">
        <v>0</v>
      </c>
      <c r="AU105" s="32">
        <v>0</v>
      </c>
      <c r="AV105" s="32">
        <v>0</v>
      </c>
      <c r="AW105" s="32">
        <v>0</v>
      </c>
      <c r="AX105" s="32">
        <v>0</v>
      </c>
      <c r="AY105" s="32">
        <v>0</v>
      </c>
      <c r="AZ105" s="32">
        <v>0</v>
      </c>
      <c r="BA105" s="32">
        <v>0</v>
      </c>
      <c r="BB105" s="32">
        <v>0</v>
      </c>
      <c r="BC105" s="32">
        <v>0</v>
      </c>
      <c r="BD105" s="32">
        <v>0</v>
      </c>
      <c r="BE105" s="32">
        <v>0</v>
      </c>
      <c r="BH105" s="68"/>
      <c r="BI105" s="68"/>
      <c r="BJ105" s="68"/>
      <c r="BK105" s="68"/>
      <c r="BL105" s="68"/>
      <c r="BM105" s="68"/>
      <c r="BN105" s="68"/>
      <c r="BO105" s="68"/>
      <c r="BP105" s="68"/>
      <c r="BQ105" s="68"/>
      <c r="BR105" s="68"/>
      <c r="BS105" s="68"/>
      <c r="BT105" s="68"/>
      <c r="BU105" s="68"/>
      <c r="BV105" s="68"/>
      <c r="BX105" s="68"/>
      <c r="BY105" s="68"/>
      <c r="BZ105" s="68"/>
      <c r="CA105" s="68"/>
      <c r="CB105" s="68"/>
    </row>
    <row r="106" spans="1:80" s="106" customFormat="1" outlineLevel="1">
      <c r="A106" s="104"/>
      <c r="B106" s="44" t="str">
        <f>'Get Started'!$D$7&amp;" New Investment in Round"</f>
        <v>$ New Investment in Round</v>
      </c>
      <c r="C106" s="31" t="str">
        <f>'Get Started'!$D$7</f>
        <v>$</v>
      </c>
      <c r="D106" s="105" t="s">
        <v>231</v>
      </c>
      <c r="J106" s="44"/>
      <c r="K106" s="107">
        <f t="shared" ref="K106:BE106" si="308">K80</f>
        <v>0</v>
      </c>
      <c r="L106" s="107">
        <f t="shared" si="308"/>
        <v>0</v>
      </c>
      <c r="M106" s="107">
        <f t="shared" si="308"/>
        <v>0</v>
      </c>
      <c r="N106" s="107">
        <f t="shared" si="308"/>
        <v>0</v>
      </c>
      <c r="O106" s="107">
        <f t="shared" si="308"/>
        <v>0</v>
      </c>
      <c r="P106" s="107">
        <f t="shared" si="308"/>
        <v>0</v>
      </c>
      <c r="Q106" s="107">
        <f t="shared" si="308"/>
        <v>0</v>
      </c>
      <c r="R106" s="107">
        <f t="shared" si="308"/>
        <v>0</v>
      </c>
      <c r="S106" s="107">
        <f t="shared" si="308"/>
        <v>0</v>
      </c>
      <c r="T106" s="107">
        <f t="shared" si="308"/>
        <v>0</v>
      </c>
      <c r="U106" s="107">
        <f t="shared" si="308"/>
        <v>0</v>
      </c>
      <c r="V106" s="107">
        <f t="shared" si="308"/>
        <v>0</v>
      </c>
      <c r="W106" s="107">
        <f t="shared" si="308"/>
        <v>0</v>
      </c>
      <c r="X106" s="107">
        <f t="shared" si="308"/>
        <v>0</v>
      </c>
      <c r="Y106" s="107">
        <f t="shared" si="308"/>
        <v>0</v>
      </c>
      <c r="Z106" s="107">
        <f t="shared" si="308"/>
        <v>0</v>
      </c>
      <c r="AA106" s="107">
        <f t="shared" si="308"/>
        <v>0</v>
      </c>
      <c r="AB106" s="107">
        <f t="shared" si="308"/>
        <v>0</v>
      </c>
      <c r="AC106" s="107">
        <f t="shared" si="308"/>
        <v>0</v>
      </c>
      <c r="AD106" s="107">
        <f t="shared" si="308"/>
        <v>0</v>
      </c>
      <c r="AE106" s="107">
        <f t="shared" si="308"/>
        <v>0</v>
      </c>
      <c r="AF106" s="107">
        <f t="shared" si="308"/>
        <v>0</v>
      </c>
      <c r="AG106" s="107">
        <f t="shared" si="308"/>
        <v>0</v>
      </c>
      <c r="AH106" s="107">
        <f t="shared" si="308"/>
        <v>0</v>
      </c>
      <c r="AI106" s="107">
        <f t="shared" si="308"/>
        <v>0</v>
      </c>
      <c r="AJ106" s="107">
        <f t="shared" si="308"/>
        <v>0</v>
      </c>
      <c r="AK106" s="107">
        <f t="shared" si="308"/>
        <v>0</v>
      </c>
      <c r="AL106" s="107">
        <f t="shared" si="308"/>
        <v>0</v>
      </c>
      <c r="AM106" s="107">
        <f t="shared" si="308"/>
        <v>0</v>
      </c>
      <c r="AN106" s="107">
        <f t="shared" si="308"/>
        <v>0</v>
      </c>
      <c r="AO106" s="107">
        <f t="shared" si="308"/>
        <v>0</v>
      </c>
      <c r="AP106" s="107">
        <f t="shared" si="308"/>
        <v>0</v>
      </c>
      <c r="AQ106" s="107">
        <f t="shared" si="308"/>
        <v>0</v>
      </c>
      <c r="AR106" s="107">
        <f t="shared" si="308"/>
        <v>0</v>
      </c>
      <c r="AS106" s="107">
        <f t="shared" si="308"/>
        <v>0</v>
      </c>
      <c r="AT106" s="107">
        <f t="shared" si="308"/>
        <v>0</v>
      </c>
      <c r="AU106" s="107">
        <f t="shared" si="308"/>
        <v>0</v>
      </c>
      <c r="AV106" s="107">
        <f t="shared" si="308"/>
        <v>0</v>
      </c>
      <c r="AW106" s="107">
        <f t="shared" si="308"/>
        <v>0</v>
      </c>
      <c r="AX106" s="107">
        <f t="shared" si="308"/>
        <v>0</v>
      </c>
      <c r="AY106" s="107">
        <f t="shared" si="308"/>
        <v>0</v>
      </c>
      <c r="AZ106" s="107">
        <f t="shared" si="308"/>
        <v>0</v>
      </c>
      <c r="BA106" s="107">
        <f t="shared" si="308"/>
        <v>0</v>
      </c>
      <c r="BB106" s="107">
        <f t="shared" si="308"/>
        <v>0</v>
      </c>
      <c r="BC106" s="107">
        <f t="shared" si="308"/>
        <v>0</v>
      </c>
      <c r="BD106" s="107">
        <f t="shared" si="308"/>
        <v>0</v>
      </c>
      <c r="BE106" s="107">
        <f t="shared" si="308"/>
        <v>0</v>
      </c>
      <c r="BG106" s="68">
        <f t="shared" ref="BG106:BV106" ca="1" si="309">SUMIFS($K106:$BE106,$K$6:$BE$6,BG$6,$K$7:$BE$7,BG$7)</f>
        <v>0</v>
      </c>
      <c r="BH106" s="68">
        <f t="shared" ca="1" si="309"/>
        <v>0</v>
      </c>
      <c r="BI106" s="68">
        <f t="shared" ca="1" si="309"/>
        <v>0</v>
      </c>
      <c r="BJ106" s="68">
        <f t="shared" ca="1" si="309"/>
        <v>0</v>
      </c>
      <c r="BK106" s="68">
        <f t="shared" ca="1" si="309"/>
        <v>0</v>
      </c>
      <c r="BL106" s="68">
        <f t="shared" ca="1" si="309"/>
        <v>0</v>
      </c>
      <c r="BM106" s="68">
        <f t="shared" ca="1" si="309"/>
        <v>0</v>
      </c>
      <c r="BN106" s="68">
        <f t="shared" ca="1" si="309"/>
        <v>0</v>
      </c>
      <c r="BO106" s="68">
        <f t="shared" ca="1" si="309"/>
        <v>0</v>
      </c>
      <c r="BP106" s="68">
        <f t="shared" ca="1" si="309"/>
        <v>0</v>
      </c>
      <c r="BQ106" s="68">
        <f t="shared" ca="1" si="309"/>
        <v>0</v>
      </c>
      <c r="BR106" s="68">
        <f t="shared" ca="1" si="309"/>
        <v>0</v>
      </c>
      <c r="BS106" s="68">
        <f t="shared" ca="1" si="309"/>
        <v>0</v>
      </c>
      <c r="BT106" s="68">
        <f t="shared" ca="1" si="309"/>
        <v>0</v>
      </c>
      <c r="BU106" s="68">
        <f t="shared" ca="1" si="309"/>
        <v>0</v>
      </c>
      <c r="BV106" s="68">
        <f t="shared" ca="1" si="309"/>
        <v>0</v>
      </c>
      <c r="BW106" s="44"/>
      <c r="BX106" s="68">
        <f ca="1">SUMIFS($K106:$BE106,$K$6:$BE$6,BX$6)</f>
        <v>0</v>
      </c>
      <c r="BY106" s="68">
        <f ca="1">SUMIFS($K106:$BE106,$K$6:$BE$6,BY$6)</f>
        <v>0</v>
      </c>
      <c r="BZ106" s="68">
        <f ca="1">SUMIFS($K106:$BE106,$K$6:$BE$6,BZ$6)</f>
        <v>0</v>
      </c>
      <c r="CA106" s="68">
        <f ca="1">SUMIFS($K106:$BE106,$K$6:$BE$6,CA$6)</f>
        <v>0</v>
      </c>
      <c r="CB106" s="68"/>
    </row>
    <row r="107" spans="1:80" s="106" customFormat="1" outlineLevel="1">
      <c r="A107" s="104"/>
      <c r="B107" s="44" t="str">
        <f>'Get Started'!$D$7&amp;" Cumulative New Investment"</f>
        <v>$ Cumulative New Investment</v>
      </c>
      <c r="C107" s="31" t="str">
        <f>'Get Started'!$D$7</f>
        <v>$</v>
      </c>
      <c r="D107" s="105" t="s">
        <v>232</v>
      </c>
      <c r="J107" s="108">
        <v>0</v>
      </c>
      <c r="K107" s="107">
        <f t="shared" ref="K107:BE107" si="310">SUM(K106:K106)+J107</f>
        <v>0</v>
      </c>
      <c r="L107" s="107">
        <f t="shared" si="310"/>
        <v>0</v>
      </c>
      <c r="M107" s="107">
        <f t="shared" si="310"/>
        <v>0</v>
      </c>
      <c r="N107" s="107">
        <f t="shared" si="310"/>
        <v>0</v>
      </c>
      <c r="O107" s="107">
        <f t="shared" si="310"/>
        <v>0</v>
      </c>
      <c r="P107" s="107">
        <f t="shared" si="310"/>
        <v>0</v>
      </c>
      <c r="Q107" s="107">
        <f t="shared" si="310"/>
        <v>0</v>
      </c>
      <c r="R107" s="107">
        <f t="shared" si="310"/>
        <v>0</v>
      </c>
      <c r="S107" s="107">
        <f t="shared" si="310"/>
        <v>0</v>
      </c>
      <c r="T107" s="107">
        <f t="shared" si="310"/>
        <v>0</v>
      </c>
      <c r="U107" s="107">
        <f t="shared" si="310"/>
        <v>0</v>
      </c>
      <c r="V107" s="107">
        <f t="shared" si="310"/>
        <v>0</v>
      </c>
      <c r="W107" s="107">
        <f t="shared" si="310"/>
        <v>0</v>
      </c>
      <c r="X107" s="107">
        <f t="shared" si="310"/>
        <v>0</v>
      </c>
      <c r="Y107" s="107">
        <f t="shared" si="310"/>
        <v>0</v>
      </c>
      <c r="Z107" s="107">
        <f t="shared" si="310"/>
        <v>0</v>
      </c>
      <c r="AA107" s="107">
        <f t="shared" si="310"/>
        <v>0</v>
      </c>
      <c r="AB107" s="107">
        <f t="shared" si="310"/>
        <v>0</v>
      </c>
      <c r="AC107" s="107">
        <f t="shared" si="310"/>
        <v>0</v>
      </c>
      <c r="AD107" s="107">
        <f t="shared" si="310"/>
        <v>0</v>
      </c>
      <c r="AE107" s="107">
        <f t="shared" si="310"/>
        <v>0</v>
      </c>
      <c r="AF107" s="107">
        <f t="shared" si="310"/>
        <v>0</v>
      </c>
      <c r="AG107" s="107">
        <f t="shared" si="310"/>
        <v>0</v>
      </c>
      <c r="AH107" s="107">
        <f t="shared" si="310"/>
        <v>0</v>
      </c>
      <c r="AI107" s="107">
        <f t="shared" si="310"/>
        <v>0</v>
      </c>
      <c r="AJ107" s="107">
        <f t="shared" si="310"/>
        <v>0</v>
      </c>
      <c r="AK107" s="107">
        <f t="shared" si="310"/>
        <v>0</v>
      </c>
      <c r="AL107" s="107">
        <f t="shared" si="310"/>
        <v>0</v>
      </c>
      <c r="AM107" s="107">
        <f t="shared" si="310"/>
        <v>0</v>
      </c>
      <c r="AN107" s="107">
        <f t="shared" si="310"/>
        <v>0</v>
      </c>
      <c r="AO107" s="107">
        <f t="shared" si="310"/>
        <v>0</v>
      </c>
      <c r="AP107" s="107">
        <f t="shared" si="310"/>
        <v>0</v>
      </c>
      <c r="AQ107" s="107">
        <f t="shared" si="310"/>
        <v>0</v>
      </c>
      <c r="AR107" s="107">
        <f t="shared" si="310"/>
        <v>0</v>
      </c>
      <c r="AS107" s="107">
        <f t="shared" si="310"/>
        <v>0</v>
      </c>
      <c r="AT107" s="107">
        <f t="shared" si="310"/>
        <v>0</v>
      </c>
      <c r="AU107" s="107">
        <f t="shared" si="310"/>
        <v>0</v>
      </c>
      <c r="AV107" s="107">
        <f t="shared" si="310"/>
        <v>0</v>
      </c>
      <c r="AW107" s="107">
        <f t="shared" si="310"/>
        <v>0</v>
      </c>
      <c r="AX107" s="107">
        <f t="shared" si="310"/>
        <v>0</v>
      </c>
      <c r="AY107" s="107">
        <f t="shared" si="310"/>
        <v>0</v>
      </c>
      <c r="AZ107" s="107">
        <f t="shared" si="310"/>
        <v>0</v>
      </c>
      <c r="BA107" s="107">
        <f t="shared" si="310"/>
        <v>0</v>
      </c>
      <c r="BB107" s="107">
        <f t="shared" si="310"/>
        <v>0</v>
      </c>
      <c r="BC107" s="107">
        <f t="shared" si="310"/>
        <v>0</v>
      </c>
      <c r="BD107" s="107">
        <f t="shared" si="310"/>
        <v>0</v>
      </c>
      <c r="BE107" s="107">
        <f t="shared" si="310"/>
        <v>0</v>
      </c>
      <c r="BG107" s="66">
        <f t="shared" ref="BG107:BV107" ca="1" si="311">INDEX($K107:$BE107,1,MATCH(BG$5,$K$5:$BE$5,0))</f>
        <v>0</v>
      </c>
      <c r="BH107" s="66">
        <f t="shared" ca="1" si="311"/>
        <v>0</v>
      </c>
      <c r="BI107" s="66">
        <f t="shared" ca="1" si="311"/>
        <v>0</v>
      </c>
      <c r="BJ107" s="66">
        <f t="shared" ca="1" si="311"/>
        <v>0</v>
      </c>
      <c r="BK107" s="66">
        <f t="shared" ca="1" si="311"/>
        <v>0</v>
      </c>
      <c r="BL107" s="66">
        <f t="shared" ca="1" si="311"/>
        <v>0</v>
      </c>
      <c r="BM107" s="66">
        <f t="shared" ca="1" si="311"/>
        <v>0</v>
      </c>
      <c r="BN107" s="66">
        <f t="shared" ca="1" si="311"/>
        <v>0</v>
      </c>
      <c r="BO107" s="66">
        <f t="shared" ca="1" si="311"/>
        <v>0</v>
      </c>
      <c r="BP107" s="66">
        <f t="shared" ca="1" si="311"/>
        <v>0</v>
      </c>
      <c r="BQ107" s="66">
        <f t="shared" ca="1" si="311"/>
        <v>0</v>
      </c>
      <c r="BR107" s="66">
        <f t="shared" ca="1" si="311"/>
        <v>0</v>
      </c>
      <c r="BS107" s="66">
        <f t="shared" ca="1" si="311"/>
        <v>0</v>
      </c>
      <c r="BT107" s="66">
        <f t="shared" ca="1" si="311"/>
        <v>0</v>
      </c>
      <c r="BU107" s="66">
        <f t="shared" ca="1" si="311"/>
        <v>0</v>
      </c>
      <c r="BV107" s="66">
        <f t="shared" ca="1" si="311"/>
        <v>0</v>
      </c>
      <c r="BW107" s="66"/>
      <c r="BX107" s="66">
        <f ca="1">INDEX($K107:$BE107,1,MATCH(BX$5,$K$5:$BE$5,0))</f>
        <v>0</v>
      </c>
      <c r="BY107" s="66">
        <f ca="1">INDEX($K107:$BE107,1,MATCH(BY$5,$K$5:$BE$5,0))</f>
        <v>0</v>
      </c>
      <c r="BZ107" s="66">
        <f ca="1">INDEX($K107:$BE107,1,MATCH(BZ$5,$K$5:$BE$5,0))</f>
        <v>0</v>
      </c>
      <c r="CA107" s="66">
        <f ca="1">INDEX($K107:$BE107,1,MATCH(CA$5,$K$5:$BE$5,0))</f>
        <v>0</v>
      </c>
      <c r="CB107" s="66"/>
    </row>
    <row r="108" spans="1:80" s="106" customFormat="1" outlineLevel="1">
      <c r="A108" s="104"/>
      <c r="B108" s="44"/>
      <c r="C108" s="31"/>
      <c r="D108" s="105"/>
      <c r="J108" s="107"/>
      <c r="K108" s="107"/>
      <c r="L108" s="107"/>
      <c r="M108" s="107"/>
      <c r="N108" s="107"/>
      <c r="O108" s="107"/>
      <c r="P108" s="107"/>
      <c r="Q108" s="107"/>
      <c r="BH108" s="68"/>
      <c r="BI108" s="68"/>
      <c r="BJ108" s="68"/>
      <c r="BK108" s="68"/>
      <c r="BL108" s="68"/>
      <c r="BM108" s="68"/>
      <c r="BN108" s="68"/>
      <c r="BO108" s="68"/>
      <c r="BP108" s="68"/>
      <c r="BQ108" s="68"/>
      <c r="BR108" s="68"/>
      <c r="BS108" s="68"/>
      <c r="BT108" s="68"/>
      <c r="BU108" s="68"/>
      <c r="BV108" s="68"/>
      <c r="BW108" s="44"/>
      <c r="BX108" s="68"/>
      <c r="BY108" s="68"/>
      <c r="BZ108" s="68"/>
      <c r="CA108" s="68"/>
      <c r="CB108" s="68"/>
    </row>
    <row r="109" spans="1:80" s="106" customFormat="1" outlineLevel="1">
      <c r="A109" s="104"/>
      <c r="B109" s="50" t="s">
        <v>233</v>
      </c>
      <c r="C109" s="31"/>
      <c r="D109" s="105"/>
      <c r="J109" s="107"/>
      <c r="K109" s="107"/>
      <c r="L109" s="107"/>
      <c r="M109" s="107"/>
      <c r="N109" s="107"/>
      <c r="O109" s="107"/>
      <c r="P109" s="107"/>
      <c r="Q109" s="107"/>
      <c r="BH109" s="68"/>
      <c r="BI109" s="68"/>
      <c r="BJ109" s="68"/>
      <c r="BK109" s="68"/>
      <c r="BL109" s="68"/>
      <c r="BM109" s="68"/>
      <c r="BN109" s="68"/>
      <c r="BO109" s="68"/>
      <c r="BP109" s="68"/>
      <c r="BQ109" s="68"/>
      <c r="BR109" s="68"/>
      <c r="BS109" s="68"/>
      <c r="BT109" s="68"/>
      <c r="BU109" s="68"/>
      <c r="BV109" s="68"/>
      <c r="BW109" s="44"/>
      <c r="BX109" s="68"/>
      <c r="BY109" s="68"/>
      <c r="BZ109" s="68"/>
      <c r="CA109" s="68"/>
      <c r="CB109" s="68"/>
    </row>
    <row r="110" spans="1:80" s="106" customFormat="1" outlineLevel="1">
      <c r="A110" s="104"/>
      <c r="B110" s="44" t="str">
        <f>'Get Started'!$D$7&amp;" Investment through Equity Instruments"</f>
        <v>$ Investment through Equity Instruments</v>
      </c>
      <c r="C110" s="31" t="str">
        <f>'Get Started'!$D$7</f>
        <v>$</v>
      </c>
      <c r="D110" s="105" t="s">
        <v>234</v>
      </c>
      <c r="J110" s="107"/>
      <c r="K110" s="107">
        <f t="shared" ref="K110:BE110" si="312">K106-K111</f>
        <v>0</v>
      </c>
      <c r="L110" s="107">
        <f t="shared" si="312"/>
        <v>0</v>
      </c>
      <c r="M110" s="107">
        <f t="shared" si="312"/>
        <v>0</v>
      </c>
      <c r="N110" s="107">
        <f t="shared" si="312"/>
        <v>0</v>
      </c>
      <c r="O110" s="107">
        <f t="shared" si="312"/>
        <v>0</v>
      </c>
      <c r="P110" s="107">
        <f t="shared" si="312"/>
        <v>0</v>
      </c>
      <c r="Q110" s="107">
        <f t="shared" si="312"/>
        <v>0</v>
      </c>
      <c r="R110" s="107">
        <f t="shared" si="312"/>
        <v>0</v>
      </c>
      <c r="S110" s="107">
        <f t="shared" si="312"/>
        <v>0</v>
      </c>
      <c r="T110" s="107">
        <f t="shared" si="312"/>
        <v>0</v>
      </c>
      <c r="U110" s="107">
        <f t="shared" si="312"/>
        <v>0</v>
      </c>
      <c r="V110" s="107">
        <f t="shared" si="312"/>
        <v>0</v>
      </c>
      <c r="W110" s="107">
        <f t="shared" si="312"/>
        <v>0</v>
      </c>
      <c r="X110" s="107">
        <f t="shared" si="312"/>
        <v>0</v>
      </c>
      <c r="Y110" s="107">
        <f t="shared" si="312"/>
        <v>0</v>
      </c>
      <c r="Z110" s="107">
        <f t="shared" si="312"/>
        <v>0</v>
      </c>
      <c r="AA110" s="107">
        <f t="shared" si="312"/>
        <v>0</v>
      </c>
      <c r="AB110" s="107">
        <f t="shared" si="312"/>
        <v>0</v>
      </c>
      <c r="AC110" s="107">
        <f t="shared" si="312"/>
        <v>0</v>
      </c>
      <c r="AD110" s="107">
        <f t="shared" si="312"/>
        <v>0</v>
      </c>
      <c r="AE110" s="107">
        <f t="shared" si="312"/>
        <v>0</v>
      </c>
      <c r="AF110" s="107">
        <f t="shared" si="312"/>
        <v>0</v>
      </c>
      <c r="AG110" s="107">
        <f t="shared" si="312"/>
        <v>0</v>
      </c>
      <c r="AH110" s="107">
        <f t="shared" si="312"/>
        <v>0</v>
      </c>
      <c r="AI110" s="107">
        <f t="shared" si="312"/>
        <v>0</v>
      </c>
      <c r="AJ110" s="107">
        <f t="shared" si="312"/>
        <v>0</v>
      </c>
      <c r="AK110" s="107">
        <f t="shared" si="312"/>
        <v>0</v>
      </c>
      <c r="AL110" s="107">
        <f t="shared" si="312"/>
        <v>0</v>
      </c>
      <c r="AM110" s="107">
        <f t="shared" si="312"/>
        <v>0</v>
      </c>
      <c r="AN110" s="107">
        <f t="shared" si="312"/>
        <v>0</v>
      </c>
      <c r="AO110" s="107">
        <f t="shared" si="312"/>
        <v>0</v>
      </c>
      <c r="AP110" s="107">
        <f t="shared" si="312"/>
        <v>0</v>
      </c>
      <c r="AQ110" s="107">
        <f t="shared" si="312"/>
        <v>0</v>
      </c>
      <c r="AR110" s="107">
        <f t="shared" si="312"/>
        <v>0</v>
      </c>
      <c r="AS110" s="107">
        <f t="shared" si="312"/>
        <v>0</v>
      </c>
      <c r="AT110" s="107">
        <f t="shared" si="312"/>
        <v>0</v>
      </c>
      <c r="AU110" s="107">
        <f t="shared" si="312"/>
        <v>0</v>
      </c>
      <c r="AV110" s="107">
        <f t="shared" si="312"/>
        <v>0</v>
      </c>
      <c r="AW110" s="107">
        <f t="shared" si="312"/>
        <v>0</v>
      </c>
      <c r="AX110" s="107">
        <f t="shared" si="312"/>
        <v>0</v>
      </c>
      <c r="AY110" s="107">
        <f t="shared" si="312"/>
        <v>0</v>
      </c>
      <c r="AZ110" s="107">
        <f t="shared" si="312"/>
        <v>0</v>
      </c>
      <c r="BA110" s="107">
        <f t="shared" si="312"/>
        <v>0</v>
      </c>
      <c r="BB110" s="107">
        <f t="shared" si="312"/>
        <v>0</v>
      </c>
      <c r="BC110" s="107">
        <f t="shared" si="312"/>
        <v>0</v>
      </c>
      <c r="BD110" s="107">
        <f t="shared" si="312"/>
        <v>0</v>
      </c>
      <c r="BE110" s="107">
        <f t="shared" si="312"/>
        <v>0</v>
      </c>
      <c r="BG110" s="68">
        <f t="shared" ref="BG110:BV112" ca="1" si="313">SUMIFS($K110:$BE110,$K$6:$BE$6,BG$6,$K$7:$BE$7,BG$7)</f>
        <v>0</v>
      </c>
      <c r="BH110" s="68">
        <f t="shared" ca="1" si="313"/>
        <v>0</v>
      </c>
      <c r="BI110" s="68">
        <f t="shared" ca="1" si="313"/>
        <v>0</v>
      </c>
      <c r="BJ110" s="68">
        <f t="shared" ca="1" si="313"/>
        <v>0</v>
      </c>
      <c r="BK110" s="68">
        <f t="shared" ca="1" si="313"/>
        <v>0</v>
      </c>
      <c r="BL110" s="68">
        <f t="shared" ca="1" si="313"/>
        <v>0</v>
      </c>
      <c r="BM110" s="68">
        <f t="shared" ca="1" si="313"/>
        <v>0</v>
      </c>
      <c r="BN110" s="68">
        <f t="shared" ca="1" si="313"/>
        <v>0</v>
      </c>
      <c r="BO110" s="68">
        <f t="shared" ca="1" si="313"/>
        <v>0</v>
      </c>
      <c r="BP110" s="68">
        <f t="shared" ca="1" si="313"/>
        <v>0</v>
      </c>
      <c r="BQ110" s="68">
        <f t="shared" ca="1" si="313"/>
        <v>0</v>
      </c>
      <c r="BR110" s="68">
        <f t="shared" ca="1" si="313"/>
        <v>0</v>
      </c>
      <c r="BS110" s="68">
        <f t="shared" ca="1" si="313"/>
        <v>0</v>
      </c>
      <c r="BT110" s="68">
        <f t="shared" ca="1" si="313"/>
        <v>0</v>
      </c>
      <c r="BU110" s="68">
        <f t="shared" ca="1" si="313"/>
        <v>0</v>
      </c>
      <c r="BV110" s="68">
        <f t="shared" ca="1" si="313"/>
        <v>0</v>
      </c>
      <c r="BW110" s="44"/>
      <c r="BX110" s="68">
        <f t="shared" ref="BX110:CA112" ca="1" si="314">SUMIFS($K110:$BE110,$K$6:$BE$6,BX$6)</f>
        <v>0</v>
      </c>
      <c r="BY110" s="68">
        <f t="shared" ca="1" si="314"/>
        <v>0</v>
      </c>
      <c r="BZ110" s="68">
        <f t="shared" ca="1" si="314"/>
        <v>0</v>
      </c>
      <c r="CA110" s="68">
        <f t="shared" ca="1" si="314"/>
        <v>0</v>
      </c>
      <c r="CB110" s="68"/>
    </row>
    <row r="111" spans="1:80" s="106" customFormat="1" outlineLevel="1">
      <c r="A111" s="104"/>
      <c r="B111" s="44" t="str">
        <f>'Get Started'!$D$7&amp;" Investment through New Convertible Notes or SAFEs"</f>
        <v>$ Investment through New Convertible Notes or SAFEs</v>
      </c>
      <c r="C111" s="31" t="str">
        <f>'Get Started'!$D$7</f>
        <v>$</v>
      </c>
      <c r="D111" s="105" t="s">
        <v>235</v>
      </c>
      <c r="J111" s="107"/>
      <c r="K111" s="32">
        <v>0</v>
      </c>
      <c r="L111" s="32">
        <v>0</v>
      </c>
      <c r="M111" s="32">
        <v>0</v>
      </c>
      <c r="N111" s="32">
        <v>0</v>
      </c>
      <c r="O111" s="32">
        <v>0</v>
      </c>
      <c r="P111" s="32">
        <v>0</v>
      </c>
      <c r="Q111" s="32">
        <v>0</v>
      </c>
      <c r="R111" s="32">
        <v>0</v>
      </c>
      <c r="S111" s="32">
        <v>0</v>
      </c>
      <c r="T111" s="32">
        <v>0</v>
      </c>
      <c r="U111" s="32">
        <v>0</v>
      </c>
      <c r="V111" s="32">
        <v>0</v>
      </c>
      <c r="W111" s="32">
        <v>0</v>
      </c>
      <c r="X111" s="32">
        <v>0</v>
      </c>
      <c r="Y111" s="32">
        <v>0</v>
      </c>
      <c r="Z111" s="32">
        <v>0</v>
      </c>
      <c r="AA111" s="32">
        <v>0</v>
      </c>
      <c r="AB111" s="32">
        <v>0</v>
      </c>
      <c r="AC111" s="32">
        <v>0</v>
      </c>
      <c r="AD111" s="32">
        <v>0</v>
      </c>
      <c r="AE111" s="32">
        <v>0</v>
      </c>
      <c r="AF111" s="32">
        <v>0</v>
      </c>
      <c r="AG111" s="32">
        <v>0</v>
      </c>
      <c r="AH111" s="32">
        <v>0</v>
      </c>
      <c r="AI111" s="32">
        <v>0</v>
      </c>
      <c r="AJ111" s="32">
        <v>0</v>
      </c>
      <c r="AK111" s="32">
        <v>0</v>
      </c>
      <c r="AL111" s="32">
        <v>0</v>
      </c>
      <c r="AM111" s="32">
        <v>0</v>
      </c>
      <c r="AN111" s="32">
        <v>0</v>
      </c>
      <c r="AO111" s="32">
        <v>0</v>
      </c>
      <c r="AP111" s="32">
        <v>0</v>
      </c>
      <c r="AQ111" s="32">
        <v>0</v>
      </c>
      <c r="AR111" s="32">
        <v>0</v>
      </c>
      <c r="AS111" s="32">
        <v>0</v>
      </c>
      <c r="AT111" s="32">
        <v>0</v>
      </c>
      <c r="AU111" s="32">
        <v>0</v>
      </c>
      <c r="AV111" s="32">
        <v>0</v>
      </c>
      <c r="AW111" s="32">
        <v>0</v>
      </c>
      <c r="AX111" s="32">
        <v>0</v>
      </c>
      <c r="AY111" s="32">
        <v>0</v>
      </c>
      <c r="AZ111" s="32">
        <v>0</v>
      </c>
      <c r="BA111" s="32">
        <v>0</v>
      </c>
      <c r="BB111" s="32">
        <v>0</v>
      </c>
      <c r="BC111" s="32">
        <v>0</v>
      </c>
      <c r="BD111" s="32">
        <v>0</v>
      </c>
      <c r="BE111" s="32">
        <v>0</v>
      </c>
      <c r="BG111" s="68">
        <f t="shared" ca="1" si="313"/>
        <v>0</v>
      </c>
      <c r="BH111" s="68">
        <f t="shared" ca="1" si="313"/>
        <v>0</v>
      </c>
      <c r="BI111" s="68">
        <f t="shared" ca="1" si="313"/>
        <v>0</v>
      </c>
      <c r="BJ111" s="68">
        <f t="shared" ca="1" si="313"/>
        <v>0</v>
      </c>
      <c r="BK111" s="68">
        <f t="shared" ca="1" si="313"/>
        <v>0</v>
      </c>
      <c r="BL111" s="68">
        <f t="shared" ca="1" si="313"/>
        <v>0</v>
      </c>
      <c r="BM111" s="68">
        <f t="shared" ca="1" si="313"/>
        <v>0</v>
      </c>
      <c r="BN111" s="68">
        <f t="shared" ca="1" si="313"/>
        <v>0</v>
      </c>
      <c r="BO111" s="68">
        <f t="shared" ca="1" si="313"/>
        <v>0</v>
      </c>
      <c r="BP111" s="68">
        <f t="shared" ca="1" si="313"/>
        <v>0</v>
      </c>
      <c r="BQ111" s="68">
        <f t="shared" ca="1" si="313"/>
        <v>0</v>
      </c>
      <c r="BR111" s="68">
        <f t="shared" ca="1" si="313"/>
        <v>0</v>
      </c>
      <c r="BS111" s="68">
        <f t="shared" ca="1" si="313"/>
        <v>0</v>
      </c>
      <c r="BT111" s="68">
        <f t="shared" ca="1" si="313"/>
        <v>0</v>
      </c>
      <c r="BU111" s="68">
        <f t="shared" ca="1" si="313"/>
        <v>0</v>
      </c>
      <c r="BV111" s="68">
        <f t="shared" ca="1" si="313"/>
        <v>0</v>
      </c>
      <c r="BW111" s="44"/>
      <c r="BX111" s="68">
        <f t="shared" ca="1" si="314"/>
        <v>0</v>
      </c>
      <c r="BY111" s="68">
        <f t="shared" ca="1" si="314"/>
        <v>0</v>
      </c>
      <c r="BZ111" s="68">
        <f t="shared" ca="1" si="314"/>
        <v>0</v>
      </c>
      <c r="CA111" s="68">
        <f t="shared" ca="1" si="314"/>
        <v>0</v>
      </c>
      <c r="CB111" s="68"/>
    </row>
    <row r="112" spans="1:80" s="106" customFormat="1" outlineLevel="1">
      <c r="A112" s="104"/>
      <c r="B112" s="44" t="str">
        <f>'Get Started'!$D$7&amp;" Converted Amount of Convertible Notes or SAFEs"</f>
        <v>$ Converted Amount of Convertible Notes or SAFEs</v>
      </c>
      <c r="C112" s="31" t="str">
        <f>'Get Started'!$D$7</f>
        <v>$</v>
      </c>
      <c r="D112" s="105" t="s">
        <v>293</v>
      </c>
      <c r="J112" s="107"/>
      <c r="K112" s="122">
        <f>IF(AND(K110&lt;&gt;0,J113&lt;&gt;0),SUM($J111:J111)-SUM($J112:J112),0)</f>
        <v>0</v>
      </c>
      <c r="L112" s="122">
        <f>IF(AND(L110&lt;&gt;0,K113&lt;&gt;0),SUM($J111:K111)-SUM($J112:K112),0)</f>
        <v>0</v>
      </c>
      <c r="M112" s="122">
        <f>IF(AND(M110&lt;&gt;0,L113&lt;&gt;0),SUM($J111:L111)-SUM($J112:L112),0)</f>
        <v>0</v>
      </c>
      <c r="N112" s="122">
        <f>IF(AND(N110&lt;&gt;0,M113&lt;&gt;0),SUM($J111:M111)-SUM($J112:M112),0)</f>
        <v>0</v>
      </c>
      <c r="O112" s="122">
        <f>IF(AND(O110&lt;&gt;0,N113&lt;&gt;0),SUM($J111:N111)-SUM($J112:N112),0)</f>
        <v>0</v>
      </c>
      <c r="P112" s="122">
        <f>IF(AND(P110&lt;&gt;0,O113&lt;&gt;0),SUM($J111:O111)-SUM($J112:O112),0)</f>
        <v>0</v>
      </c>
      <c r="Q112" s="122">
        <f>IF(AND(Q110&lt;&gt;0,P113&lt;&gt;0),SUM($J111:P111)-SUM($J112:P112),0)</f>
        <v>0</v>
      </c>
      <c r="R112" s="122">
        <f>IF(AND(R110&lt;&gt;0,Q113&lt;&gt;0),SUM($J111:Q111)-SUM($J112:Q112),0)</f>
        <v>0</v>
      </c>
      <c r="S112" s="122">
        <f>IF(AND(S110&lt;&gt;0,R113&lt;&gt;0),SUM($J111:R111)-SUM($J112:R112),0)</f>
        <v>0</v>
      </c>
      <c r="T112" s="122">
        <f>IF(AND(T110&lt;&gt;0,S113&lt;&gt;0),SUM($J111:S111)-SUM($J112:S112),0)</f>
        <v>0</v>
      </c>
      <c r="U112" s="122">
        <f>IF(AND(U110&lt;&gt;0,T113&lt;&gt;0),SUM($J111:T111)-SUM($J112:T112),0)</f>
        <v>0</v>
      </c>
      <c r="V112" s="122">
        <f>IF(AND(V110&lt;&gt;0,U113&lt;&gt;0),SUM($J111:U111)-SUM($J112:U112),0)</f>
        <v>0</v>
      </c>
      <c r="W112" s="122">
        <f>IF(AND(W110&lt;&gt;0,V113&lt;&gt;0),SUM($J111:V111)-SUM($J112:V112),0)</f>
        <v>0</v>
      </c>
      <c r="X112" s="122">
        <f>IF(AND(X110&lt;&gt;0,W113&lt;&gt;0),SUM($J111:W111)-SUM($J112:W112),0)</f>
        <v>0</v>
      </c>
      <c r="Y112" s="122">
        <f>IF(AND(Y110&lt;&gt;0,X113&lt;&gt;0),SUM($J111:X111)-SUM($J112:X112),0)</f>
        <v>0</v>
      </c>
      <c r="Z112" s="122">
        <f>IF(AND(Z110&lt;&gt;0,Y113&lt;&gt;0),SUM($J111:Y111)-SUM($J112:Y112),0)</f>
        <v>0</v>
      </c>
      <c r="AA112" s="122">
        <f>IF(AND(AA110&lt;&gt;0,Z113&lt;&gt;0),SUM($J111:Z111)-SUM($J112:Z112),0)</f>
        <v>0</v>
      </c>
      <c r="AB112" s="122">
        <f>IF(AND(AB110&lt;&gt;0,AA113&lt;&gt;0),SUM($J111:AA111)-SUM($J112:AA112),0)</f>
        <v>0</v>
      </c>
      <c r="AC112" s="122">
        <f>IF(AND(AC110&lt;&gt;0,AB113&lt;&gt;0),SUM($J111:AB111)-SUM($J112:AB112),0)</f>
        <v>0</v>
      </c>
      <c r="AD112" s="122">
        <f>IF(AND(AD110&lt;&gt;0,AC113&lt;&gt;0),SUM($J111:AC111)-SUM($J112:AC112),0)</f>
        <v>0</v>
      </c>
      <c r="AE112" s="122">
        <f>IF(AND(AE110&lt;&gt;0,AD113&lt;&gt;0),SUM($J111:AD111)-SUM($J112:AD112),0)</f>
        <v>0</v>
      </c>
      <c r="AF112" s="122">
        <f>IF(AND(AF110&lt;&gt;0,AE113&lt;&gt;0),SUM($J111:AE111)-SUM($J112:AE112),0)</f>
        <v>0</v>
      </c>
      <c r="AG112" s="122">
        <f>IF(AND(AG110&lt;&gt;0,AF113&lt;&gt;0),SUM($J111:AF111)-SUM($J112:AF112),0)</f>
        <v>0</v>
      </c>
      <c r="AH112" s="122">
        <f>IF(AND(AH110&lt;&gt;0,AG113&lt;&gt;0),SUM($J111:AG111)-SUM($J112:AG112),0)</f>
        <v>0</v>
      </c>
      <c r="AI112" s="122">
        <f>IF(AND(AI110&lt;&gt;0,AH113&lt;&gt;0),SUM($J111:AH111)-SUM($J112:AH112),0)</f>
        <v>0</v>
      </c>
      <c r="AJ112" s="122">
        <f>IF(AND(AJ110&lt;&gt;0,AI113&lt;&gt;0),SUM($J111:AI111)-SUM($J112:AI112),0)</f>
        <v>0</v>
      </c>
      <c r="AK112" s="122">
        <f>IF(AND(AK110&lt;&gt;0,AJ113&lt;&gt;0),SUM($J111:AJ111)-SUM($J112:AJ112),0)</f>
        <v>0</v>
      </c>
      <c r="AL112" s="122">
        <f>IF(AND(AL110&lt;&gt;0,AK113&lt;&gt;0),SUM($J111:AK111)-SUM($J112:AK112),0)</f>
        <v>0</v>
      </c>
      <c r="AM112" s="122">
        <f>IF(AND(AM110&lt;&gt;0,AL113&lt;&gt;0),SUM($J111:AL111)-SUM($J112:AL112),0)</f>
        <v>0</v>
      </c>
      <c r="AN112" s="122">
        <f>IF(AND(AN110&lt;&gt;0,AM113&lt;&gt;0),SUM($J111:AM111)-SUM($J112:AM112),0)</f>
        <v>0</v>
      </c>
      <c r="AO112" s="122">
        <f>IF(AND(AO110&lt;&gt;0,AN113&lt;&gt;0),SUM($J111:AN111)-SUM($J112:AN112),0)</f>
        <v>0</v>
      </c>
      <c r="AP112" s="122">
        <f>IF(AND(AP110&lt;&gt;0,AO113&lt;&gt;0),SUM($J111:AO111)-SUM($J112:AO112),0)</f>
        <v>0</v>
      </c>
      <c r="AQ112" s="122">
        <f>IF(AND(AQ110&lt;&gt;0,AP113&lt;&gt;0),SUM($J111:AP111)-SUM($J112:AP112),0)</f>
        <v>0</v>
      </c>
      <c r="AR112" s="122">
        <f>IF(AND(AR110&lt;&gt;0,AQ113&lt;&gt;0),SUM($J111:AQ111)-SUM($J112:AQ112),0)</f>
        <v>0</v>
      </c>
      <c r="AS112" s="122">
        <f>IF(AND(AS110&lt;&gt;0,AR113&lt;&gt;0),SUM($J111:AR111)-SUM($J112:AR112),0)</f>
        <v>0</v>
      </c>
      <c r="AT112" s="122">
        <f>IF(AND(AT110&lt;&gt;0,AS113&lt;&gt;0),SUM($J111:AS111)-SUM($J112:AS112),0)</f>
        <v>0</v>
      </c>
      <c r="AU112" s="122">
        <f>IF(AND(AU110&lt;&gt;0,AT113&lt;&gt;0),SUM($J111:AT111)-SUM($J112:AT112),0)</f>
        <v>0</v>
      </c>
      <c r="AV112" s="122">
        <f>IF(AND(AV110&lt;&gt;0,AU113&lt;&gt;0),SUM($J111:AU111)-SUM($J112:AU112),0)</f>
        <v>0</v>
      </c>
      <c r="AW112" s="122">
        <f>IF(AND(AW110&lt;&gt;0,AV113&lt;&gt;0),SUM($J111:AV111)-SUM($J112:AV112),0)</f>
        <v>0</v>
      </c>
      <c r="AX112" s="122">
        <f>IF(AND(AX110&lt;&gt;0,AW113&lt;&gt;0),SUM($J111:AW111)-SUM($J112:AW112),0)</f>
        <v>0</v>
      </c>
      <c r="AY112" s="122">
        <f>IF(AND(AY110&lt;&gt;0,AX113&lt;&gt;0),SUM($J111:AX111)-SUM($J112:AX112),0)</f>
        <v>0</v>
      </c>
      <c r="AZ112" s="122">
        <f>IF(AND(AZ110&lt;&gt;0,AY113&lt;&gt;0),SUM($J111:AY111)-SUM($J112:AY112),0)</f>
        <v>0</v>
      </c>
      <c r="BA112" s="122">
        <f>IF(AND(BA110&lt;&gt;0,AZ113&lt;&gt;0),SUM($J111:AZ111)-SUM($J112:AZ112),0)</f>
        <v>0</v>
      </c>
      <c r="BB112" s="122">
        <f>IF(AND(BB110&lt;&gt;0,BA113&lt;&gt;0),SUM($J111:BA111)-SUM($J112:BA112),0)</f>
        <v>0</v>
      </c>
      <c r="BC112" s="122">
        <f>IF(AND(BC110&lt;&gt;0,BB113&lt;&gt;0),SUM($J111:BB111)-SUM($J112:BB112),0)</f>
        <v>0</v>
      </c>
      <c r="BD112" s="122">
        <f>IF(AND(BD110&lt;&gt;0,BC113&lt;&gt;0),SUM($J111:BC111)-SUM($J112:BC112),0)</f>
        <v>0</v>
      </c>
      <c r="BE112" s="122">
        <f>IF(AND(BE110&lt;&gt;0,BD113&lt;&gt;0),SUM($J111:BD111)-SUM($J112:BD112),0)</f>
        <v>0</v>
      </c>
      <c r="BG112" s="68">
        <f t="shared" ca="1" si="313"/>
        <v>0</v>
      </c>
      <c r="BH112" s="68">
        <f t="shared" ca="1" si="313"/>
        <v>0</v>
      </c>
      <c r="BI112" s="68">
        <f t="shared" ca="1" si="313"/>
        <v>0</v>
      </c>
      <c r="BJ112" s="68">
        <f t="shared" ca="1" si="313"/>
        <v>0</v>
      </c>
      <c r="BK112" s="68">
        <f t="shared" ca="1" si="313"/>
        <v>0</v>
      </c>
      <c r="BL112" s="68">
        <f t="shared" ca="1" si="313"/>
        <v>0</v>
      </c>
      <c r="BM112" s="68">
        <f t="shared" ca="1" si="313"/>
        <v>0</v>
      </c>
      <c r="BN112" s="68">
        <f t="shared" ca="1" si="313"/>
        <v>0</v>
      </c>
      <c r="BO112" s="68">
        <f t="shared" ca="1" si="313"/>
        <v>0</v>
      </c>
      <c r="BP112" s="68">
        <f t="shared" ca="1" si="313"/>
        <v>0</v>
      </c>
      <c r="BQ112" s="68">
        <f t="shared" ca="1" si="313"/>
        <v>0</v>
      </c>
      <c r="BR112" s="68">
        <f t="shared" ca="1" si="313"/>
        <v>0</v>
      </c>
      <c r="BS112" s="68">
        <f t="shared" ca="1" si="313"/>
        <v>0</v>
      </c>
      <c r="BT112" s="68">
        <f t="shared" ca="1" si="313"/>
        <v>0</v>
      </c>
      <c r="BU112" s="68">
        <f t="shared" ca="1" si="313"/>
        <v>0</v>
      </c>
      <c r="BV112" s="68">
        <f t="shared" ca="1" si="313"/>
        <v>0</v>
      </c>
      <c r="BW112" s="44"/>
      <c r="BX112" s="68">
        <f t="shared" ca="1" si="314"/>
        <v>0</v>
      </c>
      <c r="BY112" s="68">
        <f t="shared" ca="1" si="314"/>
        <v>0</v>
      </c>
      <c r="BZ112" s="68">
        <f t="shared" ca="1" si="314"/>
        <v>0</v>
      </c>
      <c r="CA112" s="68">
        <f t="shared" ca="1" si="314"/>
        <v>0</v>
      </c>
      <c r="CB112" s="68"/>
    </row>
    <row r="113" spans="1:80" s="106" customFormat="1" outlineLevel="1">
      <c r="A113" s="104"/>
      <c r="B113" s="44" t="str">
        <f>'Get Started'!$D$7&amp;" Outstanding, Unconverted Convertible Notes or SAFEs"</f>
        <v>$ Outstanding, Unconverted Convertible Notes or SAFEs</v>
      </c>
      <c r="C113" s="31" t="str">
        <f>'Get Started'!$D$7</f>
        <v>$</v>
      </c>
      <c r="D113" s="105" t="s">
        <v>237</v>
      </c>
      <c r="J113" s="107"/>
      <c r="K113" s="107">
        <f t="shared" ref="K113:BE113" si="315">K111-K112+J113</f>
        <v>0</v>
      </c>
      <c r="L113" s="107">
        <f t="shared" si="315"/>
        <v>0</v>
      </c>
      <c r="M113" s="107">
        <f t="shared" si="315"/>
        <v>0</v>
      </c>
      <c r="N113" s="107">
        <f t="shared" si="315"/>
        <v>0</v>
      </c>
      <c r="O113" s="107">
        <f t="shared" si="315"/>
        <v>0</v>
      </c>
      <c r="P113" s="107">
        <f t="shared" si="315"/>
        <v>0</v>
      </c>
      <c r="Q113" s="107">
        <f t="shared" si="315"/>
        <v>0</v>
      </c>
      <c r="R113" s="107">
        <f t="shared" si="315"/>
        <v>0</v>
      </c>
      <c r="S113" s="107">
        <f t="shared" si="315"/>
        <v>0</v>
      </c>
      <c r="T113" s="107">
        <f t="shared" si="315"/>
        <v>0</v>
      </c>
      <c r="U113" s="107">
        <f t="shared" si="315"/>
        <v>0</v>
      </c>
      <c r="V113" s="107">
        <f t="shared" si="315"/>
        <v>0</v>
      </c>
      <c r="W113" s="107">
        <f t="shared" si="315"/>
        <v>0</v>
      </c>
      <c r="X113" s="107">
        <f t="shared" si="315"/>
        <v>0</v>
      </c>
      <c r="Y113" s="107">
        <f t="shared" si="315"/>
        <v>0</v>
      </c>
      <c r="Z113" s="107">
        <f t="shared" si="315"/>
        <v>0</v>
      </c>
      <c r="AA113" s="107">
        <f t="shared" si="315"/>
        <v>0</v>
      </c>
      <c r="AB113" s="107">
        <f t="shared" si="315"/>
        <v>0</v>
      </c>
      <c r="AC113" s="107">
        <f t="shared" si="315"/>
        <v>0</v>
      </c>
      <c r="AD113" s="107">
        <f t="shared" si="315"/>
        <v>0</v>
      </c>
      <c r="AE113" s="107">
        <f t="shared" si="315"/>
        <v>0</v>
      </c>
      <c r="AF113" s="107">
        <f t="shared" si="315"/>
        <v>0</v>
      </c>
      <c r="AG113" s="107">
        <f t="shared" si="315"/>
        <v>0</v>
      </c>
      <c r="AH113" s="107">
        <f t="shared" si="315"/>
        <v>0</v>
      </c>
      <c r="AI113" s="107">
        <f t="shared" si="315"/>
        <v>0</v>
      </c>
      <c r="AJ113" s="107">
        <f t="shared" si="315"/>
        <v>0</v>
      </c>
      <c r="AK113" s="107">
        <f t="shared" si="315"/>
        <v>0</v>
      </c>
      <c r="AL113" s="107">
        <f t="shared" si="315"/>
        <v>0</v>
      </c>
      <c r="AM113" s="107">
        <f t="shared" si="315"/>
        <v>0</v>
      </c>
      <c r="AN113" s="107">
        <f t="shared" si="315"/>
        <v>0</v>
      </c>
      <c r="AO113" s="107">
        <f t="shared" si="315"/>
        <v>0</v>
      </c>
      <c r="AP113" s="107">
        <f t="shared" si="315"/>
        <v>0</v>
      </c>
      <c r="AQ113" s="107">
        <f t="shared" si="315"/>
        <v>0</v>
      </c>
      <c r="AR113" s="107">
        <f t="shared" si="315"/>
        <v>0</v>
      </c>
      <c r="AS113" s="107">
        <f t="shared" si="315"/>
        <v>0</v>
      </c>
      <c r="AT113" s="107">
        <f t="shared" si="315"/>
        <v>0</v>
      </c>
      <c r="AU113" s="107">
        <f t="shared" si="315"/>
        <v>0</v>
      </c>
      <c r="AV113" s="107">
        <f t="shared" si="315"/>
        <v>0</v>
      </c>
      <c r="AW113" s="107">
        <f t="shared" si="315"/>
        <v>0</v>
      </c>
      <c r="AX113" s="107">
        <f t="shared" si="315"/>
        <v>0</v>
      </c>
      <c r="AY113" s="107">
        <f t="shared" si="315"/>
        <v>0</v>
      </c>
      <c r="AZ113" s="107">
        <f t="shared" si="315"/>
        <v>0</v>
      </c>
      <c r="BA113" s="107">
        <f t="shared" si="315"/>
        <v>0</v>
      </c>
      <c r="BB113" s="107">
        <f t="shared" si="315"/>
        <v>0</v>
      </c>
      <c r="BC113" s="107">
        <f t="shared" si="315"/>
        <v>0</v>
      </c>
      <c r="BD113" s="107">
        <f t="shared" si="315"/>
        <v>0</v>
      </c>
      <c r="BE113" s="107">
        <f t="shared" si="315"/>
        <v>0</v>
      </c>
      <c r="BG113" s="66">
        <f t="shared" ref="BG113:BV113" ca="1" si="316">INDEX($K113:$BE113,1,MATCH(BG$5,$K$5:$BE$5,0))</f>
        <v>0</v>
      </c>
      <c r="BH113" s="66">
        <f t="shared" ca="1" si="316"/>
        <v>0</v>
      </c>
      <c r="BI113" s="66">
        <f t="shared" ca="1" si="316"/>
        <v>0</v>
      </c>
      <c r="BJ113" s="66">
        <f t="shared" ca="1" si="316"/>
        <v>0</v>
      </c>
      <c r="BK113" s="66">
        <f t="shared" ca="1" si="316"/>
        <v>0</v>
      </c>
      <c r="BL113" s="66">
        <f t="shared" ca="1" si="316"/>
        <v>0</v>
      </c>
      <c r="BM113" s="66">
        <f t="shared" ca="1" si="316"/>
        <v>0</v>
      </c>
      <c r="BN113" s="66">
        <f t="shared" ca="1" si="316"/>
        <v>0</v>
      </c>
      <c r="BO113" s="66">
        <f t="shared" ca="1" si="316"/>
        <v>0</v>
      </c>
      <c r="BP113" s="66">
        <f t="shared" ca="1" si="316"/>
        <v>0</v>
      </c>
      <c r="BQ113" s="66">
        <f t="shared" ca="1" si="316"/>
        <v>0</v>
      </c>
      <c r="BR113" s="66">
        <f t="shared" ca="1" si="316"/>
        <v>0</v>
      </c>
      <c r="BS113" s="66">
        <f t="shared" ca="1" si="316"/>
        <v>0</v>
      </c>
      <c r="BT113" s="66">
        <f t="shared" ca="1" si="316"/>
        <v>0</v>
      </c>
      <c r="BU113" s="66">
        <f t="shared" ca="1" si="316"/>
        <v>0</v>
      </c>
      <c r="BV113" s="66">
        <f t="shared" ca="1" si="316"/>
        <v>0</v>
      </c>
      <c r="BW113" s="66"/>
      <c r="BX113" s="66">
        <f ca="1">INDEX($K113:$BE113,1,MATCH(BX$5,$K$5:$BE$5,0))</f>
        <v>0</v>
      </c>
      <c r="BY113" s="66">
        <f ca="1">INDEX($K113:$BE113,1,MATCH(BY$5,$K$5:$BE$5,0))</f>
        <v>0</v>
      </c>
      <c r="BZ113" s="66">
        <f ca="1">INDEX($K113:$BE113,1,MATCH(BZ$5,$K$5:$BE$5,0))</f>
        <v>0</v>
      </c>
      <c r="CA113" s="66">
        <f ca="1">INDEX($K113:$BE113,1,MATCH(CA$5,$K$5:$BE$5,0))</f>
        <v>0</v>
      </c>
      <c r="CB113" s="66"/>
    </row>
    <row r="114" spans="1:80" s="106" customFormat="1" outlineLevel="1">
      <c r="A114" s="104"/>
      <c r="B114" s="44" t="s">
        <v>238</v>
      </c>
      <c r="C114" s="31" t="s">
        <v>24</v>
      </c>
      <c r="D114" s="105" t="s">
        <v>239</v>
      </c>
      <c r="J114" s="107"/>
      <c r="K114" s="109">
        <v>0</v>
      </c>
      <c r="L114" s="109">
        <f t="shared" ref="L114:BE114" si="317">K114</f>
        <v>0</v>
      </c>
      <c r="M114" s="109">
        <f t="shared" si="317"/>
        <v>0</v>
      </c>
      <c r="N114" s="109">
        <f t="shared" si="317"/>
        <v>0</v>
      </c>
      <c r="O114" s="109">
        <f t="shared" si="317"/>
        <v>0</v>
      </c>
      <c r="P114" s="109">
        <f t="shared" si="317"/>
        <v>0</v>
      </c>
      <c r="Q114" s="109">
        <f t="shared" si="317"/>
        <v>0</v>
      </c>
      <c r="R114" s="109">
        <f t="shared" si="317"/>
        <v>0</v>
      </c>
      <c r="S114" s="109">
        <f t="shared" si="317"/>
        <v>0</v>
      </c>
      <c r="T114" s="109">
        <f t="shared" si="317"/>
        <v>0</v>
      </c>
      <c r="U114" s="109">
        <f t="shared" si="317"/>
        <v>0</v>
      </c>
      <c r="V114" s="109">
        <f t="shared" si="317"/>
        <v>0</v>
      </c>
      <c r="W114" s="109">
        <f t="shared" si="317"/>
        <v>0</v>
      </c>
      <c r="X114" s="109">
        <f t="shared" si="317"/>
        <v>0</v>
      </c>
      <c r="Y114" s="109">
        <f t="shared" si="317"/>
        <v>0</v>
      </c>
      <c r="Z114" s="109">
        <f t="shared" si="317"/>
        <v>0</v>
      </c>
      <c r="AA114" s="109">
        <f t="shared" si="317"/>
        <v>0</v>
      </c>
      <c r="AB114" s="109">
        <f t="shared" si="317"/>
        <v>0</v>
      </c>
      <c r="AC114" s="109">
        <f t="shared" si="317"/>
        <v>0</v>
      </c>
      <c r="AD114" s="109">
        <f t="shared" si="317"/>
        <v>0</v>
      </c>
      <c r="AE114" s="109">
        <f t="shared" si="317"/>
        <v>0</v>
      </c>
      <c r="AF114" s="109">
        <f t="shared" si="317"/>
        <v>0</v>
      </c>
      <c r="AG114" s="109">
        <f t="shared" si="317"/>
        <v>0</v>
      </c>
      <c r="AH114" s="109">
        <f t="shared" si="317"/>
        <v>0</v>
      </c>
      <c r="AI114" s="109">
        <f t="shared" si="317"/>
        <v>0</v>
      </c>
      <c r="AJ114" s="109">
        <f t="shared" si="317"/>
        <v>0</v>
      </c>
      <c r="AK114" s="109">
        <f t="shared" si="317"/>
        <v>0</v>
      </c>
      <c r="AL114" s="109">
        <f t="shared" si="317"/>
        <v>0</v>
      </c>
      <c r="AM114" s="109">
        <f t="shared" si="317"/>
        <v>0</v>
      </c>
      <c r="AN114" s="109">
        <f t="shared" si="317"/>
        <v>0</v>
      </c>
      <c r="AO114" s="109">
        <f t="shared" si="317"/>
        <v>0</v>
      </c>
      <c r="AP114" s="109">
        <f t="shared" si="317"/>
        <v>0</v>
      </c>
      <c r="AQ114" s="109">
        <f t="shared" si="317"/>
        <v>0</v>
      </c>
      <c r="AR114" s="109">
        <f t="shared" si="317"/>
        <v>0</v>
      </c>
      <c r="AS114" s="109">
        <f t="shared" si="317"/>
        <v>0</v>
      </c>
      <c r="AT114" s="109">
        <f t="shared" si="317"/>
        <v>0</v>
      </c>
      <c r="AU114" s="109">
        <f t="shared" si="317"/>
        <v>0</v>
      </c>
      <c r="AV114" s="109">
        <f t="shared" si="317"/>
        <v>0</v>
      </c>
      <c r="AW114" s="109">
        <f t="shared" si="317"/>
        <v>0</v>
      </c>
      <c r="AX114" s="109">
        <f t="shared" si="317"/>
        <v>0</v>
      </c>
      <c r="AY114" s="109">
        <f t="shared" si="317"/>
        <v>0</v>
      </c>
      <c r="AZ114" s="109">
        <f t="shared" si="317"/>
        <v>0</v>
      </c>
      <c r="BA114" s="109">
        <f t="shared" si="317"/>
        <v>0</v>
      </c>
      <c r="BB114" s="109">
        <f t="shared" si="317"/>
        <v>0</v>
      </c>
      <c r="BC114" s="109">
        <f t="shared" si="317"/>
        <v>0</v>
      </c>
      <c r="BD114" s="109">
        <f t="shared" si="317"/>
        <v>0</v>
      </c>
      <c r="BE114" s="109">
        <f t="shared" si="317"/>
        <v>0</v>
      </c>
      <c r="BH114" s="68"/>
      <c r="BI114" s="68"/>
      <c r="BJ114" s="68"/>
      <c r="BK114" s="68"/>
      <c r="BL114" s="68"/>
      <c r="BM114" s="68"/>
      <c r="BN114" s="68"/>
      <c r="BO114" s="68"/>
      <c r="BP114" s="68"/>
      <c r="BQ114" s="68"/>
      <c r="BR114" s="68"/>
      <c r="BS114" s="68"/>
      <c r="BT114" s="68"/>
      <c r="BU114" s="68"/>
      <c r="BV114" s="68"/>
      <c r="BW114" s="44"/>
      <c r="BX114" s="68"/>
      <c r="BY114" s="68"/>
      <c r="BZ114" s="68"/>
      <c r="CA114" s="68"/>
      <c r="CB114" s="68"/>
    </row>
    <row r="115" spans="1:80" s="106" customFormat="1" outlineLevel="1">
      <c r="A115" s="104"/>
      <c r="B115" s="44" t="str">
        <f>'Get Started'!$D$7&amp;" Valuation Cap"</f>
        <v>$ Valuation Cap</v>
      </c>
      <c r="C115" s="31" t="str">
        <f>'Get Started'!$D$7</f>
        <v>$</v>
      </c>
      <c r="D115" s="105" t="s">
        <v>240</v>
      </c>
      <c r="J115" s="107"/>
      <c r="K115" s="32">
        <v>0</v>
      </c>
      <c r="L115" s="32">
        <f t="shared" ref="L115:BE115" si="318">K115</f>
        <v>0</v>
      </c>
      <c r="M115" s="32">
        <f t="shared" si="318"/>
        <v>0</v>
      </c>
      <c r="N115" s="32">
        <f t="shared" si="318"/>
        <v>0</v>
      </c>
      <c r="O115" s="32">
        <f t="shared" si="318"/>
        <v>0</v>
      </c>
      <c r="P115" s="32">
        <f t="shared" si="318"/>
        <v>0</v>
      </c>
      <c r="Q115" s="32">
        <f t="shared" si="318"/>
        <v>0</v>
      </c>
      <c r="R115" s="32">
        <f t="shared" si="318"/>
        <v>0</v>
      </c>
      <c r="S115" s="32">
        <f t="shared" si="318"/>
        <v>0</v>
      </c>
      <c r="T115" s="32">
        <f t="shared" si="318"/>
        <v>0</v>
      </c>
      <c r="U115" s="32">
        <f t="shared" si="318"/>
        <v>0</v>
      </c>
      <c r="V115" s="32">
        <f t="shared" si="318"/>
        <v>0</v>
      </c>
      <c r="W115" s="32">
        <f t="shared" si="318"/>
        <v>0</v>
      </c>
      <c r="X115" s="32">
        <f t="shared" si="318"/>
        <v>0</v>
      </c>
      <c r="Y115" s="32">
        <f t="shared" si="318"/>
        <v>0</v>
      </c>
      <c r="Z115" s="32">
        <f t="shared" si="318"/>
        <v>0</v>
      </c>
      <c r="AA115" s="32">
        <f t="shared" si="318"/>
        <v>0</v>
      </c>
      <c r="AB115" s="32">
        <f t="shared" si="318"/>
        <v>0</v>
      </c>
      <c r="AC115" s="32">
        <f t="shared" si="318"/>
        <v>0</v>
      </c>
      <c r="AD115" s="32">
        <f t="shared" si="318"/>
        <v>0</v>
      </c>
      <c r="AE115" s="32">
        <f t="shared" si="318"/>
        <v>0</v>
      </c>
      <c r="AF115" s="32">
        <f t="shared" si="318"/>
        <v>0</v>
      </c>
      <c r="AG115" s="32">
        <f t="shared" si="318"/>
        <v>0</v>
      </c>
      <c r="AH115" s="32">
        <f t="shared" si="318"/>
        <v>0</v>
      </c>
      <c r="AI115" s="32">
        <f t="shared" si="318"/>
        <v>0</v>
      </c>
      <c r="AJ115" s="32">
        <f t="shared" si="318"/>
        <v>0</v>
      </c>
      <c r="AK115" s="32">
        <f t="shared" si="318"/>
        <v>0</v>
      </c>
      <c r="AL115" s="32">
        <f t="shared" si="318"/>
        <v>0</v>
      </c>
      <c r="AM115" s="32">
        <f t="shared" si="318"/>
        <v>0</v>
      </c>
      <c r="AN115" s="32">
        <f t="shared" si="318"/>
        <v>0</v>
      </c>
      <c r="AO115" s="32">
        <f t="shared" si="318"/>
        <v>0</v>
      </c>
      <c r="AP115" s="32">
        <f t="shared" si="318"/>
        <v>0</v>
      </c>
      <c r="AQ115" s="32">
        <f t="shared" si="318"/>
        <v>0</v>
      </c>
      <c r="AR115" s="32">
        <f t="shared" si="318"/>
        <v>0</v>
      </c>
      <c r="AS115" s="32">
        <f t="shared" si="318"/>
        <v>0</v>
      </c>
      <c r="AT115" s="32">
        <f t="shared" si="318"/>
        <v>0</v>
      </c>
      <c r="AU115" s="32">
        <f t="shared" si="318"/>
        <v>0</v>
      </c>
      <c r="AV115" s="32">
        <f t="shared" si="318"/>
        <v>0</v>
      </c>
      <c r="AW115" s="32">
        <f t="shared" si="318"/>
        <v>0</v>
      </c>
      <c r="AX115" s="32">
        <f t="shared" si="318"/>
        <v>0</v>
      </c>
      <c r="AY115" s="32">
        <f t="shared" si="318"/>
        <v>0</v>
      </c>
      <c r="AZ115" s="32">
        <f t="shared" si="318"/>
        <v>0</v>
      </c>
      <c r="BA115" s="32">
        <f t="shared" si="318"/>
        <v>0</v>
      </c>
      <c r="BB115" s="32">
        <f t="shared" si="318"/>
        <v>0</v>
      </c>
      <c r="BC115" s="32">
        <f t="shared" si="318"/>
        <v>0</v>
      </c>
      <c r="BD115" s="32">
        <f t="shared" si="318"/>
        <v>0</v>
      </c>
      <c r="BE115" s="32">
        <f t="shared" si="318"/>
        <v>0</v>
      </c>
      <c r="BH115" s="68"/>
      <c r="BI115" s="68"/>
      <c r="BJ115" s="68"/>
      <c r="BK115" s="68"/>
      <c r="BL115" s="68"/>
      <c r="BM115" s="68"/>
      <c r="BN115" s="68"/>
      <c r="BO115" s="68"/>
      <c r="BP115" s="68"/>
      <c r="BQ115" s="68"/>
      <c r="BR115" s="68"/>
      <c r="BS115" s="68"/>
      <c r="BT115" s="68"/>
      <c r="BU115" s="68"/>
      <c r="BV115" s="68"/>
      <c r="BW115" s="44"/>
      <c r="BX115" s="68"/>
      <c r="BY115" s="68"/>
      <c r="BZ115" s="68"/>
      <c r="CA115" s="68"/>
      <c r="CB115" s="68"/>
    </row>
    <row r="116" spans="1:80" s="106" customFormat="1" outlineLevel="1">
      <c r="A116" s="104"/>
      <c r="B116" s="44" t="s">
        <v>339</v>
      </c>
      <c r="C116" s="31" t="s">
        <v>24</v>
      </c>
      <c r="D116" s="105" t="s">
        <v>241</v>
      </c>
      <c r="J116" s="107"/>
      <c r="K116" s="109">
        <v>0</v>
      </c>
      <c r="L116" s="109">
        <f t="shared" ref="L116:BE116" si="319">K116</f>
        <v>0</v>
      </c>
      <c r="M116" s="109">
        <f t="shared" si="319"/>
        <v>0</v>
      </c>
      <c r="N116" s="109">
        <f t="shared" si="319"/>
        <v>0</v>
      </c>
      <c r="O116" s="109">
        <f t="shared" si="319"/>
        <v>0</v>
      </c>
      <c r="P116" s="109">
        <f t="shared" si="319"/>
        <v>0</v>
      </c>
      <c r="Q116" s="109">
        <f t="shared" si="319"/>
        <v>0</v>
      </c>
      <c r="R116" s="109">
        <f t="shared" si="319"/>
        <v>0</v>
      </c>
      <c r="S116" s="109">
        <f t="shared" si="319"/>
        <v>0</v>
      </c>
      <c r="T116" s="109">
        <f t="shared" si="319"/>
        <v>0</v>
      </c>
      <c r="U116" s="109">
        <f t="shared" si="319"/>
        <v>0</v>
      </c>
      <c r="V116" s="109">
        <f t="shared" si="319"/>
        <v>0</v>
      </c>
      <c r="W116" s="109">
        <f t="shared" si="319"/>
        <v>0</v>
      </c>
      <c r="X116" s="109">
        <f t="shared" si="319"/>
        <v>0</v>
      </c>
      <c r="Y116" s="109">
        <f t="shared" si="319"/>
        <v>0</v>
      </c>
      <c r="Z116" s="109">
        <f t="shared" si="319"/>
        <v>0</v>
      </c>
      <c r="AA116" s="109">
        <f t="shared" si="319"/>
        <v>0</v>
      </c>
      <c r="AB116" s="109">
        <f t="shared" si="319"/>
        <v>0</v>
      </c>
      <c r="AC116" s="109">
        <f t="shared" si="319"/>
        <v>0</v>
      </c>
      <c r="AD116" s="109">
        <f t="shared" si="319"/>
        <v>0</v>
      </c>
      <c r="AE116" s="109">
        <f t="shared" si="319"/>
        <v>0</v>
      </c>
      <c r="AF116" s="109">
        <f t="shared" si="319"/>
        <v>0</v>
      </c>
      <c r="AG116" s="109">
        <f t="shared" si="319"/>
        <v>0</v>
      </c>
      <c r="AH116" s="109">
        <f t="shared" si="319"/>
        <v>0</v>
      </c>
      <c r="AI116" s="109">
        <f t="shared" si="319"/>
        <v>0</v>
      </c>
      <c r="AJ116" s="109">
        <f t="shared" si="319"/>
        <v>0</v>
      </c>
      <c r="AK116" s="109">
        <f t="shared" si="319"/>
        <v>0</v>
      </c>
      <c r="AL116" s="109">
        <f t="shared" si="319"/>
        <v>0</v>
      </c>
      <c r="AM116" s="109">
        <f t="shared" si="319"/>
        <v>0</v>
      </c>
      <c r="AN116" s="109">
        <f t="shared" si="319"/>
        <v>0</v>
      </c>
      <c r="AO116" s="109">
        <f t="shared" si="319"/>
        <v>0</v>
      </c>
      <c r="AP116" s="109">
        <f t="shared" si="319"/>
        <v>0</v>
      </c>
      <c r="AQ116" s="109">
        <f t="shared" si="319"/>
        <v>0</v>
      </c>
      <c r="AR116" s="109">
        <f t="shared" si="319"/>
        <v>0</v>
      </c>
      <c r="AS116" s="109">
        <f t="shared" si="319"/>
        <v>0</v>
      </c>
      <c r="AT116" s="109">
        <f t="shared" si="319"/>
        <v>0</v>
      </c>
      <c r="AU116" s="109">
        <f t="shared" si="319"/>
        <v>0</v>
      </c>
      <c r="AV116" s="109">
        <f t="shared" si="319"/>
        <v>0</v>
      </c>
      <c r="AW116" s="109">
        <f t="shared" si="319"/>
        <v>0</v>
      </c>
      <c r="AX116" s="109">
        <f t="shared" si="319"/>
        <v>0</v>
      </c>
      <c r="AY116" s="109">
        <f t="shared" si="319"/>
        <v>0</v>
      </c>
      <c r="AZ116" s="109">
        <f t="shared" si="319"/>
        <v>0</v>
      </c>
      <c r="BA116" s="109">
        <f t="shared" si="319"/>
        <v>0</v>
      </c>
      <c r="BB116" s="109">
        <f t="shared" si="319"/>
        <v>0</v>
      </c>
      <c r="BC116" s="109">
        <f t="shared" si="319"/>
        <v>0</v>
      </c>
      <c r="BD116" s="109">
        <f t="shared" si="319"/>
        <v>0</v>
      </c>
      <c r="BE116" s="109">
        <f t="shared" si="319"/>
        <v>0</v>
      </c>
      <c r="BH116" s="68"/>
      <c r="BI116" s="68"/>
      <c r="BJ116" s="68"/>
      <c r="BK116" s="68"/>
      <c r="BL116" s="68"/>
      <c r="BM116" s="68"/>
      <c r="BN116" s="68"/>
      <c r="BO116" s="68"/>
      <c r="BP116" s="68"/>
      <c r="BQ116" s="68"/>
      <c r="BR116" s="68"/>
      <c r="BS116" s="68"/>
      <c r="BT116" s="68"/>
      <c r="BU116" s="68"/>
      <c r="BV116" s="68"/>
      <c r="BW116" s="44"/>
      <c r="BX116" s="68"/>
      <c r="BY116" s="68"/>
      <c r="BZ116" s="68"/>
      <c r="CA116" s="68"/>
      <c r="CB116" s="68"/>
    </row>
    <row r="117" spans="1:80" s="106" customFormat="1" outlineLevel="1">
      <c r="A117" s="104"/>
      <c r="B117" s="44" t="str">
        <f>'Get Started'!$D$7&amp;" Converted Value"</f>
        <v>$ Converted Value</v>
      </c>
      <c r="C117" s="31" t="str">
        <f>'Get Started'!$D$7</f>
        <v>$</v>
      </c>
      <c r="D117" s="105" t="s">
        <v>236</v>
      </c>
      <c r="J117" s="107"/>
      <c r="K117" s="107">
        <f ca="1">IFERROR(FV(K116/1,DATEDIF(INDEX($K4:K4,0,MATCH(K112,$K111:K111,0)),K4,"m"),0,-K112),0)</f>
        <v>0</v>
      </c>
      <c r="L117" s="107">
        <f ca="1">IFERROR(FV(L116/1,DATEDIF(INDEX($K4:L4,0,MATCH(L112,$K111:L111,0)),L4,"m"),0,-L112),0)</f>
        <v>0</v>
      </c>
      <c r="M117" s="107">
        <f ca="1">IFERROR(FV(M116/1,DATEDIF(INDEX($K4:M4,0,MATCH(M112,$K111:M111,0)),M4,"m"),0,-M112),0)</f>
        <v>0</v>
      </c>
      <c r="N117" s="107">
        <f ca="1">IFERROR(FV(N116/1,DATEDIF(INDEX($K4:N4,0,MATCH(N112,$K111:N111,0)),N4,"m"),0,-N112),0)</f>
        <v>0</v>
      </c>
      <c r="O117" s="107">
        <f ca="1">IFERROR(FV(O116/1,DATEDIF(INDEX($K4:O4,0,MATCH(O112,$K111:O111,0)),O4,"m"),0,-O112),0)</f>
        <v>0</v>
      </c>
      <c r="P117" s="107">
        <f ca="1">IFERROR(FV(P116/1,DATEDIF(INDEX($K4:P4,0,MATCH(P112,$K111:P111,0)),P4,"m"),0,-P112),0)</f>
        <v>0</v>
      </c>
      <c r="Q117" s="107">
        <f ca="1">IFERROR(FV(Q116/1,DATEDIF(INDEX($K4:Q4,0,MATCH(Q112,$K111:Q111,0)),Q4,"m"),0,-Q112),0)</f>
        <v>0</v>
      </c>
      <c r="R117" s="107">
        <f ca="1">IFERROR(FV(R116/1,DATEDIF(INDEX($K4:R4,0,MATCH(R112,$K111:R111,0)),R4,"m"),0,-R112),0)</f>
        <v>0</v>
      </c>
      <c r="S117" s="107">
        <f ca="1">IFERROR(FV(S116/1,DATEDIF(INDEX($K4:S4,0,MATCH(S112,$K111:S111,0)),S4,"m"),0,-S112),0)</f>
        <v>0</v>
      </c>
      <c r="T117" s="107">
        <f ca="1">IFERROR(FV(T116/1,DATEDIF(INDEX($K4:T4,0,MATCH(T112,$K111:T111,0)),T4,"m"),0,-T112),0)</f>
        <v>0</v>
      </c>
      <c r="U117" s="107">
        <f ca="1">IFERROR(FV(U116/1,DATEDIF(INDEX($K4:U4,0,MATCH(U112,$K111:U111,0)),U4,"m"),0,-U112),0)</f>
        <v>0</v>
      </c>
      <c r="V117" s="107">
        <f ca="1">IFERROR(FV(V116/1,DATEDIF(INDEX($K4:V4,0,MATCH(V112,$K111:V111,0)),V4,"m"),0,-V112),0)</f>
        <v>0</v>
      </c>
      <c r="W117" s="107">
        <f ca="1">IFERROR(FV(W116/1,DATEDIF(INDEX($K4:W4,0,MATCH(W112,$K111:W111,0)),W4,"m"),0,-W112),0)</f>
        <v>0</v>
      </c>
      <c r="X117" s="107">
        <f ca="1">IFERROR(FV(X116/1,DATEDIF(INDEX($K4:X4,0,MATCH(X112,$K111:X111,0)),X4,"m"),0,-X112),0)</f>
        <v>0</v>
      </c>
      <c r="Y117" s="107">
        <f ca="1">IFERROR(FV(Y116/1,DATEDIF(INDEX($K4:Y4,0,MATCH(Y112,$K111:Y111,0)),Y4,"m"),0,-Y112),0)</f>
        <v>0</v>
      </c>
      <c r="Z117" s="107">
        <f ca="1">IFERROR(FV(Z116/1,DATEDIF(INDEX($K4:Z4,0,MATCH(Z112,$K111:Z111,0)),Z4,"m"),0,-Z112),0)</f>
        <v>0</v>
      </c>
      <c r="AA117" s="107">
        <f ca="1">IFERROR(FV(AA116/1,DATEDIF(INDEX($K4:AA4,0,MATCH(AA112,$K111:AA111,0)),AA4,"m"),0,-AA112),0)</f>
        <v>0</v>
      </c>
      <c r="AB117" s="107">
        <f ca="1">IFERROR(FV(AB116/1,DATEDIF(INDEX($K4:AB4,0,MATCH(AB112,$K111:AB111,0)),AB4,"m"),0,-AB112),0)</f>
        <v>0</v>
      </c>
      <c r="AC117" s="107">
        <f ca="1">IFERROR(FV(AC116/1,DATEDIF(INDEX($K4:AC4,0,MATCH(AC112,$K111:AC111,0)),AC4,"m"),0,-AC112),0)</f>
        <v>0</v>
      </c>
      <c r="AD117" s="107">
        <f ca="1">IFERROR(FV(AD116/1,DATEDIF(INDEX($K4:AD4,0,MATCH(AD112,$K111:AD111,0)),AD4,"m"),0,-AD112),0)</f>
        <v>0</v>
      </c>
      <c r="AE117" s="107">
        <f ca="1">IFERROR(FV(AE116/1,DATEDIF(INDEX($K4:AE4,0,MATCH(AE112,$K111:AE111,0)),AE4,"m"),0,-AE112),0)</f>
        <v>0</v>
      </c>
      <c r="AF117" s="107">
        <f ca="1">IFERROR(FV(AF116/1,DATEDIF(INDEX($K4:AF4,0,MATCH(AF112,$K111:AF111,0)),AF4,"m"),0,-AF112),0)</f>
        <v>0</v>
      </c>
      <c r="AG117" s="107">
        <f ca="1">IFERROR(FV(AG116/1,DATEDIF(INDEX($K4:AG4,0,MATCH(AG112,$K111:AG111,0)),AG4,"m"),0,-AG112),0)</f>
        <v>0</v>
      </c>
      <c r="AH117" s="107">
        <f ca="1">IFERROR(FV(AH116/1,DATEDIF(INDEX($K4:AH4,0,MATCH(AH112,$K111:AH111,0)),AH4,"m"),0,-AH112),0)</f>
        <v>0</v>
      </c>
      <c r="AI117" s="107">
        <f ca="1">IFERROR(FV(AI116/1,DATEDIF(INDEX($K4:AI4,0,MATCH(AI112,$K111:AI111,0)),AI4,"m"),0,-AI112),0)</f>
        <v>0</v>
      </c>
      <c r="AJ117" s="107">
        <f ca="1">IFERROR(FV(AJ116/1,DATEDIF(INDEX($K4:AJ4,0,MATCH(AJ112,$K111:AJ111,0)),AJ4,"m"),0,-AJ112),0)</f>
        <v>0</v>
      </c>
      <c r="AK117" s="107">
        <f ca="1">IFERROR(FV(AK116/1,DATEDIF(INDEX($K4:AK4,0,MATCH(AK112,$K111:AK111,0)),AK4,"m"),0,-AK112),0)</f>
        <v>0</v>
      </c>
      <c r="AL117" s="107">
        <f ca="1">IFERROR(FV(AL116/1,DATEDIF(INDEX($K4:AL4,0,MATCH(AL112,$K111:AL111,0)),AL4,"m"),0,-AL112),0)</f>
        <v>0</v>
      </c>
      <c r="AM117" s="107">
        <f ca="1">IFERROR(FV(AM116/1,DATEDIF(INDEX($K4:AM4,0,MATCH(AM112,$K111:AM111,0)),AM4,"m"),0,-AM112),0)</f>
        <v>0</v>
      </c>
      <c r="AN117" s="107">
        <f ca="1">IFERROR(FV(AN116/1,DATEDIF(INDEX($K4:AN4,0,MATCH(AN112,$K111:AN111,0)),AN4,"m"),0,-AN112),0)</f>
        <v>0</v>
      </c>
      <c r="AO117" s="107">
        <f ca="1">IFERROR(FV(AO116/1,DATEDIF(INDEX($K4:AO4,0,MATCH(AO112,$K111:AO111,0)),AO4,"m"),0,-AO112),0)</f>
        <v>0</v>
      </c>
      <c r="AP117" s="107">
        <f ca="1">IFERROR(FV(AP116/1,DATEDIF(INDEX($K4:AP4,0,MATCH(AP112,$K111:AP111,0)),AP4,"m"),0,-AP112),0)</f>
        <v>0</v>
      </c>
      <c r="AQ117" s="107">
        <f ca="1">IFERROR(FV(AQ116/1,DATEDIF(INDEX($K4:AQ4,0,MATCH(AQ112,$K111:AQ111,0)),AQ4,"m"),0,-AQ112),0)</f>
        <v>0</v>
      </c>
      <c r="AR117" s="107">
        <f ca="1">IFERROR(FV(AR116/1,DATEDIF(INDEX($K4:AR4,0,MATCH(AR112,$K111:AR111,0)),AR4,"m"),0,-AR112),0)</f>
        <v>0</v>
      </c>
      <c r="AS117" s="107">
        <f ca="1">IFERROR(FV(AS116/1,DATEDIF(INDEX($K4:AS4,0,MATCH(AS112,$K111:AS111,0)),AS4,"m"),0,-AS112),0)</f>
        <v>0</v>
      </c>
      <c r="AT117" s="107">
        <f ca="1">IFERROR(FV(AT116/1,DATEDIF(INDEX($K4:AT4,0,MATCH(AT112,$K111:AT111,0)),AT4,"m"),0,-AT112),0)</f>
        <v>0</v>
      </c>
      <c r="AU117" s="107">
        <f ca="1">IFERROR(FV(AU116/1,DATEDIF(INDEX($K4:AU4,0,MATCH(AU112,$K111:AU111,0)),AU4,"m"),0,-AU112),0)</f>
        <v>0</v>
      </c>
      <c r="AV117" s="107">
        <f ca="1">IFERROR(FV(AV116/1,DATEDIF(INDEX($K4:AV4,0,MATCH(AV112,$K111:AV111,0)),AV4,"m"),0,-AV112),0)</f>
        <v>0</v>
      </c>
      <c r="AW117" s="107">
        <f ca="1">IFERROR(FV(AW116/1,DATEDIF(INDEX($K4:AW4,0,MATCH(AW112,$K111:AW111,0)),AW4,"m"),0,-AW112),0)</f>
        <v>0</v>
      </c>
      <c r="AX117" s="107">
        <f ca="1">IFERROR(FV(AX116/1,DATEDIF(INDEX($K4:AX4,0,MATCH(AX112,$K111:AX111,0)),AX4,"m"),0,-AX112),0)</f>
        <v>0</v>
      </c>
      <c r="AY117" s="107">
        <f ca="1">IFERROR(FV(AY116/1,DATEDIF(INDEX($K4:AY4,0,MATCH(AY112,$K111:AY111,0)),AY4,"m"),0,-AY112),0)</f>
        <v>0</v>
      </c>
      <c r="AZ117" s="107">
        <f ca="1">IFERROR(FV(AZ116/1,DATEDIF(INDEX($K4:AZ4,0,MATCH(AZ112,$K111:AZ111,0)),AZ4,"m"),0,-AZ112),0)</f>
        <v>0</v>
      </c>
      <c r="BA117" s="107">
        <f ca="1">IFERROR(FV(BA116/1,DATEDIF(INDEX($K4:BA4,0,MATCH(BA112,$K111:BA111,0)),BA4,"m"),0,-BA112),0)</f>
        <v>0</v>
      </c>
      <c r="BB117" s="107">
        <f ca="1">IFERROR(FV(BB116/1,DATEDIF(INDEX($K4:BB4,0,MATCH(BB112,$K111:BB111,0)),BB4,"m"),0,-BB112),0)</f>
        <v>0</v>
      </c>
      <c r="BC117" s="107">
        <f ca="1">IFERROR(FV(BC116/1,DATEDIF(INDEX($K4:BC4,0,MATCH(BC112,$K111:BC111,0)),BC4,"m"),0,-BC112),0)</f>
        <v>0</v>
      </c>
      <c r="BD117" s="107">
        <f ca="1">IFERROR(FV(BD116/1,DATEDIF(INDEX($K4:BD4,0,MATCH(BD112,$K111:BD111,0)),BD4,"m"),0,-BD112),0)</f>
        <v>0</v>
      </c>
      <c r="BE117" s="107">
        <f ca="1">IFERROR(FV(BE116/1,DATEDIF(INDEX($K4:BE4,0,MATCH(BE112,$K111:BE111,0)),BE4,"m"),0,-BE112),0)</f>
        <v>0</v>
      </c>
      <c r="BG117" s="44">
        <f t="shared" ref="BG117:BV117" ca="1" si="320">SUMIFS($K117:$BE117,$K$6:$BE$6,BG$6,$K$7:$BE$7,BG$7)</f>
        <v>0</v>
      </c>
      <c r="BH117" s="44">
        <f t="shared" ca="1" si="320"/>
        <v>0</v>
      </c>
      <c r="BI117" s="44">
        <f t="shared" ca="1" si="320"/>
        <v>0</v>
      </c>
      <c r="BJ117" s="44">
        <f t="shared" ca="1" si="320"/>
        <v>0</v>
      </c>
      <c r="BK117" s="44">
        <f t="shared" ca="1" si="320"/>
        <v>0</v>
      </c>
      <c r="BL117" s="44">
        <f t="shared" ca="1" si="320"/>
        <v>0</v>
      </c>
      <c r="BM117" s="44">
        <f t="shared" ca="1" si="320"/>
        <v>0</v>
      </c>
      <c r="BN117" s="44">
        <f t="shared" ca="1" si="320"/>
        <v>0</v>
      </c>
      <c r="BO117" s="44">
        <f t="shared" ca="1" si="320"/>
        <v>0</v>
      </c>
      <c r="BP117" s="44">
        <f t="shared" ca="1" si="320"/>
        <v>0</v>
      </c>
      <c r="BQ117" s="44">
        <f t="shared" ca="1" si="320"/>
        <v>0</v>
      </c>
      <c r="BR117" s="44">
        <f t="shared" ca="1" si="320"/>
        <v>0</v>
      </c>
      <c r="BS117" s="44">
        <f t="shared" ca="1" si="320"/>
        <v>0</v>
      </c>
      <c r="BT117" s="44">
        <f t="shared" ca="1" si="320"/>
        <v>0</v>
      </c>
      <c r="BU117" s="44">
        <f t="shared" ca="1" si="320"/>
        <v>0</v>
      </c>
      <c r="BV117" s="44">
        <f t="shared" ca="1" si="320"/>
        <v>0</v>
      </c>
      <c r="BW117" s="44"/>
      <c r="BX117" s="44">
        <f ca="1">SUMIFS($K117:$BE117,$K$6:$BE$6,BX$6)</f>
        <v>0</v>
      </c>
      <c r="BY117" s="44">
        <f ca="1">SUMIFS($K117:$BE117,$K$6:$BE$6,BY$6)</f>
        <v>0</v>
      </c>
      <c r="BZ117" s="44">
        <f ca="1">SUMIFS($K117:$BE117,$K$6:$BE$6,BZ$6)</f>
        <v>0</v>
      </c>
      <c r="CA117" s="44">
        <f ca="1">SUMIFS($K117:$BE117,$K$6:$BE$6,CA$6)</f>
        <v>0</v>
      </c>
    </row>
    <row r="118" spans="1:80" s="106" customFormat="1" outlineLevel="1">
      <c r="A118" s="104"/>
      <c r="B118" s="44" t="str">
        <f>'Get Started'!$D$7&amp;" Cumulative Equity Investment"</f>
        <v>$ Cumulative Equity Investment</v>
      </c>
      <c r="C118" s="31" t="str">
        <f>'Get Started'!$D$7</f>
        <v>$</v>
      </c>
      <c r="D118" s="105" t="s">
        <v>242</v>
      </c>
      <c r="J118" s="107"/>
      <c r="K118" s="107">
        <f ca="1">SUM($K110:K110)+SUM($K117:K117)</f>
        <v>0</v>
      </c>
      <c r="L118" s="107">
        <f ca="1">SUM($K110:L110)+SUM($K117:L117)</f>
        <v>0</v>
      </c>
      <c r="M118" s="107">
        <f ca="1">SUM($K110:M110)+SUM($K117:M117)</f>
        <v>0</v>
      </c>
      <c r="N118" s="107">
        <f ca="1">SUM($K110:N110)+SUM($K117:N117)</f>
        <v>0</v>
      </c>
      <c r="O118" s="107">
        <f ca="1">SUM($K110:O110)+SUM($K117:O117)</f>
        <v>0</v>
      </c>
      <c r="P118" s="107">
        <f ca="1">SUM($K110:P110)+SUM($K117:P117)</f>
        <v>0</v>
      </c>
      <c r="Q118" s="107">
        <f ca="1">SUM($K110:Q110)+SUM($K117:Q117)</f>
        <v>0</v>
      </c>
      <c r="R118" s="107">
        <f ca="1">SUM($K110:R110)+SUM($K117:R117)</f>
        <v>0</v>
      </c>
      <c r="S118" s="107">
        <f ca="1">SUM($K110:S110)+SUM($K117:S117)</f>
        <v>0</v>
      </c>
      <c r="T118" s="107">
        <f ca="1">SUM($K110:T110)+SUM($K117:T117)</f>
        <v>0</v>
      </c>
      <c r="U118" s="107">
        <f ca="1">SUM($K110:U110)+SUM($K117:U117)</f>
        <v>0</v>
      </c>
      <c r="V118" s="107">
        <f ca="1">SUM($K110:V110)+SUM($K117:V117)</f>
        <v>0</v>
      </c>
      <c r="W118" s="107">
        <f ca="1">SUM($K110:W110)+SUM($K117:W117)</f>
        <v>0</v>
      </c>
      <c r="X118" s="107">
        <f ca="1">SUM($K110:X110)+SUM($K117:X117)</f>
        <v>0</v>
      </c>
      <c r="Y118" s="107">
        <f ca="1">SUM($K110:Y110)+SUM($K117:Y117)</f>
        <v>0</v>
      </c>
      <c r="Z118" s="107">
        <f ca="1">SUM($K110:Z110)+SUM($K117:Z117)</f>
        <v>0</v>
      </c>
      <c r="AA118" s="107">
        <f ca="1">SUM($K110:AA110)+SUM($K117:AA117)</f>
        <v>0</v>
      </c>
      <c r="AB118" s="107">
        <f ca="1">SUM($K110:AB110)+SUM($K117:AB117)</f>
        <v>0</v>
      </c>
      <c r="AC118" s="107">
        <f ca="1">SUM($K110:AC110)+SUM($K117:AC117)</f>
        <v>0</v>
      </c>
      <c r="AD118" s="107">
        <f ca="1">SUM($K110:AD110)+SUM($K117:AD117)</f>
        <v>0</v>
      </c>
      <c r="AE118" s="107">
        <f ca="1">SUM($K110:AE110)+SUM($K117:AE117)</f>
        <v>0</v>
      </c>
      <c r="AF118" s="107">
        <f ca="1">SUM($K110:AF110)+SUM($K117:AF117)</f>
        <v>0</v>
      </c>
      <c r="AG118" s="107">
        <f ca="1">SUM($K110:AG110)+SUM($K117:AG117)</f>
        <v>0</v>
      </c>
      <c r="AH118" s="107">
        <f ca="1">SUM($K110:AH110)+SUM($K117:AH117)</f>
        <v>0</v>
      </c>
      <c r="AI118" s="107">
        <f ca="1">SUM($K110:AI110)+SUM($K117:AI117)</f>
        <v>0</v>
      </c>
      <c r="AJ118" s="107">
        <f ca="1">SUM($K110:AJ110)+SUM($K117:AJ117)</f>
        <v>0</v>
      </c>
      <c r="AK118" s="107">
        <f ca="1">SUM($K110:AK110)+SUM($K117:AK117)</f>
        <v>0</v>
      </c>
      <c r="AL118" s="107">
        <f ca="1">SUM($K110:AL110)+SUM($K117:AL117)</f>
        <v>0</v>
      </c>
      <c r="AM118" s="107">
        <f ca="1">SUM($K110:AM110)+SUM($K117:AM117)</f>
        <v>0</v>
      </c>
      <c r="AN118" s="107">
        <f ca="1">SUM($K110:AN110)+SUM($K117:AN117)</f>
        <v>0</v>
      </c>
      <c r="AO118" s="107">
        <f ca="1">SUM($K110:AO110)+SUM($K117:AO117)</f>
        <v>0</v>
      </c>
      <c r="AP118" s="107">
        <f ca="1">SUM($K110:AP110)+SUM($K117:AP117)</f>
        <v>0</v>
      </c>
      <c r="AQ118" s="107">
        <f ca="1">SUM($K110:AQ110)+SUM($K117:AQ117)</f>
        <v>0</v>
      </c>
      <c r="AR118" s="107">
        <f ca="1">SUM($K110:AR110)+SUM($K117:AR117)</f>
        <v>0</v>
      </c>
      <c r="AS118" s="107">
        <f ca="1">SUM($K110:AS110)+SUM($K117:AS117)</f>
        <v>0</v>
      </c>
      <c r="AT118" s="107">
        <f ca="1">SUM($K110:AT110)+SUM($K117:AT117)</f>
        <v>0</v>
      </c>
      <c r="AU118" s="107">
        <f ca="1">SUM($K110:AU110)+SUM($K117:AU117)</f>
        <v>0</v>
      </c>
      <c r="AV118" s="107">
        <f ca="1">SUM($K110:AV110)+SUM($K117:AV117)</f>
        <v>0</v>
      </c>
      <c r="AW118" s="107">
        <f ca="1">SUM($K110:AW110)+SUM($K117:AW117)</f>
        <v>0</v>
      </c>
      <c r="AX118" s="107">
        <f ca="1">SUM($K110:AX110)+SUM($K117:AX117)</f>
        <v>0</v>
      </c>
      <c r="AY118" s="107">
        <f ca="1">SUM($K110:AY110)+SUM($K117:AY117)</f>
        <v>0</v>
      </c>
      <c r="AZ118" s="107">
        <f ca="1">SUM($K110:AZ110)+SUM($K117:AZ117)</f>
        <v>0</v>
      </c>
      <c r="BA118" s="107">
        <f ca="1">SUM($K110:BA110)+SUM($K117:BA117)</f>
        <v>0</v>
      </c>
      <c r="BB118" s="107">
        <f ca="1">SUM($K110:BB110)+SUM($K117:BB117)</f>
        <v>0</v>
      </c>
      <c r="BC118" s="107">
        <f ca="1">SUM($K110:BC110)+SUM($K117:BC117)</f>
        <v>0</v>
      </c>
      <c r="BD118" s="107">
        <f ca="1">SUM($K110:BD110)+SUM($K117:BD117)</f>
        <v>0</v>
      </c>
      <c r="BE118" s="107">
        <f ca="1">SUM($K110:BE110)+SUM($K117:BE117)</f>
        <v>0</v>
      </c>
      <c r="BG118" s="44">
        <f t="shared" ref="BG118:BV118" ca="1" si="321">INDEX($K118:$BE118,1,MATCH(BG$5,$K$5:$BE$5,0))</f>
        <v>0</v>
      </c>
      <c r="BH118" s="44">
        <f t="shared" ca="1" si="321"/>
        <v>0</v>
      </c>
      <c r="BI118" s="44">
        <f t="shared" ca="1" si="321"/>
        <v>0</v>
      </c>
      <c r="BJ118" s="44">
        <f t="shared" ca="1" si="321"/>
        <v>0</v>
      </c>
      <c r="BK118" s="44">
        <f t="shared" ca="1" si="321"/>
        <v>0</v>
      </c>
      <c r="BL118" s="44">
        <f t="shared" ca="1" si="321"/>
        <v>0</v>
      </c>
      <c r="BM118" s="44">
        <f t="shared" ca="1" si="321"/>
        <v>0</v>
      </c>
      <c r="BN118" s="44">
        <f t="shared" ca="1" si="321"/>
        <v>0</v>
      </c>
      <c r="BO118" s="44">
        <f t="shared" ca="1" si="321"/>
        <v>0</v>
      </c>
      <c r="BP118" s="44">
        <f t="shared" ca="1" si="321"/>
        <v>0</v>
      </c>
      <c r="BQ118" s="44">
        <f t="shared" ca="1" si="321"/>
        <v>0</v>
      </c>
      <c r="BR118" s="44">
        <f t="shared" ca="1" si="321"/>
        <v>0</v>
      </c>
      <c r="BS118" s="44">
        <f t="shared" ca="1" si="321"/>
        <v>0</v>
      </c>
      <c r="BT118" s="44">
        <f t="shared" ca="1" si="321"/>
        <v>0</v>
      </c>
      <c r="BU118" s="44">
        <f t="shared" ca="1" si="321"/>
        <v>0</v>
      </c>
      <c r="BV118" s="44">
        <f t="shared" ca="1" si="321"/>
        <v>0</v>
      </c>
      <c r="BW118" s="44"/>
      <c r="BX118" s="44">
        <f ca="1">INDEX($K118:$BE118,1,MATCH(BX$5,$K$5:$BE$5,0))</f>
        <v>0</v>
      </c>
      <c r="BY118" s="44">
        <f ca="1">INDEX($K118:$BE118,1,MATCH(BY$5,$K$5:$BE$5,0))</f>
        <v>0</v>
      </c>
      <c r="BZ118" s="44">
        <f ca="1">INDEX($K118:$BE118,1,MATCH(BZ$5,$K$5:$BE$5,0))</f>
        <v>0</v>
      </c>
      <c r="CA118" s="44">
        <f ca="1">INDEX($K118:$BE118,1,MATCH(CA$5,$K$5:$BE$5,0))</f>
        <v>0</v>
      </c>
    </row>
    <row r="119" spans="1:80" s="106" customFormat="1" outlineLevel="1">
      <c r="A119" s="104"/>
      <c r="B119" s="44" t="s">
        <v>243</v>
      </c>
      <c r="C119" s="31" t="str">
        <f>'Get Started'!$D$7</f>
        <v>$</v>
      </c>
      <c r="D119" s="105" t="s">
        <v>244</v>
      </c>
      <c r="J119" s="107"/>
      <c r="K119" s="110">
        <f t="shared" ref="K119:BE119" si="322">IF(K112&lt;&gt;0,IFERROR(IF(K115=0,K130*(1-K114),MIN(K130*(1-K114),K115/K125)),0),0)</f>
        <v>0</v>
      </c>
      <c r="L119" s="110">
        <f t="shared" si="322"/>
        <v>0</v>
      </c>
      <c r="M119" s="110">
        <f t="shared" si="322"/>
        <v>0</v>
      </c>
      <c r="N119" s="110">
        <f t="shared" si="322"/>
        <v>0</v>
      </c>
      <c r="O119" s="110">
        <f t="shared" si="322"/>
        <v>0</v>
      </c>
      <c r="P119" s="110">
        <f t="shared" si="322"/>
        <v>0</v>
      </c>
      <c r="Q119" s="110">
        <f t="shared" si="322"/>
        <v>0</v>
      </c>
      <c r="R119" s="110">
        <f t="shared" si="322"/>
        <v>0</v>
      </c>
      <c r="S119" s="110">
        <f t="shared" si="322"/>
        <v>0</v>
      </c>
      <c r="T119" s="110">
        <f t="shared" si="322"/>
        <v>0</v>
      </c>
      <c r="U119" s="110">
        <f t="shared" si="322"/>
        <v>0</v>
      </c>
      <c r="V119" s="110">
        <f t="shared" si="322"/>
        <v>0</v>
      </c>
      <c r="W119" s="110">
        <f t="shared" si="322"/>
        <v>0</v>
      </c>
      <c r="X119" s="110">
        <f t="shared" si="322"/>
        <v>0</v>
      </c>
      <c r="Y119" s="110">
        <f t="shared" si="322"/>
        <v>0</v>
      </c>
      <c r="Z119" s="110">
        <f t="shared" si="322"/>
        <v>0</v>
      </c>
      <c r="AA119" s="110">
        <f t="shared" si="322"/>
        <v>0</v>
      </c>
      <c r="AB119" s="110">
        <f t="shared" si="322"/>
        <v>0</v>
      </c>
      <c r="AC119" s="110">
        <f t="shared" si="322"/>
        <v>0</v>
      </c>
      <c r="AD119" s="110">
        <f t="shared" si="322"/>
        <v>0</v>
      </c>
      <c r="AE119" s="110">
        <f t="shared" si="322"/>
        <v>0</v>
      </c>
      <c r="AF119" s="110">
        <f t="shared" si="322"/>
        <v>0</v>
      </c>
      <c r="AG119" s="110">
        <f t="shared" si="322"/>
        <v>0</v>
      </c>
      <c r="AH119" s="110">
        <f t="shared" si="322"/>
        <v>0</v>
      </c>
      <c r="AI119" s="110">
        <f t="shared" si="322"/>
        <v>0</v>
      </c>
      <c r="AJ119" s="110">
        <f t="shared" si="322"/>
        <v>0</v>
      </c>
      <c r="AK119" s="110">
        <f t="shared" si="322"/>
        <v>0</v>
      </c>
      <c r="AL119" s="110">
        <f t="shared" si="322"/>
        <v>0</v>
      </c>
      <c r="AM119" s="110">
        <f t="shared" si="322"/>
        <v>0</v>
      </c>
      <c r="AN119" s="110">
        <f t="shared" si="322"/>
        <v>0</v>
      </c>
      <c r="AO119" s="110">
        <f t="shared" si="322"/>
        <v>0</v>
      </c>
      <c r="AP119" s="110">
        <f t="shared" si="322"/>
        <v>0</v>
      </c>
      <c r="AQ119" s="110">
        <f t="shared" si="322"/>
        <v>0</v>
      </c>
      <c r="AR119" s="110">
        <f t="shared" si="322"/>
        <v>0</v>
      </c>
      <c r="AS119" s="110">
        <f t="shared" si="322"/>
        <v>0</v>
      </c>
      <c r="AT119" s="110">
        <f t="shared" si="322"/>
        <v>0</v>
      </c>
      <c r="AU119" s="110">
        <f t="shared" si="322"/>
        <v>0</v>
      </c>
      <c r="AV119" s="110">
        <f t="shared" si="322"/>
        <v>0</v>
      </c>
      <c r="AW119" s="110">
        <f t="shared" si="322"/>
        <v>0</v>
      </c>
      <c r="AX119" s="110">
        <f t="shared" si="322"/>
        <v>0</v>
      </c>
      <c r="AY119" s="110">
        <f t="shared" si="322"/>
        <v>0</v>
      </c>
      <c r="AZ119" s="110">
        <f t="shared" si="322"/>
        <v>0</v>
      </c>
      <c r="BA119" s="110">
        <f t="shared" si="322"/>
        <v>0</v>
      </c>
      <c r="BB119" s="110">
        <f t="shared" si="322"/>
        <v>0</v>
      </c>
      <c r="BC119" s="110">
        <f t="shared" si="322"/>
        <v>0</v>
      </c>
      <c r="BD119" s="110">
        <f t="shared" si="322"/>
        <v>0</v>
      </c>
      <c r="BE119" s="110">
        <f t="shared" si="322"/>
        <v>0</v>
      </c>
    </row>
    <row r="120" spans="1:80" s="106" customFormat="1" outlineLevel="1">
      <c r="A120" s="104"/>
      <c r="B120" s="44"/>
      <c r="C120" s="31"/>
      <c r="D120" s="105"/>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c r="BE120" s="107"/>
    </row>
    <row r="121" spans="1:80" s="106" customFormat="1" outlineLevel="1">
      <c r="A121" s="104"/>
      <c r="B121" s="50" t="s">
        <v>245</v>
      </c>
      <c r="C121" s="31"/>
      <c r="D121" s="105"/>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c r="BE121" s="107"/>
    </row>
    <row r="122" spans="1:80" s="106" customFormat="1" outlineLevel="1">
      <c r="A122" s="104"/>
      <c r="B122" s="44" t="s">
        <v>246</v>
      </c>
      <c r="C122" s="111" t="s">
        <v>24</v>
      </c>
      <c r="D122" s="105" t="s">
        <v>247</v>
      </c>
      <c r="K122" s="109">
        <f>IF(K110&lt;&gt;0,'Get Started'!$D17,0)</f>
        <v>0</v>
      </c>
      <c r="L122" s="109">
        <f>IF(L110&lt;&gt;0,'Get Started'!$D17,0)</f>
        <v>0</v>
      </c>
      <c r="M122" s="109">
        <f>IF(M110&lt;&gt;0,'Get Started'!$D17,0)</f>
        <v>0</v>
      </c>
      <c r="N122" s="109">
        <f>IF(N110&lt;&gt;0,'Get Started'!$D17,0)</f>
        <v>0</v>
      </c>
      <c r="O122" s="109">
        <f>IF(O110&lt;&gt;0,'Get Started'!$D17,0)</f>
        <v>0</v>
      </c>
      <c r="P122" s="109">
        <f>IF(P110&lt;&gt;0,'Get Started'!$D17,0)</f>
        <v>0</v>
      </c>
      <c r="Q122" s="109">
        <f>IF(Q110&lt;&gt;0,'Get Started'!$D17,0)</f>
        <v>0</v>
      </c>
      <c r="R122" s="109">
        <f>IF(R110&lt;&gt;0,'Get Started'!$D17,0)</f>
        <v>0</v>
      </c>
      <c r="S122" s="109">
        <f>IF(S110&lt;&gt;0,'Get Started'!$D17,0)</f>
        <v>0</v>
      </c>
      <c r="T122" s="109">
        <f>IF(T110&lt;&gt;0,'Get Started'!$D17,0)</f>
        <v>0</v>
      </c>
      <c r="U122" s="109">
        <f>IF(U110&lt;&gt;0,'Get Started'!$D17,0)</f>
        <v>0</v>
      </c>
      <c r="V122" s="109">
        <f>IF(V110&lt;&gt;0,'Get Started'!$D17,0)</f>
        <v>0</v>
      </c>
      <c r="W122" s="109">
        <f>IF(W110&lt;&gt;0,'Get Started'!$D17,0)</f>
        <v>0</v>
      </c>
      <c r="X122" s="109">
        <f>IF(X110&lt;&gt;0,'Get Started'!$D17,0)</f>
        <v>0</v>
      </c>
      <c r="Y122" s="109">
        <f>IF(Y110&lt;&gt;0,'Get Started'!$D17,0)</f>
        <v>0</v>
      </c>
      <c r="Z122" s="109">
        <f>IF(Z110&lt;&gt;0,'Get Started'!$D17,0)</f>
        <v>0</v>
      </c>
      <c r="AA122" s="109">
        <f>IF(AA110&lt;&gt;0,'Get Started'!$D17,0)</f>
        <v>0</v>
      </c>
      <c r="AB122" s="109">
        <f>IF(AB110&lt;&gt;0,'Get Started'!$D17,0)</f>
        <v>0</v>
      </c>
      <c r="AC122" s="109">
        <f>IF(AC110&lt;&gt;0,'Get Started'!$D17,0)</f>
        <v>0</v>
      </c>
      <c r="AD122" s="109">
        <f>IF(AD110&lt;&gt;0,'Get Started'!$D17,0)</f>
        <v>0</v>
      </c>
      <c r="AE122" s="109">
        <f>IF(AE110&lt;&gt;0,'Get Started'!$D17,0)</f>
        <v>0</v>
      </c>
      <c r="AF122" s="109">
        <f>IF(AF110&lt;&gt;0,'Get Started'!$D17,0)</f>
        <v>0</v>
      </c>
      <c r="AG122" s="109">
        <f>IF(AG110&lt;&gt;0,'Get Started'!$D17,0)</f>
        <v>0</v>
      </c>
      <c r="AH122" s="109">
        <f>IF(AH110&lt;&gt;0,'Get Started'!$D17,0)</f>
        <v>0</v>
      </c>
      <c r="AI122" s="109">
        <f>IF(AI110&lt;&gt;0,'Get Started'!$D17,0)</f>
        <v>0</v>
      </c>
      <c r="AJ122" s="109">
        <f>IF(AJ110&lt;&gt;0,'Get Started'!$D17,0)</f>
        <v>0</v>
      </c>
      <c r="AK122" s="109">
        <f>IF(AK110&lt;&gt;0,'Get Started'!$D17,0)</f>
        <v>0</v>
      </c>
      <c r="AL122" s="109">
        <f>IF(AL110&lt;&gt;0,'Get Started'!$D17,0)</f>
        <v>0</v>
      </c>
      <c r="AM122" s="109">
        <f>IF(AM110&lt;&gt;0,'Get Started'!$D17,0)</f>
        <v>0</v>
      </c>
      <c r="AN122" s="109">
        <f>IF(AN110&lt;&gt;0,'Get Started'!$D17,0)</f>
        <v>0</v>
      </c>
      <c r="AO122" s="109">
        <f>IF(AO110&lt;&gt;0,'Get Started'!$D17,0)</f>
        <v>0</v>
      </c>
      <c r="AP122" s="109">
        <f>IF(AP110&lt;&gt;0,'Get Started'!$D17,0)</f>
        <v>0</v>
      </c>
      <c r="AQ122" s="109">
        <f>IF(AQ110&lt;&gt;0,'Get Started'!$D17,0)</f>
        <v>0</v>
      </c>
      <c r="AR122" s="109">
        <f>IF(AR110&lt;&gt;0,'Get Started'!$D17,0)</f>
        <v>0</v>
      </c>
      <c r="AS122" s="109">
        <f>IF(AS110&lt;&gt;0,'Get Started'!$D17,0)</f>
        <v>0</v>
      </c>
      <c r="AT122" s="109">
        <f>IF(AT110&lt;&gt;0,'Get Started'!$D17,0)</f>
        <v>0</v>
      </c>
      <c r="AU122" s="109">
        <f>IF(AU110&lt;&gt;0,'Get Started'!$D17,0)</f>
        <v>0</v>
      </c>
      <c r="AV122" s="109">
        <f>IF(AV110&lt;&gt;0,'Get Started'!$D17,0)</f>
        <v>0</v>
      </c>
      <c r="AW122" s="109">
        <f>IF(AW110&lt;&gt;0,'Get Started'!$D17,0)</f>
        <v>0</v>
      </c>
      <c r="AX122" s="109">
        <f>IF(AX110&lt;&gt;0,'Get Started'!$D17,0)</f>
        <v>0</v>
      </c>
      <c r="AY122" s="109">
        <f>IF(AY110&lt;&gt;0,'Get Started'!$D17,0)</f>
        <v>0</v>
      </c>
      <c r="AZ122" s="109">
        <f>IF(AZ110&lt;&gt;0,'Get Started'!$D17,0)</f>
        <v>0</v>
      </c>
      <c r="BA122" s="109">
        <f>IF(BA110&lt;&gt;0,'Get Started'!$D17,0)</f>
        <v>0</v>
      </c>
      <c r="BB122" s="109">
        <f>IF(BB110&lt;&gt;0,'Get Started'!$D17,0)</f>
        <v>0</v>
      </c>
      <c r="BC122" s="109">
        <f>IF(BC110&lt;&gt;0,'Get Started'!$D17,0)</f>
        <v>0</v>
      </c>
      <c r="BD122" s="109">
        <f>IF(BD110&lt;&gt;0,'Get Started'!$D17,0)</f>
        <v>0</v>
      </c>
      <c r="BE122" s="109">
        <f>IF(BE110&lt;&gt;0,'Get Started'!$D17,0)</f>
        <v>0</v>
      </c>
    </row>
    <row r="123" spans="1:80" s="106" customFormat="1" outlineLevel="1">
      <c r="A123" s="104"/>
      <c r="B123" s="44" t="s">
        <v>248</v>
      </c>
      <c r="C123" s="31" t="str">
        <f>'Get Started'!$D$7</f>
        <v>$</v>
      </c>
      <c r="D123" s="105" t="s">
        <v>249</v>
      </c>
      <c r="K123" s="107">
        <f t="shared" ref="K123:BE123" si="323">MAX(0,K124-K106)</f>
        <v>0</v>
      </c>
      <c r="L123" s="107">
        <f t="shared" si="323"/>
        <v>0</v>
      </c>
      <c r="M123" s="107">
        <f t="shared" si="323"/>
        <v>0</v>
      </c>
      <c r="N123" s="107">
        <f t="shared" si="323"/>
        <v>0</v>
      </c>
      <c r="O123" s="107">
        <f t="shared" si="323"/>
        <v>0</v>
      </c>
      <c r="P123" s="107">
        <f t="shared" si="323"/>
        <v>0</v>
      </c>
      <c r="Q123" s="107">
        <f t="shared" si="323"/>
        <v>0</v>
      </c>
      <c r="R123" s="107">
        <f t="shared" si="323"/>
        <v>0</v>
      </c>
      <c r="S123" s="107">
        <f t="shared" si="323"/>
        <v>0</v>
      </c>
      <c r="T123" s="107">
        <f t="shared" si="323"/>
        <v>0</v>
      </c>
      <c r="U123" s="107">
        <f t="shared" si="323"/>
        <v>0</v>
      </c>
      <c r="V123" s="107">
        <f t="shared" si="323"/>
        <v>0</v>
      </c>
      <c r="W123" s="107">
        <f t="shared" si="323"/>
        <v>0</v>
      </c>
      <c r="X123" s="107">
        <f t="shared" si="323"/>
        <v>0</v>
      </c>
      <c r="Y123" s="107">
        <f t="shared" si="323"/>
        <v>0</v>
      </c>
      <c r="Z123" s="107">
        <f t="shared" si="323"/>
        <v>0</v>
      </c>
      <c r="AA123" s="107">
        <f t="shared" si="323"/>
        <v>0</v>
      </c>
      <c r="AB123" s="107">
        <f t="shared" si="323"/>
        <v>0</v>
      </c>
      <c r="AC123" s="107">
        <f t="shared" si="323"/>
        <v>0</v>
      </c>
      <c r="AD123" s="107">
        <f t="shared" si="323"/>
        <v>0</v>
      </c>
      <c r="AE123" s="107">
        <f t="shared" si="323"/>
        <v>0</v>
      </c>
      <c r="AF123" s="107">
        <f t="shared" si="323"/>
        <v>0</v>
      </c>
      <c r="AG123" s="107">
        <f t="shared" si="323"/>
        <v>0</v>
      </c>
      <c r="AH123" s="107">
        <f t="shared" si="323"/>
        <v>0</v>
      </c>
      <c r="AI123" s="107">
        <f t="shared" si="323"/>
        <v>0</v>
      </c>
      <c r="AJ123" s="107">
        <f t="shared" si="323"/>
        <v>0</v>
      </c>
      <c r="AK123" s="107">
        <f t="shared" si="323"/>
        <v>0</v>
      </c>
      <c r="AL123" s="107">
        <f t="shared" si="323"/>
        <v>0</v>
      </c>
      <c r="AM123" s="107">
        <f t="shared" si="323"/>
        <v>0</v>
      </c>
      <c r="AN123" s="107">
        <f t="shared" si="323"/>
        <v>0</v>
      </c>
      <c r="AO123" s="107">
        <f t="shared" si="323"/>
        <v>0</v>
      </c>
      <c r="AP123" s="107">
        <f t="shared" si="323"/>
        <v>0</v>
      </c>
      <c r="AQ123" s="107">
        <f t="shared" si="323"/>
        <v>0</v>
      </c>
      <c r="AR123" s="107">
        <f t="shared" si="323"/>
        <v>0</v>
      </c>
      <c r="AS123" s="107">
        <f t="shared" si="323"/>
        <v>0</v>
      </c>
      <c r="AT123" s="107">
        <f t="shared" si="323"/>
        <v>0</v>
      </c>
      <c r="AU123" s="107">
        <f t="shared" si="323"/>
        <v>0</v>
      </c>
      <c r="AV123" s="107">
        <f t="shared" si="323"/>
        <v>0</v>
      </c>
      <c r="AW123" s="107">
        <f t="shared" si="323"/>
        <v>0</v>
      </c>
      <c r="AX123" s="107">
        <f t="shared" si="323"/>
        <v>0</v>
      </c>
      <c r="AY123" s="107">
        <f t="shared" si="323"/>
        <v>0</v>
      </c>
      <c r="AZ123" s="107">
        <f t="shared" si="323"/>
        <v>0</v>
      </c>
      <c r="BA123" s="107">
        <f t="shared" si="323"/>
        <v>0</v>
      </c>
      <c r="BB123" s="107">
        <f t="shared" si="323"/>
        <v>0</v>
      </c>
      <c r="BC123" s="107">
        <f t="shared" si="323"/>
        <v>0</v>
      </c>
      <c r="BD123" s="107">
        <f t="shared" si="323"/>
        <v>0</v>
      </c>
      <c r="BE123" s="107">
        <f t="shared" si="323"/>
        <v>0</v>
      </c>
    </row>
    <row r="124" spans="1:80" s="106" customFormat="1" outlineLevel="1">
      <c r="A124" s="104"/>
      <c r="B124" s="44" t="s">
        <v>250</v>
      </c>
      <c r="C124" s="31" t="str">
        <f>'Get Started'!$D$7</f>
        <v>$</v>
      </c>
      <c r="D124" s="105" t="s">
        <v>251</v>
      </c>
      <c r="K124" s="112">
        <f t="shared" ref="K124:BE124" si="324">IFERROR(K106/K122,0)</f>
        <v>0</v>
      </c>
      <c r="L124" s="112">
        <f t="shared" si="324"/>
        <v>0</v>
      </c>
      <c r="M124" s="112">
        <f t="shared" si="324"/>
        <v>0</v>
      </c>
      <c r="N124" s="112">
        <f t="shared" si="324"/>
        <v>0</v>
      </c>
      <c r="O124" s="112">
        <f t="shared" si="324"/>
        <v>0</v>
      </c>
      <c r="P124" s="112">
        <f t="shared" si="324"/>
        <v>0</v>
      </c>
      <c r="Q124" s="112">
        <f t="shared" si="324"/>
        <v>0</v>
      </c>
      <c r="R124" s="112">
        <f t="shared" si="324"/>
        <v>0</v>
      </c>
      <c r="S124" s="112">
        <f t="shared" si="324"/>
        <v>0</v>
      </c>
      <c r="T124" s="112">
        <f t="shared" si="324"/>
        <v>0</v>
      </c>
      <c r="U124" s="112">
        <f t="shared" si="324"/>
        <v>0</v>
      </c>
      <c r="V124" s="112">
        <f t="shared" si="324"/>
        <v>0</v>
      </c>
      <c r="W124" s="112">
        <f t="shared" si="324"/>
        <v>0</v>
      </c>
      <c r="X124" s="112">
        <f t="shared" si="324"/>
        <v>0</v>
      </c>
      <c r="Y124" s="112">
        <f t="shared" si="324"/>
        <v>0</v>
      </c>
      <c r="Z124" s="112">
        <f t="shared" si="324"/>
        <v>0</v>
      </c>
      <c r="AA124" s="112">
        <f t="shared" si="324"/>
        <v>0</v>
      </c>
      <c r="AB124" s="112">
        <f t="shared" si="324"/>
        <v>0</v>
      </c>
      <c r="AC124" s="112">
        <f t="shared" si="324"/>
        <v>0</v>
      </c>
      <c r="AD124" s="112">
        <f t="shared" si="324"/>
        <v>0</v>
      </c>
      <c r="AE124" s="112">
        <f t="shared" si="324"/>
        <v>0</v>
      </c>
      <c r="AF124" s="112">
        <f t="shared" si="324"/>
        <v>0</v>
      </c>
      <c r="AG124" s="112">
        <f t="shared" si="324"/>
        <v>0</v>
      </c>
      <c r="AH124" s="112">
        <f t="shared" si="324"/>
        <v>0</v>
      </c>
      <c r="AI124" s="112">
        <f t="shared" si="324"/>
        <v>0</v>
      </c>
      <c r="AJ124" s="112">
        <f t="shared" si="324"/>
        <v>0</v>
      </c>
      <c r="AK124" s="112">
        <f t="shared" si="324"/>
        <v>0</v>
      </c>
      <c r="AL124" s="112">
        <f t="shared" si="324"/>
        <v>0</v>
      </c>
      <c r="AM124" s="112">
        <f t="shared" si="324"/>
        <v>0</v>
      </c>
      <c r="AN124" s="112">
        <f t="shared" si="324"/>
        <v>0</v>
      </c>
      <c r="AO124" s="112">
        <f t="shared" si="324"/>
        <v>0</v>
      </c>
      <c r="AP124" s="112">
        <f t="shared" si="324"/>
        <v>0</v>
      </c>
      <c r="AQ124" s="112">
        <f t="shared" si="324"/>
        <v>0</v>
      </c>
      <c r="AR124" s="112">
        <f t="shared" si="324"/>
        <v>0</v>
      </c>
      <c r="AS124" s="112">
        <f t="shared" si="324"/>
        <v>0</v>
      </c>
      <c r="AT124" s="112">
        <f t="shared" si="324"/>
        <v>0</v>
      </c>
      <c r="AU124" s="112">
        <f t="shared" si="324"/>
        <v>0</v>
      </c>
      <c r="AV124" s="112">
        <f t="shared" si="324"/>
        <v>0</v>
      </c>
      <c r="AW124" s="112">
        <f t="shared" si="324"/>
        <v>0</v>
      </c>
      <c r="AX124" s="112">
        <f t="shared" si="324"/>
        <v>0</v>
      </c>
      <c r="AY124" s="112">
        <f t="shared" si="324"/>
        <v>0</v>
      </c>
      <c r="AZ124" s="112">
        <f t="shared" si="324"/>
        <v>0</v>
      </c>
      <c r="BA124" s="112">
        <f t="shared" si="324"/>
        <v>0</v>
      </c>
      <c r="BB124" s="112">
        <f t="shared" si="324"/>
        <v>0</v>
      </c>
      <c r="BC124" s="112">
        <f t="shared" si="324"/>
        <v>0</v>
      </c>
      <c r="BD124" s="112">
        <f t="shared" si="324"/>
        <v>0</v>
      </c>
      <c r="BE124" s="112">
        <f t="shared" si="324"/>
        <v>0</v>
      </c>
    </row>
    <row r="125" spans="1:80" s="106" customFormat="1" outlineLevel="1">
      <c r="A125" s="104"/>
      <c r="B125" s="44" t="s">
        <v>252</v>
      </c>
      <c r="C125" s="104" t="s">
        <v>64</v>
      </c>
      <c r="D125" s="105" t="s">
        <v>253</v>
      </c>
      <c r="K125" s="32">
        <f>'Get Started'!D15</f>
        <v>10000</v>
      </c>
      <c r="L125" s="107">
        <f t="shared" ref="L125:BE125" ca="1" si="325">K129</f>
        <v>10000</v>
      </c>
      <c r="M125" s="107">
        <f t="shared" ca="1" si="325"/>
        <v>10000</v>
      </c>
      <c r="N125" s="107">
        <f t="shared" ca="1" si="325"/>
        <v>10000</v>
      </c>
      <c r="O125" s="107">
        <f t="shared" ca="1" si="325"/>
        <v>10000</v>
      </c>
      <c r="P125" s="107">
        <f t="shared" ca="1" si="325"/>
        <v>10000</v>
      </c>
      <c r="Q125" s="107">
        <f t="shared" ca="1" si="325"/>
        <v>10000</v>
      </c>
      <c r="R125" s="107">
        <f t="shared" ca="1" si="325"/>
        <v>10000</v>
      </c>
      <c r="S125" s="107">
        <f t="shared" ca="1" si="325"/>
        <v>10000</v>
      </c>
      <c r="T125" s="107">
        <f t="shared" ca="1" si="325"/>
        <v>10000</v>
      </c>
      <c r="U125" s="107">
        <f t="shared" ca="1" si="325"/>
        <v>10000</v>
      </c>
      <c r="V125" s="107">
        <f t="shared" ca="1" si="325"/>
        <v>10000</v>
      </c>
      <c r="W125" s="107">
        <f t="shared" ca="1" si="325"/>
        <v>10000</v>
      </c>
      <c r="X125" s="107">
        <f t="shared" ca="1" si="325"/>
        <v>10000</v>
      </c>
      <c r="Y125" s="107">
        <f t="shared" ca="1" si="325"/>
        <v>10000</v>
      </c>
      <c r="Z125" s="107">
        <f t="shared" ca="1" si="325"/>
        <v>10000</v>
      </c>
      <c r="AA125" s="107">
        <f t="shared" ca="1" si="325"/>
        <v>10000</v>
      </c>
      <c r="AB125" s="107">
        <f t="shared" ca="1" si="325"/>
        <v>10000</v>
      </c>
      <c r="AC125" s="107">
        <f t="shared" ca="1" si="325"/>
        <v>10000</v>
      </c>
      <c r="AD125" s="107">
        <f t="shared" ca="1" si="325"/>
        <v>10000</v>
      </c>
      <c r="AE125" s="107">
        <f t="shared" ca="1" si="325"/>
        <v>10000</v>
      </c>
      <c r="AF125" s="107">
        <f t="shared" ca="1" si="325"/>
        <v>10000</v>
      </c>
      <c r="AG125" s="107">
        <f t="shared" ca="1" si="325"/>
        <v>10000</v>
      </c>
      <c r="AH125" s="107">
        <f t="shared" ca="1" si="325"/>
        <v>10000</v>
      </c>
      <c r="AI125" s="107">
        <f t="shared" ca="1" si="325"/>
        <v>10000</v>
      </c>
      <c r="AJ125" s="107">
        <f t="shared" ca="1" si="325"/>
        <v>10000</v>
      </c>
      <c r="AK125" s="107">
        <f t="shared" ca="1" si="325"/>
        <v>10000</v>
      </c>
      <c r="AL125" s="107">
        <f t="shared" ca="1" si="325"/>
        <v>10000</v>
      </c>
      <c r="AM125" s="107">
        <f t="shared" ca="1" si="325"/>
        <v>10000</v>
      </c>
      <c r="AN125" s="107">
        <f t="shared" ca="1" si="325"/>
        <v>10000</v>
      </c>
      <c r="AO125" s="107">
        <f t="shared" ca="1" si="325"/>
        <v>10000</v>
      </c>
      <c r="AP125" s="107">
        <f t="shared" ca="1" si="325"/>
        <v>10000</v>
      </c>
      <c r="AQ125" s="107">
        <f t="shared" ca="1" si="325"/>
        <v>10000</v>
      </c>
      <c r="AR125" s="107">
        <f t="shared" ca="1" si="325"/>
        <v>10000</v>
      </c>
      <c r="AS125" s="107">
        <f t="shared" ca="1" si="325"/>
        <v>10000</v>
      </c>
      <c r="AT125" s="107">
        <f t="shared" ca="1" si="325"/>
        <v>10000</v>
      </c>
      <c r="AU125" s="107">
        <f t="shared" ca="1" si="325"/>
        <v>10000</v>
      </c>
      <c r="AV125" s="107">
        <f t="shared" ca="1" si="325"/>
        <v>10000</v>
      </c>
      <c r="AW125" s="107">
        <f t="shared" ca="1" si="325"/>
        <v>10000</v>
      </c>
      <c r="AX125" s="107">
        <f t="shared" ca="1" si="325"/>
        <v>10000</v>
      </c>
      <c r="AY125" s="107">
        <f t="shared" ca="1" si="325"/>
        <v>10000</v>
      </c>
      <c r="AZ125" s="107">
        <f t="shared" ca="1" si="325"/>
        <v>10000</v>
      </c>
      <c r="BA125" s="107">
        <f t="shared" ca="1" si="325"/>
        <v>10000</v>
      </c>
      <c r="BB125" s="107">
        <f t="shared" ca="1" si="325"/>
        <v>10000</v>
      </c>
      <c r="BC125" s="107">
        <f t="shared" ca="1" si="325"/>
        <v>10000</v>
      </c>
      <c r="BD125" s="107">
        <f t="shared" ca="1" si="325"/>
        <v>10000</v>
      </c>
      <c r="BE125" s="107">
        <f t="shared" ca="1" si="325"/>
        <v>10000</v>
      </c>
    </row>
    <row r="126" spans="1:80" s="106" customFormat="1" outlineLevel="1">
      <c r="A126" s="104"/>
      <c r="B126" s="44" t="s">
        <v>254</v>
      </c>
      <c r="C126" s="104" t="s">
        <v>64</v>
      </c>
      <c r="D126" s="105" t="s">
        <v>255</v>
      </c>
      <c r="K126" s="112">
        <f t="shared" ref="K126:BE126" ca="1" si="326">IFERROR(K106/K130,0)+IFERROR(K117/K119,0)</f>
        <v>0</v>
      </c>
      <c r="L126" s="112">
        <f t="shared" ca="1" si="326"/>
        <v>0</v>
      </c>
      <c r="M126" s="112">
        <f t="shared" ca="1" si="326"/>
        <v>0</v>
      </c>
      <c r="N126" s="112">
        <f t="shared" ca="1" si="326"/>
        <v>0</v>
      </c>
      <c r="O126" s="112">
        <f t="shared" ca="1" si="326"/>
        <v>0</v>
      </c>
      <c r="P126" s="112">
        <f t="shared" ca="1" si="326"/>
        <v>0</v>
      </c>
      <c r="Q126" s="112">
        <f t="shared" ca="1" si="326"/>
        <v>0</v>
      </c>
      <c r="R126" s="112">
        <f t="shared" ca="1" si="326"/>
        <v>0</v>
      </c>
      <c r="S126" s="112">
        <f t="shared" ca="1" si="326"/>
        <v>0</v>
      </c>
      <c r="T126" s="112">
        <f t="shared" ca="1" si="326"/>
        <v>0</v>
      </c>
      <c r="U126" s="112">
        <f t="shared" ca="1" si="326"/>
        <v>0</v>
      </c>
      <c r="V126" s="112">
        <f t="shared" ca="1" si="326"/>
        <v>0</v>
      </c>
      <c r="W126" s="112">
        <f t="shared" ca="1" si="326"/>
        <v>0</v>
      </c>
      <c r="X126" s="112">
        <f t="shared" ca="1" si="326"/>
        <v>0</v>
      </c>
      <c r="Y126" s="112">
        <f t="shared" ca="1" si="326"/>
        <v>0</v>
      </c>
      <c r="Z126" s="112">
        <f t="shared" ca="1" si="326"/>
        <v>0</v>
      </c>
      <c r="AA126" s="112">
        <f t="shared" ca="1" si="326"/>
        <v>0</v>
      </c>
      <c r="AB126" s="112">
        <f t="shared" ca="1" si="326"/>
        <v>0</v>
      </c>
      <c r="AC126" s="112">
        <f t="shared" ca="1" si="326"/>
        <v>0</v>
      </c>
      <c r="AD126" s="112">
        <f t="shared" ca="1" si="326"/>
        <v>0</v>
      </c>
      <c r="AE126" s="112">
        <f t="shared" ca="1" si="326"/>
        <v>0</v>
      </c>
      <c r="AF126" s="112">
        <f t="shared" ca="1" si="326"/>
        <v>0</v>
      </c>
      <c r="AG126" s="112">
        <f t="shared" ca="1" si="326"/>
        <v>0</v>
      </c>
      <c r="AH126" s="112">
        <f t="shared" ca="1" si="326"/>
        <v>0</v>
      </c>
      <c r="AI126" s="112">
        <f t="shared" ca="1" si="326"/>
        <v>0</v>
      </c>
      <c r="AJ126" s="112">
        <f t="shared" ca="1" si="326"/>
        <v>0</v>
      </c>
      <c r="AK126" s="112">
        <f t="shared" ca="1" si="326"/>
        <v>0</v>
      </c>
      <c r="AL126" s="112">
        <f t="shared" ca="1" si="326"/>
        <v>0</v>
      </c>
      <c r="AM126" s="112">
        <f t="shared" ca="1" si="326"/>
        <v>0</v>
      </c>
      <c r="AN126" s="112">
        <f t="shared" ca="1" si="326"/>
        <v>0</v>
      </c>
      <c r="AO126" s="112">
        <f t="shared" ca="1" si="326"/>
        <v>0</v>
      </c>
      <c r="AP126" s="112">
        <f t="shared" ca="1" si="326"/>
        <v>0</v>
      </c>
      <c r="AQ126" s="112">
        <f t="shared" ca="1" si="326"/>
        <v>0</v>
      </c>
      <c r="AR126" s="112">
        <f t="shared" ca="1" si="326"/>
        <v>0</v>
      </c>
      <c r="AS126" s="112">
        <f t="shared" ca="1" si="326"/>
        <v>0</v>
      </c>
      <c r="AT126" s="112">
        <f t="shared" ca="1" si="326"/>
        <v>0</v>
      </c>
      <c r="AU126" s="112">
        <f t="shared" ca="1" si="326"/>
        <v>0</v>
      </c>
      <c r="AV126" s="112">
        <f t="shared" ca="1" si="326"/>
        <v>0</v>
      </c>
      <c r="AW126" s="112">
        <f t="shared" ca="1" si="326"/>
        <v>0</v>
      </c>
      <c r="AX126" s="112">
        <f t="shared" ca="1" si="326"/>
        <v>0</v>
      </c>
      <c r="AY126" s="112">
        <f t="shared" ca="1" si="326"/>
        <v>0</v>
      </c>
      <c r="AZ126" s="112">
        <f t="shared" ca="1" si="326"/>
        <v>0</v>
      </c>
      <c r="BA126" s="112">
        <f t="shared" ca="1" si="326"/>
        <v>0</v>
      </c>
      <c r="BB126" s="112">
        <f t="shared" ca="1" si="326"/>
        <v>0</v>
      </c>
      <c r="BC126" s="112">
        <f t="shared" ca="1" si="326"/>
        <v>0</v>
      </c>
      <c r="BD126" s="112">
        <f t="shared" ca="1" si="326"/>
        <v>0</v>
      </c>
      <c r="BE126" s="112">
        <f t="shared" ca="1" si="326"/>
        <v>0</v>
      </c>
      <c r="BG126" s="44">
        <f t="shared" ref="BG126:BV126" ca="1" si="327">INDEX($K126:$BE126,1,MATCH(BG$5,$K$5:$BE$5,0))</f>
        <v>0</v>
      </c>
      <c r="BH126" s="44">
        <f t="shared" ca="1" si="327"/>
        <v>0</v>
      </c>
      <c r="BI126" s="44">
        <f t="shared" ca="1" si="327"/>
        <v>0</v>
      </c>
      <c r="BJ126" s="44">
        <f t="shared" ca="1" si="327"/>
        <v>0</v>
      </c>
      <c r="BK126" s="44">
        <f t="shared" ca="1" si="327"/>
        <v>0</v>
      </c>
      <c r="BL126" s="44">
        <f t="shared" ca="1" si="327"/>
        <v>0</v>
      </c>
      <c r="BM126" s="44">
        <f t="shared" ca="1" si="327"/>
        <v>0</v>
      </c>
      <c r="BN126" s="44">
        <f t="shared" ca="1" si="327"/>
        <v>0</v>
      </c>
      <c r="BO126" s="44">
        <f t="shared" ca="1" si="327"/>
        <v>0</v>
      </c>
      <c r="BP126" s="44">
        <f t="shared" ca="1" si="327"/>
        <v>0</v>
      </c>
      <c r="BQ126" s="44">
        <f t="shared" ca="1" si="327"/>
        <v>0</v>
      </c>
      <c r="BR126" s="44">
        <f t="shared" ca="1" si="327"/>
        <v>0</v>
      </c>
      <c r="BS126" s="44">
        <f t="shared" ca="1" si="327"/>
        <v>0</v>
      </c>
      <c r="BT126" s="44">
        <f t="shared" ca="1" si="327"/>
        <v>0</v>
      </c>
      <c r="BU126" s="44">
        <f t="shared" ca="1" si="327"/>
        <v>0</v>
      </c>
      <c r="BV126" s="44">
        <f t="shared" ca="1" si="327"/>
        <v>0</v>
      </c>
      <c r="BW126" s="44"/>
      <c r="BX126" s="44">
        <f ca="1">INDEX($K126:$BE126,1,MATCH(BX$5,$K$5:$BE$5,0))</f>
        <v>0</v>
      </c>
      <c r="BY126" s="44">
        <f ca="1">INDEX($K126:$BE126,1,MATCH(BY$5,$K$5:$BE$5,0))</f>
        <v>0</v>
      </c>
      <c r="BZ126" s="44">
        <f ca="1">INDEX($K126:$BE126,1,MATCH(BZ$5,$K$5:$BE$5,0))</f>
        <v>0</v>
      </c>
      <c r="CA126" s="44">
        <f ca="1">INDEX($K126:$BE126,1,MATCH(CA$5,$K$5:$BE$5,0))</f>
        <v>0</v>
      </c>
    </row>
    <row r="127" spans="1:80" s="106" customFormat="1" outlineLevel="1">
      <c r="A127" s="104"/>
      <c r="B127" s="44" t="s">
        <v>256</v>
      </c>
      <c r="C127" s="104" t="s">
        <v>24</v>
      </c>
      <c r="D127" s="105" t="s">
        <v>257</v>
      </c>
      <c r="K127" s="109">
        <f>IF(K110&lt;&gt;0,'Get Started'!$D18,0)</f>
        <v>0</v>
      </c>
      <c r="L127" s="109">
        <f>IF(L110&lt;&gt;0,'Get Started'!$D18,0)</f>
        <v>0</v>
      </c>
      <c r="M127" s="109">
        <f>IF(M110&lt;&gt;0,'Get Started'!$D18,0)</f>
        <v>0</v>
      </c>
      <c r="N127" s="109">
        <f>IF(N110&lt;&gt;0,'Get Started'!$D18,0)</f>
        <v>0</v>
      </c>
      <c r="O127" s="109">
        <f>IF(O110&lt;&gt;0,'Get Started'!$D18,0)</f>
        <v>0</v>
      </c>
      <c r="P127" s="109">
        <f>IF(P110&lt;&gt;0,'Get Started'!$D18,0)</f>
        <v>0</v>
      </c>
      <c r="Q127" s="109">
        <f>IF(Q110&lt;&gt;0,'Get Started'!$D18,0)</f>
        <v>0</v>
      </c>
      <c r="R127" s="109">
        <f>IF(R110&lt;&gt;0,'Get Started'!$D18,0)</f>
        <v>0</v>
      </c>
      <c r="S127" s="109">
        <f>IF(S110&lt;&gt;0,'Get Started'!$D18,0)</f>
        <v>0</v>
      </c>
      <c r="T127" s="109">
        <f>IF(T110&lt;&gt;0,'Get Started'!$D18,0)</f>
        <v>0</v>
      </c>
      <c r="U127" s="109">
        <f>IF(U110&lt;&gt;0,'Get Started'!$D18,0)</f>
        <v>0</v>
      </c>
      <c r="V127" s="109">
        <f>IF(V110&lt;&gt;0,'Get Started'!$D18,0)</f>
        <v>0</v>
      </c>
      <c r="W127" s="109">
        <f>IF(W110&lt;&gt;0,'Get Started'!$D18,0)</f>
        <v>0</v>
      </c>
      <c r="X127" s="109">
        <f>IF(X110&lt;&gt;0,'Get Started'!$D18,0)</f>
        <v>0</v>
      </c>
      <c r="Y127" s="109">
        <f>IF(Y110&lt;&gt;0,'Get Started'!$D18,0)</f>
        <v>0</v>
      </c>
      <c r="Z127" s="109">
        <f>IF(Z110&lt;&gt;0,'Get Started'!$D18,0)</f>
        <v>0</v>
      </c>
      <c r="AA127" s="109">
        <f>IF(AA110&lt;&gt;0,'Get Started'!$D18,0)</f>
        <v>0</v>
      </c>
      <c r="AB127" s="109">
        <f>IF(AB110&lt;&gt;0,'Get Started'!$D18,0)</f>
        <v>0</v>
      </c>
      <c r="AC127" s="109">
        <f>IF(AC110&lt;&gt;0,'Get Started'!$D18,0)</f>
        <v>0</v>
      </c>
      <c r="AD127" s="109">
        <f>IF(AD110&lt;&gt;0,'Get Started'!$D18,0)</f>
        <v>0</v>
      </c>
      <c r="AE127" s="109">
        <f>IF(AE110&lt;&gt;0,'Get Started'!$D18,0)</f>
        <v>0</v>
      </c>
      <c r="AF127" s="109">
        <f>IF(AF110&lt;&gt;0,'Get Started'!$D18,0)</f>
        <v>0</v>
      </c>
      <c r="AG127" s="109">
        <f>IF(AG110&lt;&gt;0,'Get Started'!$D18,0)</f>
        <v>0</v>
      </c>
      <c r="AH127" s="109">
        <f>IF(AH110&lt;&gt;0,'Get Started'!$D18,0)</f>
        <v>0</v>
      </c>
      <c r="AI127" s="109">
        <f>IF(AI110&lt;&gt;0,'Get Started'!$D18,0)</f>
        <v>0</v>
      </c>
      <c r="AJ127" s="109">
        <f>IF(AJ110&lt;&gt;0,'Get Started'!$D18,0)</f>
        <v>0</v>
      </c>
      <c r="AK127" s="109">
        <f>IF(AK110&lt;&gt;0,'Get Started'!$D18,0)</f>
        <v>0</v>
      </c>
      <c r="AL127" s="109">
        <f>IF(AL110&lt;&gt;0,'Get Started'!$D18,0)</f>
        <v>0</v>
      </c>
      <c r="AM127" s="109">
        <f>IF(AM110&lt;&gt;0,'Get Started'!$D18,0)</f>
        <v>0</v>
      </c>
      <c r="AN127" s="109">
        <f>IF(AN110&lt;&gt;0,'Get Started'!$D18,0)</f>
        <v>0</v>
      </c>
      <c r="AO127" s="109">
        <f>IF(AO110&lt;&gt;0,'Get Started'!$D18,0)</f>
        <v>0</v>
      </c>
      <c r="AP127" s="109">
        <f>IF(AP110&lt;&gt;0,'Get Started'!$D18,0)</f>
        <v>0</v>
      </c>
      <c r="AQ127" s="109">
        <f>IF(AQ110&lt;&gt;0,'Get Started'!$D18,0)</f>
        <v>0</v>
      </c>
      <c r="AR127" s="109">
        <f>IF(AR110&lt;&gt;0,'Get Started'!$D18,0)</f>
        <v>0</v>
      </c>
      <c r="AS127" s="109">
        <f>IF(AS110&lt;&gt;0,'Get Started'!$D18,0)</f>
        <v>0</v>
      </c>
      <c r="AT127" s="109">
        <f>IF(AT110&lt;&gt;0,'Get Started'!$D18,0)</f>
        <v>0</v>
      </c>
      <c r="AU127" s="109">
        <f>IF(AU110&lt;&gt;0,'Get Started'!$D18,0)</f>
        <v>0</v>
      </c>
      <c r="AV127" s="109">
        <f>IF(AV110&lt;&gt;0,'Get Started'!$D18,0)</f>
        <v>0</v>
      </c>
      <c r="AW127" s="109">
        <f>IF(AW110&lt;&gt;0,'Get Started'!$D18,0)</f>
        <v>0</v>
      </c>
      <c r="AX127" s="109">
        <f>IF(AX110&lt;&gt;0,'Get Started'!$D18,0)</f>
        <v>0</v>
      </c>
      <c r="AY127" s="109">
        <f>IF(AY110&lt;&gt;0,'Get Started'!$D18,0)</f>
        <v>0</v>
      </c>
      <c r="AZ127" s="109">
        <f>IF(AZ110&lt;&gt;0,'Get Started'!$D18,0)</f>
        <v>0</v>
      </c>
      <c r="BA127" s="109">
        <f>IF(BA110&lt;&gt;0,'Get Started'!$D18,0)</f>
        <v>0</v>
      </c>
      <c r="BB127" s="109">
        <f>IF(BB110&lt;&gt;0,'Get Started'!$D18,0)</f>
        <v>0</v>
      </c>
      <c r="BC127" s="109">
        <f>IF(BC110&lt;&gt;0,'Get Started'!$D18,0)</f>
        <v>0</v>
      </c>
      <c r="BD127" s="109">
        <f>IF(BD110&lt;&gt;0,'Get Started'!$D18,0)</f>
        <v>0</v>
      </c>
      <c r="BE127" s="109">
        <f>IF(BE110&lt;&gt;0,'Get Started'!$D18,0)</f>
        <v>0</v>
      </c>
    </row>
    <row r="128" spans="1:80" s="106" customFormat="1" outlineLevel="1">
      <c r="A128" s="104"/>
      <c r="B128" s="44" t="s">
        <v>258</v>
      </c>
      <c r="C128" s="104" t="s">
        <v>64</v>
      </c>
      <c r="D128" s="105" t="s">
        <v>259</v>
      </c>
      <c r="K128" s="112">
        <f t="shared" ref="K128:BE128" ca="1" si="328">ROUND(K129-K125-K126,5)</f>
        <v>0</v>
      </c>
      <c r="L128" s="112">
        <f t="shared" ca="1" si="328"/>
        <v>0</v>
      </c>
      <c r="M128" s="112">
        <f t="shared" ca="1" si="328"/>
        <v>0</v>
      </c>
      <c r="N128" s="112">
        <f t="shared" ca="1" si="328"/>
        <v>0</v>
      </c>
      <c r="O128" s="112">
        <f t="shared" ca="1" si="328"/>
        <v>0</v>
      </c>
      <c r="P128" s="112">
        <f t="shared" ca="1" si="328"/>
        <v>0</v>
      </c>
      <c r="Q128" s="112">
        <f t="shared" ca="1" si="328"/>
        <v>0</v>
      </c>
      <c r="R128" s="112">
        <f t="shared" ca="1" si="328"/>
        <v>0</v>
      </c>
      <c r="S128" s="112">
        <f t="shared" ca="1" si="328"/>
        <v>0</v>
      </c>
      <c r="T128" s="112">
        <f t="shared" ca="1" si="328"/>
        <v>0</v>
      </c>
      <c r="U128" s="112">
        <f t="shared" ca="1" si="328"/>
        <v>0</v>
      </c>
      <c r="V128" s="112">
        <f t="shared" ca="1" si="328"/>
        <v>0</v>
      </c>
      <c r="W128" s="112">
        <f t="shared" ca="1" si="328"/>
        <v>0</v>
      </c>
      <c r="X128" s="112">
        <f t="shared" ca="1" si="328"/>
        <v>0</v>
      </c>
      <c r="Y128" s="112">
        <f t="shared" ca="1" si="328"/>
        <v>0</v>
      </c>
      <c r="Z128" s="112">
        <f t="shared" ca="1" si="328"/>
        <v>0</v>
      </c>
      <c r="AA128" s="112">
        <f t="shared" ca="1" si="328"/>
        <v>0</v>
      </c>
      <c r="AB128" s="112">
        <f t="shared" ca="1" si="328"/>
        <v>0</v>
      </c>
      <c r="AC128" s="112">
        <f t="shared" ca="1" si="328"/>
        <v>0</v>
      </c>
      <c r="AD128" s="112">
        <f t="shared" ca="1" si="328"/>
        <v>0</v>
      </c>
      <c r="AE128" s="112">
        <f t="shared" ca="1" si="328"/>
        <v>0</v>
      </c>
      <c r="AF128" s="112">
        <f t="shared" ca="1" si="328"/>
        <v>0</v>
      </c>
      <c r="AG128" s="112">
        <f t="shared" ca="1" si="328"/>
        <v>0</v>
      </c>
      <c r="AH128" s="112">
        <f t="shared" ca="1" si="328"/>
        <v>0</v>
      </c>
      <c r="AI128" s="112">
        <f t="shared" ca="1" si="328"/>
        <v>0</v>
      </c>
      <c r="AJ128" s="112">
        <f t="shared" ca="1" si="328"/>
        <v>0</v>
      </c>
      <c r="AK128" s="112">
        <f t="shared" ca="1" si="328"/>
        <v>0</v>
      </c>
      <c r="AL128" s="112">
        <f t="shared" ca="1" si="328"/>
        <v>0</v>
      </c>
      <c r="AM128" s="112">
        <f t="shared" ca="1" si="328"/>
        <v>0</v>
      </c>
      <c r="AN128" s="112">
        <f t="shared" ca="1" si="328"/>
        <v>0</v>
      </c>
      <c r="AO128" s="112">
        <f t="shared" ca="1" si="328"/>
        <v>0</v>
      </c>
      <c r="AP128" s="112">
        <f t="shared" ca="1" si="328"/>
        <v>0</v>
      </c>
      <c r="AQ128" s="112">
        <f t="shared" ca="1" si="328"/>
        <v>0</v>
      </c>
      <c r="AR128" s="112">
        <f t="shared" ca="1" si="328"/>
        <v>0</v>
      </c>
      <c r="AS128" s="112">
        <f t="shared" ca="1" si="328"/>
        <v>0</v>
      </c>
      <c r="AT128" s="112">
        <f t="shared" ca="1" si="328"/>
        <v>0</v>
      </c>
      <c r="AU128" s="112">
        <f t="shared" ca="1" si="328"/>
        <v>0</v>
      </c>
      <c r="AV128" s="112">
        <f t="shared" ca="1" si="328"/>
        <v>0</v>
      </c>
      <c r="AW128" s="112">
        <f t="shared" ca="1" si="328"/>
        <v>0</v>
      </c>
      <c r="AX128" s="112">
        <f t="shared" ca="1" si="328"/>
        <v>0</v>
      </c>
      <c r="AY128" s="112">
        <f t="shared" ca="1" si="328"/>
        <v>0</v>
      </c>
      <c r="AZ128" s="112">
        <f t="shared" ca="1" si="328"/>
        <v>0</v>
      </c>
      <c r="BA128" s="112">
        <f t="shared" ca="1" si="328"/>
        <v>0</v>
      </c>
      <c r="BB128" s="112">
        <f t="shared" ca="1" si="328"/>
        <v>0</v>
      </c>
      <c r="BC128" s="112">
        <f t="shared" ca="1" si="328"/>
        <v>0</v>
      </c>
      <c r="BD128" s="112">
        <f t="shared" ca="1" si="328"/>
        <v>0</v>
      </c>
      <c r="BE128" s="112">
        <f t="shared" ca="1" si="328"/>
        <v>0</v>
      </c>
      <c r="BG128" s="44">
        <f t="shared" ref="BG128:BV129" ca="1" si="329">INDEX($K128:$BE128,1,MATCH(BG$5,$K$5:$BE$5,0))</f>
        <v>0</v>
      </c>
      <c r="BH128" s="44">
        <f t="shared" ca="1" si="329"/>
        <v>0</v>
      </c>
      <c r="BI128" s="44">
        <f t="shared" ca="1" si="329"/>
        <v>0</v>
      </c>
      <c r="BJ128" s="44">
        <f t="shared" ca="1" si="329"/>
        <v>0</v>
      </c>
      <c r="BK128" s="44">
        <f t="shared" ca="1" si="329"/>
        <v>0</v>
      </c>
      <c r="BL128" s="44">
        <f t="shared" ca="1" si="329"/>
        <v>0</v>
      </c>
      <c r="BM128" s="44">
        <f t="shared" ca="1" si="329"/>
        <v>0</v>
      </c>
      <c r="BN128" s="44">
        <f t="shared" ca="1" si="329"/>
        <v>0</v>
      </c>
      <c r="BO128" s="44">
        <f t="shared" ca="1" si="329"/>
        <v>0</v>
      </c>
      <c r="BP128" s="44">
        <f t="shared" ca="1" si="329"/>
        <v>0</v>
      </c>
      <c r="BQ128" s="44">
        <f t="shared" ca="1" si="329"/>
        <v>0</v>
      </c>
      <c r="BR128" s="44">
        <f t="shared" ca="1" si="329"/>
        <v>0</v>
      </c>
      <c r="BS128" s="44">
        <f t="shared" ca="1" si="329"/>
        <v>0</v>
      </c>
      <c r="BT128" s="44">
        <f t="shared" ca="1" si="329"/>
        <v>0</v>
      </c>
      <c r="BU128" s="44">
        <f t="shared" ca="1" si="329"/>
        <v>0</v>
      </c>
      <c r="BV128" s="44">
        <f t="shared" ca="1" si="329"/>
        <v>0</v>
      </c>
      <c r="BW128" s="44"/>
      <c r="BX128" s="44">
        <f t="shared" ref="BX128:CA129" ca="1" si="330">INDEX($K128:$BE128,1,MATCH(BX$5,$K$5:$BE$5,0))</f>
        <v>0</v>
      </c>
      <c r="BY128" s="44">
        <f t="shared" ca="1" si="330"/>
        <v>0</v>
      </c>
      <c r="BZ128" s="44">
        <f t="shared" ca="1" si="330"/>
        <v>0</v>
      </c>
      <c r="CA128" s="44">
        <f t="shared" ca="1" si="330"/>
        <v>0</v>
      </c>
    </row>
    <row r="129" spans="1:79" s="106" customFormat="1" outlineLevel="1">
      <c r="A129" s="104"/>
      <c r="B129" s="44" t="s">
        <v>260</v>
      </c>
      <c r="C129" s="104" t="s">
        <v>64</v>
      </c>
      <c r="D129" s="113" t="s">
        <v>261</v>
      </c>
      <c r="K129" s="112">
        <f t="shared" ref="K129:BE129" ca="1" si="331">IFERROR((K125+K126)/(1-K127),0)</f>
        <v>10000</v>
      </c>
      <c r="L129" s="112">
        <f t="shared" ca="1" si="331"/>
        <v>10000</v>
      </c>
      <c r="M129" s="112">
        <f t="shared" ca="1" si="331"/>
        <v>10000</v>
      </c>
      <c r="N129" s="112">
        <f t="shared" ca="1" si="331"/>
        <v>10000</v>
      </c>
      <c r="O129" s="112">
        <f t="shared" ca="1" si="331"/>
        <v>10000</v>
      </c>
      <c r="P129" s="112">
        <f t="shared" ca="1" si="331"/>
        <v>10000</v>
      </c>
      <c r="Q129" s="112">
        <f t="shared" ca="1" si="331"/>
        <v>10000</v>
      </c>
      <c r="R129" s="112">
        <f t="shared" ca="1" si="331"/>
        <v>10000</v>
      </c>
      <c r="S129" s="112">
        <f t="shared" ca="1" si="331"/>
        <v>10000</v>
      </c>
      <c r="T129" s="112">
        <f t="shared" ca="1" si="331"/>
        <v>10000</v>
      </c>
      <c r="U129" s="112">
        <f t="shared" ca="1" si="331"/>
        <v>10000</v>
      </c>
      <c r="V129" s="112">
        <f t="shared" ca="1" si="331"/>
        <v>10000</v>
      </c>
      <c r="W129" s="112">
        <f t="shared" ca="1" si="331"/>
        <v>10000</v>
      </c>
      <c r="X129" s="112">
        <f t="shared" ca="1" si="331"/>
        <v>10000</v>
      </c>
      <c r="Y129" s="112">
        <f t="shared" ca="1" si="331"/>
        <v>10000</v>
      </c>
      <c r="Z129" s="112">
        <f t="shared" ca="1" si="331"/>
        <v>10000</v>
      </c>
      <c r="AA129" s="112">
        <f t="shared" ca="1" si="331"/>
        <v>10000</v>
      </c>
      <c r="AB129" s="112">
        <f t="shared" ca="1" si="331"/>
        <v>10000</v>
      </c>
      <c r="AC129" s="112">
        <f t="shared" ca="1" si="331"/>
        <v>10000</v>
      </c>
      <c r="AD129" s="112">
        <f t="shared" ca="1" si="331"/>
        <v>10000</v>
      </c>
      <c r="AE129" s="112">
        <f t="shared" ca="1" si="331"/>
        <v>10000</v>
      </c>
      <c r="AF129" s="112">
        <f t="shared" ca="1" si="331"/>
        <v>10000</v>
      </c>
      <c r="AG129" s="112">
        <f t="shared" ca="1" si="331"/>
        <v>10000</v>
      </c>
      <c r="AH129" s="112">
        <f t="shared" ca="1" si="331"/>
        <v>10000</v>
      </c>
      <c r="AI129" s="112">
        <f t="shared" ca="1" si="331"/>
        <v>10000</v>
      </c>
      <c r="AJ129" s="112">
        <f t="shared" ca="1" si="331"/>
        <v>10000</v>
      </c>
      <c r="AK129" s="112">
        <f t="shared" ca="1" si="331"/>
        <v>10000</v>
      </c>
      <c r="AL129" s="112">
        <f t="shared" ca="1" si="331"/>
        <v>10000</v>
      </c>
      <c r="AM129" s="112">
        <f t="shared" ca="1" si="331"/>
        <v>10000</v>
      </c>
      <c r="AN129" s="112">
        <f t="shared" ca="1" si="331"/>
        <v>10000</v>
      </c>
      <c r="AO129" s="112">
        <f t="shared" ca="1" si="331"/>
        <v>10000</v>
      </c>
      <c r="AP129" s="112">
        <f t="shared" ca="1" si="331"/>
        <v>10000</v>
      </c>
      <c r="AQ129" s="112">
        <f t="shared" ca="1" si="331"/>
        <v>10000</v>
      </c>
      <c r="AR129" s="112">
        <f t="shared" ca="1" si="331"/>
        <v>10000</v>
      </c>
      <c r="AS129" s="112">
        <f t="shared" ca="1" si="331"/>
        <v>10000</v>
      </c>
      <c r="AT129" s="112">
        <f t="shared" ca="1" si="331"/>
        <v>10000</v>
      </c>
      <c r="AU129" s="112">
        <f t="shared" ca="1" si="331"/>
        <v>10000</v>
      </c>
      <c r="AV129" s="112">
        <f t="shared" ca="1" si="331"/>
        <v>10000</v>
      </c>
      <c r="AW129" s="112">
        <f t="shared" ca="1" si="331"/>
        <v>10000</v>
      </c>
      <c r="AX129" s="112">
        <f t="shared" ca="1" si="331"/>
        <v>10000</v>
      </c>
      <c r="AY129" s="112">
        <f t="shared" ca="1" si="331"/>
        <v>10000</v>
      </c>
      <c r="AZ129" s="112">
        <f t="shared" ca="1" si="331"/>
        <v>10000</v>
      </c>
      <c r="BA129" s="112">
        <f t="shared" ca="1" si="331"/>
        <v>10000</v>
      </c>
      <c r="BB129" s="112">
        <f t="shared" ca="1" si="331"/>
        <v>10000</v>
      </c>
      <c r="BC129" s="112">
        <f t="shared" ca="1" si="331"/>
        <v>10000</v>
      </c>
      <c r="BD129" s="112">
        <f t="shared" ca="1" si="331"/>
        <v>10000</v>
      </c>
      <c r="BE129" s="112">
        <f t="shared" ca="1" si="331"/>
        <v>10000</v>
      </c>
      <c r="BG129" s="44">
        <f t="shared" ca="1" si="329"/>
        <v>10000</v>
      </c>
      <c r="BH129" s="44">
        <f t="shared" ca="1" si="329"/>
        <v>10000</v>
      </c>
      <c r="BI129" s="44">
        <f t="shared" ca="1" si="329"/>
        <v>10000</v>
      </c>
      <c r="BJ129" s="44">
        <f t="shared" ca="1" si="329"/>
        <v>10000</v>
      </c>
      <c r="BK129" s="44">
        <f t="shared" ca="1" si="329"/>
        <v>10000</v>
      </c>
      <c r="BL129" s="44">
        <f t="shared" ca="1" si="329"/>
        <v>10000</v>
      </c>
      <c r="BM129" s="44">
        <f t="shared" ca="1" si="329"/>
        <v>10000</v>
      </c>
      <c r="BN129" s="44">
        <f t="shared" ca="1" si="329"/>
        <v>10000</v>
      </c>
      <c r="BO129" s="44">
        <f t="shared" ca="1" si="329"/>
        <v>10000</v>
      </c>
      <c r="BP129" s="44">
        <f t="shared" ca="1" si="329"/>
        <v>10000</v>
      </c>
      <c r="BQ129" s="44">
        <f t="shared" ca="1" si="329"/>
        <v>10000</v>
      </c>
      <c r="BR129" s="44">
        <f t="shared" ca="1" si="329"/>
        <v>10000</v>
      </c>
      <c r="BS129" s="44">
        <f t="shared" ca="1" si="329"/>
        <v>10000</v>
      </c>
      <c r="BT129" s="44">
        <f t="shared" ca="1" si="329"/>
        <v>10000</v>
      </c>
      <c r="BU129" s="44">
        <f t="shared" ca="1" si="329"/>
        <v>10000</v>
      </c>
      <c r="BV129" s="44">
        <f t="shared" ca="1" si="329"/>
        <v>10000</v>
      </c>
      <c r="BW129" s="44"/>
      <c r="BX129" s="44">
        <f t="shared" ca="1" si="330"/>
        <v>10000</v>
      </c>
      <c r="BY129" s="44">
        <f t="shared" ca="1" si="330"/>
        <v>10000</v>
      </c>
      <c r="BZ129" s="44">
        <f t="shared" ca="1" si="330"/>
        <v>10000</v>
      </c>
      <c r="CA129" s="44">
        <f t="shared" ca="1" si="330"/>
        <v>10000</v>
      </c>
    </row>
    <row r="130" spans="1:79" s="106" customFormat="1" outlineLevel="1">
      <c r="A130" s="104"/>
      <c r="B130" s="44" t="s">
        <v>262</v>
      </c>
      <c r="C130" s="31" t="str">
        <f>'Get Started'!$D$7</f>
        <v>$</v>
      </c>
      <c r="D130" s="105" t="s">
        <v>263</v>
      </c>
      <c r="K130" s="114">
        <f t="shared" ref="K130:BE130" si="332">K123/K125</f>
        <v>0</v>
      </c>
      <c r="L130" s="114">
        <f t="shared" ca="1" si="332"/>
        <v>0</v>
      </c>
      <c r="M130" s="114">
        <f t="shared" ca="1" si="332"/>
        <v>0</v>
      </c>
      <c r="N130" s="114">
        <f t="shared" ca="1" si="332"/>
        <v>0</v>
      </c>
      <c r="O130" s="114">
        <f t="shared" ca="1" si="332"/>
        <v>0</v>
      </c>
      <c r="P130" s="114">
        <f t="shared" ca="1" si="332"/>
        <v>0</v>
      </c>
      <c r="Q130" s="114">
        <f t="shared" ca="1" si="332"/>
        <v>0</v>
      </c>
      <c r="R130" s="114">
        <f t="shared" ca="1" si="332"/>
        <v>0</v>
      </c>
      <c r="S130" s="114">
        <f t="shared" ca="1" si="332"/>
        <v>0</v>
      </c>
      <c r="T130" s="114">
        <f t="shared" ca="1" si="332"/>
        <v>0</v>
      </c>
      <c r="U130" s="114">
        <f t="shared" ca="1" si="332"/>
        <v>0</v>
      </c>
      <c r="V130" s="114">
        <f t="shared" ca="1" si="332"/>
        <v>0</v>
      </c>
      <c r="W130" s="114">
        <f t="shared" ca="1" si="332"/>
        <v>0</v>
      </c>
      <c r="X130" s="114">
        <f t="shared" ca="1" si="332"/>
        <v>0</v>
      </c>
      <c r="Y130" s="114">
        <f t="shared" ca="1" si="332"/>
        <v>0</v>
      </c>
      <c r="Z130" s="114">
        <f t="shared" ca="1" si="332"/>
        <v>0</v>
      </c>
      <c r="AA130" s="114">
        <f t="shared" ca="1" si="332"/>
        <v>0</v>
      </c>
      <c r="AB130" s="114">
        <f t="shared" ca="1" si="332"/>
        <v>0</v>
      </c>
      <c r="AC130" s="114">
        <f t="shared" ca="1" si="332"/>
        <v>0</v>
      </c>
      <c r="AD130" s="114">
        <f t="shared" ca="1" si="332"/>
        <v>0</v>
      </c>
      <c r="AE130" s="114">
        <f t="shared" ca="1" si="332"/>
        <v>0</v>
      </c>
      <c r="AF130" s="114">
        <f t="shared" ca="1" si="332"/>
        <v>0</v>
      </c>
      <c r="AG130" s="114">
        <f t="shared" ca="1" si="332"/>
        <v>0</v>
      </c>
      <c r="AH130" s="114">
        <f t="shared" ca="1" si="332"/>
        <v>0</v>
      </c>
      <c r="AI130" s="114">
        <f t="shared" ca="1" si="332"/>
        <v>0</v>
      </c>
      <c r="AJ130" s="114">
        <f t="shared" ca="1" si="332"/>
        <v>0</v>
      </c>
      <c r="AK130" s="114">
        <f t="shared" ca="1" si="332"/>
        <v>0</v>
      </c>
      <c r="AL130" s="114">
        <f t="shared" ca="1" si="332"/>
        <v>0</v>
      </c>
      <c r="AM130" s="114">
        <f t="shared" ca="1" si="332"/>
        <v>0</v>
      </c>
      <c r="AN130" s="114">
        <f t="shared" ca="1" si="332"/>
        <v>0</v>
      </c>
      <c r="AO130" s="114">
        <f t="shared" ca="1" si="332"/>
        <v>0</v>
      </c>
      <c r="AP130" s="114">
        <f t="shared" ca="1" si="332"/>
        <v>0</v>
      </c>
      <c r="AQ130" s="114">
        <f t="shared" ca="1" si="332"/>
        <v>0</v>
      </c>
      <c r="AR130" s="114">
        <f t="shared" ca="1" si="332"/>
        <v>0</v>
      </c>
      <c r="AS130" s="114">
        <f t="shared" ca="1" si="332"/>
        <v>0</v>
      </c>
      <c r="AT130" s="114">
        <f t="shared" ca="1" si="332"/>
        <v>0</v>
      </c>
      <c r="AU130" s="114">
        <f t="shared" ca="1" si="332"/>
        <v>0</v>
      </c>
      <c r="AV130" s="114">
        <f t="shared" ca="1" si="332"/>
        <v>0</v>
      </c>
      <c r="AW130" s="114">
        <f t="shared" ca="1" si="332"/>
        <v>0</v>
      </c>
      <c r="AX130" s="114">
        <f t="shared" ca="1" si="332"/>
        <v>0</v>
      </c>
      <c r="AY130" s="114">
        <f t="shared" ca="1" si="332"/>
        <v>0</v>
      </c>
      <c r="AZ130" s="114">
        <f t="shared" ca="1" si="332"/>
        <v>0</v>
      </c>
      <c r="BA130" s="114">
        <f t="shared" ca="1" si="332"/>
        <v>0</v>
      </c>
      <c r="BB130" s="114">
        <f t="shared" ca="1" si="332"/>
        <v>0</v>
      </c>
      <c r="BC130" s="114">
        <f t="shared" ca="1" si="332"/>
        <v>0</v>
      </c>
      <c r="BD130" s="114">
        <f t="shared" ca="1" si="332"/>
        <v>0</v>
      </c>
      <c r="BE130" s="114">
        <f t="shared" ca="1" si="332"/>
        <v>0</v>
      </c>
    </row>
    <row r="131" spans="1:79" s="106" customFormat="1" outlineLevel="1">
      <c r="A131" s="104"/>
      <c r="B131" s="44" t="s">
        <v>264</v>
      </c>
      <c r="C131" s="31" t="str">
        <f>'Get Started'!$D$7</f>
        <v>$</v>
      </c>
      <c r="D131" s="105" t="s">
        <v>265</v>
      </c>
      <c r="J131" s="115">
        <v>0</v>
      </c>
      <c r="K131" s="114">
        <f t="shared" ref="K131:BE131" si="333">IF(K130&lt;&gt;0,K130,J131)</f>
        <v>0</v>
      </c>
      <c r="L131" s="114">
        <f t="shared" ca="1" si="333"/>
        <v>0</v>
      </c>
      <c r="M131" s="114">
        <f t="shared" ca="1" si="333"/>
        <v>0</v>
      </c>
      <c r="N131" s="114">
        <f t="shared" ca="1" si="333"/>
        <v>0</v>
      </c>
      <c r="O131" s="114">
        <f t="shared" ca="1" si="333"/>
        <v>0</v>
      </c>
      <c r="P131" s="114">
        <f t="shared" ca="1" si="333"/>
        <v>0</v>
      </c>
      <c r="Q131" s="114">
        <f t="shared" ca="1" si="333"/>
        <v>0</v>
      </c>
      <c r="R131" s="114">
        <f t="shared" ca="1" si="333"/>
        <v>0</v>
      </c>
      <c r="S131" s="114">
        <f t="shared" ca="1" si="333"/>
        <v>0</v>
      </c>
      <c r="T131" s="114">
        <f t="shared" ca="1" si="333"/>
        <v>0</v>
      </c>
      <c r="U131" s="114">
        <f t="shared" ca="1" si="333"/>
        <v>0</v>
      </c>
      <c r="V131" s="114">
        <f t="shared" ca="1" si="333"/>
        <v>0</v>
      </c>
      <c r="W131" s="114">
        <f t="shared" ca="1" si="333"/>
        <v>0</v>
      </c>
      <c r="X131" s="114">
        <f t="shared" ca="1" si="333"/>
        <v>0</v>
      </c>
      <c r="Y131" s="114">
        <f t="shared" ca="1" si="333"/>
        <v>0</v>
      </c>
      <c r="Z131" s="114">
        <f t="shared" ca="1" si="333"/>
        <v>0</v>
      </c>
      <c r="AA131" s="114">
        <f t="shared" ca="1" si="333"/>
        <v>0</v>
      </c>
      <c r="AB131" s="114">
        <f t="shared" ca="1" si="333"/>
        <v>0</v>
      </c>
      <c r="AC131" s="114">
        <f t="shared" ca="1" si="333"/>
        <v>0</v>
      </c>
      <c r="AD131" s="114">
        <f t="shared" ca="1" si="333"/>
        <v>0</v>
      </c>
      <c r="AE131" s="114">
        <f t="shared" ca="1" si="333"/>
        <v>0</v>
      </c>
      <c r="AF131" s="114">
        <f t="shared" ca="1" si="333"/>
        <v>0</v>
      </c>
      <c r="AG131" s="114">
        <f t="shared" ca="1" si="333"/>
        <v>0</v>
      </c>
      <c r="AH131" s="114">
        <f t="shared" ca="1" si="333"/>
        <v>0</v>
      </c>
      <c r="AI131" s="114">
        <f t="shared" ca="1" si="333"/>
        <v>0</v>
      </c>
      <c r="AJ131" s="114">
        <f t="shared" ca="1" si="333"/>
        <v>0</v>
      </c>
      <c r="AK131" s="114">
        <f t="shared" ca="1" si="333"/>
        <v>0</v>
      </c>
      <c r="AL131" s="114">
        <f t="shared" ca="1" si="333"/>
        <v>0</v>
      </c>
      <c r="AM131" s="114">
        <f t="shared" ca="1" si="333"/>
        <v>0</v>
      </c>
      <c r="AN131" s="114">
        <f t="shared" ca="1" si="333"/>
        <v>0</v>
      </c>
      <c r="AO131" s="114">
        <f t="shared" ca="1" si="333"/>
        <v>0</v>
      </c>
      <c r="AP131" s="114">
        <f t="shared" ca="1" si="333"/>
        <v>0</v>
      </c>
      <c r="AQ131" s="114">
        <f t="shared" ca="1" si="333"/>
        <v>0</v>
      </c>
      <c r="AR131" s="114">
        <f t="shared" ca="1" si="333"/>
        <v>0</v>
      </c>
      <c r="AS131" s="114">
        <f t="shared" ca="1" si="333"/>
        <v>0</v>
      </c>
      <c r="AT131" s="114">
        <f t="shared" ca="1" si="333"/>
        <v>0</v>
      </c>
      <c r="AU131" s="114">
        <f t="shared" ca="1" si="333"/>
        <v>0</v>
      </c>
      <c r="AV131" s="114">
        <f t="shared" ca="1" si="333"/>
        <v>0</v>
      </c>
      <c r="AW131" s="114">
        <f t="shared" ca="1" si="333"/>
        <v>0</v>
      </c>
      <c r="AX131" s="114">
        <f t="shared" ca="1" si="333"/>
        <v>0</v>
      </c>
      <c r="AY131" s="114">
        <f t="shared" ca="1" si="333"/>
        <v>0</v>
      </c>
      <c r="AZ131" s="114">
        <f t="shared" ca="1" si="333"/>
        <v>0</v>
      </c>
      <c r="BA131" s="114">
        <f t="shared" ca="1" si="333"/>
        <v>0</v>
      </c>
      <c r="BB131" s="114">
        <f t="shared" ca="1" si="333"/>
        <v>0</v>
      </c>
      <c r="BC131" s="114">
        <f t="shared" ca="1" si="333"/>
        <v>0</v>
      </c>
      <c r="BD131" s="114">
        <f t="shared" ca="1" si="333"/>
        <v>0</v>
      </c>
      <c r="BE131" s="114">
        <f t="shared" ca="1" si="333"/>
        <v>0</v>
      </c>
    </row>
    <row r="132" spans="1:79" s="106" customFormat="1" outlineLevel="1">
      <c r="A132" s="104"/>
      <c r="B132" s="44" t="s">
        <v>266</v>
      </c>
      <c r="C132" s="104" t="s">
        <v>64</v>
      </c>
      <c r="D132" s="105" t="s">
        <v>267</v>
      </c>
      <c r="K132" s="112">
        <f ca="1">SUM($K126:K126)</f>
        <v>0</v>
      </c>
      <c r="L132" s="112">
        <f ca="1">SUM($K126:L126)</f>
        <v>0</v>
      </c>
      <c r="M132" s="112">
        <f ca="1">SUM($K126:M126)</f>
        <v>0</v>
      </c>
      <c r="N132" s="112">
        <f ca="1">SUM($K126:N126)</f>
        <v>0</v>
      </c>
      <c r="O132" s="112">
        <f ca="1">SUM($K126:O126)</f>
        <v>0</v>
      </c>
      <c r="P132" s="112">
        <f ca="1">SUM($K126:P126)</f>
        <v>0</v>
      </c>
      <c r="Q132" s="112">
        <f ca="1">SUM($K126:Q126)</f>
        <v>0</v>
      </c>
      <c r="R132" s="112">
        <f ca="1">SUM($K126:R126)</f>
        <v>0</v>
      </c>
      <c r="S132" s="112">
        <f ca="1">SUM($K126:S126)</f>
        <v>0</v>
      </c>
      <c r="T132" s="112">
        <f ca="1">SUM($K126:T126)</f>
        <v>0</v>
      </c>
      <c r="U132" s="112">
        <f ca="1">SUM($K126:U126)</f>
        <v>0</v>
      </c>
      <c r="V132" s="112">
        <f ca="1">SUM($K126:V126)</f>
        <v>0</v>
      </c>
      <c r="W132" s="112">
        <f ca="1">SUM($K126:W126)</f>
        <v>0</v>
      </c>
      <c r="X132" s="112">
        <f ca="1">SUM($K126:X126)</f>
        <v>0</v>
      </c>
      <c r="Y132" s="112">
        <f ca="1">SUM($K126:Y126)</f>
        <v>0</v>
      </c>
      <c r="Z132" s="112">
        <f ca="1">SUM($K126:Z126)</f>
        <v>0</v>
      </c>
      <c r="AA132" s="112">
        <f ca="1">SUM($K126:AA126)</f>
        <v>0</v>
      </c>
      <c r="AB132" s="112">
        <f ca="1">SUM($K126:AB126)</f>
        <v>0</v>
      </c>
      <c r="AC132" s="112">
        <f ca="1">SUM($K126:AC126)</f>
        <v>0</v>
      </c>
      <c r="AD132" s="112">
        <f ca="1">SUM($K126:AD126)</f>
        <v>0</v>
      </c>
      <c r="AE132" s="112">
        <f ca="1">SUM($K126:AE126)</f>
        <v>0</v>
      </c>
      <c r="AF132" s="112">
        <f ca="1">SUM($K126:AF126)</f>
        <v>0</v>
      </c>
      <c r="AG132" s="112">
        <f ca="1">SUM($K126:AG126)</f>
        <v>0</v>
      </c>
      <c r="AH132" s="112">
        <f ca="1">SUM($K126:AH126)</f>
        <v>0</v>
      </c>
      <c r="AI132" s="112">
        <f ca="1">SUM($K126:AI126)</f>
        <v>0</v>
      </c>
      <c r="AJ132" s="112">
        <f ca="1">SUM($K126:AJ126)</f>
        <v>0</v>
      </c>
      <c r="AK132" s="112">
        <f ca="1">SUM($K126:AK126)</f>
        <v>0</v>
      </c>
      <c r="AL132" s="112">
        <f ca="1">SUM($K126:AL126)</f>
        <v>0</v>
      </c>
      <c r="AM132" s="112">
        <f ca="1">SUM($K126:AM126)</f>
        <v>0</v>
      </c>
      <c r="AN132" s="112">
        <f ca="1">SUM($K126:AN126)</f>
        <v>0</v>
      </c>
      <c r="AO132" s="112">
        <f ca="1">SUM($K126:AO126)</f>
        <v>0</v>
      </c>
      <c r="AP132" s="112">
        <f ca="1">SUM($K126:AP126)</f>
        <v>0</v>
      </c>
      <c r="AQ132" s="112">
        <f ca="1">SUM($K126:AQ126)</f>
        <v>0</v>
      </c>
      <c r="AR132" s="112">
        <f ca="1">SUM($K126:AR126)</f>
        <v>0</v>
      </c>
      <c r="AS132" s="112">
        <f ca="1">SUM($K126:AS126)</f>
        <v>0</v>
      </c>
      <c r="AT132" s="112">
        <f ca="1">SUM($K126:AT126)</f>
        <v>0</v>
      </c>
      <c r="AU132" s="112">
        <f ca="1">SUM($K126:AU126)</f>
        <v>0</v>
      </c>
      <c r="AV132" s="112">
        <f ca="1">SUM($K126:AV126)</f>
        <v>0</v>
      </c>
      <c r="AW132" s="112">
        <f ca="1">SUM($K126:AW126)</f>
        <v>0</v>
      </c>
      <c r="AX132" s="112">
        <f ca="1">SUM($K126:AX126)</f>
        <v>0</v>
      </c>
      <c r="AY132" s="112">
        <f ca="1">SUM($K126:AY126)</f>
        <v>0</v>
      </c>
      <c r="AZ132" s="112">
        <f ca="1">SUM($K126:AZ126)</f>
        <v>0</v>
      </c>
      <c r="BA132" s="112">
        <f ca="1">SUM($K126:BA126)</f>
        <v>0</v>
      </c>
      <c r="BB132" s="112">
        <f ca="1">SUM($K126:BB126)</f>
        <v>0</v>
      </c>
      <c r="BC132" s="112">
        <f ca="1">SUM($K126:BC126)</f>
        <v>0</v>
      </c>
      <c r="BD132" s="112">
        <f ca="1">SUM($K126:BD126)</f>
        <v>0</v>
      </c>
      <c r="BE132" s="112">
        <f ca="1">SUM($K126:BE126)</f>
        <v>0</v>
      </c>
      <c r="BG132" s="44">
        <f t="shared" ref="BG132:BV132" ca="1" si="334">INDEX($K132:$BE132,1,MATCH(BG$5,$K$5:$BE$5,0))</f>
        <v>0</v>
      </c>
      <c r="BH132" s="44">
        <f t="shared" ca="1" si="334"/>
        <v>0</v>
      </c>
      <c r="BI132" s="44">
        <f t="shared" ca="1" si="334"/>
        <v>0</v>
      </c>
      <c r="BJ132" s="44">
        <f t="shared" ca="1" si="334"/>
        <v>0</v>
      </c>
      <c r="BK132" s="44">
        <f t="shared" ca="1" si="334"/>
        <v>0</v>
      </c>
      <c r="BL132" s="44">
        <f t="shared" ca="1" si="334"/>
        <v>0</v>
      </c>
      <c r="BM132" s="44">
        <f t="shared" ca="1" si="334"/>
        <v>0</v>
      </c>
      <c r="BN132" s="44">
        <f t="shared" ca="1" si="334"/>
        <v>0</v>
      </c>
      <c r="BO132" s="44">
        <f t="shared" ca="1" si="334"/>
        <v>0</v>
      </c>
      <c r="BP132" s="44">
        <f t="shared" ca="1" si="334"/>
        <v>0</v>
      </c>
      <c r="BQ132" s="44">
        <f t="shared" ca="1" si="334"/>
        <v>0</v>
      </c>
      <c r="BR132" s="44">
        <f t="shared" ca="1" si="334"/>
        <v>0</v>
      </c>
      <c r="BS132" s="44">
        <f t="shared" ca="1" si="334"/>
        <v>0</v>
      </c>
      <c r="BT132" s="44">
        <f t="shared" ca="1" si="334"/>
        <v>0</v>
      </c>
      <c r="BU132" s="44">
        <f t="shared" ca="1" si="334"/>
        <v>0</v>
      </c>
      <c r="BV132" s="44">
        <f t="shared" ca="1" si="334"/>
        <v>0</v>
      </c>
      <c r="BW132" s="44"/>
      <c r="BX132" s="44">
        <f ca="1">INDEX($K132:$BE132,1,MATCH(BX$5,$K$5:$BE$5,0))</f>
        <v>0</v>
      </c>
      <c r="BY132" s="44">
        <f ca="1">INDEX($K132:$BE132,1,MATCH(BY$5,$K$5:$BE$5,0))</f>
        <v>0</v>
      </c>
      <c r="BZ132" s="44">
        <f ca="1">INDEX($K132:$BE132,1,MATCH(BZ$5,$K$5:$BE$5,0))</f>
        <v>0</v>
      </c>
      <c r="CA132" s="44">
        <f ca="1">INDEX($K132:$BE132,1,MATCH(CA$5,$K$5:$BE$5,0))</f>
        <v>0</v>
      </c>
    </row>
    <row r="133" spans="1:79" s="106" customFormat="1" outlineLevel="1">
      <c r="A133" s="104"/>
      <c r="B133" s="44" t="s">
        <v>268</v>
      </c>
      <c r="C133" s="104" t="s">
        <v>24</v>
      </c>
      <c r="D133" s="105" t="s">
        <v>269</v>
      </c>
      <c r="K133" s="116">
        <f t="shared" ref="K133:BE133" ca="1" si="335">IFERROR(K132/K129,0)</f>
        <v>0</v>
      </c>
      <c r="L133" s="116">
        <f t="shared" ca="1" si="335"/>
        <v>0</v>
      </c>
      <c r="M133" s="116">
        <f t="shared" ca="1" si="335"/>
        <v>0</v>
      </c>
      <c r="N133" s="116">
        <f t="shared" ca="1" si="335"/>
        <v>0</v>
      </c>
      <c r="O133" s="116">
        <f t="shared" ca="1" si="335"/>
        <v>0</v>
      </c>
      <c r="P133" s="116">
        <f t="shared" ca="1" si="335"/>
        <v>0</v>
      </c>
      <c r="Q133" s="116">
        <f t="shared" ca="1" si="335"/>
        <v>0</v>
      </c>
      <c r="R133" s="116">
        <f t="shared" ca="1" si="335"/>
        <v>0</v>
      </c>
      <c r="S133" s="116">
        <f t="shared" ca="1" si="335"/>
        <v>0</v>
      </c>
      <c r="T133" s="116">
        <f t="shared" ca="1" si="335"/>
        <v>0</v>
      </c>
      <c r="U133" s="116">
        <f t="shared" ca="1" si="335"/>
        <v>0</v>
      </c>
      <c r="V133" s="116">
        <f t="shared" ca="1" si="335"/>
        <v>0</v>
      </c>
      <c r="W133" s="116">
        <f t="shared" ca="1" si="335"/>
        <v>0</v>
      </c>
      <c r="X133" s="116">
        <f t="shared" ca="1" si="335"/>
        <v>0</v>
      </c>
      <c r="Y133" s="116">
        <f t="shared" ca="1" si="335"/>
        <v>0</v>
      </c>
      <c r="Z133" s="116">
        <f t="shared" ca="1" si="335"/>
        <v>0</v>
      </c>
      <c r="AA133" s="116">
        <f t="shared" ca="1" si="335"/>
        <v>0</v>
      </c>
      <c r="AB133" s="116">
        <f t="shared" ca="1" si="335"/>
        <v>0</v>
      </c>
      <c r="AC133" s="116">
        <f t="shared" ca="1" si="335"/>
        <v>0</v>
      </c>
      <c r="AD133" s="116">
        <f t="shared" ca="1" si="335"/>
        <v>0</v>
      </c>
      <c r="AE133" s="116">
        <f t="shared" ca="1" si="335"/>
        <v>0</v>
      </c>
      <c r="AF133" s="116">
        <f t="shared" ca="1" si="335"/>
        <v>0</v>
      </c>
      <c r="AG133" s="116">
        <f t="shared" ca="1" si="335"/>
        <v>0</v>
      </c>
      <c r="AH133" s="116">
        <f t="shared" ca="1" si="335"/>
        <v>0</v>
      </c>
      <c r="AI133" s="116">
        <f t="shared" ca="1" si="335"/>
        <v>0</v>
      </c>
      <c r="AJ133" s="116">
        <f t="shared" ca="1" si="335"/>
        <v>0</v>
      </c>
      <c r="AK133" s="116">
        <f t="shared" ca="1" si="335"/>
        <v>0</v>
      </c>
      <c r="AL133" s="116">
        <f t="shared" ca="1" si="335"/>
        <v>0</v>
      </c>
      <c r="AM133" s="116">
        <f t="shared" ca="1" si="335"/>
        <v>0</v>
      </c>
      <c r="AN133" s="116">
        <f t="shared" ca="1" si="335"/>
        <v>0</v>
      </c>
      <c r="AO133" s="116">
        <f t="shared" ca="1" si="335"/>
        <v>0</v>
      </c>
      <c r="AP133" s="116">
        <f t="shared" ca="1" si="335"/>
        <v>0</v>
      </c>
      <c r="AQ133" s="116">
        <f t="shared" ca="1" si="335"/>
        <v>0</v>
      </c>
      <c r="AR133" s="116">
        <f t="shared" ca="1" si="335"/>
        <v>0</v>
      </c>
      <c r="AS133" s="116">
        <f t="shared" ca="1" si="335"/>
        <v>0</v>
      </c>
      <c r="AT133" s="116">
        <f t="shared" ca="1" si="335"/>
        <v>0</v>
      </c>
      <c r="AU133" s="116">
        <f t="shared" ca="1" si="335"/>
        <v>0</v>
      </c>
      <c r="AV133" s="116">
        <f t="shared" ca="1" si="335"/>
        <v>0</v>
      </c>
      <c r="AW133" s="116">
        <f t="shared" ca="1" si="335"/>
        <v>0</v>
      </c>
      <c r="AX133" s="116">
        <f t="shared" ca="1" si="335"/>
        <v>0</v>
      </c>
      <c r="AY133" s="116">
        <f t="shared" ca="1" si="335"/>
        <v>0</v>
      </c>
      <c r="AZ133" s="116">
        <f t="shared" ca="1" si="335"/>
        <v>0</v>
      </c>
      <c r="BA133" s="116">
        <f t="shared" ca="1" si="335"/>
        <v>0</v>
      </c>
      <c r="BB133" s="116">
        <f t="shared" ca="1" si="335"/>
        <v>0</v>
      </c>
      <c r="BC133" s="116">
        <f t="shared" ca="1" si="335"/>
        <v>0</v>
      </c>
      <c r="BD133" s="116">
        <f t="shared" ca="1" si="335"/>
        <v>0</v>
      </c>
      <c r="BE133" s="116">
        <f t="shared" ca="1" si="335"/>
        <v>0</v>
      </c>
    </row>
    <row r="134" spans="1:79" s="44" customFormat="1" outlineLevel="1">
      <c r="B134" s="44" t="s">
        <v>270</v>
      </c>
      <c r="C134" s="104" t="s">
        <v>64</v>
      </c>
      <c r="D134" s="44" t="s">
        <v>271</v>
      </c>
      <c r="K134" s="44">
        <f ca="1">IFERROR(K113/(K115/K125),0)+K129</f>
        <v>10000</v>
      </c>
      <c r="L134" s="44">
        <f t="shared" ref="L134:BE134" ca="1" si="336">IFERROR(L113/(L115/L125),0)+L129</f>
        <v>10000</v>
      </c>
      <c r="M134" s="44">
        <f t="shared" ca="1" si="336"/>
        <v>10000</v>
      </c>
      <c r="N134" s="44">
        <f t="shared" ca="1" si="336"/>
        <v>10000</v>
      </c>
      <c r="O134" s="44">
        <f t="shared" ca="1" si="336"/>
        <v>10000</v>
      </c>
      <c r="P134" s="44">
        <f t="shared" ca="1" si="336"/>
        <v>10000</v>
      </c>
      <c r="Q134" s="44">
        <f t="shared" ca="1" si="336"/>
        <v>10000</v>
      </c>
      <c r="R134" s="44">
        <f t="shared" ca="1" si="336"/>
        <v>10000</v>
      </c>
      <c r="S134" s="44">
        <f t="shared" ca="1" si="336"/>
        <v>10000</v>
      </c>
      <c r="T134" s="44">
        <f t="shared" ca="1" si="336"/>
        <v>10000</v>
      </c>
      <c r="U134" s="44">
        <f t="shared" ca="1" si="336"/>
        <v>10000</v>
      </c>
      <c r="V134" s="44">
        <f t="shared" ca="1" si="336"/>
        <v>10000</v>
      </c>
      <c r="W134" s="44">
        <f t="shared" ca="1" si="336"/>
        <v>10000</v>
      </c>
      <c r="X134" s="44">
        <f t="shared" ca="1" si="336"/>
        <v>10000</v>
      </c>
      <c r="Y134" s="44">
        <f t="shared" ca="1" si="336"/>
        <v>10000</v>
      </c>
      <c r="Z134" s="44">
        <f t="shared" ca="1" si="336"/>
        <v>10000</v>
      </c>
      <c r="AA134" s="44">
        <f t="shared" ca="1" si="336"/>
        <v>10000</v>
      </c>
      <c r="AB134" s="44">
        <f t="shared" ca="1" si="336"/>
        <v>10000</v>
      </c>
      <c r="AC134" s="44">
        <f t="shared" ca="1" si="336"/>
        <v>10000</v>
      </c>
      <c r="AD134" s="44">
        <f t="shared" ca="1" si="336"/>
        <v>10000</v>
      </c>
      <c r="AE134" s="44">
        <f t="shared" ca="1" si="336"/>
        <v>10000</v>
      </c>
      <c r="AF134" s="44">
        <f t="shared" ca="1" si="336"/>
        <v>10000</v>
      </c>
      <c r="AG134" s="44">
        <f t="shared" ca="1" si="336"/>
        <v>10000</v>
      </c>
      <c r="AH134" s="44">
        <f t="shared" ca="1" si="336"/>
        <v>10000</v>
      </c>
      <c r="AI134" s="44">
        <f t="shared" ca="1" si="336"/>
        <v>10000</v>
      </c>
      <c r="AJ134" s="44">
        <f t="shared" ca="1" si="336"/>
        <v>10000</v>
      </c>
      <c r="AK134" s="44">
        <f t="shared" ca="1" si="336"/>
        <v>10000</v>
      </c>
      <c r="AL134" s="44">
        <f t="shared" ca="1" si="336"/>
        <v>10000</v>
      </c>
      <c r="AM134" s="44">
        <f t="shared" ca="1" si="336"/>
        <v>10000</v>
      </c>
      <c r="AN134" s="44">
        <f t="shared" ca="1" si="336"/>
        <v>10000</v>
      </c>
      <c r="AO134" s="44">
        <f t="shared" ca="1" si="336"/>
        <v>10000</v>
      </c>
      <c r="AP134" s="44">
        <f t="shared" ca="1" si="336"/>
        <v>10000</v>
      </c>
      <c r="AQ134" s="44">
        <f t="shared" ca="1" si="336"/>
        <v>10000</v>
      </c>
      <c r="AR134" s="44">
        <f t="shared" ca="1" si="336"/>
        <v>10000</v>
      </c>
      <c r="AS134" s="44">
        <f t="shared" ca="1" si="336"/>
        <v>10000</v>
      </c>
      <c r="AT134" s="44">
        <f t="shared" ca="1" si="336"/>
        <v>10000</v>
      </c>
      <c r="AU134" s="44">
        <f t="shared" ca="1" si="336"/>
        <v>10000</v>
      </c>
      <c r="AV134" s="44">
        <f t="shared" ca="1" si="336"/>
        <v>10000</v>
      </c>
      <c r="AW134" s="44">
        <f t="shared" ca="1" si="336"/>
        <v>10000</v>
      </c>
      <c r="AX134" s="44">
        <f t="shared" ca="1" si="336"/>
        <v>10000</v>
      </c>
      <c r="AY134" s="44">
        <f t="shared" ca="1" si="336"/>
        <v>10000</v>
      </c>
      <c r="AZ134" s="44">
        <f t="shared" ca="1" si="336"/>
        <v>10000</v>
      </c>
      <c r="BA134" s="44">
        <f t="shared" ca="1" si="336"/>
        <v>10000</v>
      </c>
      <c r="BB134" s="44">
        <f t="shared" ca="1" si="336"/>
        <v>10000</v>
      </c>
      <c r="BC134" s="44">
        <f t="shared" ca="1" si="336"/>
        <v>10000</v>
      </c>
      <c r="BD134" s="44">
        <f t="shared" ca="1" si="336"/>
        <v>10000</v>
      </c>
      <c r="BE134" s="44">
        <f t="shared" ca="1" si="336"/>
        <v>10000</v>
      </c>
      <c r="BG134" s="44">
        <f t="shared" ref="BG134:BV134" ca="1" si="337">INDEX($K134:$BE134,1,MATCH(BG$5,$K$5:$BE$5,0))</f>
        <v>10000</v>
      </c>
      <c r="BH134" s="44">
        <f t="shared" ca="1" si="337"/>
        <v>10000</v>
      </c>
      <c r="BI134" s="44">
        <f t="shared" ca="1" si="337"/>
        <v>10000</v>
      </c>
      <c r="BJ134" s="44">
        <f t="shared" ca="1" si="337"/>
        <v>10000</v>
      </c>
      <c r="BK134" s="44">
        <f t="shared" ca="1" si="337"/>
        <v>10000</v>
      </c>
      <c r="BL134" s="44">
        <f t="shared" ca="1" si="337"/>
        <v>10000</v>
      </c>
      <c r="BM134" s="44">
        <f t="shared" ca="1" si="337"/>
        <v>10000</v>
      </c>
      <c r="BN134" s="44">
        <f t="shared" ca="1" si="337"/>
        <v>10000</v>
      </c>
      <c r="BO134" s="44">
        <f t="shared" ca="1" si="337"/>
        <v>10000</v>
      </c>
      <c r="BP134" s="44">
        <f t="shared" ca="1" si="337"/>
        <v>10000</v>
      </c>
      <c r="BQ134" s="44">
        <f t="shared" ca="1" si="337"/>
        <v>10000</v>
      </c>
      <c r="BR134" s="44">
        <f t="shared" ca="1" si="337"/>
        <v>10000</v>
      </c>
      <c r="BS134" s="44">
        <f t="shared" ca="1" si="337"/>
        <v>10000</v>
      </c>
      <c r="BT134" s="44">
        <f t="shared" ca="1" si="337"/>
        <v>10000</v>
      </c>
      <c r="BU134" s="44">
        <f t="shared" ca="1" si="337"/>
        <v>10000</v>
      </c>
      <c r="BV134" s="44">
        <f t="shared" ca="1" si="337"/>
        <v>10000</v>
      </c>
      <c r="BX134" s="44">
        <f ca="1">INDEX($K134:$BE134,1,MATCH(BX$5,$K$5:$BE$5,0))</f>
        <v>10000</v>
      </c>
      <c r="BY134" s="44">
        <f ca="1">INDEX($K134:$BE134,1,MATCH(BY$5,$K$5:$BE$5,0))</f>
        <v>10000</v>
      </c>
      <c r="BZ134" s="44">
        <f ca="1">INDEX($K134:$BE134,1,MATCH(BZ$5,$K$5:$BE$5,0))</f>
        <v>10000</v>
      </c>
      <c r="CA134" s="44">
        <f ca="1">INDEX($K134:$BE134,1,MATCH(CA$5,$K$5:$BE$5,0))</f>
        <v>10000</v>
      </c>
    </row>
    <row r="135" spans="1:79" s="44" customFormat="1" outlineLevel="1">
      <c r="N135" s="117"/>
      <c r="X135" s="24"/>
    </row>
    <row r="136" spans="1:79" s="44" customFormat="1" outlineLevel="1">
      <c r="B136" s="50" t="s">
        <v>272</v>
      </c>
    </row>
    <row r="137" spans="1:79" s="44" customFormat="1" outlineLevel="1">
      <c r="B137" s="118" t="s">
        <v>273</v>
      </c>
      <c r="C137" s="104" t="s">
        <v>64</v>
      </c>
      <c r="D137" s="3" t="s">
        <v>274</v>
      </c>
      <c r="J137" s="44">
        <f>J142*J$139</f>
        <v>10000</v>
      </c>
      <c r="K137" s="44">
        <f ca="1">J137+K128</f>
        <v>10000</v>
      </c>
      <c r="L137" s="44">
        <f t="shared" ref="L137:BE137" ca="1" si="338">K137+L128</f>
        <v>10000</v>
      </c>
      <c r="M137" s="44">
        <f t="shared" ca="1" si="338"/>
        <v>10000</v>
      </c>
      <c r="N137" s="44">
        <f t="shared" ca="1" si="338"/>
        <v>10000</v>
      </c>
      <c r="O137" s="44">
        <f t="shared" ca="1" si="338"/>
        <v>10000</v>
      </c>
      <c r="P137" s="44">
        <f t="shared" ca="1" si="338"/>
        <v>10000</v>
      </c>
      <c r="Q137" s="44">
        <f t="shared" ca="1" si="338"/>
        <v>10000</v>
      </c>
      <c r="R137" s="44">
        <f t="shared" ca="1" si="338"/>
        <v>10000</v>
      </c>
      <c r="S137" s="44">
        <f t="shared" ca="1" si="338"/>
        <v>10000</v>
      </c>
      <c r="T137" s="44">
        <f t="shared" ca="1" si="338"/>
        <v>10000</v>
      </c>
      <c r="U137" s="44">
        <f t="shared" ca="1" si="338"/>
        <v>10000</v>
      </c>
      <c r="V137" s="44">
        <f t="shared" ca="1" si="338"/>
        <v>10000</v>
      </c>
      <c r="W137" s="44">
        <f t="shared" ca="1" si="338"/>
        <v>10000</v>
      </c>
      <c r="X137" s="44">
        <f t="shared" ca="1" si="338"/>
        <v>10000</v>
      </c>
      <c r="Y137" s="44">
        <f t="shared" ca="1" si="338"/>
        <v>10000</v>
      </c>
      <c r="Z137" s="44">
        <f t="shared" ca="1" si="338"/>
        <v>10000</v>
      </c>
      <c r="AA137" s="44">
        <f t="shared" ca="1" si="338"/>
        <v>10000</v>
      </c>
      <c r="AB137" s="44">
        <f t="shared" ca="1" si="338"/>
        <v>10000</v>
      </c>
      <c r="AC137" s="44">
        <f t="shared" ca="1" si="338"/>
        <v>10000</v>
      </c>
      <c r="AD137" s="44">
        <f t="shared" ca="1" si="338"/>
        <v>10000</v>
      </c>
      <c r="AE137" s="44">
        <f t="shared" ca="1" si="338"/>
        <v>10000</v>
      </c>
      <c r="AF137" s="44">
        <f t="shared" ca="1" si="338"/>
        <v>10000</v>
      </c>
      <c r="AG137" s="44">
        <f t="shared" ca="1" si="338"/>
        <v>10000</v>
      </c>
      <c r="AH137" s="44">
        <f t="shared" ca="1" si="338"/>
        <v>10000</v>
      </c>
      <c r="AI137" s="44">
        <f t="shared" ca="1" si="338"/>
        <v>10000</v>
      </c>
      <c r="AJ137" s="44">
        <f t="shared" ca="1" si="338"/>
        <v>10000</v>
      </c>
      <c r="AK137" s="44">
        <f t="shared" ca="1" si="338"/>
        <v>10000</v>
      </c>
      <c r="AL137" s="44">
        <f t="shared" ca="1" si="338"/>
        <v>10000</v>
      </c>
      <c r="AM137" s="44">
        <f t="shared" ca="1" si="338"/>
        <v>10000</v>
      </c>
      <c r="AN137" s="44">
        <f t="shared" ca="1" si="338"/>
        <v>10000</v>
      </c>
      <c r="AO137" s="44">
        <f t="shared" ca="1" si="338"/>
        <v>10000</v>
      </c>
      <c r="AP137" s="44">
        <f t="shared" ca="1" si="338"/>
        <v>10000</v>
      </c>
      <c r="AQ137" s="44">
        <f t="shared" ca="1" si="338"/>
        <v>10000</v>
      </c>
      <c r="AR137" s="44">
        <f t="shared" ca="1" si="338"/>
        <v>10000</v>
      </c>
      <c r="AS137" s="44">
        <f t="shared" ca="1" si="338"/>
        <v>10000</v>
      </c>
      <c r="AT137" s="44">
        <f t="shared" ca="1" si="338"/>
        <v>10000</v>
      </c>
      <c r="AU137" s="44">
        <f t="shared" ca="1" si="338"/>
        <v>10000</v>
      </c>
      <c r="AV137" s="44">
        <f t="shared" ca="1" si="338"/>
        <v>10000</v>
      </c>
      <c r="AW137" s="44">
        <f t="shared" ca="1" si="338"/>
        <v>10000</v>
      </c>
      <c r="AX137" s="44">
        <f t="shared" ca="1" si="338"/>
        <v>10000</v>
      </c>
      <c r="AY137" s="44">
        <f t="shared" ca="1" si="338"/>
        <v>10000</v>
      </c>
      <c r="AZ137" s="44">
        <f t="shared" ca="1" si="338"/>
        <v>10000</v>
      </c>
      <c r="BA137" s="44">
        <f t="shared" ca="1" si="338"/>
        <v>10000</v>
      </c>
      <c r="BB137" s="44">
        <f t="shared" ca="1" si="338"/>
        <v>10000</v>
      </c>
      <c r="BC137" s="44">
        <f t="shared" ca="1" si="338"/>
        <v>10000</v>
      </c>
      <c r="BD137" s="44">
        <f t="shared" ca="1" si="338"/>
        <v>10000</v>
      </c>
      <c r="BE137" s="44">
        <f t="shared" ca="1" si="338"/>
        <v>10000</v>
      </c>
      <c r="BG137" s="44">
        <f t="shared" ref="BG137:BV139" ca="1" si="339">INDEX($K137:$BE137,1,MATCH(BG$5,$K$5:$BE$5,0))</f>
        <v>10000</v>
      </c>
      <c r="BH137" s="44">
        <f t="shared" ca="1" si="339"/>
        <v>10000</v>
      </c>
      <c r="BI137" s="44">
        <f t="shared" ca="1" si="339"/>
        <v>10000</v>
      </c>
      <c r="BJ137" s="44">
        <f t="shared" ca="1" si="339"/>
        <v>10000</v>
      </c>
      <c r="BK137" s="44">
        <f t="shared" ca="1" si="339"/>
        <v>10000</v>
      </c>
      <c r="BL137" s="44">
        <f t="shared" ca="1" si="339"/>
        <v>10000</v>
      </c>
      <c r="BM137" s="44">
        <f t="shared" ca="1" si="339"/>
        <v>10000</v>
      </c>
      <c r="BN137" s="44">
        <f t="shared" ca="1" si="339"/>
        <v>10000</v>
      </c>
      <c r="BO137" s="44">
        <f t="shared" ca="1" si="339"/>
        <v>10000</v>
      </c>
      <c r="BP137" s="44">
        <f t="shared" ca="1" si="339"/>
        <v>10000</v>
      </c>
      <c r="BQ137" s="44">
        <f t="shared" ca="1" si="339"/>
        <v>10000</v>
      </c>
      <c r="BR137" s="44">
        <f t="shared" ca="1" si="339"/>
        <v>10000</v>
      </c>
      <c r="BS137" s="44">
        <f t="shared" ca="1" si="339"/>
        <v>10000</v>
      </c>
      <c r="BT137" s="44">
        <f t="shared" ca="1" si="339"/>
        <v>10000</v>
      </c>
      <c r="BU137" s="44">
        <f t="shared" ca="1" si="339"/>
        <v>10000</v>
      </c>
      <c r="BV137" s="44">
        <f t="shared" ca="1" si="339"/>
        <v>10000</v>
      </c>
      <c r="BX137" s="44">
        <f t="shared" ref="BX137:CA139" ca="1" si="340">INDEX($K137:$BE137,1,MATCH(BX$5,$K$5:$BE$5,0))</f>
        <v>10000</v>
      </c>
      <c r="BY137" s="44">
        <f t="shared" ca="1" si="340"/>
        <v>10000</v>
      </c>
      <c r="BZ137" s="44">
        <f t="shared" ca="1" si="340"/>
        <v>10000</v>
      </c>
      <c r="CA137" s="44">
        <f t="shared" ca="1" si="340"/>
        <v>10000</v>
      </c>
    </row>
    <row r="138" spans="1:79" s="44" customFormat="1" outlineLevel="1">
      <c r="B138" s="118" t="s">
        <v>275</v>
      </c>
      <c r="C138" s="104" t="s">
        <v>64</v>
      </c>
      <c r="J138" s="44">
        <f>J143*J$139</f>
        <v>0</v>
      </c>
      <c r="K138" s="44">
        <f ca="1">K132+J138</f>
        <v>0</v>
      </c>
      <c r="L138" s="44">
        <f t="shared" ref="L138:BE138" ca="1" si="341">L132+K138</f>
        <v>0</v>
      </c>
      <c r="M138" s="44">
        <f t="shared" ca="1" si="341"/>
        <v>0</v>
      </c>
      <c r="N138" s="44">
        <f t="shared" ca="1" si="341"/>
        <v>0</v>
      </c>
      <c r="O138" s="44">
        <f t="shared" ca="1" si="341"/>
        <v>0</v>
      </c>
      <c r="P138" s="44">
        <f t="shared" ca="1" si="341"/>
        <v>0</v>
      </c>
      <c r="Q138" s="44">
        <f t="shared" ca="1" si="341"/>
        <v>0</v>
      </c>
      <c r="R138" s="44">
        <f t="shared" ca="1" si="341"/>
        <v>0</v>
      </c>
      <c r="S138" s="44">
        <f t="shared" ca="1" si="341"/>
        <v>0</v>
      </c>
      <c r="T138" s="44">
        <f t="shared" ca="1" si="341"/>
        <v>0</v>
      </c>
      <c r="U138" s="44">
        <f t="shared" ca="1" si="341"/>
        <v>0</v>
      </c>
      <c r="V138" s="44">
        <f t="shared" ca="1" si="341"/>
        <v>0</v>
      </c>
      <c r="W138" s="44">
        <f t="shared" ca="1" si="341"/>
        <v>0</v>
      </c>
      <c r="X138" s="44">
        <f t="shared" ca="1" si="341"/>
        <v>0</v>
      </c>
      <c r="Y138" s="44">
        <f t="shared" ca="1" si="341"/>
        <v>0</v>
      </c>
      <c r="Z138" s="44">
        <f t="shared" ca="1" si="341"/>
        <v>0</v>
      </c>
      <c r="AA138" s="44">
        <f t="shared" ca="1" si="341"/>
        <v>0</v>
      </c>
      <c r="AB138" s="44">
        <f t="shared" ca="1" si="341"/>
        <v>0</v>
      </c>
      <c r="AC138" s="44">
        <f t="shared" ca="1" si="341"/>
        <v>0</v>
      </c>
      <c r="AD138" s="44">
        <f t="shared" ca="1" si="341"/>
        <v>0</v>
      </c>
      <c r="AE138" s="44">
        <f t="shared" ca="1" si="341"/>
        <v>0</v>
      </c>
      <c r="AF138" s="44">
        <f t="shared" ca="1" si="341"/>
        <v>0</v>
      </c>
      <c r="AG138" s="44">
        <f t="shared" ca="1" si="341"/>
        <v>0</v>
      </c>
      <c r="AH138" s="44">
        <f t="shared" ca="1" si="341"/>
        <v>0</v>
      </c>
      <c r="AI138" s="44">
        <f t="shared" ca="1" si="341"/>
        <v>0</v>
      </c>
      <c r="AJ138" s="44">
        <f t="shared" ca="1" si="341"/>
        <v>0</v>
      </c>
      <c r="AK138" s="44">
        <f t="shared" ca="1" si="341"/>
        <v>0</v>
      </c>
      <c r="AL138" s="44">
        <f t="shared" ca="1" si="341"/>
        <v>0</v>
      </c>
      <c r="AM138" s="44">
        <f t="shared" ca="1" si="341"/>
        <v>0</v>
      </c>
      <c r="AN138" s="44">
        <f t="shared" ca="1" si="341"/>
        <v>0</v>
      </c>
      <c r="AO138" s="44">
        <f t="shared" ca="1" si="341"/>
        <v>0</v>
      </c>
      <c r="AP138" s="44">
        <f t="shared" ca="1" si="341"/>
        <v>0</v>
      </c>
      <c r="AQ138" s="44">
        <f t="shared" ca="1" si="341"/>
        <v>0</v>
      </c>
      <c r="AR138" s="44">
        <f t="shared" ca="1" si="341"/>
        <v>0</v>
      </c>
      <c r="AS138" s="44">
        <f t="shared" ca="1" si="341"/>
        <v>0</v>
      </c>
      <c r="AT138" s="44">
        <f t="shared" ca="1" si="341"/>
        <v>0</v>
      </c>
      <c r="AU138" s="44">
        <f t="shared" ca="1" si="341"/>
        <v>0</v>
      </c>
      <c r="AV138" s="44">
        <f t="shared" ca="1" si="341"/>
        <v>0</v>
      </c>
      <c r="AW138" s="44">
        <f t="shared" ca="1" si="341"/>
        <v>0</v>
      </c>
      <c r="AX138" s="44">
        <f t="shared" ca="1" si="341"/>
        <v>0</v>
      </c>
      <c r="AY138" s="44">
        <f t="shared" ca="1" si="341"/>
        <v>0</v>
      </c>
      <c r="AZ138" s="44">
        <f t="shared" ca="1" si="341"/>
        <v>0</v>
      </c>
      <c r="BA138" s="44">
        <f t="shared" ca="1" si="341"/>
        <v>0</v>
      </c>
      <c r="BB138" s="44">
        <f t="shared" ca="1" si="341"/>
        <v>0</v>
      </c>
      <c r="BC138" s="44">
        <f t="shared" ca="1" si="341"/>
        <v>0</v>
      </c>
      <c r="BD138" s="44">
        <f t="shared" ca="1" si="341"/>
        <v>0</v>
      </c>
      <c r="BE138" s="44">
        <f t="shared" ca="1" si="341"/>
        <v>0</v>
      </c>
      <c r="BG138" s="44">
        <f t="shared" ca="1" si="339"/>
        <v>0</v>
      </c>
      <c r="BH138" s="44">
        <f t="shared" ca="1" si="339"/>
        <v>0</v>
      </c>
      <c r="BI138" s="44">
        <f t="shared" ca="1" si="339"/>
        <v>0</v>
      </c>
      <c r="BJ138" s="44">
        <f t="shared" ca="1" si="339"/>
        <v>0</v>
      </c>
      <c r="BK138" s="44">
        <f t="shared" ca="1" si="339"/>
        <v>0</v>
      </c>
      <c r="BL138" s="44">
        <f t="shared" ca="1" si="339"/>
        <v>0</v>
      </c>
      <c r="BM138" s="44">
        <f t="shared" ca="1" si="339"/>
        <v>0</v>
      </c>
      <c r="BN138" s="44">
        <f t="shared" ca="1" si="339"/>
        <v>0</v>
      </c>
      <c r="BO138" s="44">
        <f t="shared" ca="1" si="339"/>
        <v>0</v>
      </c>
      <c r="BP138" s="44">
        <f t="shared" ca="1" si="339"/>
        <v>0</v>
      </c>
      <c r="BQ138" s="44">
        <f t="shared" ca="1" si="339"/>
        <v>0</v>
      </c>
      <c r="BR138" s="44">
        <f t="shared" ca="1" si="339"/>
        <v>0</v>
      </c>
      <c r="BS138" s="44">
        <f t="shared" ca="1" si="339"/>
        <v>0</v>
      </c>
      <c r="BT138" s="44">
        <f t="shared" ca="1" si="339"/>
        <v>0</v>
      </c>
      <c r="BU138" s="44">
        <f t="shared" ca="1" si="339"/>
        <v>0</v>
      </c>
      <c r="BV138" s="44">
        <f t="shared" ca="1" si="339"/>
        <v>0</v>
      </c>
      <c r="BX138" s="44">
        <f t="shared" ca="1" si="340"/>
        <v>0</v>
      </c>
      <c r="BY138" s="44">
        <f t="shared" ca="1" si="340"/>
        <v>0</v>
      </c>
      <c r="BZ138" s="44">
        <f t="shared" ca="1" si="340"/>
        <v>0</v>
      </c>
      <c r="CA138" s="44">
        <f t="shared" ca="1" si="340"/>
        <v>0</v>
      </c>
    </row>
    <row r="139" spans="1:79" s="44" customFormat="1" outlineLevel="1">
      <c r="B139" s="44" t="s">
        <v>37</v>
      </c>
      <c r="C139" s="104" t="s">
        <v>64</v>
      </c>
      <c r="J139" s="44">
        <f>K125</f>
        <v>10000</v>
      </c>
      <c r="K139" s="44">
        <f t="shared" ref="K139:BE139" ca="1" si="342">K129</f>
        <v>10000</v>
      </c>
      <c r="L139" s="44">
        <f t="shared" ca="1" si="342"/>
        <v>10000</v>
      </c>
      <c r="M139" s="44">
        <f t="shared" ca="1" si="342"/>
        <v>10000</v>
      </c>
      <c r="N139" s="44">
        <f t="shared" ca="1" si="342"/>
        <v>10000</v>
      </c>
      <c r="O139" s="44">
        <f t="shared" ca="1" si="342"/>
        <v>10000</v>
      </c>
      <c r="P139" s="44">
        <f t="shared" ca="1" si="342"/>
        <v>10000</v>
      </c>
      <c r="Q139" s="44">
        <f t="shared" ca="1" si="342"/>
        <v>10000</v>
      </c>
      <c r="R139" s="44">
        <f t="shared" ca="1" si="342"/>
        <v>10000</v>
      </c>
      <c r="S139" s="44">
        <f t="shared" ca="1" si="342"/>
        <v>10000</v>
      </c>
      <c r="T139" s="44">
        <f t="shared" ca="1" si="342"/>
        <v>10000</v>
      </c>
      <c r="U139" s="44">
        <f t="shared" ca="1" si="342"/>
        <v>10000</v>
      </c>
      <c r="V139" s="44">
        <f t="shared" ca="1" si="342"/>
        <v>10000</v>
      </c>
      <c r="W139" s="44">
        <f t="shared" ca="1" si="342"/>
        <v>10000</v>
      </c>
      <c r="X139" s="44">
        <f t="shared" ca="1" si="342"/>
        <v>10000</v>
      </c>
      <c r="Y139" s="44">
        <f t="shared" ca="1" si="342"/>
        <v>10000</v>
      </c>
      <c r="Z139" s="44">
        <f t="shared" ca="1" si="342"/>
        <v>10000</v>
      </c>
      <c r="AA139" s="44">
        <f t="shared" ca="1" si="342"/>
        <v>10000</v>
      </c>
      <c r="AB139" s="44">
        <f t="shared" ca="1" si="342"/>
        <v>10000</v>
      </c>
      <c r="AC139" s="44">
        <f t="shared" ca="1" si="342"/>
        <v>10000</v>
      </c>
      <c r="AD139" s="44">
        <f t="shared" ca="1" si="342"/>
        <v>10000</v>
      </c>
      <c r="AE139" s="44">
        <f t="shared" ca="1" si="342"/>
        <v>10000</v>
      </c>
      <c r="AF139" s="44">
        <f t="shared" ca="1" si="342"/>
        <v>10000</v>
      </c>
      <c r="AG139" s="44">
        <f t="shared" ca="1" si="342"/>
        <v>10000</v>
      </c>
      <c r="AH139" s="44">
        <f t="shared" ca="1" si="342"/>
        <v>10000</v>
      </c>
      <c r="AI139" s="44">
        <f t="shared" ca="1" si="342"/>
        <v>10000</v>
      </c>
      <c r="AJ139" s="44">
        <f t="shared" ca="1" si="342"/>
        <v>10000</v>
      </c>
      <c r="AK139" s="44">
        <f t="shared" ca="1" si="342"/>
        <v>10000</v>
      </c>
      <c r="AL139" s="44">
        <f t="shared" ca="1" si="342"/>
        <v>10000</v>
      </c>
      <c r="AM139" s="44">
        <f t="shared" ca="1" si="342"/>
        <v>10000</v>
      </c>
      <c r="AN139" s="44">
        <f t="shared" ca="1" si="342"/>
        <v>10000</v>
      </c>
      <c r="AO139" s="44">
        <f t="shared" ca="1" si="342"/>
        <v>10000</v>
      </c>
      <c r="AP139" s="44">
        <f t="shared" ca="1" si="342"/>
        <v>10000</v>
      </c>
      <c r="AQ139" s="44">
        <f t="shared" ca="1" si="342"/>
        <v>10000</v>
      </c>
      <c r="AR139" s="44">
        <f t="shared" ca="1" si="342"/>
        <v>10000</v>
      </c>
      <c r="AS139" s="44">
        <f t="shared" ca="1" si="342"/>
        <v>10000</v>
      </c>
      <c r="AT139" s="44">
        <f t="shared" ca="1" si="342"/>
        <v>10000</v>
      </c>
      <c r="AU139" s="44">
        <f t="shared" ca="1" si="342"/>
        <v>10000</v>
      </c>
      <c r="AV139" s="44">
        <f t="shared" ca="1" si="342"/>
        <v>10000</v>
      </c>
      <c r="AW139" s="44">
        <f t="shared" ca="1" si="342"/>
        <v>10000</v>
      </c>
      <c r="AX139" s="44">
        <f t="shared" ca="1" si="342"/>
        <v>10000</v>
      </c>
      <c r="AY139" s="44">
        <f t="shared" ca="1" si="342"/>
        <v>10000</v>
      </c>
      <c r="AZ139" s="44">
        <f t="shared" ca="1" si="342"/>
        <v>10000</v>
      </c>
      <c r="BA139" s="44">
        <f t="shared" ca="1" si="342"/>
        <v>10000</v>
      </c>
      <c r="BB139" s="44">
        <f t="shared" ca="1" si="342"/>
        <v>10000</v>
      </c>
      <c r="BC139" s="44">
        <f t="shared" ca="1" si="342"/>
        <v>10000</v>
      </c>
      <c r="BD139" s="44">
        <f t="shared" ca="1" si="342"/>
        <v>10000</v>
      </c>
      <c r="BE139" s="44">
        <f t="shared" ca="1" si="342"/>
        <v>10000</v>
      </c>
      <c r="BG139" s="44">
        <f t="shared" ca="1" si="339"/>
        <v>10000</v>
      </c>
      <c r="BH139" s="44">
        <f t="shared" ca="1" si="339"/>
        <v>10000</v>
      </c>
      <c r="BI139" s="44">
        <f t="shared" ca="1" si="339"/>
        <v>10000</v>
      </c>
      <c r="BJ139" s="44">
        <f t="shared" ca="1" si="339"/>
        <v>10000</v>
      </c>
      <c r="BK139" s="44">
        <f t="shared" ca="1" si="339"/>
        <v>10000</v>
      </c>
      <c r="BL139" s="44">
        <f t="shared" ca="1" si="339"/>
        <v>10000</v>
      </c>
      <c r="BM139" s="44">
        <f t="shared" ca="1" si="339"/>
        <v>10000</v>
      </c>
      <c r="BN139" s="44">
        <f t="shared" ca="1" si="339"/>
        <v>10000</v>
      </c>
      <c r="BO139" s="44">
        <f t="shared" ca="1" si="339"/>
        <v>10000</v>
      </c>
      <c r="BP139" s="44">
        <f t="shared" ca="1" si="339"/>
        <v>10000</v>
      </c>
      <c r="BQ139" s="44">
        <f t="shared" ca="1" si="339"/>
        <v>10000</v>
      </c>
      <c r="BR139" s="44">
        <f t="shared" ca="1" si="339"/>
        <v>10000</v>
      </c>
      <c r="BS139" s="44">
        <f t="shared" ca="1" si="339"/>
        <v>10000</v>
      </c>
      <c r="BT139" s="44">
        <f t="shared" ca="1" si="339"/>
        <v>10000</v>
      </c>
      <c r="BU139" s="44">
        <f t="shared" ca="1" si="339"/>
        <v>10000</v>
      </c>
      <c r="BV139" s="44">
        <f t="shared" ca="1" si="339"/>
        <v>10000</v>
      </c>
      <c r="BX139" s="44">
        <f t="shared" ca="1" si="340"/>
        <v>10000</v>
      </c>
      <c r="BY139" s="44">
        <f t="shared" ca="1" si="340"/>
        <v>10000</v>
      </c>
      <c r="BZ139" s="44">
        <f t="shared" ca="1" si="340"/>
        <v>10000</v>
      </c>
      <c r="CA139" s="44">
        <f t="shared" ca="1" si="340"/>
        <v>10000</v>
      </c>
    </row>
    <row r="140" spans="1:79" s="44" customFormat="1" outlineLevel="1"/>
    <row r="141" spans="1:79" s="44" customFormat="1" outlineLevel="1">
      <c r="B141" s="50" t="s">
        <v>276</v>
      </c>
    </row>
    <row r="142" spans="1:79" s="44" customFormat="1" outlineLevel="1">
      <c r="B142" s="44" t="str">
        <f>B137</f>
        <v>Founders, Employees, Options</v>
      </c>
      <c r="C142" s="104" t="s">
        <v>24</v>
      </c>
      <c r="J142" s="119">
        <f>'Get Started'!D16</f>
        <v>1</v>
      </c>
      <c r="K142" s="24">
        <f t="shared" ref="K142:BE142" ca="1" si="343">IFERROR(K137/K$139,0)</f>
        <v>1</v>
      </c>
      <c r="L142" s="24">
        <f t="shared" ca="1" si="343"/>
        <v>1</v>
      </c>
      <c r="M142" s="24">
        <f t="shared" ca="1" si="343"/>
        <v>1</v>
      </c>
      <c r="N142" s="24">
        <f t="shared" ca="1" si="343"/>
        <v>1</v>
      </c>
      <c r="O142" s="24">
        <f t="shared" ca="1" si="343"/>
        <v>1</v>
      </c>
      <c r="P142" s="24">
        <f t="shared" ca="1" si="343"/>
        <v>1</v>
      </c>
      <c r="Q142" s="24">
        <f t="shared" ca="1" si="343"/>
        <v>1</v>
      </c>
      <c r="R142" s="24">
        <f t="shared" ca="1" si="343"/>
        <v>1</v>
      </c>
      <c r="S142" s="24">
        <f t="shared" ca="1" si="343"/>
        <v>1</v>
      </c>
      <c r="T142" s="24">
        <f t="shared" ca="1" si="343"/>
        <v>1</v>
      </c>
      <c r="U142" s="24">
        <f t="shared" ca="1" si="343"/>
        <v>1</v>
      </c>
      <c r="V142" s="24">
        <f t="shared" ca="1" si="343"/>
        <v>1</v>
      </c>
      <c r="W142" s="24">
        <f t="shared" ca="1" si="343"/>
        <v>1</v>
      </c>
      <c r="X142" s="24">
        <f t="shared" ca="1" si="343"/>
        <v>1</v>
      </c>
      <c r="Y142" s="24">
        <f t="shared" ca="1" si="343"/>
        <v>1</v>
      </c>
      <c r="Z142" s="24">
        <f t="shared" ca="1" si="343"/>
        <v>1</v>
      </c>
      <c r="AA142" s="24">
        <f t="shared" ca="1" si="343"/>
        <v>1</v>
      </c>
      <c r="AB142" s="24">
        <f t="shared" ca="1" si="343"/>
        <v>1</v>
      </c>
      <c r="AC142" s="24">
        <f t="shared" ca="1" si="343"/>
        <v>1</v>
      </c>
      <c r="AD142" s="24">
        <f t="shared" ca="1" si="343"/>
        <v>1</v>
      </c>
      <c r="AE142" s="24">
        <f t="shared" ca="1" si="343"/>
        <v>1</v>
      </c>
      <c r="AF142" s="24">
        <f t="shared" ca="1" si="343"/>
        <v>1</v>
      </c>
      <c r="AG142" s="24">
        <f t="shared" ca="1" si="343"/>
        <v>1</v>
      </c>
      <c r="AH142" s="24">
        <f t="shared" ca="1" si="343"/>
        <v>1</v>
      </c>
      <c r="AI142" s="24">
        <f t="shared" ca="1" si="343"/>
        <v>1</v>
      </c>
      <c r="AJ142" s="24">
        <f t="shared" ca="1" si="343"/>
        <v>1</v>
      </c>
      <c r="AK142" s="24">
        <f t="shared" ca="1" si="343"/>
        <v>1</v>
      </c>
      <c r="AL142" s="24">
        <f t="shared" ca="1" si="343"/>
        <v>1</v>
      </c>
      <c r="AM142" s="24">
        <f t="shared" ca="1" si="343"/>
        <v>1</v>
      </c>
      <c r="AN142" s="24">
        <f t="shared" ca="1" si="343"/>
        <v>1</v>
      </c>
      <c r="AO142" s="24">
        <f t="shared" ca="1" si="343"/>
        <v>1</v>
      </c>
      <c r="AP142" s="24">
        <f t="shared" ca="1" si="343"/>
        <v>1</v>
      </c>
      <c r="AQ142" s="24">
        <f t="shared" ca="1" si="343"/>
        <v>1</v>
      </c>
      <c r="AR142" s="24">
        <f t="shared" ca="1" si="343"/>
        <v>1</v>
      </c>
      <c r="AS142" s="24">
        <f t="shared" ca="1" si="343"/>
        <v>1</v>
      </c>
      <c r="AT142" s="24">
        <f t="shared" ca="1" si="343"/>
        <v>1</v>
      </c>
      <c r="AU142" s="24">
        <f t="shared" ca="1" si="343"/>
        <v>1</v>
      </c>
      <c r="AV142" s="24">
        <f t="shared" ca="1" si="343"/>
        <v>1</v>
      </c>
      <c r="AW142" s="24">
        <f t="shared" ca="1" si="343"/>
        <v>1</v>
      </c>
      <c r="AX142" s="24">
        <f t="shared" ca="1" si="343"/>
        <v>1</v>
      </c>
      <c r="AY142" s="24">
        <f t="shared" ca="1" si="343"/>
        <v>1</v>
      </c>
      <c r="AZ142" s="24">
        <f t="shared" ca="1" si="343"/>
        <v>1</v>
      </c>
      <c r="BA142" s="24">
        <f t="shared" ca="1" si="343"/>
        <v>1</v>
      </c>
      <c r="BB142" s="24">
        <f t="shared" ca="1" si="343"/>
        <v>1</v>
      </c>
      <c r="BC142" s="24">
        <f t="shared" ca="1" si="343"/>
        <v>1</v>
      </c>
      <c r="BD142" s="24">
        <f t="shared" ca="1" si="343"/>
        <v>1</v>
      </c>
      <c r="BE142" s="24">
        <f t="shared" ca="1" si="343"/>
        <v>1</v>
      </c>
      <c r="BG142" s="24">
        <f t="shared" ref="BG142:BV142" ca="1" si="344">IFERROR(BG137/BG$139,0)</f>
        <v>1</v>
      </c>
      <c r="BH142" s="24">
        <f t="shared" ca="1" si="344"/>
        <v>1</v>
      </c>
      <c r="BI142" s="24">
        <f t="shared" ca="1" si="344"/>
        <v>1</v>
      </c>
      <c r="BJ142" s="24">
        <f t="shared" ca="1" si="344"/>
        <v>1</v>
      </c>
      <c r="BK142" s="24">
        <f t="shared" ca="1" si="344"/>
        <v>1</v>
      </c>
      <c r="BL142" s="24">
        <f t="shared" ca="1" si="344"/>
        <v>1</v>
      </c>
      <c r="BM142" s="24">
        <f t="shared" ca="1" si="344"/>
        <v>1</v>
      </c>
      <c r="BN142" s="24">
        <f t="shared" ca="1" si="344"/>
        <v>1</v>
      </c>
      <c r="BO142" s="24">
        <f t="shared" ca="1" si="344"/>
        <v>1</v>
      </c>
      <c r="BP142" s="24">
        <f t="shared" ca="1" si="344"/>
        <v>1</v>
      </c>
      <c r="BQ142" s="24">
        <f t="shared" ca="1" si="344"/>
        <v>1</v>
      </c>
      <c r="BR142" s="24">
        <f t="shared" ca="1" si="344"/>
        <v>1</v>
      </c>
      <c r="BS142" s="24">
        <f t="shared" ca="1" si="344"/>
        <v>1</v>
      </c>
      <c r="BT142" s="24">
        <f t="shared" ca="1" si="344"/>
        <v>1</v>
      </c>
      <c r="BU142" s="24">
        <f t="shared" ca="1" si="344"/>
        <v>1</v>
      </c>
      <c r="BV142" s="24">
        <f t="shared" ca="1" si="344"/>
        <v>1</v>
      </c>
      <c r="BX142" s="24">
        <f t="shared" ref="BX142:CA144" ca="1" si="345">IFERROR(BX137/BX$139,0)</f>
        <v>1</v>
      </c>
      <c r="BY142" s="24">
        <f t="shared" ca="1" si="345"/>
        <v>1</v>
      </c>
      <c r="BZ142" s="24">
        <f t="shared" ca="1" si="345"/>
        <v>1</v>
      </c>
      <c r="CA142" s="24">
        <f t="shared" ca="1" si="345"/>
        <v>1</v>
      </c>
    </row>
    <row r="143" spans="1:79" s="44" customFormat="1" outlineLevel="1">
      <c r="B143" s="44" t="str">
        <f>B138</f>
        <v>Investors</v>
      </c>
      <c r="C143" s="104" t="s">
        <v>24</v>
      </c>
      <c r="D143" s="44" t="str">
        <f>"assumes all convertible instruments are owned by "&amp;B138</f>
        <v>assumes all convertible instruments are owned by Investors</v>
      </c>
      <c r="J143" s="129">
        <f>1-J142</f>
        <v>0</v>
      </c>
      <c r="K143" s="24">
        <f t="shared" ref="K143:BE143" ca="1" si="346">IFERROR(K138/K$139,0)</f>
        <v>0</v>
      </c>
      <c r="L143" s="24">
        <f t="shared" ca="1" si="346"/>
        <v>0</v>
      </c>
      <c r="M143" s="24">
        <f t="shared" ca="1" si="346"/>
        <v>0</v>
      </c>
      <c r="N143" s="24">
        <f t="shared" ca="1" si="346"/>
        <v>0</v>
      </c>
      <c r="O143" s="24">
        <f t="shared" ca="1" si="346"/>
        <v>0</v>
      </c>
      <c r="P143" s="24">
        <f t="shared" ca="1" si="346"/>
        <v>0</v>
      </c>
      <c r="Q143" s="24">
        <f t="shared" ca="1" si="346"/>
        <v>0</v>
      </c>
      <c r="R143" s="24">
        <f t="shared" ca="1" si="346"/>
        <v>0</v>
      </c>
      <c r="S143" s="24">
        <f t="shared" ca="1" si="346"/>
        <v>0</v>
      </c>
      <c r="T143" s="24">
        <f t="shared" ca="1" si="346"/>
        <v>0</v>
      </c>
      <c r="U143" s="24">
        <f t="shared" ca="1" si="346"/>
        <v>0</v>
      </c>
      <c r="V143" s="24">
        <f t="shared" ca="1" si="346"/>
        <v>0</v>
      </c>
      <c r="W143" s="24">
        <f t="shared" ca="1" si="346"/>
        <v>0</v>
      </c>
      <c r="X143" s="24">
        <f t="shared" ca="1" si="346"/>
        <v>0</v>
      </c>
      <c r="Y143" s="24">
        <f t="shared" ca="1" si="346"/>
        <v>0</v>
      </c>
      <c r="Z143" s="24">
        <f t="shared" ca="1" si="346"/>
        <v>0</v>
      </c>
      <c r="AA143" s="24">
        <f t="shared" ca="1" si="346"/>
        <v>0</v>
      </c>
      <c r="AB143" s="24">
        <f t="shared" ca="1" si="346"/>
        <v>0</v>
      </c>
      <c r="AC143" s="24">
        <f t="shared" ca="1" si="346"/>
        <v>0</v>
      </c>
      <c r="AD143" s="24">
        <f t="shared" ca="1" si="346"/>
        <v>0</v>
      </c>
      <c r="AE143" s="24">
        <f t="shared" ca="1" si="346"/>
        <v>0</v>
      </c>
      <c r="AF143" s="24">
        <f t="shared" ca="1" si="346"/>
        <v>0</v>
      </c>
      <c r="AG143" s="24">
        <f t="shared" ca="1" si="346"/>
        <v>0</v>
      </c>
      <c r="AH143" s="24">
        <f t="shared" ca="1" si="346"/>
        <v>0</v>
      </c>
      <c r="AI143" s="24">
        <f t="shared" ca="1" si="346"/>
        <v>0</v>
      </c>
      <c r="AJ143" s="24">
        <f t="shared" ca="1" si="346"/>
        <v>0</v>
      </c>
      <c r="AK143" s="24">
        <f t="shared" ca="1" si="346"/>
        <v>0</v>
      </c>
      <c r="AL143" s="24">
        <f t="shared" ca="1" si="346"/>
        <v>0</v>
      </c>
      <c r="AM143" s="24">
        <f t="shared" ca="1" si="346"/>
        <v>0</v>
      </c>
      <c r="AN143" s="24">
        <f t="shared" ca="1" si="346"/>
        <v>0</v>
      </c>
      <c r="AO143" s="24">
        <f t="shared" ca="1" si="346"/>
        <v>0</v>
      </c>
      <c r="AP143" s="24">
        <f t="shared" ca="1" si="346"/>
        <v>0</v>
      </c>
      <c r="AQ143" s="24">
        <f t="shared" ca="1" si="346"/>
        <v>0</v>
      </c>
      <c r="AR143" s="24">
        <f t="shared" ca="1" si="346"/>
        <v>0</v>
      </c>
      <c r="AS143" s="24">
        <f t="shared" ca="1" si="346"/>
        <v>0</v>
      </c>
      <c r="AT143" s="24">
        <f t="shared" ca="1" si="346"/>
        <v>0</v>
      </c>
      <c r="AU143" s="24">
        <f t="shared" ca="1" si="346"/>
        <v>0</v>
      </c>
      <c r="AV143" s="24">
        <f t="shared" ca="1" si="346"/>
        <v>0</v>
      </c>
      <c r="AW143" s="24">
        <f t="shared" ca="1" si="346"/>
        <v>0</v>
      </c>
      <c r="AX143" s="24">
        <f t="shared" ca="1" si="346"/>
        <v>0</v>
      </c>
      <c r="AY143" s="24">
        <f t="shared" ca="1" si="346"/>
        <v>0</v>
      </c>
      <c r="AZ143" s="24">
        <f t="shared" ca="1" si="346"/>
        <v>0</v>
      </c>
      <c r="BA143" s="24">
        <f t="shared" ca="1" si="346"/>
        <v>0</v>
      </c>
      <c r="BB143" s="24">
        <f t="shared" ca="1" si="346"/>
        <v>0</v>
      </c>
      <c r="BC143" s="24">
        <f t="shared" ca="1" si="346"/>
        <v>0</v>
      </c>
      <c r="BD143" s="24">
        <f t="shared" ca="1" si="346"/>
        <v>0</v>
      </c>
      <c r="BE143" s="24">
        <f t="shared" ca="1" si="346"/>
        <v>0</v>
      </c>
      <c r="BG143" s="24">
        <f t="shared" ref="BG143:BV143" ca="1" si="347">IFERROR(BG138/BG$139,0)</f>
        <v>0</v>
      </c>
      <c r="BH143" s="24">
        <f t="shared" ca="1" si="347"/>
        <v>0</v>
      </c>
      <c r="BI143" s="24">
        <f t="shared" ca="1" si="347"/>
        <v>0</v>
      </c>
      <c r="BJ143" s="24">
        <f t="shared" ca="1" si="347"/>
        <v>0</v>
      </c>
      <c r="BK143" s="24">
        <f t="shared" ca="1" si="347"/>
        <v>0</v>
      </c>
      <c r="BL143" s="24">
        <f t="shared" ca="1" si="347"/>
        <v>0</v>
      </c>
      <c r="BM143" s="24">
        <f t="shared" ca="1" si="347"/>
        <v>0</v>
      </c>
      <c r="BN143" s="24">
        <f t="shared" ca="1" si="347"/>
        <v>0</v>
      </c>
      <c r="BO143" s="24">
        <f t="shared" ca="1" si="347"/>
        <v>0</v>
      </c>
      <c r="BP143" s="24">
        <f t="shared" ca="1" si="347"/>
        <v>0</v>
      </c>
      <c r="BQ143" s="24">
        <f t="shared" ca="1" si="347"/>
        <v>0</v>
      </c>
      <c r="BR143" s="24">
        <f t="shared" ca="1" si="347"/>
        <v>0</v>
      </c>
      <c r="BS143" s="24">
        <f t="shared" ca="1" si="347"/>
        <v>0</v>
      </c>
      <c r="BT143" s="24">
        <f t="shared" ca="1" si="347"/>
        <v>0</v>
      </c>
      <c r="BU143" s="24">
        <f t="shared" ca="1" si="347"/>
        <v>0</v>
      </c>
      <c r="BV143" s="24">
        <f t="shared" ca="1" si="347"/>
        <v>0</v>
      </c>
      <c r="BX143" s="24">
        <f t="shared" ca="1" si="345"/>
        <v>0</v>
      </c>
      <c r="BY143" s="24">
        <f t="shared" ca="1" si="345"/>
        <v>0</v>
      </c>
      <c r="BZ143" s="24">
        <f t="shared" ca="1" si="345"/>
        <v>0</v>
      </c>
      <c r="CA143" s="24">
        <f t="shared" ca="1" si="345"/>
        <v>0</v>
      </c>
    </row>
    <row r="144" spans="1:79" s="44" customFormat="1" outlineLevel="1">
      <c r="B144" s="44" t="s">
        <v>37</v>
      </c>
      <c r="C144" s="104" t="s">
        <v>24</v>
      </c>
      <c r="J144" s="25">
        <f>SUM(J142:J143)</f>
        <v>1</v>
      </c>
      <c r="K144" s="25">
        <f t="shared" ref="K144:BE144" ca="1" si="348">IFERROR(K139/K$139,0)</f>
        <v>1</v>
      </c>
      <c r="L144" s="25">
        <f t="shared" ca="1" si="348"/>
        <v>1</v>
      </c>
      <c r="M144" s="25">
        <f t="shared" ca="1" si="348"/>
        <v>1</v>
      </c>
      <c r="N144" s="25">
        <f t="shared" ca="1" si="348"/>
        <v>1</v>
      </c>
      <c r="O144" s="25">
        <f t="shared" ca="1" si="348"/>
        <v>1</v>
      </c>
      <c r="P144" s="25">
        <f t="shared" ca="1" si="348"/>
        <v>1</v>
      </c>
      <c r="Q144" s="25">
        <f t="shared" ca="1" si="348"/>
        <v>1</v>
      </c>
      <c r="R144" s="25">
        <f t="shared" ca="1" si="348"/>
        <v>1</v>
      </c>
      <c r="S144" s="25">
        <f t="shared" ca="1" si="348"/>
        <v>1</v>
      </c>
      <c r="T144" s="25">
        <f t="shared" ca="1" si="348"/>
        <v>1</v>
      </c>
      <c r="U144" s="25">
        <f t="shared" ca="1" si="348"/>
        <v>1</v>
      </c>
      <c r="V144" s="25">
        <f t="shared" ca="1" si="348"/>
        <v>1</v>
      </c>
      <c r="W144" s="25">
        <f t="shared" ca="1" si="348"/>
        <v>1</v>
      </c>
      <c r="X144" s="25">
        <f t="shared" ca="1" si="348"/>
        <v>1</v>
      </c>
      <c r="Y144" s="25">
        <f t="shared" ca="1" si="348"/>
        <v>1</v>
      </c>
      <c r="Z144" s="25">
        <f t="shared" ca="1" si="348"/>
        <v>1</v>
      </c>
      <c r="AA144" s="25">
        <f t="shared" ca="1" si="348"/>
        <v>1</v>
      </c>
      <c r="AB144" s="25">
        <f t="shared" ca="1" si="348"/>
        <v>1</v>
      </c>
      <c r="AC144" s="25">
        <f t="shared" ca="1" si="348"/>
        <v>1</v>
      </c>
      <c r="AD144" s="25">
        <f t="shared" ca="1" si="348"/>
        <v>1</v>
      </c>
      <c r="AE144" s="25">
        <f t="shared" ca="1" si="348"/>
        <v>1</v>
      </c>
      <c r="AF144" s="25">
        <f t="shared" ca="1" si="348"/>
        <v>1</v>
      </c>
      <c r="AG144" s="25">
        <f t="shared" ca="1" si="348"/>
        <v>1</v>
      </c>
      <c r="AH144" s="25">
        <f t="shared" ca="1" si="348"/>
        <v>1</v>
      </c>
      <c r="AI144" s="25">
        <f t="shared" ca="1" si="348"/>
        <v>1</v>
      </c>
      <c r="AJ144" s="25">
        <f t="shared" ca="1" si="348"/>
        <v>1</v>
      </c>
      <c r="AK144" s="25">
        <f t="shared" ca="1" si="348"/>
        <v>1</v>
      </c>
      <c r="AL144" s="25">
        <f t="shared" ca="1" si="348"/>
        <v>1</v>
      </c>
      <c r="AM144" s="25">
        <f t="shared" ca="1" si="348"/>
        <v>1</v>
      </c>
      <c r="AN144" s="25">
        <f t="shared" ca="1" si="348"/>
        <v>1</v>
      </c>
      <c r="AO144" s="25">
        <f t="shared" ca="1" si="348"/>
        <v>1</v>
      </c>
      <c r="AP144" s="25">
        <f t="shared" ca="1" si="348"/>
        <v>1</v>
      </c>
      <c r="AQ144" s="25">
        <f t="shared" ca="1" si="348"/>
        <v>1</v>
      </c>
      <c r="AR144" s="25">
        <f t="shared" ca="1" si="348"/>
        <v>1</v>
      </c>
      <c r="AS144" s="25">
        <f t="shared" ca="1" si="348"/>
        <v>1</v>
      </c>
      <c r="AT144" s="25">
        <f t="shared" ca="1" si="348"/>
        <v>1</v>
      </c>
      <c r="AU144" s="25">
        <f t="shared" ca="1" si="348"/>
        <v>1</v>
      </c>
      <c r="AV144" s="25">
        <f t="shared" ca="1" si="348"/>
        <v>1</v>
      </c>
      <c r="AW144" s="25">
        <f t="shared" ca="1" si="348"/>
        <v>1</v>
      </c>
      <c r="AX144" s="25">
        <f t="shared" ca="1" si="348"/>
        <v>1</v>
      </c>
      <c r="AY144" s="25">
        <f t="shared" ca="1" si="348"/>
        <v>1</v>
      </c>
      <c r="AZ144" s="25">
        <f t="shared" ca="1" si="348"/>
        <v>1</v>
      </c>
      <c r="BA144" s="25">
        <f t="shared" ca="1" si="348"/>
        <v>1</v>
      </c>
      <c r="BB144" s="25">
        <f t="shared" ca="1" si="348"/>
        <v>1</v>
      </c>
      <c r="BC144" s="25">
        <f t="shared" ca="1" si="348"/>
        <v>1</v>
      </c>
      <c r="BD144" s="25">
        <f t="shared" ca="1" si="348"/>
        <v>1</v>
      </c>
      <c r="BE144" s="25">
        <f t="shared" ca="1" si="348"/>
        <v>1</v>
      </c>
      <c r="BG144" s="25">
        <f t="shared" ref="BG144:BV144" ca="1" si="349">IFERROR(BG139/BG$139,0)</f>
        <v>1</v>
      </c>
      <c r="BH144" s="25">
        <f t="shared" ca="1" si="349"/>
        <v>1</v>
      </c>
      <c r="BI144" s="25">
        <f t="shared" ca="1" si="349"/>
        <v>1</v>
      </c>
      <c r="BJ144" s="25">
        <f t="shared" ca="1" si="349"/>
        <v>1</v>
      </c>
      <c r="BK144" s="25">
        <f t="shared" ca="1" si="349"/>
        <v>1</v>
      </c>
      <c r="BL144" s="25">
        <f t="shared" ca="1" si="349"/>
        <v>1</v>
      </c>
      <c r="BM144" s="25">
        <f t="shared" ca="1" si="349"/>
        <v>1</v>
      </c>
      <c r="BN144" s="25">
        <f t="shared" ca="1" si="349"/>
        <v>1</v>
      </c>
      <c r="BO144" s="25">
        <f t="shared" ca="1" si="349"/>
        <v>1</v>
      </c>
      <c r="BP144" s="25">
        <f t="shared" ca="1" si="349"/>
        <v>1</v>
      </c>
      <c r="BQ144" s="25">
        <f t="shared" ca="1" si="349"/>
        <v>1</v>
      </c>
      <c r="BR144" s="25">
        <f t="shared" ca="1" si="349"/>
        <v>1</v>
      </c>
      <c r="BS144" s="25">
        <f t="shared" ca="1" si="349"/>
        <v>1</v>
      </c>
      <c r="BT144" s="25">
        <f t="shared" ca="1" si="349"/>
        <v>1</v>
      </c>
      <c r="BU144" s="25">
        <f t="shared" ca="1" si="349"/>
        <v>1</v>
      </c>
      <c r="BV144" s="25">
        <f t="shared" ca="1" si="349"/>
        <v>1</v>
      </c>
      <c r="BX144" s="25">
        <f t="shared" ca="1" si="345"/>
        <v>1</v>
      </c>
      <c r="BY144" s="25">
        <f t="shared" ca="1" si="345"/>
        <v>1</v>
      </c>
      <c r="BZ144" s="25">
        <f t="shared" ca="1" si="345"/>
        <v>1</v>
      </c>
      <c r="CA144" s="25">
        <f t="shared" ca="1" si="345"/>
        <v>1</v>
      </c>
    </row>
    <row r="145" spans="2:79" s="44" customFormat="1" outlineLevel="1"/>
    <row r="146" spans="2:79" s="44" customFormat="1" outlineLevel="1">
      <c r="B146" s="44" t="s">
        <v>277</v>
      </c>
      <c r="D146" s="44" t="s">
        <v>278</v>
      </c>
    </row>
    <row r="147" spans="2:79" s="44" customFormat="1" outlineLevel="1">
      <c r="B147" s="44" t="str">
        <f>B137</f>
        <v>Founders, Employees, Options</v>
      </c>
      <c r="C147" s="31" t="str">
        <f>'Get Started'!$D$7</f>
        <v>$</v>
      </c>
      <c r="J147" s="44">
        <f t="shared" ref="J147:BE147" si="350">J137*J$131</f>
        <v>0</v>
      </c>
      <c r="K147" s="44">
        <f t="shared" ca="1" si="350"/>
        <v>0</v>
      </c>
      <c r="L147" s="44">
        <f t="shared" ca="1" si="350"/>
        <v>0</v>
      </c>
      <c r="M147" s="44">
        <f t="shared" ca="1" si="350"/>
        <v>0</v>
      </c>
      <c r="N147" s="44">
        <f t="shared" ca="1" si="350"/>
        <v>0</v>
      </c>
      <c r="O147" s="44">
        <f t="shared" ca="1" si="350"/>
        <v>0</v>
      </c>
      <c r="P147" s="44">
        <f t="shared" ca="1" si="350"/>
        <v>0</v>
      </c>
      <c r="Q147" s="44">
        <f t="shared" ca="1" si="350"/>
        <v>0</v>
      </c>
      <c r="R147" s="44">
        <f t="shared" ca="1" si="350"/>
        <v>0</v>
      </c>
      <c r="S147" s="44">
        <f t="shared" ca="1" si="350"/>
        <v>0</v>
      </c>
      <c r="T147" s="44">
        <f t="shared" ca="1" si="350"/>
        <v>0</v>
      </c>
      <c r="U147" s="44">
        <f t="shared" ca="1" si="350"/>
        <v>0</v>
      </c>
      <c r="V147" s="44">
        <f t="shared" ca="1" si="350"/>
        <v>0</v>
      </c>
      <c r="W147" s="44">
        <f t="shared" ca="1" si="350"/>
        <v>0</v>
      </c>
      <c r="X147" s="44">
        <f t="shared" ca="1" si="350"/>
        <v>0</v>
      </c>
      <c r="Y147" s="44">
        <f t="shared" ca="1" si="350"/>
        <v>0</v>
      </c>
      <c r="Z147" s="44">
        <f t="shared" ca="1" si="350"/>
        <v>0</v>
      </c>
      <c r="AA147" s="44">
        <f t="shared" ca="1" si="350"/>
        <v>0</v>
      </c>
      <c r="AB147" s="44">
        <f t="shared" ca="1" si="350"/>
        <v>0</v>
      </c>
      <c r="AC147" s="44">
        <f t="shared" ca="1" si="350"/>
        <v>0</v>
      </c>
      <c r="AD147" s="44">
        <f t="shared" ca="1" si="350"/>
        <v>0</v>
      </c>
      <c r="AE147" s="44">
        <f t="shared" ca="1" si="350"/>
        <v>0</v>
      </c>
      <c r="AF147" s="44">
        <f t="shared" ca="1" si="350"/>
        <v>0</v>
      </c>
      <c r="AG147" s="44">
        <f t="shared" ca="1" si="350"/>
        <v>0</v>
      </c>
      <c r="AH147" s="44">
        <f t="shared" ca="1" si="350"/>
        <v>0</v>
      </c>
      <c r="AI147" s="44">
        <f t="shared" ca="1" si="350"/>
        <v>0</v>
      </c>
      <c r="AJ147" s="44">
        <f t="shared" ca="1" si="350"/>
        <v>0</v>
      </c>
      <c r="AK147" s="44">
        <f t="shared" ca="1" si="350"/>
        <v>0</v>
      </c>
      <c r="AL147" s="44">
        <f t="shared" ca="1" si="350"/>
        <v>0</v>
      </c>
      <c r="AM147" s="44">
        <f t="shared" ca="1" si="350"/>
        <v>0</v>
      </c>
      <c r="AN147" s="44">
        <f t="shared" ca="1" si="350"/>
        <v>0</v>
      </c>
      <c r="AO147" s="44">
        <f t="shared" ca="1" si="350"/>
        <v>0</v>
      </c>
      <c r="AP147" s="44">
        <f t="shared" ca="1" si="350"/>
        <v>0</v>
      </c>
      <c r="AQ147" s="44">
        <f t="shared" ca="1" si="350"/>
        <v>0</v>
      </c>
      <c r="AR147" s="44">
        <f t="shared" ca="1" si="350"/>
        <v>0</v>
      </c>
      <c r="AS147" s="44">
        <f t="shared" ca="1" si="350"/>
        <v>0</v>
      </c>
      <c r="AT147" s="44">
        <f t="shared" ca="1" si="350"/>
        <v>0</v>
      </c>
      <c r="AU147" s="44">
        <f t="shared" ca="1" si="350"/>
        <v>0</v>
      </c>
      <c r="AV147" s="44">
        <f t="shared" ca="1" si="350"/>
        <v>0</v>
      </c>
      <c r="AW147" s="44">
        <f t="shared" ca="1" si="350"/>
        <v>0</v>
      </c>
      <c r="AX147" s="44">
        <f t="shared" ca="1" si="350"/>
        <v>0</v>
      </c>
      <c r="AY147" s="44">
        <f t="shared" ca="1" si="350"/>
        <v>0</v>
      </c>
      <c r="AZ147" s="44">
        <f t="shared" ca="1" si="350"/>
        <v>0</v>
      </c>
      <c r="BA147" s="44">
        <f t="shared" ca="1" si="350"/>
        <v>0</v>
      </c>
      <c r="BB147" s="44">
        <f t="shared" ca="1" si="350"/>
        <v>0</v>
      </c>
      <c r="BC147" s="44">
        <f t="shared" ca="1" si="350"/>
        <v>0</v>
      </c>
      <c r="BD147" s="44">
        <f t="shared" ca="1" si="350"/>
        <v>0</v>
      </c>
      <c r="BE147" s="44">
        <f t="shared" ca="1" si="350"/>
        <v>0</v>
      </c>
      <c r="BG147" s="44">
        <f t="shared" ref="BG147:BV149" ca="1" si="351">INDEX($K147:$BE147,1,MATCH(BG$5,$K$5:$BE$5,0))</f>
        <v>0</v>
      </c>
      <c r="BH147" s="44">
        <f t="shared" ca="1" si="351"/>
        <v>0</v>
      </c>
      <c r="BI147" s="44">
        <f t="shared" ca="1" si="351"/>
        <v>0</v>
      </c>
      <c r="BJ147" s="44">
        <f t="shared" ca="1" si="351"/>
        <v>0</v>
      </c>
      <c r="BK147" s="44">
        <f t="shared" ca="1" si="351"/>
        <v>0</v>
      </c>
      <c r="BL147" s="44">
        <f t="shared" ca="1" si="351"/>
        <v>0</v>
      </c>
      <c r="BM147" s="44">
        <f t="shared" ca="1" si="351"/>
        <v>0</v>
      </c>
      <c r="BN147" s="44">
        <f t="shared" ca="1" si="351"/>
        <v>0</v>
      </c>
      <c r="BO147" s="44">
        <f t="shared" ca="1" si="351"/>
        <v>0</v>
      </c>
      <c r="BP147" s="44">
        <f t="shared" ca="1" si="351"/>
        <v>0</v>
      </c>
      <c r="BQ147" s="44">
        <f t="shared" ca="1" si="351"/>
        <v>0</v>
      </c>
      <c r="BR147" s="44">
        <f t="shared" ca="1" si="351"/>
        <v>0</v>
      </c>
      <c r="BS147" s="44">
        <f t="shared" ca="1" si="351"/>
        <v>0</v>
      </c>
      <c r="BT147" s="44">
        <f t="shared" ca="1" si="351"/>
        <v>0</v>
      </c>
      <c r="BU147" s="44">
        <f t="shared" ca="1" si="351"/>
        <v>0</v>
      </c>
      <c r="BV147" s="44">
        <f t="shared" ca="1" si="351"/>
        <v>0</v>
      </c>
      <c r="BX147" s="44">
        <f t="shared" ref="BX147:CA149" ca="1" si="352">INDEX($K147:$BE147,1,MATCH(BX$5,$K$5:$BE$5,0))</f>
        <v>0</v>
      </c>
      <c r="BY147" s="44">
        <f t="shared" ca="1" si="352"/>
        <v>0</v>
      </c>
      <c r="BZ147" s="44">
        <f t="shared" ca="1" si="352"/>
        <v>0</v>
      </c>
      <c r="CA147" s="44">
        <f t="shared" ca="1" si="352"/>
        <v>0</v>
      </c>
    </row>
    <row r="148" spans="2:79" s="44" customFormat="1" outlineLevel="1">
      <c r="B148" s="44" t="str">
        <f>B138</f>
        <v>Investors</v>
      </c>
      <c r="C148" s="31" t="str">
        <f>'Get Started'!$D$7</f>
        <v>$</v>
      </c>
      <c r="J148" s="44">
        <f t="shared" ref="J148:BE148" si="353">J138*J$131</f>
        <v>0</v>
      </c>
      <c r="K148" s="44">
        <f t="shared" ca="1" si="353"/>
        <v>0</v>
      </c>
      <c r="L148" s="44">
        <f t="shared" ca="1" si="353"/>
        <v>0</v>
      </c>
      <c r="M148" s="44">
        <f t="shared" ca="1" si="353"/>
        <v>0</v>
      </c>
      <c r="N148" s="44">
        <f t="shared" ca="1" si="353"/>
        <v>0</v>
      </c>
      <c r="O148" s="44">
        <f t="shared" ca="1" si="353"/>
        <v>0</v>
      </c>
      <c r="P148" s="44">
        <f t="shared" ca="1" si="353"/>
        <v>0</v>
      </c>
      <c r="Q148" s="44">
        <f t="shared" ca="1" si="353"/>
        <v>0</v>
      </c>
      <c r="R148" s="44">
        <f t="shared" ca="1" si="353"/>
        <v>0</v>
      </c>
      <c r="S148" s="44">
        <f t="shared" ca="1" si="353"/>
        <v>0</v>
      </c>
      <c r="T148" s="44">
        <f t="shared" ca="1" si="353"/>
        <v>0</v>
      </c>
      <c r="U148" s="44">
        <f t="shared" ca="1" si="353"/>
        <v>0</v>
      </c>
      <c r="V148" s="44">
        <f t="shared" ca="1" si="353"/>
        <v>0</v>
      </c>
      <c r="W148" s="44">
        <f t="shared" ca="1" si="353"/>
        <v>0</v>
      </c>
      <c r="X148" s="44">
        <f t="shared" ca="1" si="353"/>
        <v>0</v>
      </c>
      <c r="Y148" s="44">
        <f t="shared" ca="1" si="353"/>
        <v>0</v>
      </c>
      <c r="Z148" s="44">
        <f t="shared" ca="1" si="353"/>
        <v>0</v>
      </c>
      <c r="AA148" s="44">
        <f t="shared" ca="1" si="353"/>
        <v>0</v>
      </c>
      <c r="AB148" s="44">
        <f t="shared" ca="1" si="353"/>
        <v>0</v>
      </c>
      <c r="AC148" s="44">
        <f t="shared" ca="1" si="353"/>
        <v>0</v>
      </c>
      <c r="AD148" s="44">
        <f t="shared" ca="1" si="353"/>
        <v>0</v>
      </c>
      <c r="AE148" s="44">
        <f t="shared" ca="1" si="353"/>
        <v>0</v>
      </c>
      <c r="AF148" s="44">
        <f t="shared" ca="1" si="353"/>
        <v>0</v>
      </c>
      <c r="AG148" s="44">
        <f t="shared" ca="1" si="353"/>
        <v>0</v>
      </c>
      <c r="AH148" s="44">
        <f t="shared" ca="1" si="353"/>
        <v>0</v>
      </c>
      <c r="AI148" s="44">
        <f t="shared" ca="1" si="353"/>
        <v>0</v>
      </c>
      <c r="AJ148" s="44">
        <f t="shared" ca="1" si="353"/>
        <v>0</v>
      </c>
      <c r="AK148" s="44">
        <f t="shared" ca="1" si="353"/>
        <v>0</v>
      </c>
      <c r="AL148" s="44">
        <f t="shared" ca="1" si="353"/>
        <v>0</v>
      </c>
      <c r="AM148" s="44">
        <f t="shared" ca="1" si="353"/>
        <v>0</v>
      </c>
      <c r="AN148" s="44">
        <f t="shared" ca="1" si="353"/>
        <v>0</v>
      </c>
      <c r="AO148" s="44">
        <f t="shared" ca="1" si="353"/>
        <v>0</v>
      </c>
      <c r="AP148" s="44">
        <f t="shared" ca="1" si="353"/>
        <v>0</v>
      </c>
      <c r="AQ148" s="44">
        <f t="shared" ca="1" si="353"/>
        <v>0</v>
      </c>
      <c r="AR148" s="44">
        <f t="shared" ca="1" si="353"/>
        <v>0</v>
      </c>
      <c r="AS148" s="44">
        <f t="shared" ca="1" si="353"/>
        <v>0</v>
      </c>
      <c r="AT148" s="44">
        <f t="shared" ca="1" si="353"/>
        <v>0</v>
      </c>
      <c r="AU148" s="44">
        <f t="shared" ca="1" si="353"/>
        <v>0</v>
      </c>
      <c r="AV148" s="44">
        <f t="shared" ca="1" si="353"/>
        <v>0</v>
      </c>
      <c r="AW148" s="44">
        <f t="shared" ca="1" si="353"/>
        <v>0</v>
      </c>
      <c r="AX148" s="44">
        <f t="shared" ca="1" si="353"/>
        <v>0</v>
      </c>
      <c r="AY148" s="44">
        <f t="shared" ca="1" si="353"/>
        <v>0</v>
      </c>
      <c r="AZ148" s="44">
        <f t="shared" ca="1" si="353"/>
        <v>0</v>
      </c>
      <c r="BA148" s="44">
        <f t="shared" ca="1" si="353"/>
        <v>0</v>
      </c>
      <c r="BB148" s="44">
        <f t="shared" ca="1" si="353"/>
        <v>0</v>
      </c>
      <c r="BC148" s="44">
        <f t="shared" ca="1" si="353"/>
        <v>0</v>
      </c>
      <c r="BD148" s="44">
        <f t="shared" ca="1" si="353"/>
        <v>0</v>
      </c>
      <c r="BE148" s="44">
        <f t="shared" ca="1" si="353"/>
        <v>0</v>
      </c>
      <c r="BG148" s="44">
        <f t="shared" ca="1" si="351"/>
        <v>0</v>
      </c>
      <c r="BH148" s="44">
        <f t="shared" ca="1" si="351"/>
        <v>0</v>
      </c>
      <c r="BI148" s="44">
        <f t="shared" ca="1" si="351"/>
        <v>0</v>
      </c>
      <c r="BJ148" s="44">
        <f t="shared" ca="1" si="351"/>
        <v>0</v>
      </c>
      <c r="BK148" s="44">
        <f t="shared" ca="1" si="351"/>
        <v>0</v>
      </c>
      <c r="BL148" s="44">
        <f t="shared" ca="1" si="351"/>
        <v>0</v>
      </c>
      <c r="BM148" s="44">
        <f t="shared" ca="1" si="351"/>
        <v>0</v>
      </c>
      <c r="BN148" s="44">
        <f t="shared" ca="1" si="351"/>
        <v>0</v>
      </c>
      <c r="BO148" s="44">
        <f t="shared" ca="1" si="351"/>
        <v>0</v>
      </c>
      <c r="BP148" s="44">
        <f t="shared" ca="1" si="351"/>
        <v>0</v>
      </c>
      <c r="BQ148" s="44">
        <f t="shared" ca="1" si="351"/>
        <v>0</v>
      </c>
      <c r="BR148" s="44">
        <f t="shared" ca="1" si="351"/>
        <v>0</v>
      </c>
      <c r="BS148" s="44">
        <f t="shared" ca="1" si="351"/>
        <v>0</v>
      </c>
      <c r="BT148" s="44">
        <f t="shared" ca="1" si="351"/>
        <v>0</v>
      </c>
      <c r="BU148" s="44">
        <f t="shared" ca="1" si="351"/>
        <v>0</v>
      </c>
      <c r="BV148" s="44">
        <f t="shared" ca="1" si="351"/>
        <v>0</v>
      </c>
      <c r="BX148" s="44">
        <f t="shared" ca="1" si="352"/>
        <v>0</v>
      </c>
      <c r="BY148" s="44">
        <f t="shared" ca="1" si="352"/>
        <v>0</v>
      </c>
      <c r="BZ148" s="44">
        <f t="shared" ca="1" si="352"/>
        <v>0</v>
      </c>
      <c r="CA148" s="44">
        <f t="shared" ca="1" si="352"/>
        <v>0</v>
      </c>
    </row>
    <row r="149" spans="2:79" s="44" customFormat="1" outlineLevel="1">
      <c r="B149" s="44" t="str">
        <f>B139</f>
        <v>Total</v>
      </c>
      <c r="C149" s="31" t="str">
        <f>'Get Started'!$D$7</f>
        <v>$</v>
      </c>
      <c r="J149" s="44">
        <f t="shared" ref="J149:BE149" si="354">J139*J$131</f>
        <v>0</v>
      </c>
      <c r="K149" s="44">
        <f t="shared" ca="1" si="354"/>
        <v>0</v>
      </c>
      <c r="L149" s="44">
        <f t="shared" ca="1" si="354"/>
        <v>0</v>
      </c>
      <c r="M149" s="44">
        <f t="shared" ca="1" si="354"/>
        <v>0</v>
      </c>
      <c r="N149" s="44">
        <f t="shared" ca="1" si="354"/>
        <v>0</v>
      </c>
      <c r="O149" s="44">
        <f t="shared" ca="1" si="354"/>
        <v>0</v>
      </c>
      <c r="P149" s="44">
        <f t="shared" ca="1" si="354"/>
        <v>0</v>
      </c>
      <c r="Q149" s="44">
        <f t="shared" ca="1" si="354"/>
        <v>0</v>
      </c>
      <c r="R149" s="44">
        <f t="shared" ca="1" si="354"/>
        <v>0</v>
      </c>
      <c r="S149" s="44">
        <f t="shared" ca="1" si="354"/>
        <v>0</v>
      </c>
      <c r="T149" s="44">
        <f t="shared" ca="1" si="354"/>
        <v>0</v>
      </c>
      <c r="U149" s="44">
        <f t="shared" ca="1" si="354"/>
        <v>0</v>
      </c>
      <c r="V149" s="44">
        <f t="shared" ca="1" si="354"/>
        <v>0</v>
      </c>
      <c r="W149" s="44">
        <f t="shared" ca="1" si="354"/>
        <v>0</v>
      </c>
      <c r="X149" s="44">
        <f t="shared" ca="1" si="354"/>
        <v>0</v>
      </c>
      <c r="Y149" s="44">
        <f t="shared" ca="1" si="354"/>
        <v>0</v>
      </c>
      <c r="Z149" s="44">
        <f t="shared" ca="1" si="354"/>
        <v>0</v>
      </c>
      <c r="AA149" s="44">
        <f t="shared" ca="1" si="354"/>
        <v>0</v>
      </c>
      <c r="AB149" s="44">
        <f t="shared" ca="1" si="354"/>
        <v>0</v>
      </c>
      <c r="AC149" s="44">
        <f t="shared" ca="1" si="354"/>
        <v>0</v>
      </c>
      <c r="AD149" s="44">
        <f t="shared" ca="1" si="354"/>
        <v>0</v>
      </c>
      <c r="AE149" s="44">
        <f t="shared" ca="1" si="354"/>
        <v>0</v>
      </c>
      <c r="AF149" s="44">
        <f t="shared" ca="1" si="354"/>
        <v>0</v>
      </c>
      <c r="AG149" s="44">
        <f t="shared" ca="1" si="354"/>
        <v>0</v>
      </c>
      <c r="AH149" s="44">
        <f t="shared" ca="1" si="354"/>
        <v>0</v>
      </c>
      <c r="AI149" s="44">
        <f t="shared" ca="1" si="354"/>
        <v>0</v>
      </c>
      <c r="AJ149" s="44">
        <f t="shared" ca="1" si="354"/>
        <v>0</v>
      </c>
      <c r="AK149" s="44">
        <f t="shared" ca="1" si="354"/>
        <v>0</v>
      </c>
      <c r="AL149" s="44">
        <f t="shared" ca="1" si="354"/>
        <v>0</v>
      </c>
      <c r="AM149" s="44">
        <f t="shared" ca="1" si="354"/>
        <v>0</v>
      </c>
      <c r="AN149" s="44">
        <f t="shared" ca="1" si="354"/>
        <v>0</v>
      </c>
      <c r="AO149" s="44">
        <f t="shared" ca="1" si="354"/>
        <v>0</v>
      </c>
      <c r="AP149" s="44">
        <f t="shared" ca="1" si="354"/>
        <v>0</v>
      </c>
      <c r="AQ149" s="44">
        <f t="shared" ca="1" si="354"/>
        <v>0</v>
      </c>
      <c r="AR149" s="44">
        <f t="shared" ca="1" si="354"/>
        <v>0</v>
      </c>
      <c r="AS149" s="44">
        <f t="shared" ca="1" si="354"/>
        <v>0</v>
      </c>
      <c r="AT149" s="44">
        <f t="shared" ca="1" si="354"/>
        <v>0</v>
      </c>
      <c r="AU149" s="44">
        <f t="shared" ca="1" si="354"/>
        <v>0</v>
      </c>
      <c r="AV149" s="44">
        <f t="shared" ca="1" si="354"/>
        <v>0</v>
      </c>
      <c r="AW149" s="44">
        <f t="shared" ca="1" si="354"/>
        <v>0</v>
      </c>
      <c r="AX149" s="44">
        <f t="shared" ca="1" si="354"/>
        <v>0</v>
      </c>
      <c r="AY149" s="44">
        <f t="shared" ca="1" si="354"/>
        <v>0</v>
      </c>
      <c r="AZ149" s="44">
        <f t="shared" ca="1" si="354"/>
        <v>0</v>
      </c>
      <c r="BA149" s="44">
        <f t="shared" ca="1" si="354"/>
        <v>0</v>
      </c>
      <c r="BB149" s="44">
        <f t="shared" ca="1" si="354"/>
        <v>0</v>
      </c>
      <c r="BC149" s="44">
        <f t="shared" ca="1" si="354"/>
        <v>0</v>
      </c>
      <c r="BD149" s="44">
        <f t="shared" ca="1" si="354"/>
        <v>0</v>
      </c>
      <c r="BE149" s="44">
        <f t="shared" ca="1" si="354"/>
        <v>0</v>
      </c>
      <c r="BG149" s="44">
        <f t="shared" ca="1" si="351"/>
        <v>0</v>
      </c>
      <c r="BH149" s="44">
        <f t="shared" ca="1" si="351"/>
        <v>0</v>
      </c>
      <c r="BI149" s="44">
        <f t="shared" ca="1" si="351"/>
        <v>0</v>
      </c>
      <c r="BJ149" s="44">
        <f t="shared" ca="1" si="351"/>
        <v>0</v>
      </c>
      <c r="BK149" s="44">
        <f t="shared" ca="1" si="351"/>
        <v>0</v>
      </c>
      <c r="BL149" s="44">
        <f t="shared" ca="1" si="351"/>
        <v>0</v>
      </c>
      <c r="BM149" s="44">
        <f t="shared" ca="1" si="351"/>
        <v>0</v>
      </c>
      <c r="BN149" s="44">
        <f t="shared" ca="1" si="351"/>
        <v>0</v>
      </c>
      <c r="BO149" s="44">
        <f t="shared" ca="1" si="351"/>
        <v>0</v>
      </c>
      <c r="BP149" s="44">
        <f t="shared" ca="1" si="351"/>
        <v>0</v>
      </c>
      <c r="BQ149" s="44">
        <f t="shared" ca="1" si="351"/>
        <v>0</v>
      </c>
      <c r="BR149" s="44">
        <f t="shared" ca="1" si="351"/>
        <v>0</v>
      </c>
      <c r="BS149" s="44">
        <f t="shared" ca="1" si="351"/>
        <v>0</v>
      </c>
      <c r="BT149" s="44">
        <f t="shared" ca="1" si="351"/>
        <v>0</v>
      </c>
      <c r="BU149" s="44">
        <f t="shared" ca="1" si="351"/>
        <v>0</v>
      </c>
      <c r="BV149" s="44">
        <f t="shared" ca="1" si="351"/>
        <v>0</v>
      </c>
      <c r="BX149" s="44">
        <f t="shared" ca="1" si="352"/>
        <v>0</v>
      </c>
      <c r="BY149" s="44">
        <f t="shared" ca="1" si="352"/>
        <v>0</v>
      </c>
      <c r="BZ149" s="44">
        <f t="shared" ca="1" si="352"/>
        <v>0</v>
      </c>
      <c r="CA149" s="44">
        <f t="shared" ca="1" si="352"/>
        <v>0</v>
      </c>
    </row>
    <row r="150" spans="2:79" s="44" customFormat="1" outlineLevel="1"/>
    <row r="151" spans="2:79" s="44" customFormat="1" outlineLevel="1">
      <c r="B151" s="44" t="str">
        <f>'Get Started'!$D$7&amp;" Invested"</f>
        <v>$ Invested</v>
      </c>
      <c r="J151" s="44" t="s">
        <v>279</v>
      </c>
      <c r="K151" s="44" t="s">
        <v>280</v>
      </c>
      <c r="N151" s="117"/>
      <c r="X151" s="24"/>
    </row>
    <row r="152" spans="2:79" s="44" customFormat="1" outlineLevel="1">
      <c r="B152" s="44" t="str">
        <f>B137</f>
        <v>Founders, Employees, Options</v>
      </c>
      <c r="C152" s="31" t="str">
        <f>'Get Started'!$D$7</f>
        <v>$</v>
      </c>
      <c r="J152" s="32">
        <v>0</v>
      </c>
      <c r="K152" s="32">
        <v>0</v>
      </c>
      <c r="L152" s="32">
        <f t="shared" ref="L152:BE152" si="355">K152</f>
        <v>0</v>
      </c>
      <c r="M152" s="32">
        <f t="shared" si="355"/>
        <v>0</v>
      </c>
      <c r="N152" s="32">
        <f t="shared" si="355"/>
        <v>0</v>
      </c>
      <c r="O152" s="32">
        <f t="shared" si="355"/>
        <v>0</v>
      </c>
      <c r="P152" s="32">
        <f t="shared" si="355"/>
        <v>0</v>
      </c>
      <c r="Q152" s="32">
        <f t="shared" si="355"/>
        <v>0</v>
      </c>
      <c r="R152" s="32">
        <f t="shared" si="355"/>
        <v>0</v>
      </c>
      <c r="S152" s="32">
        <f t="shared" si="355"/>
        <v>0</v>
      </c>
      <c r="T152" s="32">
        <f t="shared" si="355"/>
        <v>0</v>
      </c>
      <c r="U152" s="32">
        <f t="shared" si="355"/>
        <v>0</v>
      </c>
      <c r="V152" s="32">
        <f t="shared" si="355"/>
        <v>0</v>
      </c>
      <c r="W152" s="32">
        <f t="shared" si="355"/>
        <v>0</v>
      </c>
      <c r="X152" s="32">
        <f t="shared" si="355"/>
        <v>0</v>
      </c>
      <c r="Y152" s="32">
        <f t="shared" si="355"/>
        <v>0</v>
      </c>
      <c r="Z152" s="32">
        <f t="shared" si="355"/>
        <v>0</v>
      </c>
      <c r="AA152" s="32">
        <f t="shared" si="355"/>
        <v>0</v>
      </c>
      <c r="AB152" s="32">
        <f t="shared" si="355"/>
        <v>0</v>
      </c>
      <c r="AC152" s="32">
        <f t="shared" si="355"/>
        <v>0</v>
      </c>
      <c r="AD152" s="32">
        <f t="shared" si="355"/>
        <v>0</v>
      </c>
      <c r="AE152" s="32">
        <f t="shared" si="355"/>
        <v>0</v>
      </c>
      <c r="AF152" s="32">
        <f t="shared" si="355"/>
        <v>0</v>
      </c>
      <c r="AG152" s="32">
        <f t="shared" si="355"/>
        <v>0</v>
      </c>
      <c r="AH152" s="32">
        <f t="shared" si="355"/>
        <v>0</v>
      </c>
      <c r="AI152" s="32">
        <f t="shared" si="355"/>
        <v>0</v>
      </c>
      <c r="AJ152" s="32">
        <f t="shared" si="355"/>
        <v>0</v>
      </c>
      <c r="AK152" s="32">
        <f t="shared" si="355"/>
        <v>0</v>
      </c>
      <c r="AL152" s="32">
        <f t="shared" si="355"/>
        <v>0</v>
      </c>
      <c r="AM152" s="32">
        <f t="shared" si="355"/>
        <v>0</v>
      </c>
      <c r="AN152" s="32">
        <f t="shared" si="355"/>
        <v>0</v>
      </c>
      <c r="AO152" s="32">
        <f t="shared" si="355"/>
        <v>0</v>
      </c>
      <c r="AP152" s="32">
        <f t="shared" si="355"/>
        <v>0</v>
      </c>
      <c r="AQ152" s="32">
        <f t="shared" si="355"/>
        <v>0</v>
      </c>
      <c r="AR152" s="32">
        <f t="shared" si="355"/>
        <v>0</v>
      </c>
      <c r="AS152" s="32">
        <f t="shared" si="355"/>
        <v>0</v>
      </c>
      <c r="AT152" s="32">
        <f t="shared" si="355"/>
        <v>0</v>
      </c>
      <c r="AU152" s="32">
        <f t="shared" si="355"/>
        <v>0</v>
      </c>
      <c r="AV152" s="32">
        <f t="shared" si="355"/>
        <v>0</v>
      </c>
      <c r="AW152" s="32">
        <f t="shared" si="355"/>
        <v>0</v>
      </c>
      <c r="AX152" s="32">
        <f t="shared" si="355"/>
        <v>0</v>
      </c>
      <c r="AY152" s="32">
        <f t="shared" si="355"/>
        <v>0</v>
      </c>
      <c r="AZ152" s="32">
        <f t="shared" si="355"/>
        <v>0</v>
      </c>
      <c r="BA152" s="32">
        <f t="shared" si="355"/>
        <v>0</v>
      </c>
      <c r="BB152" s="32">
        <f t="shared" si="355"/>
        <v>0</v>
      </c>
      <c r="BC152" s="32">
        <f t="shared" si="355"/>
        <v>0</v>
      </c>
      <c r="BD152" s="32">
        <f t="shared" si="355"/>
        <v>0</v>
      </c>
      <c r="BE152" s="32">
        <f t="shared" si="355"/>
        <v>0</v>
      </c>
    </row>
    <row r="153" spans="2:79" s="44" customFormat="1" outlineLevel="1">
      <c r="B153" s="44" t="str">
        <f>B138</f>
        <v>Investors</v>
      </c>
      <c r="C153" s="31" t="str">
        <f>'Get Started'!$D$7</f>
        <v>$</v>
      </c>
      <c r="J153" s="44">
        <f t="shared" ref="J153:BE153" si="356">J154-J152</f>
        <v>0</v>
      </c>
      <c r="K153" s="44">
        <f t="shared" si="356"/>
        <v>0</v>
      </c>
      <c r="L153" s="44">
        <f t="shared" si="356"/>
        <v>0</v>
      </c>
      <c r="M153" s="44">
        <f t="shared" si="356"/>
        <v>0</v>
      </c>
      <c r="N153" s="44">
        <f t="shared" si="356"/>
        <v>0</v>
      </c>
      <c r="O153" s="44">
        <f t="shared" si="356"/>
        <v>0</v>
      </c>
      <c r="P153" s="44">
        <f t="shared" si="356"/>
        <v>0</v>
      </c>
      <c r="Q153" s="44">
        <f t="shared" si="356"/>
        <v>0</v>
      </c>
      <c r="R153" s="44">
        <f t="shared" si="356"/>
        <v>0</v>
      </c>
      <c r="S153" s="44">
        <f t="shared" si="356"/>
        <v>0</v>
      </c>
      <c r="T153" s="44">
        <f t="shared" si="356"/>
        <v>0</v>
      </c>
      <c r="U153" s="44">
        <f t="shared" si="356"/>
        <v>0</v>
      </c>
      <c r="V153" s="44">
        <f t="shared" si="356"/>
        <v>0</v>
      </c>
      <c r="W153" s="44">
        <f t="shared" si="356"/>
        <v>0</v>
      </c>
      <c r="X153" s="44">
        <f t="shared" si="356"/>
        <v>0</v>
      </c>
      <c r="Y153" s="44">
        <f t="shared" si="356"/>
        <v>0</v>
      </c>
      <c r="Z153" s="44">
        <f t="shared" si="356"/>
        <v>0</v>
      </c>
      <c r="AA153" s="44">
        <f t="shared" si="356"/>
        <v>0</v>
      </c>
      <c r="AB153" s="44">
        <f t="shared" si="356"/>
        <v>0</v>
      </c>
      <c r="AC153" s="44">
        <f t="shared" si="356"/>
        <v>0</v>
      </c>
      <c r="AD153" s="44">
        <f t="shared" si="356"/>
        <v>0</v>
      </c>
      <c r="AE153" s="44">
        <f t="shared" si="356"/>
        <v>0</v>
      </c>
      <c r="AF153" s="44">
        <f t="shared" si="356"/>
        <v>0</v>
      </c>
      <c r="AG153" s="44">
        <f t="shared" si="356"/>
        <v>0</v>
      </c>
      <c r="AH153" s="44">
        <f t="shared" si="356"/>
        <v>0</v>
      </c>
      <c r="AI153" s="44">
        <f t="shared" si="356"/>
        <v>0</v>
      </c>
      <c r="AJ153" s="44">
        <f t="shared" si="356"/>
        <v>0</v>
      </c>
      <c r="AK153" s="44">
        <f t="shared" si="356"/>
        <v>0</v>
      </c>
      <c r="AL153" s="44">
        <f t="shared" si="356"/>
        <v>0</v>
      </c>
      <c r="AM153" s="44">
        <f t="shared" si="356"/>
        <v>0</v>
      </c>
      <c r="AN153" s="44">
        <f t="shared" si="356"/>
        <v>0</v>
      </c>
      <c r="AO153" s="44">
        <f t="shared" si="356"/>
        <v>0</v>
      </c>
      <c r="AP153" s="44">
        <f t="shared" si="356"/>
        <v>0</v>
      </c>
      <c r="AQ153" s="44">
        <f t="shared" si="356"/>
        <v>0</v>
      </c>
      <c r="AR153" s="44">
        <f t="shared" si="356"/>
        <v>0</v>
      </c>
      <c r="AS153" s="44">
        <f t="shared" si="356"/>
        <v>0</v>
      </c>
      <c r="AT153" s="44">
        <f t="shared" si="356"/>
        <v>0</v>
      </c>
      <c r="AU153" s="44">
        <f t="shared" si="356"/>
        <v>0</v>
      </c>
      <c r="AV153" s="44">
        <f t="shared" si="356"/>
        <v>0</v>
      </c>
      <c r="AW153" s="44">
        <f t="shared" si="356"/>
        <v>0</v>
      </c>
      <c r="AX153" s="44">
        <f t="shared" si="356"/>
        <v>0</v>
      </c>
      <c r="AY153" s="44">
        <f t="shared" si="356"/>
        <v>0</v>
      </c>
      <c r="AZ153" s="44">
        <f t="shared" si="356"/>
        <v>0</v>
      </c>
      <c r="BA153" s="44">
        <f t="shared" si="356"/>
        <v>0</v>
      </c>
      <c r="BB153" s="44">
        <f t="shared" si="356"/>
        <v>0</v>
      </c>
      <c r="BC153" s="44">
        <f t="shared" si="356"/>
        <v>0</v>
      </c>
      <c r="BD153" s="44">
        <f t="shared" si="356"/>
        <v>0</v>
      </c>
      <c r="BE153" s="44">
        <f t="shared" si="356"/>
        <v>0</v>
      </c>
    </row>
    <row r="154" spans="2:79" s="44" customFormat="1" outlineLevel="1">
      <c r="B154" s="44" t="s">
        <v>37</v>
      </c>
      <c r="C154" s="31" t="str">
        <f>'Get Started'!$D$7</f>
        <v>$</v>
      </c>
      <c r="J154" s="44">
        <f>J107</f>
        <v>0</v>
      </c>
      <c r="K154" s="44">
        <f t="shared" ref="K154:BE154" si="357">K106</f>
        <v>0</v>
      </c>
      <c r="L154" s="44">
        <f t="shared" si="357"/>
        <v>0</v>
      </c>
      <c r="M154" s="44">
        <f t="shared" si="357"/>
        <v>0</v>
      </c>
      <c r="N154" s="44">
        <f t="shared" si="357"/>
        <v>0</v>
      </c>
      <c r="O154" s="44">
        <f t="shared" si="357"/>
        <v>0</v>
      </c>
      <c r="P154" s="44">
        <f t="shared" si="357"/>
        <v>0</v>
      </c>
      <c r="Q154" s="44">
        <f t="shared" si="357"/>
        <v>0</v>
      </c>
      <c r="R154" s="44">
        <f t="shared" si="357"/>
        <v>0</v>
      </c>
      <c r="S154" s="44">
        <f t="shared" si="357"/>
        <v>0</v>
      </c>
      <c r="T154" s="44">
        <f t="shared" si="357"/>
        <v>0</v>
      </c>
      <c r="U154" s="44">
        <f t="shared" si="357"/>
        <v>0</v>
      </c>
      <c r="V154" s="44">
        <f t="shared" si="357"/>
        <v>0</v>
      </c>
      <c r="W154" s="44">
        <f t="shared" si="357"/>
        <v>0</v>
      </c>
      <c r="X154" s="44">
        <f t="shared" si="357"/>
        <v>0</v>
      </c>
      <c r="Y154" s="44">
        <f t="shared" si="357"/>
        <v>0</v>
      </c>
      <c r="Z154" s="44">
        <f t="shared" si="357"/>
        <v>0</v>
      </c>
      <c r="AA154" s="44">
        <f t="shared" si="357"/>
        <v>0</v>
      </c>
      <c r="AB154" s="44">
        <f t="shared" si="357"/>
        <v>0</v>
      </c>
      <c r="AC154" s="44">
        <f t="shared" si="357"/>
        <v>0</v>
      </c>
      <c r="AD154" s="44">
        <f t="shared" si="357"/>
        <v>0</v>
      </c>
      <c r="AE154" s="44">
        <f t="shared" si="357"/>
        <v>0</v>
      </c>
      <c r="AF154" s="44">
        <f t="shared" si="357"/>
        <v>0</v>
      </c>
      <c r="AG154" s="44">
        <f t="shared" si="357"/>
        <v>0</v>
      </c>
      <c r="AH154" s="44">
        <f t="shared" si="357"/>
        <v>0</v>
      </c>
      <c r="AI154" s="44">
        <f t="shared" si="357"/>
        <v>0</v>
      </c>
      <c r="AJ154" s="44">
        <f t="shared" si="357"/>
        <v>0</v>
      </c>
      <c r="AK154" s="44">
        <f t="shared" si="357"/>
        <v>0</v>
      </c>
      <c r="AL154" s="44">
        <f t="shared" si="357"/>
        <v>0</v>
      </c>
      <c r="AM154" s="44">
        <f t="shared" si="357"/>
        <v>0</v>
      </c>
      <c r="AN154" s="44">
        <f t="shared" si="357"/>
        <v>0</v>
      </c>
      <c r="AO154" s="44">
        <f t="shared" si="357"/>
        <v>0</v>
      </c>
      <c r="AP154" s="44">
        <f t="shared" si="357"/>
        <v>0</v>
      </c>
      <c r="AQ154" s="44">
        <f t="shared" si="357"/>
        <v>0</v>
      </c>
      <c r="AR154" s="44">
        <f t="shared" si="357"/>
        <v>0</v>
      </c>
      <c r="AS154" s="44">
        <f t="shared" si="357"/>
        <v>0</v>
      </c>
      <c r="AT154" s="44">
        <f t="shared" si="357"/>
        <v>0</v>
      </c>
      <c r="AU154" s="44">
        <f t="shared" si="357"/>
        <v>0</v>
      </c>
      <c r="AV154" s="44">
        <f t="shared" si="357"/>
        <v>0</v>
      </c>
      <c r="AW154" s="44">
        <f t="shared" si="357"/>
        <v>0</v>
      </c>
      <c r="AX154" s="44">
        <f t="shared" si="357"/>
        <v>0</v>
      </c>
      <c r="AY154" s="44">
        <f t="shared" si="357"/>
        <v>0</v>
      </c>
      <c r="AZ154" s="44">
        <f t="shared" si="357"/>
        <v>0</v>
      </c>
      <c r="BA154" s="44">
        <f t="shared" si="357"/>
        <v>0</v>
      </c>
      <c r="BB154" s="44">
        <f t="shared" si="357"/>
        <v>0</v>
      </c>
      <c r="BC154" s="44">
        <f t="shared" si="357"/>
        <v>0</v>
      </c>
      <c r="BD154" s="44">
        <f t="shared" si="357"/>
        <v>0</v>
      </c>
      <c r="BE154" s="44">
        <f t="shared" si="357"/>
        <v>0</v>
      </c>
    </row>
    <row r="155" spans="2:79" s="66" customFormat="1" outlineLevel="1">
      <c r="C155" s="67"/>
    </row>
    <row r="156" spans="2:79" s="66" customFormat="1">
      <c r="C156" s="67"/>
    </row>
    <row r="157" spans="2:79">
      <c r="J157" s="26"/>
    </row>
    <row r="158" spans="2:79">
      <c r="J158" s="26"/>
    </row>
  </sheetData>
  <dataValidations count="1">
    <dataValidation type="list" allowBlank="1" showInputMessage="1" showErrorMessage="1" sqref="D20:D51" xr:uid="{00000000-0002-0000-0700-000000000000}">
      <formula1>$B$55:$B$59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README</vt:lpstr>
      <vt:lpstr>Support</vt:lpstr>
      <vt:lpstr>Features</vt:lpstr>
      <vt:lpstr>Disclaimer</vt:lpstr>
      <vt:lpstr>Outline</vt:lpstr>
      <vt:lpstr>Get Started</vt:lpstr>
      <vt:lpstr>Key Reports</vt:lpstr>
      <vt:lpstr>Impact</vt:lpstr>
      <vt:lpstr>Forecast</vt:lpstr>
      <vt:lpstr>Changelog</vt:lpstr>
      <vt:lpstr>Impact!Print_Area</vt:lpstr>
      <vt:lpstr>README!Print_Area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Davidson</cp:lastModifiedBy>
  <dcterms:created xsi:type="dcterms:W3CDTF">2017-07-02T20:28:22Z</dcterms:created>
  <dcterms:modified xsi:type="dcterms:W3CDTF">2019-07-25T17:35:56Z</dcterms:modified>
</cp:coreProperties>
</file>