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1120" yWindow="1120" windowWidth="24480" windowHeight="14940" tabRatio="500"/>
  </bookViews>
  <sheets>
    <sheet name="README" sheetId="11" r:id="rId1"/>
    <sheet name="Support" sheetId="16" r:id="rId2"/>
    <sheet name="Disclaimer" sheetId="17" r:id="rId3"/>
    <sheet name="Outline" sheetId="12" r:id="rId4"/>
    <sheet name="Get Started" sheetId="5" r:id="rId5"/>
    <sheet name="Key Reports" sheetId="6" r:id="rId6"/>
    <sheet name="Forecast" sheetId="8" r:id="rId7"/>
    <sheet name="Changelog" sheetId="18" r:id="rId8"/>
  </sheets>
  <definedNames>
    <definedName name="_xlnm.Print_Area" localSheetId="0">README!$B$2:$B$44</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D8" i="5" l="1"/>
  <c r="G119" i="8"/>
  <c r="G121" i="8"/>
  <c r="G120" i="8"/>
  <c r="G127" i="8"/>
  <c r="G5" i="8"/>
  <c r="G114" i="8"/>
  <c r="G116" i="8"/>
  <c r="G123" i="8"/>
  <c r="G124" i="8"/>
  <c r="G126" i="8"/>
  <c r="H122" i="8"/>
  <c r="H119" i="8"/>
  <c r="H121" i="8"/>
  <c r="H120" i="8"/>
  <c r="H127" i="8"/>
  <c r="H5" i="8"/>
  <c r="H114" i="8"/>
  <c r="H116" i="8"/>
  <c r="H123" i="8"/>
  <c r="H124" i="8"/>
  <c r="H126" i="8"/>
  <c r="H131" i="8"/>
  <c r="I122" i="8"/>
  <c r="I119" i="8"/>
  <c r="I121" i="8"/>
  <c r="I120" i="8"/>
  <c r="I127" i="8"/>
  <c r="I5" i="8"/>
  <c r="I114" i="8"/>
  <c r="I116" i="8"/>
  <c r="I123" i="8"/>
  <c r="I124" i="8"/>
  <c r="I126" i="8"/>
  <c r="I131" i="8"/>
  <c r="J122" i="8"/>
  <c r="J119" i="8"/>
  <c r="J121" i="8"/>
  <c r="J120" i="8"/>
  <c r="J127" i="8"/>
  <c r="J5" i="8"/>
  <c r="J114" i="8"/>
  <c r="J116" i="8"/>
  <c r="J123" i="8"/>
  <c r="J124" i="8"/>
  <c r="J126" i="8"/>
  <c r="J131" i="8"/>
  <c r="K122" i="8"/>
  <c r="K119" i="8"/>
  <c r="K121" i="8"/>
  <c r="K120" i="8"/>
  <c r="K127" i="8"/>
  <c r="K5" i="8"/>
  <c r="K114" i="8"/>
  <c r="K116" i="8"/>
  <c r="K123" i="8"/>
  <c r="K124" i="8"/>
  <c r="K126" i="8"/>
  <c r="K131" i="8"/>
  <c r="L122" i="8"/>
  <c r="L119" i="8"/>
  <c r="L121" i="8"/>
  <c r="L120" i="8"/>
  <c r="L127" i="8"/>
  <c r="L5" i="8"/>
  <c r="L114" i="8"/>
  <c r="L116" i="8"/>
  <c r="L123" i="8"/>
  <c r="L124" i="8"/>
  <c r="L126" i="8"/>
  <c r="L131" i="8"/>
  <c r="M122" i="8"/>
  <c r="M119" i="8"/>
  <c r="M121" i="8"/>
  <c r="M120" i="8"/>
  <c r="M127" i="8"/>
  <c r="M5" i="8"/>
  <c r="M114" i="8"/>
  <c r="M116" i="8"/>
  <c r="M123" i="8"/>
  <c r="M124" i="8"/>
  <c r="M126" i="8"/>
  <c r="M131" i="8"/>
  <c r="N122" i="8"/>
  <c r="N119" i="8"/>
  <c r="N121" i="8"/>
  <c r="N120" i="8"/>
  <c r="N127" i="8"/>
  <c r="N5" i="8"/>
  <c r="N114" i="8"/>
  <c r="N116" i="8"/>
  <c r="N123" i="8"/>
  <c r="N124" i="8"/>
  <c r="N126" i="8"/>
  <c r="N131" i="8"/>
  <c r="O122" i="8"/>
  <c r="O119" i="8"/>
  <c r="O121" i="8"/>
  <c r="O120" i="8"/>
  <c r="O127" i="8"/>
  <c r="O5" i="8"/>
  <c r="O114" i="8"/>
  <c r="O116" i="8"/>
  <c r="O123" i="8"/>
  <c r="O124" i="8"/>
  <c r="O126" i="8"/>
  <c r="O131" i="8"/>
  <c r="P122" i="8"/>
  <c r="P119" i="8"/>
  <c r="P121" i="8"/>
  <c r="P120" i="8"/>
  <c r="P127" i="8"/>
  <c r="P5" i="8"/>
  <c r="P114" i="8"/>
  <c r="P116" i="8"/>
  <c r="P123" i="8"/>
  <c r="P124" i="8"/>
  <c r="P126" i="8"/>
  <c r="P131" i="8"/>
  <c r="Q122" i="8"/>
  <c r="Q119" i="8"/>
  <c r="Q121" i="8"/>
  <c r="Q120" i="8"/>
  <c r="Q127" i="8"/>
  <c r="Q5" i="8"/>
  <c r="Q114" i="8"/>
  <c r="Q116" i="8"/>
  <c r="Q123" i="8"/>
  <c r="Q124" i="8"/>
  <c r="Q126" i="8"/>
  <c r="Q131" i="8"/>
  <c r="R122" i="8"/>
  <c r="R119" i="8"/>
  <c r="R121" i="8"/>
  <c r="R120" i="8"/>
  <c r="R127" i="8"/>
  <c r="R5" i="8"/>
  <c r="R114" i="8"/>
  <c r="R116" i="8"/>
  <c r="R123" i="8"/>
  <c r="R124" i="8"/>
  <c r="R126" i="8"/>
  <c r="R131" i="8"/>
  <c r="S122" i="8"/>
  <c r="S119" i="8"/>
  <c r="S121" i="8"/>
  <c r="S120" i="8"/>
  <c r="S127" i="8"/>
  <c r="S5" i="8"/>
  <c r="S114" i="8"/>
  <c r="S116" i="8"/>
  <c r="S123" i="8"/>
  <c r="S124" i="8"/>
  <c r="S126" i="8"/>
  <c r="S131" i="8"/>
  <c r="T122" i="8"/>
  <c r="T119" i="8"/>
  <c r="T121" i="8"/>
  <c r="T120" i="8"/>
  <c r="T127" i="8"/>
  <c r="T5" i="8"/>
  <c r="T114" i="8"/>
  <c r="T116" i="8"/>
  <c r="T123" i="8"/>
  <c r="T124" i="8"/>
  <c r="T126" i="8"/>
  <c r="T131" i="8"/>
  <c r="U122" i="8"/>
  <c r="U119" i="8"/>
  <c r="U121" i="8"/>
  <c r="U120" i="8"/>
  <c r="U127" i="8"/>
  <c r="U5" i="8"/>
  <c r="U114" i="8"/>
  <c r="U116" i="8"/>
  <c r="U123" i="8"/>
  <c r="U124" i="8"/>
  <c r="U126" i="8"/>
  <c r="U131" i="8"/>
  <c r="V122" i="8"/>
  <c r="V119" i="8"/>
  <c r="V121" i="8"/>
  <c r="V120" i="8"/>
  <c r="V127" i="8"/>
  <c r="V5" i="8"/>
  <c r="V114" i="8"/>
  <c r="V116" i="8"/>
  <c r="V123" i="8"/>
  <c r="V124" i="8"/>
  <c r="V126" i="8"/>
  <c r="V131" i="8"/>
  <c r="W122" i="8"/>
  <c r="W119" i="8"/>
  <c r="W121" i="8"/>
  <c r="W120" i="8"/>
  <c r="W127" i="8"/>
  <c r="W5" i="8"/>
  <c r="W114" i="8"/>
  <c r="W116" i="8"/>
  <c r="W123" i="8"/>
  <c r="W124" i="8"/>
  <c r="W126" i="8"/>
  <c r="W131" i="8"/>
  <c r="X122" i="8"/>
  <c r="X119" i="8"/>
  <c r="X121" i="8"/>
  <c r="X120" i="8"/>
  <c r="X127" i="8"/>
  <c r="X5" i="8"/>
  <c r="X114" i="8"/>
  <c r="X116" i="8"/>
  <c r="X123" i="8"/>
  <c r="X124" i="8"/>
  <c r="X126" i="8"/>
  <c r="X131" i="8"/>
  <c r="Y122" i="8"/>
  <c r="Y119" i="8"/>
  <c r="Y121" i="8"/>
  <c r="Y120" i="8"/>
  <c r="Y127" i="8"/>
  <c r="Y5" i="8"/>
  <c r="Y114" i="8"/>
  <c r="Y116" i="8"/>
  <c r="Y123" i="8"/>
  <c r="Y124" i="8"/>
  <c r="Y126" i="8"/>
  <c r="Y131" i="8"/>
  <c r="Z122" i="8"/>
  <c r="Z119" i="8"/>
  <c r="Z121" i="8"/>
  <c r="Z120" i="8"/>
  <c r="Z127" i="8"/>
  <c r="Z5" i="8"/>
  <c r="Z114" i="8"/>
  <c r="Z116" i="8"/>
  <c r="Z123" i="8"/>
  <c r="Z124" i="8"/>
  <c r="Z126" i="8"/>
  <c r="Z131" i="8"/>
  <c r="AA122" i="8"/>
  <c r="AA119" i="8"/>
  <c r="AA121" i="8"/>
  <c r="AA120" i="8"/>
  <c r="AA127" i="8"/>
  <c r="AA5" i="8"/>
  <c r="AA114" i="8"/>
  <c r="AA116" i="8"/>
  <c r="AA123" i="8"/>
  <c r="AA124" i="8"/>
  <c r="AA126" i="8"/>
  <c r="AA131" i="8"/>
  <c r="AB122" i="8"/>
  <c r="AB119" i="8"/>
  <c r="AB121" i="8"/>
  <c r="AB120" i="8"/>
  <c r="AB127" i="8"/>
  <c r="AB5" i="8"/>
  <c r="AB114" i="8"/>
  <c r="AB116" i="8"/>
  <c r="AB123" i="8"/>
  <c r="AB124" i="8"/>
  <c r="AB126" i="8"/>
  <c r="AB131" i="8"/>
  <c r="AC122" i="8"/>
  <c r="AC119" i="8"/>
  <c r="AC121" i="8"/>
  <c r="AC120" i="8"/>
  <c r="AC127" i="8"/>
  <c r="AC5" i="8"/>
  <c r="AC114" i="8"/>
  <c r="AC116" i="8"/>
  <c r="AC123" i="8"/>
  <c r="AC124" i="8"/>
  <c r="AC126" i="8"/>
  <c r="AC131" i="8"/>
  <c r="AD122" i="8"/>
  <c r="AD119" i="8"/>
  <c r="AD121" i="8"/>
  <c r="AD120" i="8"/>
  <c r="AD127" i="8"/>
  <c r="AD5" i="8"/>
  <c r="AD114" i="8"/>
  <c r="AD116" i="8"/>
  <c r="AD123" i="8"/>
  <c r="AD124" i="8"/>
  <c r="AD126" i="8"/>
  <c r="AD131" i="8"/>
  <c r="AE122" i="8"/>
  <c r="AE119" i="8"/>
  <c r="AE121" i="8"/>
  <c r="AE120" i="8"/>
  <c r="AE127" i="8"/>
  <c r="AE5" i="8"/>
  <c r="AE114" i="8"/>
  <c r="AE116" i="8"/>
  <c r="AE123" i="8"/>
  <c r="AE124" i="8"/>
  <c r="AE126" i="8"/>
  <c r="AE131" i="8"/>
  <c r="AF122" i="8"/>
  <c r="AF119" i="8"/>
  <c r="AF121" i="8"/>
  <c r="AF120" i="8"/>
  <c r="AF127" i="8"/>
  <c r="AF5" i="8"/>
  <c r="AF114" i="8"/>
  <c r="AF116" i="8"/>
  <c r="AF123" i="8"/>
  <c r="AF124" i="8"/>
  <c r="AF126" i="8"/>
  <c r="AF131" i="8"/>
  <c r="AG122" i="8"/>
  <c r="AG119" i="8"/>
  <c r="AG121" i="8"/>
  <c r="AG120" i="8"/>
  <c r="AG127" i="8"/>
  <c r="AG5" i="8"/>
  <c r="AG114" i="8"/>
  <c r="AG116" i="8"/>
  <c r="AG123" i="8"/>
  <c r="AG124" i="8"/>
  <c r="AG126" i="8"/>
  <c r="AG131" i="8"/>
  <c r="AH122" i="8"/>
  <c r="AH119" i="8"/>
  <c r="AH121" i="8"/>
  <c r="AH120" i="8"/>
  <c r="AH127" i="8"/>
  <c r="AH5" i="8"/>
  <c r="AH114" i="8"/>
  <c r="AH116" i="8"/>
  <c r="AH123" i="8"/>
  <c r="AH124" i="8"/>
  <c r="AH126" i="8"/>
  <c r="AH131" i="8"/>
  <c r="AI122" i="8"/>
  <c r="AI119" i="8"/>
  <c r="AI121" i="8"/>
  <c r="AI120" i="8"/>
  <c r="AI127" i="8"/>
  <c r="AI5" i="8"/>
  <c r="AI114" i="8"/>
  <c r="AI116" i="8"/>
  <c r="AI123" i="8"/>
  <c r="AI124" i="8"/>
  <c r="AI126" i="8"/>
  <c r="AI131" i="8"/>
  <c r="AJ122" i="8"/>
  <c r="AJ119" i="8"/>
  <c r="AJ121" i="8"/>
  <c r="AJ120" i="8"/>
  <c r="AJ127" i="8"/>
  <c r="AJ5" i="8"/>
  <c r="AJ114" i="8"/>
  <c r="AJ116" i="8"/>
  <c r="AJ123" i="8"/>
  <c r="AJ124" i="8"/>
  <c r="AJ126" i="8"/>
  <c r="AJ131" i="8"/>
  <c r="AK122" i="8"/>
  <c r="AK119" i="8"/>
  <c r="AK121" i="8"/>
  <c r="AK120" i="8"/>
  <c r="AK127" i="8"/>
  <c r="AK5" i="8"/>
  <c r="AK114" i="8"/>
  <c r="AK116" i="8"/>
  <c r="AK123" i="8"/>
  <c r="AK124" i="8"/>
  <c r="AK126" i="8"/>
  <c r="AK131" i="8"/>
  <c r="AL122" i="8"/>
  <c r="AL119" i="8"/>
  <c r="AL121" i="8"/>
  <c r="AL120" i="8"/>
  <c r="AL127" i="8"/>
  <c r="AL5" i="8"/>
  <c r="AL114" i="8"/>
  <c r="AL116" i="8"/>
  <c r="AL123" i="8"/>
  <c r="AL124" i="8"/>
  <c r="AL126" i="8"/>
  <c r="AL131" i="8"/>
  <c r="AM122" i="8"/>
  <c r="AM119" i="8"/>
  <c r="AM121" i="8"/>
  <c r="AM120" i="8"/>
  <c r="AM127" i="8"/>
  <c r="AM5" i="8"/>
  <c r="AM114" i="8"/>
  <c r="AM116" i="8"/>
  <c r="AM123" i="8"/>
  <c r="AM124" i="8"/>
  <c r="AM126" i="8"/>
  <c r="AM131" i="8"/>
  <c r="AN122" i="8"/>
  <c r="AN119" i="8"/>
  <c r="AN121" i="8"/>
  <c r="AN120" i="8"/>
  <c r="AN127" i="8"/>
  <c r="AN5" i="8"/>
  <c r="AN114" i="8"/>
  <c r="AN116" i="8"/>
  <c r="AN123" i="8"/>
  <c r="AN124" i="8"/>
  <c r="AN126" i="8"/>
  <c r="AN131" i="8"/>
  <c r="AO122" i="8"/>
  <c r="AO119" i="8"/>
  <c r="AO121" i="8"/>
  <c r="AO120" i="8"/>
  <c r="AO127" i="8"/>
  <c r="AO5" i="8"/>
  <c r="AO114" i="8"/>
  <c r="AO116" i="8"/>
  <c r="AO123" i="8"/>
  <c r="AO124" i="8"/>
  <c r="AO126" i="8"/>
  <c r="AO131" i="8"/>
  <c r="AP122" i="8"/>
  <c r="AP119" i="8"/>
  <c r="AP121" i="8"/>
  <c r="AP120" i="8"/>
  <c r="AP127" i="8"/>
  <c r="AP5" i="8"/>
  <c r="AP114" i="8"/>
  <c r="AP116" i="8"/>
  <c r="AP123" i="8"/>
  <c r="AP124" i="8"/>
  <c r="AP126" i="8"/>
  <c r="AP131" i="8"/>
  <c r="AQ122" i="8"/>
  <c r="AQ119" i="8"/>
  <c r="AQ121" i="8"/>
  <c r="AQ120" i="8"/>
  <c r="AQ127" i="8"/>
  <c r="AQ5" i="8"/>
  <c r="AQ114" i="8"/>
  <c r="AQ116" i="8"/>
  <c r="AQ123" i="8"/>
  <c r="AQ124" i="8"/>
  <c r="AQ126" i="8"/>
  <c r="AQ131" i="8"/>
  <c r="AR122" i="8"/>
  <c r="AR119" i="8"/>
  <c r="AR121" i="8"/>
  <c r="AR120" i="8"/>
  <c r="AR127" i="8"/>
  <c r="AR5" i="8"/>
  <c r="AR114" i="8"/>
  <c r="AR116" i="8"/>
  <c r="AR123" i="8"/>
  <c r="AR124" i="8"/>
  <c r="AR126" i="8"/>
  <c r="AR131" i="8"/>
  <c r="AS122" i="8"/>
  <c r="AS119" i="8"/>
  <c r="AS121" i="8"/>
  <c r="AS120" i="8"/>
  <c r="AS127" i="8"/>
  <c r="AS5" i="8"/>
  <c r="AS114" i="8"/>
  <c r="AS116" i="8"/>
  <c r="AS123" i="8"/>
  <c r="AS124" i="8"/>
  <c r="AS126" i="8"/>
  <c r="AS131" i="8"/>
  <c r="AT122" i="8"/>
  <c r="AT119" i="8"/>
  <c r="AT121" i="8"/>
  <c r="AT120" i="8"/>
  <c r="AT127" i="8"/>
  <c r="AT5" i="8"/>
  <c r="AT114" i="8"/>
  <c r="AT116" i="8"/>
  <c r="AT123" i="8"/>
  <c r="AT124" i="8"/>
  <c r="AT126" i="8"/>
  <c r="AT131" i="8"/>
  <c r="AU122" i="8"/>
  <c r="AU119" i="8"/>
  <c r="AU121" i="8"/>
  <c r="AU120" i="8"/>
  <c r="AU127" i="8"/>
  <c r="AU5" i="8"/>
  <c r="AU114" i="8"/>
  <c r="AU116" i="8"/>
  <c r="AU123" i="8"/>
  <c r="AU124" i="8"/>
  <c r="AU126" i="8"/>
  <c r="AU131" i="8"/>
  <c r="AV122" i="8"/>
  <c r="AV119" i="8"/>
  <c r="AV121" i="8"/>
  <c r="AV120" i="8"/>
  <c r="AV127" i="8"/>
  <c r="AV5" i="8"/>
  <c r="AV114" i="8"/>
  <c r="AV116" i="8"/>
  <c r="AV123" i="8"/>
  <c r="AV124" i="8"/>
  <c r="AV126" i="8"/>
  <c r="AV131" i="8"/>
  <c r="AW122" i="8"/>
  <c r="AW119" i="8"/>
  <c r="AW121" i="8"/>
  <c r="AW120" i="8"/>
  <c r="AW127" i="8"/>
  <c r="AW5" i="8"/>
  <c r="AW114" i="8"/>
  <c r="AW116" i="8"/>
  <c r="AW123" i="8"/>
  <c r="AW124" i="8"/>
  <c r="AW126" i="8"/>
  <c r="AW131" i="8"/>
  <c r="AX122" i="8"/>
  <c r="AX119" i="8"/>
  <c r="AX121" i="8"/>
  <c r="AX120" i="8"/>
  <c r="AX127" i="8"/>
  <c r="AX5" i="8"/>
  <c r="AX114" i="8"/>
  <c r="AX116" i="8"/>
  <c r="AX123" i="8"/>
  <c r="AX124" i="8"/>
  <c r="AX126" i="8"/>
  <c r="AX131" i="8"/>
  <c r="AY122" i="8"/>
  <c r="AY119" i="8"/>
  <c r="AY121" i="8"/>
  <c r="AY120" i="8"/>
  <c r="AY127" i="8"/>
  <c r="AY5" i="8"/>
  <c r="AY114" i="8"/>
  <c r="AY116" i="8"/>
  <c r="AY123" i="8"/>
  <c r="AY124" i="8"/>
  <c r="AY126" i="8"/>
  <c r="AY131" i="8"/>
  <c r="AZ122" i="8"/>
  <c r="AZ119" i="8"/>
  <c r="AZ121" i="8"/>
  <c r="AZ120" i="8"/>
  <c r="AZ127" i="8"/>
  <c r="AZ5" i="8"/>
  <c r="AZ114" i="8"/>
  <c r="AZ116" i="8"/>
  <c r="AZ123" i="8"/>
  <c r="AZ124" i="8"/>
  <c r="AZ126" i="8"/>
  <c r="AZ131" i="8"/>
  <c r="BA122" i="8"/>
  <c r="BA119" i="8"/>
  <c r="BA121" i="8"/>
  <c r="BA120" i="8"/>
  <c r="BA127" i="8"/>
  <c r="BA5" i="8"/>
  <c r="BA114" i="8"/>
  <c r="BA116" i="8"/>
  <c r="BA123" i="8"/>
  <c r="BA124" i="8"/>
  <c r="BA126" i="8"/>
  <c r="BA131" i="8"/>
  <c r="G131"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6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6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6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6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6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67" i="8"/>
  <c r="N18" i="8"/>
  <c r="N19" i="8"/>
  <c r="N20" i="8"/>
  <c r="N21" i="8"/>
  <c r="N22" i="8"/>
  <c r="N23" i="8"/>
  <c r="N24" i="8"/>
  <c r="N25" i="8"/>
  <c r="N26" i="8"/>
  <c r="N27" i="8"/>
  <c r="N28" i="8"/>
  <c r="N29" i="8"/>
  <c r="N30" i="8"/>
  <c r="N31" i="8"/>
  <c r="N32" i="8"/>
  <c r="N33" i="8"/>
  <c r="N34" i="8"/>
  <c r="N35" i="8"/>
  <c r="N36" i="8"/>
  <c r="N37" i="8"/>
  <c r="N38" i="8"/>
  <c r="N39" i="8"/>
  <c r="N40" i="8"/>
  <c r="N41" i="8"/>
  <c r="N42" i="8"/>
  <c r="N43" i="8"/>
  <c r="N44" i="8"/>
  <c r="N45" i="8"/>
  <c r="N46" i="8"/>
  <c r="N47" i="8"/>
  <c r="N48" i="8"/>
  <c r="N49" i="8"/>
  <c r="N50" i="8"/>
  <c r="N67" i="8"/>
  <c r="O18" i="8"/>
  <c r="O19" i="8"/>
  <c r="O20" i="8"/>
  <c r="O21" i="8"/>
  <c r="O22" i="8"/>
  <c r="O23" i="8"/>
  <c r="O24" i="8"/>
  <c r="O25" i="8"/>
  <c r="O26" i="8"/>
  <c r="O27" i="8"/>
  <c r="O28" i="8"/>
  <c r="O29" i="8"/>
  <c r="O30" i="8"/>
  <c r="O31" i="8"/>
  <c r="O32" i="8"/>
  <c r="O33" i="8"/>
  <c r="O34" i="8"/>
  <c r="O35" i="8"/>
  <c r="O36" i="8"/>
  <c r="O37" i="8"/>
  <c r="O38" i="8"/>
  <c r="O39" i="8"/>
  <c r="O40" i="8"/>
  <c r="O41" i="8"/>
  <c r="O42" i="8"/>
  <c r="O43" i="8"/>
  <c r="O44" i="8"/>
  <c r="O45" i="8"/>
  <c r="O46" i="8"/>
  <c r="O47" i="8"/>
  <c r="O48" i="8"/>
  <c r="O49" i="8"/>
  <c r="O50" i="8"/>
  <c r="O67" i="8"/>
  <c r="P18" i="8"/>
  <c r="P19" i="8"/>
  <c r="P20" i="8"/>
  <c r="P21" i="8"/>
  <c r="P22" i="8"/>
  <c r="P23" i="8"/>
  <c r="P24" i="8"/>
  <c r="P25" i="8"/>
  <c r="P26" i="8"/>
  <c r="P27" i="8"/>
  <c r="P28" i="8"/>
  <c r="P29" i="8"/>
  <c r="P30" i="8"/>
  <c r="P31" i="8"/>
  <c r="P32" i="8"/>
  <c r="P33" i="8"/>
  <c r="P34" i="8"/>
  <c r="P35" i="8"/>
  <c r="P36" i="8"/>
  <c r="P37" i="8"/>
  <c r="P38" i="8"/>
  <c r="P39" i="8"/>
  <c r="P40" i="8"/>
  <c r="P41" i="8"/>
  <c r="P42" i="8"/>
  <c r="P43" i="8"/>
  <c r="P44" i="8"/>
  <c r="P45" i="8"/>
  <c r="P46" i="8"/>
  <c r="P47" i="8"/>
  <c r="P48" i="8"/>
  <c r="P49" i="8"/>
  <c r="P50" i="8"/>
  <c r="P6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6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6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6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6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67" i="8"/>
  <c r="V18" i="8"/>
  <c r="V19" i="8"/>
  <c r="V20" i="8"/>
  <c r="V21" i="8"/>
  <c r="V22" i="8"/>
  <c r="V23" i="8"/>
  <c r="V24" i="8"/>
  <c r="V25" i="8"/>
  <c r="V26" i="8"/>
  <c r="V27" i="8"/>
  <c r="V28" i="8"/>
  <c r="V29" i="8"/>
  <c r="V30" i="8"/>
  <c r="V31" i="8"/>
  <c r="V32" i="8"/>
  <c r="V33" i="8"/>
  <c r="V34" i="8"/>
  <c r="V35" i="8"/>
  <c r="V36" i="8"/>
  <c r="V37" i="8"/>
  <c r="V38" i="8"/>
  <c r="V39" i="8"/>
  <c r="V40" i="8"/>
  <c r="V41" i="8"/>
  <c r="V42" i="8"/>
  <c r="V43" i="8"/>
  <c r="V44" i="8"/>
  <c r="V45" i="8"/>
  <c r="V46" i="8"/>
  <c r="V47" i="8"/>
  <c r="V48" i="8"/>
  <c r="V49" i="8"/>
  <c r="V50" i="8"/>
  <c r="V67" i="8"/>
  <c r="W18" i="8"/>
  <c r="W19" i="8"/>
  <c r="W20" i="8"/>
  <c r="W21" i="8"/>
  <c r="W22" i="8"/>
  <c r="W23" i="8"/>
  <c r="W24" i="8"/>
  <c r="W25" i="8"/>
  <c r="W26" i="8"/>
  <c r="W27" i="8"/>
  <c r="W28" i="8"/>
  <c r="W29" i="8"/>
  <c r="W30" i="8"/>
  <c r="W31" i="8"/>
  <c r="W32" i="8"/>
  <c r="W33" i="8"/>
  <c r="W34" i="8"/>
  <c r="W35" i="8"/>
  <c r="W36" i="8"/>
  <c r="W37" i="8"/>
  <c r="W38" i="8"/>
  <c r="W39" i="8"/>
  <c r="W40" i="8"/>
  <c r="W41" i="8"/>
  <c r="W42" i="8"/>
  <c r="W43" i="8"/>
  <c r="W44" i="8"/>
  <c r="W45" i="8"/>
  <c r="W46" i="8"/>
  <c r="W47" i="8"/>
  <c r="W48" i="8"/>
  <c r="W49" i="8"/>
  <c r="W50" i="8"/>
  <c r="W67" i="8"/>
  <c r="X18" i="8"/>
  <c r="X19" i="8"/>
  <c r="X20" i="8"/>
  <c r="X21" i="8"/>
  <c r="X22" i="8"/>
  <c r="X23" i="8"/>
  <c r="X24" i="8"/>
  <c r="X25" i="8"/>
  <c r="X26" i="8"/>
  <c r="X27" i="8"/>
  <c r="X28" i="8"/>
  <c r="X29" i="8"/>
  <c r="X30" i="8"/>
  <c r="X31" i="8"/>
  <c r="X32" i="8"/>
  <c r="X33" i="8"/>
  <c r="X34" i="8"/>
  <c r="X35" i="8"/>
  <c r="X36" i="8"/>
  <c r="X37" i="8"/>
  <c r="X38" i="8"/>
  <c r="X39" i="8"/>
  <c r="X40" i="8"/>
  <c r="X41" i="8"/>
  <c r="X42" i="8"/>
  <c r="X43" i="8"/>
  <c r="X44" i="8"/>
  <c r="X45" i="8"/>
  <c r="X46" i="8"/>
  <c r="X47" i="8"/>
  <c r="X48" i="8"/>
  <c r="X49" i="8"/>
  <c r="X50" i="8"/>
  <c r="X67" i="8"/>
  <c r="Y18" i="8"/>
  <c r="Y19" i="8"/>
  <c r="Y20" i="8"/>
  <c r="Y21" i="8"/>
  <c r="Y22" i="8"/>
  <c r="Y23" i="8"/>
  <c r="Y24" i="8"/>
  <c r="Y25" i="8"/>
  <c r="Y26" i="8"/>
  <c r="Y27" i="8"/>
  <c r="Y28" i="8"/>
  <c r="Y29" i="8"/>
  <c r="Y30" i="8"/>
  <c r="Y31" i="8"/>
  <c r="Y32" i="8"/>
  <c r="Y33" i="8"/>
  <c r="Y34" i="8"/>
  <c r="Y35" i="8"/>
  <c r="Y36" i="8"/>
  <c r="Y37" i="8"/>
  <c r="Y38" i="8"/>
  <c r="Y39" i="8"/>
  <c r="Y40" i="8"/>
  <c r="Y41" i="8"/>
  <c r="Y42" i="8"/>
  <c r="Y43" i="8"/>
  <c r="Y44" i="8"/>
  <c r="Y45" i="8"/>
  <c r="Y46" i="8"/>
  <c r="Y47" i="8"/>
  <c r="Y48" i="8"/>
  <c r="Y49" i="8"/>
  <c r="Y50" i="8"/>
  <c r="Y67" i="8"/>
  <c r="Z18" i="8"/>
  <c r="Z19" i="8"/>
  <c r="Z20" i="8"/>
  <c r="Z21" i="8"/>
  <c r="Z22" i="8"/>
  <c r="Z23" i="8"/>
  <c r="Z24" i="8"/>
  <c r="Z25" i="8"/>
  <c r="Z26" i="8"/>
  <c r="Z27" i="8"/>
  <c r="Z28" i="8"/>
  <c r="Z29" i="8"/>
  <c r="Z30" i="8"/>
  <c r="Z31" i="8"/>
  <c r="Z32" i="8"/>
  <c r="Z33" i="8"/>
  <c r="Z34" i="8"/>
  <c r="Z35" i="8"/>
  <c r="Z36" i="8"/>
  <c r="Z37" i="8"/>
  <c r="Z38" i="8"/>
  <c r="Z39" i="8"/>
  <c r="Z40" i="8"/>
  <c r="Z41" i="8"/>
  <c r="Z42" i="8"/>
  <c r="Z43" i="8"/>
  <c r="Z44" i="8"/>
  <c r="Z45" i="8"/>
  <c r="Z46" i="8"/>
  <c r="Z47" i="8"/>
  <c r="Z48" i="8"/>
  <c r="Z49" i="8"/>
  <c r="Z50" i="8"/>
  <c r="Z67" i="8"/>
  <c r="AA18" i="8"/>
  <c r="AA19" i="8"/>
  <c r="AA20" i="8"/>
  <c r="AA21" i="8"/>
  <c r="AA22" i="8"/>
  <c r="AA23" i="8"/>
  <c r="AA24" i="8"/>
  <c r="AA25" i="8"/>
  <c r="AA26" i="8"/>
  <c r="AA27" i="8"/>
  <c r="AA28" i="8"/>
  <c r="AA29" i="8"/>
  <c r="AA30" i="8"/>
  <c r="AA31" i="8"/>
  <c r="AA32" i="8"/>
  <c r="AA33" i="8"/>
  <c r="AA34" i="8"/>
  <c r="AA35" i="8"/>
  <c r="AA36" i="8"/>
  <c r="AA37" i="8"/>
  <c r="AA38" i="8"/>
  <c r="AA39" i="8"/>
  <c r="AA40" i="8"/>
  <c r="AA41" i="8"/>
  <c r="AA42" i="8"/>
  <c r="AA43" i="8"/>
  <c r="AA44" i="8"/>
  <c r="AA45" i="8"/>
  <c r="AA46" i="8"/>
  <c r="AA47" i="8"/>
  <c r="AA48" i="8"/>
  <c r="AA49" i="8"/>
  <c r="AA50" i="8"/>
  <c r="AA67" i="8"/>
  <c r="AB18" i="8"/>
  <c r="AB19" i="8"/>
  <c r="AB20" i="8"/>
  <c r="AB21" i="8"/>
  <c r="AB22" i="8"/>
  <c r="AB23" i="8"/>
  <c r="AB24" i="8"/>
  <c r="AB25" i="8"/>
  <c r="AB26" i="8"/>
  <c r="AB27" i="8"/>
  <c r="AB28" i="8"/>
  <c r="AB29" i="8"/>
  <c r="AB30" i="8"/>
  <c r="AB31" i="8"/>
  <c r="AB32" i="8"/>
  <c r="AB33" i="8"/>
  <c r="AB34" i="8"/>
  <c r="AB35" i="8"/>
  <c r="AB36" i="8"/>
  <c r="AB37" i="8"/>
  <c r="AB38" i="8"/>
  <c r="AB39" i="8"/>
  <c r="AB40" i="8"/>
  <c r="AB41" i="8"/>
  <c r="AB42" i="8"/>
  <c r="AB43" i="8"/>
  <c r="AB44" i="8"/>
  <c r="AB45" i="8"/>
  <c r="AB46" i="8"/>
  <c r="AB47" i="8"/>
  <c r="AB48" i="8"/>
  <c r="AB49" i="8"/>
  <c r="AB50" i="8"/>
  <c r="AB6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67" i="8"/>
  <c r="AD18" i="8"/>
  <c r="AD19" i="8"/>
  <c r="AD20" i="8"/>
  <c r="AD21" i="8"/>
  <c r="AD22" i="8"/>
  <c r="AD23" i="8"/>
  <c r="AD24" i="8"/>
  <c r="AD25" i="8"/>
  <c r="AD26" i="8"/>
  <c r="AD27" i="8"/>
  <c r="AD28" i="8"/>
  <c r="AD29" i="8"/>
  <c r="AD30" i="8"/>
  <c r="AD31" i="8"/>
  <c r="AD32" i="8"/>
  <c r="AD33" i="8"/>
  <c r="AD34" i="8"/>
  <c r="AD35" i="8"/>
  <c r="AD36" i="8"/>
  <c r="AD37" i="8"/>
  <c r="AD38" i="8"/>
  <c r="AD39" i="8"/>
  <c r="AD40" i="8"/>
  <c r="AD41" i="8"/>
  <c r="AD42" i="8"/>
  <c r="AD43" i="8"/>
  <c r="AD44" i="8"/>
  <c r="AD45" i="8"/>
  <c r="AD46" i="8"/>
  <c r="AD47" i="8"/>
  <c r="AD48" i="8"/>
  <c r="AD49" i="8"/>
  <c r="AD50" i="8"/>
  <c r="AD67" i="8"/>
  <c r="AE18" i="8"/>
  <c r="AE19" i="8"/>
  <c r="AE20" i="8"/>
  <c r="AE21" i="8"/>
  <c r="AE22" i="8"/>
  <c r="AE23" i="8"/>
  <c r="AE24" i="8"/>
  <c r="AE25" i="8"/>
  <c r="AE26" i="8"/>
  <c r="AE27" i="8"/>
  <c r="AE28" i="8"/>
  <c r="AE29" i="8"/>
  <c r="AE30" i="8"/>
  <c r="AE31" i="8"/>
  <c r="AE32" i="8"/>
  <c r="AE33" i="8"/>
  <c r="AE34" i="8"/>
  <c r="AE35" i="8"/>
  <c r="AE36" i="8"/>
  <c r="AE37" i="8"/>
  <c r="AE38" i="8"/>
  <c r="AE39" i="8"/>
  <c r="AE40" i="8"/>
  <c r="AE41" i="8"/>
  <c r="AE42" i="8"/>
  <c r="AE43" i="8"/>
  <c r="AE44" i="8"/>
  <c r="AE45" i="8"/>
  <c r="AE46" i="8"/>
  <c r="AE47" i="8"/>
  <c r="AE48" i="8"/>
  <c r="AE49" i="8"/>
  <c r="AE50" i="8"/>
  <c r="AE6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67" i="8"/>
  <c r="AG18" i="8"/>
  <c r="AG19" i="8"/>
  <c r="AG20" i="8"/>
  <c r="AG21" i="8"/>
  <c r="AG22" i="8"/>
  <c r="AG23" i="8"/>
  <c r="AG24" i="8"/>
  <c r="AG25" i="8"/>
  <c r="AG26" i="8"/>
  <c r="AG27" i="8"/>
  <c r="AG28" i="8"/>
  <c r="AG29" i="8"/>
  <c r="AG30" i="8"/>
  <c r="AG31" i="8"/>
  <c r="AG32" i="8"/>
  <c r="AG33" i="8"/>
  <c r="AG34" i="8"/>
  <c r="AG35" i="8"/>
  <c r="AG36" i="8"/>
  <c r="AG37" i="8"/>
  <c r="AG38" i="8"/>
  <c r="AG39" i="8"/>
  <c r="AG40" i="8"/>
  <c r="AG41" i="8"/>
  <c r="AG42" i="8"/>
  <c r="AG43" i="8"/>
  <c r="AG44" i="8"/>
  <c r="AG45" i="8"/>
  <c r="AG46" i="8"/>
  <c r="AG47" i="8"/>
  <c r="AG48" i="8"/>
  <c r="AG49" i="8"/>
  <c r="AG50" i="8"/>
  <c r="AG67" i="8"/>
  <c r="AH18" i="8"/>
  <c r="AH19" i="8"/>
  <c r="AH20" i="8"/>
  <c r="AH21" i="8"/>
  <c r="AH22" i="8"/>
  <c r="AH23" i="8"/>
  <c r="AH24" i="8"/>
  <c r="AH25" i="8"/>
  <c r="AH26" i="8"/>
  <c r="AH27" i="8"/>
  <c r="AH28" i="8"/>
  <c r="AH29" i="8"/>
  <c r="AH30" i="8"/>
  <c r="AH31" i="8"/>
  <c r="AH32" i="8"/>
  <c r="AH33" i="8"/>
  <c r="AH34" i="8"/>
  <c r="AH35" i="8"/>
  <c r="AH36" i="8"/>
  <c r="AH37" i="8"/>
  <c r="AH38" i="8"/>
  <c r="AH39" i="8"/>
  <c r="AH40" i="8"/>
  <c r="AH41" i="8"/>
  <c r="AH42" i="8"/>
  <c r="AH43" i="8"/>
  <c r="AH44" i="8"/>
  <c r="AH45" i="8"/>
  <c r="AH46" i="8"/>
  <c r="AH47" i="8"/>
  <c r="AH48" i="8"/>
  <c r="AH49" i="8"/>
  <c r="AH50" i="8"/>
  <c r="AH67" i="8"/>
  <c r="AI18" i="8"/>
  <c r="AI19" i="8"/>
  <c r="AI20" i="8"/>
  <c r="AI21" i="8"/>
  <c r="AI22" i="8"/>
  <c r="AI23" i="8"/>
  <c r="AI24" i="8"/>
  <c r="AI25" i="8"/>
  <c r="AI26" i="8"/>
  <c r="AI27" i="8"/>
  <c r="AI28" i="8"/>
  <c r="AI29" i="8"/>
  <c r="AI30" i="8"/>
  <c r="AI31" i="8"/>
  <c r="AI32" i="8"/>
  <c r="AI33" i="8"/>
  <c r="AI34" i="8"/>
  <c r="AI35" i="8"/>
  <c r="AI36" i="8"/>
  <c r="AI37" i="8"/>
  <c r="AI38" i="8"/>
  <c r="AI39" i="8"/>
  <c r="AI40" i="8"/>
  <c r="AI41" i="8"/>
  <c r="AI42" i="8"/>
  <c r="AI43" i="8"/>
  <c r="AI44" i="8"/>
  <c r="AI45" i="8"/>
  <c r="AI46" i="8"/>
  <c r="AI47" i="8"/>
  <c r="AI48" i="8"/>
  <c r="AI49" i="8"/>
  <c r="AI50" i="8"/>
  <c r="AI67" i="8"/>
  <c r="AJ18" i="8"/>
  <c r="AJ19" i="8"/>
  <c r="AJ20" i="8"/>
  <c r="AJ21" i="8"/>
  <c r="AJ22" i="8"/>
  <c r="AJ23" i="8"/>
  <c r="AJ24" i="8"/>
  <c r="AJ25" i="8"/>
  <c r="AJ26" i="8"/>
  <c r="AJ27" i="8"/>
  <c r="AJ28" i="8"/>
  <c r="AJ29" i="8"/>
  <c r="AJ30" i="8"/>
  <c r="AJ31" i="8"/>
  <c r="AJ32" i="8"/>
  <c r="AJ33" i="8"/>
  <c r="AJ34" i="8"/>
  <c r="AJ35" i="8"/>
  <c r="AJ36" i="8"/>
  <c r="AJ37" i="8"/>
  <c r="AJ38" i="8"/>
  <c r="AJ39" i="8"/>
  <c r="AJ40" i="8"/>
  <c r="AJ41" i="8"/>
  <c r="AJ42" i="8"/>
  <c r="AJ43" i="8"/>
  <c r="AJ44" i="8"/>
  <c r="AJ45" i="8"/>
  <c r="AJ46" i="8"/>
  <c r="AJ47" i="8"/>
  <c r="AJ48" i="8"/>
  <c r="AJ49" i="8"/>
  <c r="AJ50" i="8"/>
  <c r="AJ67" i="8"/>
  <c r="AK18" i="8"/>
  <c r="AK19" i="8"/>
  <c r="AK20" i="8"/>
  <c r="AK21" i="8"/>
  <c r="AK22" i="8"/>
  <c r="AK23" i="8"/>
  <c r="AK24" i="8"/>
  <c r="AK25" i="8"/>
  <c r="AK26" i="8"/>
  <c r="AK27" i="8"/>
  <c r="AK28" i="8"/>
  <c r="AK29" i="8"/>
  <c r="AK30" i="8"/>
  <c r="AK31" i="8"/>
  <c r="AK32" i="8"/>
  <c r="AK33" i="8"/>
  <c r="AK34" i="8"/>
  <c r="AK35" i="8"/>
  <c r="AK36" i="8"/>
  <c r="AK37" i="8"/>
  <c r="AK38" i="8"/>
  <c r="AK39" i="8"/>
  <c r="AK40" i="8"/>
  <c r="AK41" i="8"/>
  <c r="AK42" i="8"/>
  <c r="AK43" i="8"/>
  <c r="AK44" i="8"/>
  <c r="AK45" i="8"/>
  <c r="AK46" i="8"/>
  <c r="AK47" i="8"/>
  <c r="AK48" i="8"/>
  <c r="AK49" i="8"/>
  <c r="AK50" i="8"/>
  <c r="AK67" i="8"/>
  <c r="AL18" i="8"/>
  <c r="AL19" i="8"/>
  <c r="AL20" i="8"/>
  <c r="AL21" i="8"/>
  <c r="AL22" i="8"/>
  <c r="AL23" i="8"/>
  <c r="AL24" i="8"/>
  <c r="AL25" i="8"/>
  <c r="AL26" i="8"/>
  <c r="AL27" i="8"/>
  <c r="AL28" i="8"/>
  <c r="AL29" i="8"/>
  <c r="AL30" i="8"/>
  <c r="AL31" i="8"/>
  <c r="AL32" i="8"/>
  <c r="AL33" i="8"/>
  <c r="AL34" i="8"/>
  <c r="AL35" i="8"/>
  <c r="AL36" i="8"/>
  <c r="AL37" i="8"/>
  <c r="AL38" i="8"/>
  <c r="AL39" i="8"/>
  <c r="AL40" i="8"/>
  <c r="AL41" i="8"/>
  <c r="AL42" i="8"/>
  <c r="AL43" i="8"/>
  <c r="AL44" i="8"/>
  <c r="AL45" i="8"/>
  <c r="AL46" i="8"/>
  <c r="AL47" i="8"/>
  <c r="AL48" i="8"/>
  <c r="AL49" i="8"/>
  <c r="AL50" i="8"/>
  <c r="AL6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67" i="8"/>
  <c r="AN18" i="8"/>
  <c r="AN19"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67" i="8"/>
  <c r="AO18" i="8"/>
  <c r="AO19" i="8"/>
  <c r="AO20" i="8"/>
  <c r="AO21" i="8"/>
  <c r="AO22" i="8"/>
  <c r="AO23" i="8"/>
  <c r="AO24" i="8"/>
  <c r="AO25" i="8"/>
  <c r="AO26" i="8"/>
  <c r="AO27" i="8"/>
  <c r="AO28" i="8"/>
  <c r="AO29" i="8"/>
  <c r="AO30" i="8"/>
  <c r="AO31" i="8"/>
  <c r="AO32" i="8"/>
  <c r="AO33" i="8"/>
  <c r="AO34" i="8"/>
  <c r="AO35" i="8"/>
  <c r="AO36" i="8"/>
  <c r="AO37" i="8"/>
  <c r="AO38" i="8"/>
  <c r="AO39" i="8"/>
  <c r="AO40" i="8"/>
  <c r="AO41" i="8"/>
  <c r="AO42" i="8"/>
  <c r="AO43" i="8"/>
  <c r="AO44" i="8"/>
  <c r="AO45" i="8"/>
  <c r="AO46" i="8"/>
  <c r="AO47" i="8"/>
  <c r="AO48" i="8"/>
  <c r="AO49" i="8"/>
  <c r="AO50" i="8"/>
  <c r="AO67" i="8"/>
  <c r="AP18" i="8"/>
  <c r="AP19" i="8"/>
  <c r="AP20" i="8"/>
  <c r="AP21" i="8"/>
  <c r="AP22" i="8"/>
  <c r="AP23" i="8"/>
  <c r="AP24" i="8"/>
  <c r="AP25" i="8"/>
  <c r="AP26" i="8"/>
  <c r="AP27" i="8"/>
  <c r="AP28" i="8"/>
  <c r="AP29" i="8"/>
  <c r="AP30" i="8"/>
  <c r="AP31" i="8"/>
  <c r="AP32" i="8"/>
  <c r="AP33" i="8"/>
  <c r="AP34" i="8"/>
  <c r="AP35" i="8"/>
  <c r="AP36" i="8"/>
  <c r="AP37" i="8"/>
  <c r="AP38" i="8"/>
  <c r="AP39" i="8"/>
  <c r="AP40" i="8"/>
  <c r="AP41" i="8"/>
  <c r="AP42" i="8"/>
  <c r="AP43" i="8"/>
  <c r="AP44" i="8"/>
  <c r="AP45" i="8"/>
  <c r="AP46" i="8"/>
  <c r="AP47" i="8"/>
  <c r="AP48" i="8"/>
  <c r="AP49" i="8"/>
  <c r="AP50" i="8"/>
  <c r="AP67" i="8"/>
  <c r="AQ18" i="8"/>
  <c r="AQ19" i="8"/>
  <c r="AQ20" i="8"/>
  <c r="AQ21" i="8"/>
  <c r="AQ22" i="8"/>
  <c r="AQ23" i="8"/>
  <c r="AQ24" i="8"/>
  <c r="AQ25" i="8"/>
  <c r="AQ26" i="8"/>
  <c r="AQ27" i="8"/>
  <c r="AQ28" i="8"/>
  <c r="AQ29" i="8"/>
  <c r="AQ30" i="8"/>
  <c r="AQ31" i="8"/>
  <c r="AQ32" i="8"/>
  <c r="AQ33" i="8"/>
  <c r="AQ34" i="8"/>
  <c r="AQ35" i="8"/>
  <c r="AQ36" i="8"/>
  <c r="AQ37" i="8"/>
  <c r="AQ38" i="8"/>
  <c r="AQ39" i="8"/>
  <c r="AQ40" i="8"/>
  <c r="AQ41" i="8"/>
  <c r="AQ42" i="8"/>
  <c r="AQ43" i="8"/>
  <c r="AQ44" i="8"/>
  <c r="AQ45" i="8"/>
  <c r="AQ46" i="8"/>
  <c r="AQ47" i="8"/>
  <c r="AQ48" i="8"/>
  <c r="AQ49" i="8"/>
  <c r="AQ50" i="8"/>
  <c r="AQ67" i="8"/>
  <c r="AR18" i="8"/>
  <c r="AR19"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67" i="8"/>
  <c r="AS18" i="8"/>
  <c r="AS19" i="8"/>
  <c r="AS20" i="8"/>
  <c r="AS21" i="8"/>
  <c r="AS22" i="8"/>
  <c r="AS23" i="8"/>
  <c r="AS24" i="8"/>
  <c r="AS25" i="8"/>
  <c r="AS26" i="8"/>
  <c r="AS27" i="8"/>
  <c r="AS28" i="8"/>
  <c r="AS29" i="8"/>
  <c r="AS30" i="8"/>
  <c r="AS31" i="8"/>
  <c r="AS32" i="8"/>
  <c r="AS33" i="8"/>
  <c r="AS34" i="8"/>
  <c r="AS35" i="8"/>
  <c r="AS36" i="8"/>
  <c r="AS37" i="8"/>
  <c r="AS38" i="8"/>
  <c r="AS39" i="8"/>
  <c r="AS40" i="8"/>
  <c r="AS41" i="8"/>
  <c r="AS42" i="8"/>
  <c r="AS43" i="8"/>
  <c r="AS44" i="8"/>
  <c r="AS45" i="8"/>
  <c r="AS46" i="8"/>
  <c r="AS47" i="8"/>
  <c r="AS48" i="8"/>
  <c r="AS49" i="8"/>
  <c r="AS50" i="8"/>
  <c r="AS67" i="8"/>
  <c r="AT18" i="8"/>
  <c r="AT19" i="8"/>
  <c r="AT20" i="8"/>
  <c r="AT21" i="8"/>
  <c r="AT22" i="8"/>
  <c r="AT23" i="8"/>
  <c r="AT24" i="8"/>
  <c r="AT25" i="8"/>
  <c r="AT26" i="8"/>
  <c r="AT27" i="8"/>
  <c r="AT28" i="8"/>
  <c r="AT29" i="8"/>
  <c r="AT30" i="8"/>
  <c r="AT31" i="8"/>
  <c r="AT32" i="8"/>
  <c r="AT33" i="8"/>
  <c r="AT34" i="8"/>
  <c r="AT35" i="8"/>
  <c r="AT36" i="8"/>
  <c r="AT37" i="8"/>
  <c r="AT38" i="8"/>
  <c r="AT39" i="8"/>
  <c r="AT40" i="8"/>
  <c r="AT41" i="8"/>
  <c r="AT42" i="8"/>
  <c r="AT43" i="8"/>
  <c r="AT44" i="8"/>
  <c r="AT45" i="8"/>
  <c r="AT46" i="8"/>
  <c r="AT47" i="8"/>
  <c r="AT48" i="8"/>
  <c r="AT49" i="8"/>
  <c r="AT50" i="8"/>
  <c r="AT67" i="8"/>
  <c r="AU18" i="8"/>
  <c r="AU19" i="8"/>
  <c r="AU20" i="8"/>
  <c r="AU21" i="8"/>
  <c r="AU22" i="8"/>
  <c r="AU23" i="8"/>
  <c r="AU24" i="8"/>
  <c r="AU25" i="8"/>
  <c r="AU26" i="8"/>
  <c r="AU27" i="8"/>
  <c r="AU28" i="8"/>
  <c r="AU29" i="8"/>
  <c r="AU30" i="8"/>
  <c r="AU31" i="8"/>
  <c r="AU32" i="8"/>
  <c r="AU33" i="8"/>
  <c r="AU34" i="8"/>
  <c r="AU35" i="8"/>
  <c r="AU36" i="8"/>
  <c r="AU37" i="8"/>
  <c r="AU38" i="8"/>
  <c r="AU39" i="8"/>
  <c r="AU40" i="8"/>
  <c r="AU41" i="8"/>
  <c r="AU42" i="8"/>
  <c r="AU43" i="8"/>
  <c r="AU44" i="8"/>
  <c r="AU45" i="8"/>
  <c r="AU46" i="8"/>
  <c r="AU47" i="8"/>
  <c r="AU48" i="8"/>
  <c r="AU49" i="8"/>
  <c r="AU50" i="8"/>
  <c r="AU67" i="8"/>
  <c r="AV18" i="8"/>
  <c r="AV19" i="8"/>
  <c r="AV20" i="8"/>
  <c r="AV21" i="8"/>
  <c r="AV22" i="8"/>
  <c r="AV23" i="8"/>
  <c r="AV24" i="8"/>
  <c r="AV25" i="8"/>
  <c r="AV26" i="8"/>
  <c r="AV27" i="8"/>
  <c r="AV28" i="8"/>
  <c r="AV29" i="8"/>
  <c r="AV30" i="8"/>
  <c r="AV31" i="8"/>
  <c r="AV32" i="8"/>
  <c r="AV33" i="8"/>
  <c r="AV34" i="8"/>
  <c r="AV35" i="8"/>
  <c r="AV36" i="8"/>
  <c r="AV37" i="8"/>
  <c r="AV38" i="8"/>
  <c r="AV39" i="8"/>
  <c r="AV40" i="8"/>
  <c r="AV41" i="8"/>
  <c r="AV42" i="8"/>
  <c r="AV43" i="8"/>
  <c r="AV44" i="8"/>
  <c r="AV45" i="8"/>
  <c r="AV46" i="8"/>
  <c r="AV47" i="8"/>
  <c r="AV48" i="8"/>
  <c r="AV49" i="8"/>
  <c r="AV50" i="8"/>
  <c r="AV67" i="8"/>
  <c r="AW18" i="8"/>
  <c r="AW19" i="8"/>
  <c r="AW20" i="8"/>
  <c r="AW21" i="8"/>
  <c r="AW22" i="8"/>
  <c r="AW23" i="8"/>
  <c r="AW24" i="8"/>
  <c r="AW25" i="8"/>
  <c r="AW26" i="8"/>
  <c r="AW27" i="8"/>
  <c r="AW28" i="8"/>
  <c r="AW29" i="8"/>
  <c r="AW30" i="8"/>
  <c r="AW31" i="8"/>
  <c r="AW32" i="8"/>
  <c r="AW33" i="8"/>
  <c r="AW34" i="8"/>
  <c r="AW35" i="8"/>
  <c r="AW36" i="8"/>
  <c r="AW37" i="8"/>
  <c r="AW38" i="8"/>
  <c r="AW39" i="8"/>
  <c r="AW40" i="8"/>
  <c r="AW41" i="8"/>
  <c r="AW42" i="8"/>
  <c r="AW43" i="8"/>
  <c r="AW44" i="8"/>
  <c r="AW45" i="8"/>
  <c r="AW46" i="8"/>
  <c r="AW47" i="8"/>
  <c r="AW48" i="8"/>
  <c r="AW49" i="8"/>
  <c r="AW50" i="8"/>
  <c r="AW67" i="8"/>
  <c r="AX18" i="8"/>
  <c r="AX19" i="8"/>
  <c r="AX20" i="8"/>
  <c r="AX21" i="8"/>
  <c r="AX22" i="8"/>
  <c r="AX23" i="8"/>
  <c r="AX24" i="8"/>
  <c r="AX25" i="8"/>
  <c r="AX26" i="8"/>
  <c r="AX27" i="8"/>
  <c r="AX28" i="8"/>
  <c r="AX29" i="8"/>
  <c r="AX30" i="8"/>
  <c r="AX31" i="8"/>
  <c r="AX32" i="8"/>
  <c r="AX33" i="8"/>
  <c r="AX34" i="8"/>
  <c r="AX35" i="8"/>
  <c r="AX36" i="8"/>
  <c r="AX37" i="8"/>
  <c r="AX38" i="8"/>
  <c r="AX39" i="8"/>
  <c r="AX40" i="8"/>
  <c r="AX41" i="8"/>
  <c r="AX42" i="8"/>
  <c r="AX43" i="8"/>
  <c r="AX44" i="8"/>
  <c r="AX45" i="8"/>
  <c r="AX46" i="8"/>
  <c r="AX47" i="8"/>
  <c r="AX48" i="8"/>
  <c r="AX49" i="8"/>
  <c r="AX50" i="8"/>
  <c r="AX67" i="8"/>
  <c r="AY18" i="8"/>
  <c r="AY19" i="8"/>
  <c r="AY20" i="8"/>
  <c r="AY21" i="8"/>
  <c r="AY22" i="8"/>
  <c r="AY23" i="8"/>
  <c r="AY24" i="8"/>
  <c r="AY25" i="8"/>
  <c r="AY26" i="8"/>
  <c r="AY27" i="8"/>
  <c r="AY28" i="8"/>
  <c r="AY29" i="8"/>
  <c r="AY30" i="8"/>
  <c r="AY31" i="8"/>
  <c r="AY32" i="8"/>
  <c r="AY33" i="8"/>
  <c r="AY34" i="8"/>
  <c r="AY35" i="8"/>
  <c r="AY36" i="8"/>
  <c r="AY37" i="8"/>
  <c r="AY38" i="8"/>
  <c r="AY39" i="8"/>
  <c r="AY40" i="8"/>
  <c r="AY41" i="8"/>
  <c r="AY42" i="8"/>
  <c r="AY43" i="8"/>
  <c r="AY44" i="8"/>
  <c r="AY45" i="8"/>
  <c r="AY46" i="8"/>
  <c r="AY47" i="8"/>
  <c r="AY48" i="8"/>
  <c r="AY49" i="8"/>
  <c r="AY50" i="8"/>
  <c r="AY67" i="8"/>
  <c r="AZ18" i="8"/>
  <c r="AZ19" i="8"/>
  <c r="AZ20" i="8"/>
  <c r="AZ21" i="8"/>
  <c r="AZ22" i="8"/>
  <c r="AZ23" i="8"/>
  <c r="AZ24" i="8"/>
  <c r="AZ25" i="8"/>
  <c r="AZ26" i="8"/>
  <c r="AZ27" i="8"/>
  <c r="AZ28" i="8"/>
  <c r="AZ29" i="8"/>
  <c r="AZ30" i="8"/>
  <c r="AZ31" i="8"/>
  <c r="AZ32" i="8"/>
  <c r="AZ33" i="8"/>
  <c r="AZ34" i="8"/>
  <c r="AZ35" i="8"/>
  <c r="AZ36" i="8"/>
  <c r="AZ37" i="8"/>
  <c r="AZ38" i="8"/>
  <c r="AZ39" i="8"/>
  <c r="AZ40" i="8"/>
  <c r="AZ41" i="8"/>
  <c r="AZ42" i="8"/>
  <c r="AZ43" i="8"/>
  <c r="AZ44" i="8"/>
  <c r="AZ45" i="8"/>
  <c r="AZ46" i="8"/>
  <c r="AZ47" i="8"/>
  <c r="AZ48" i="8"/>
  <c r="AZ49" i="8"/>
  <c r="AZ50" i="8"/>
  <c r="AZ67" i="8"/>
  <c r="BA18" i="8"/>
  <c r="BA19" i="8"/>
  <c r="BA20" i="8"/>
  <c r="BA21" i="8"/>
  <c r="BA22" i="8"/>
  <c r="BA23" i="8"/>
  <c r="BA24" i="8"/>
  <c r="BA25" i="8"/>
  <c r="BA26" i="8"/>
  <c r="BA27" i="8"/>
  <c r="BA28" i="8"/>
  <c r="BA29" i="8"/>
  <c r="BA30" i="8"/>
  <c r="BA31" i="8"/>
  <c r="BA32" i="8"/>
  <c r="BA33" i="8"/>
  <c r="BA34" i="8"/>
  <c r="BA35" i="8"/>
  <c r="BA36" i="8"/>
  <c r="BA37" i="8"/>
  <c r="BA38" i="8"/>
  <c r="BA39" i="8"/>
  <c r="BA40" i="8"/>
  <c r="BA41" i="8"/>
  <c r="BA42" i="8"/>
  <c r="BA43" i="8"/>
  <c r="BA44" i="8"/>
  <c r="BA45" i="8"/>
  <c r="BA46" i="8"/>
  <c r="BA47" i="8"/>
  <c r="BA48" i="8"/>
  <c r="BA49" i="8"/>
  <c r="BA50" i="8"/>
  <c r="BA67" i="8"/>
  <c r="G50" i="8"/>
  <c r="G67" i="8"/>
  <c r="H103" i="8"/>
  <c r="H107" i="8"/>
  <c r="H109" i="8"/>
  <c r="I103" i="8"/>
  <c r="I107" i="8"/>
  <c r="I109" i="8"/>
  <c r="J103" i="8"/>
  <c r="J107" i="8"/>
  <c r="J109" i="8"/>
  <c r="K103" i="8"/>
  <c r="K107" i="8"/>
  <c r="K109" i="8"/>
  <c r="L103" i="8"/>
  <c r="L107" i="8"/>
  <c r="L109" i="8"/>
  <c r="M103" i="8"/>
  <c r="M107" i="8"/>
  <c r="M109" i="8"/>
  <c r="N103" i="8"/>
  <c r="N107" i="8"/>
  <c r="N109" i="8"/>
  <c r="O103" i="8"/>
  <c r="O107" i="8"/>
  <c r="O109" i="8"/>
  <c r="P103" i="8"/>
  <c r="P107" i="8"/>
  <c r="P109" i="8"/>
  <c r="Q103" i="8"/>
  <c r="Q107" i="8"/>
  <c r="Q109" i="8"/>
  <c r="R103" i="8"/>
  <c r="R107" i="8"/>
  <c r="R109" i="8"/>
  <c r="S103" i="8"/>
  <c r="S107" i="8"/>
  <c r="S109" i="8"/>
  <c r="T103" i="8"/>
  <c r="T107" i="8"/>
  <c r="T109" i="8"/>
  <c r="U103" i="8"/>
  <c r="U107" i="8"/>
  <c r="U109" i="8"/>
  <c r="V103" i="8"/>
  <c r="V107" i="8"/>
  <c r="V109" i="8"/>
  <c r="W103" i="8"/>
  <c r="W107" i="8"/>
  <c r="W109" i="8"/>
  <c r="X103" i="8"/>
  <c r="X107" i="8"/>
  <c r="X109" i="8"/>
  <c r="Y103" i="8"/>
  <c r="Y107" i="8"/>
  <c r="Y109" i="8"/>
  <c r="Z103" i="8"/>
  <c r="Z107" i="8"/>
  <c r="Z109" i="8"/>
  <c r="AA103" i="8"/>
  <c r="AA107" i="8"/>
  <c r="AA109" i="8"/>
  <c r="AB103" i="8"/>
  <c r="AB107" i="8"/>
  <c r="AB109" i="8"/>
  <c r="AC103" i="8"/>
  <c r="AC107" i="8"/>
  <c r="AC109" i="8"/>
  <c r="AD103" i="8"/>
  <c r="AD107" i="8"/>
  <c r="AD109" i="8"/>
  <c r="AE103" i="8"/>
  <c r="AE107" i="8"/>
  <c r="AE109" i="8"/>
  <c r="AF103" i="8"/>
  <c r="AF107" i="8"/>
  <c r="AF109" i="8"/>
  <c r="AG103" i="8"/>
  <c r="AG107" i="8"/>
  <c r="AG109" i="8"/>
  <c r="AH103" i="8"/>
  <c r="AH107" i="8"/>
  <c r="AH109" i="8"/>
  <c r="AI103" i="8"/>
  <c r="AI107" i="8"/>
  <c r="AI109" i="8"/>
  <c r="AJ103" i="8"/>
  <c r="AJ107" i="8"/>
  <c r="AJ109" i="8"/>
  <c r="AK103" i="8"/>
  <c r="AK107" i="8"/>
  <c r="AK109" i="8"/>
  <c r="AL103" i="8"/>
  <c r="AL107" i="8"/>
  <c r="AL109" i="8"/>
  <c r="AM103" i="8"/>
  <c r="AM107" i="8"/>
  <c r="AM109" i="8"/>
  <c r="AN103" i="8"/>
  <c r="AN107" i="8"/>
  <c r="AN109" i="8"/>
  <c r="AO103" i="8"/>
  <c r="AO107" i="8"/>
  <c r="AO109" i="8"/>
  <c r="AP103" i="8"/>
  <c r="AP107" i="8"/>
  <c r="AP109" i="8"/>
  <c r="AQ103" i="8"/>
  <c r="AQ107" i="8"/>
  <c r="AQ109" i="8"/>
  <c r="AR103" i="8"/>
  <c r="AR107" i="8"/>
  <c r="AR109" i="8"/>
  <c r="AS103" i="8"/>
  <c r="AS107" i="8"/>
  <c r="AS109" i="8"/>
  <c r="AT103" i="8"/>
  <c r="AT107" i="8"/>
  <c r="AT109" i="8"/>
  <c r="AU103" i="8"/>
  <c r="AU107" i="8"/>
  <c r="AU109" i="8"/>
  <c r="AV103" i="8"/>
  <c r="AV107" i="8"/>
  <c r="AV109" i="8"/>
  <c r="AW103" i="8"/>
  <c r="AW107" i="8"/>
  <c r="AW109" i="8"/>
  <c r="AX103" i="8"/>
  <c r="AX107" i="8"/>
  <c r="AX109" i="8"/>
  <c r="AY103" i="8"/>
  <c r="AY107" i="8"/>
  <c r="AY109" i="8"/>
  <c r="AZ103" i="8"/>
  <c r="AZ107" i="8"/>
  <c r="AZ109" i="8"/>
  <c r="BA103" i="8"/>
  <c r="BA107" i="8"/>
  <c r="BA109" i="8"/>
  <c r="G103" i="8"/>
  <c r="G107" i="8"/>
  <c r="G109" i="8"/>
  <c r="H113" i="8"/>
  <c r="H129" i="8"/>
  <c r="H130" i="8"/>
  <c r="E147" i="6"/>
  <c r="I113" i="8"/>
  <c r="I129" i="8"/>
  <c r="I130" i="8"/>
  <c r="F147" i="6"/>
  <c r="H111" i="8"/>
  <c r="I111" i="8"/>
  <c r="J111" i="8"/>
  <c r="H112" i="8"/>
  <c r="I112" i="8"/>
  <c r="J112" i="8"/>
  <c r="J113" i="8"/>
  <c r="J129" i="8"/>
  <c r="J130" i="8"/>
  <c r="G147" i="6"/>
  <c r="K113" i="8"/>
  <c r="K129" i="8"/>
  <c r="K130" i="8"/>
  <c r="H147" i="6"/>
  <c r="L113" i="8"/>
  <c r="L129" i="8"/>
  <c r="L130" i="8"/>
  <c r="I147" i="6"/>
  <c r="M113" i="8"/>
  <c r="M129" i="8"/>
  <c r="M130" i="8"/>
  <c r="J147" i="6"/>
  <c r="N113" i="8"/>
  <c r="N129" i="8"/>
  <c r="N130" i="8"/>
  <c r="K147" i="6"/>
  <c r="O113" i="8"/>
  <c r="O129" i="8"/>
  <c r="O130" i="8"/>
  <c r="L147" i="6"/>
  <c r="P113" i="8"/>
  <c r="P129" i="8"/>
  <c r="P130" i="8"/>
  <c r="M147" i="6"/>
  <c r="Q113" i="8"/>
  <c r="Q129" i="8"/>
  <c r="Q130" i="8"/>
  <c r="N147" i="6"/>
  <c r="R113" i="8"/>
  <c r="R129" i="8"/>
  <c r="R130" i="8"/>
  <c r="O147" i="6"/>
  <c r="S113" i="8"/>
  <c r="S129" i="8"/>
  <c r="S130" i="8"/>
  <c r="P147" i="6"/>
  <c r="T113" i="8"/>
  <c r="T129" i="8"/>
  <c r="T130" i="8"/>
  <c r="Q147" i="6"/>
  <c r="U113" i="8"/>
  <c r="U129" i="8"/>
  <c r="U130" i="8"/>
  <c r="R147" i="6"/>
  <c r="V113" i="8"/>
  <c r="V129" i="8"/>
  <c r="V130" i="8"/>
  <c r="S147" i="6"/>
  <c r="W113" i="8"/>
  <c r="W129" i="8"/>
  <c r="W130" i="8"/>
  <c r="T147" i="6"/>
  <c r="X113" i="8"/>
  <c r="X129" i="8"/>
  <c r="X130" i="8"/>
  <c r="U147" i="6"/>
  <c r="K111" i="8"/>
  <c r="L111" i="8"/>
  <c r="M111" i="8"/>
  <c r="N111" i="8"/>
  <c r="O111" i="8"/>
  <c r="P111" i="8"/>
  <c r="Q111" i="8"/>
  <c r="R111" i="8"/>
  <c r="S111" i="8"/>
  <c r="T111" i="8"/>
  <c r="U111" i="8"/>
  <c r="V111" i="8"/>
  <c r="W111" i="8"/>
  <c r="X111" i="8"/>
  <c r="Y111" i="8"/>
  <c r="K112" i="8"/>
  <c r="L112" i="8"/>
  <c r="M112" i="8"/>
  <c r="N112" i="8"/>
  <c r="O112" i="8"/>
  <c r="P112" i="8"/>
  <c r="Q112" i="8"/>
  <c r="R112" i="8"/>
  <c r="S112" i="8"/>
  <c r="T112" i="8"/>
  <c r="U112" i="8"/>
  <c r="V112" i="8"/>
  <c r="W112" i="8"/>
  <c r="X112" i="8"/>
  <c r="Y112" i="8"/>
  <c r="Y113" i="8"/>
  <c r="Y129" i="8"/>
  <c r="Y130" i="8"/>
  <c r="V147" i="6"/>
  <c r="Z113" i="8"/>
  <c r="Z129" i="8"/>
  <c r="Z130" i="8"/>
  <c r="W147" i="6"/>
  <c r="AA113" i="8"/>
  <c r="AA129" i="8"/>
  <c r="AA130" i="8"/>
  <c r="X147" i="6"/>
  <c r="AB113" i="8"/>
  <c r="AB129" i="8"/>
  <c r="AB130" i="8"/>
  <c r="Y147" i="6"/>
  <c r="AC113" i="8"/>
  <c r="AC129" i="8"/>
  <c r="AC130" i="8"/>
  <c r="Z147" i="6"/>
  <c r="AD113" i="8"/>
  <c r="AD129" i="8"/>
  <c r="AD130" i="8"/>
  <c r="AA147" i="6"/>
  <c r="AE113" i="8"/>
  <c r="AE129" i="8"/>
  <c r="AE130" i="8"/>
  <c r="AB147" i="6"/>
  <c r="AF113" i="8"/>
  <c r="AF129" i="8"/>
  <c r="AF130" i="8"/>
  <c r="AC147" i="6"/>
  <c r="AG113" i="8"/>
  <c r="AG129" i="8"/>
  <c r="AG130" i="8"/>
  <c r="AD147" i="6"/>
  <c r="AH113" i="8"/>
  <c r="AH129" i="8"/>
  <c r="AH130" i="8"/>
  <c r="AE147" i="6"/>
  <c r="AI113" i="8"/>
  <c r="AI129" i="8"/>
  <c r="AI130" i="8"/>
  <c r="AF147" i="6"/>
  <c r="AJ113" i="8"/>
  <c r="AJ129" i="8"/>
  <c r="AJ130" i="8"/>
  <c r="AG147" i="6"/>
  <c r="AK113" i="8"/>
  <c r="AK129" i="8"/>
  <c r="AK130" i="8"/>
  <c r="AH147" i="6"/>
  <c r="AL113" i="8"/>
  <c r="AL129" i="8"/>
  <c r="AL130" i="8"/>
  <c r="AI147" i="6"/>
  <c r="AM113" i="8"/>
  <c r="AM129" i="8"/>
  <c r="AM130" i="8"/>
  <c r="AJ147" i="6"/>
  <c r="AN113" i="8"/>
  <c r="AN129" i="8"/>
  <c r="AN130" i="8"/>
  <c r="AK147" i="6"/>
  <c r="AO113" i="8"/>
  <c r="AO129" i="8"/>
  <c r="AO130" i="8"/>
  <c r="AL147" i="6"/>
  <c r="AP113" i="8"/>
  <c r="AP129" i="8"/>
  <c r="AP130" i="8"/>
  <c r="AM147" i="6"/>
  <c r="AQ113" i="8"/>
  <c r="AQ129" i="8"/>
  <c r="AQ130" i="8"/>
  <c r="AN147" i="6"/>
  <c r="AR113" i="8"/>
  <c r="AR129" i="8"/>
  <c r="AR130" i="8"/>
  <c r="AO147" i="6"/>
  <c r="AS113" i="8"/>
  <c r="AS129" i="8"/>
  <c r="AS130" i="8"/>
  <c r="AP147" i="6"/>
  <c r="AT113" i="8"/>
  <c r="AT129" i="8"/>
  <c r="AT130" i="8"/>
  <c r="AQ147" i="6"/>
  <c r="AU113" i="8"/>
  <c r="AU129" i="8"/>
  <c r="AU130" i="8"/>
  <c r="AR147" i="6"/>
  <c r="AV113" i="8"/>
  <c r="AV129" i="8"/>
  <c r="AV130" i="8"/>
  <c r="AS147" i="6"/>
  <c r="AW113" i="8"/>
  <c r="AW129" i="8"/>
  <c r="AW130" i="8"/>
  <c r="AT147" i="6"/>
  <c r="AX113" i="8"/>
  <c r="AX129" i="8"/>
  <c r="AX130" i="8"/>
  <c r="AU147" i="6"/>
  <c r="AY113" i="8"/>
  <c r="AY129" i="8"/>
  <c r="AY130" i="8"/>
  <c r="AV147" i="6"/>
  <c r="AZ113" i="8"/>
  <c r="AZ129" i="8"/>
  <c r="AZ130" i="8"/>
  <c r="AW147" i="6"/>
  <c r="BA113" i="8"/>
  <c r="BA129" i="8"/>
  <c r="BA130" i="8"/>
  <c r="AX147" i="6"/>
  <c r="G14" i="8"/>
  <c r="G76" i="8"/>
  <c r="G73" i="8"/>
  <c r="G75" i="8"/>
  <c r="G81" i="8"/>
  <c r="H73" i="8"/>
  <c r="H11" i="8"/>
  <c r="H12" i="8"/>
  <c r="H13" i="8"/>
  <c r="H14" i="8"/>
  <c r="H75" i="8"/>
  <c r="H76" i="8"/>
  <c r="H81" i="8"/>
  <c r="E148" i="6"/>
  <c r="I73" i="8"/>
  <c r="I53" i="8"/>
  <c r="I11" i="8"/>
  <c r="I12" i="8"/>
  <c r="I13" i="8"/>
  <c r="I14" i="8"/>
  <c r="I76" i="8"/>
  <c r="I75" i="8"/>
  <c r="I81" i="8"/>
  <c r="F148" i="6"/>
  <c r="J73" i="8"/>
  <c r="J53" i="8"/>
  <c r="J11" i="8"/>
  <c r="J12" i="8"/>
  <c r="J13" i="8"/>
  <c r="J14" i="8"/>
  <c r="J76" i="8"/>
  <c r="J75" i="8"/>
  <c r="J81" i="8"/>
  <c r="G148" i="6"/>
  <c r="K73" i="8"/>
  <c r="K53" i="8"/>
  <c r="K11" i="8"/>
  <c r="K12" i="8"/>
  <c r="K13" i="8"/>
  <c r="K14" i="8"/>
  <c r="K76" i="8"/>
  <c r="K75" i="8"/>
  <c r="K81" i="8"/>
  <c r="H148" i="6"/>
  <c r="L73" i="8"/>
  <c r="L53" i="8"/>
  <c r="L11" i="8"/>
  <c r="L12" i="8"/>
  <c r="L13" i="8"/>
  <c r="L14" i="8"/>
  <c r="L76" i="8"/>
  <c r="L75" i="8"/>
  <c r="L81" i="8"/>
  <c r="I148" i="6"/>
  <c r="M73" i="8"/>
  <c r="M53" i="8"/>
  <c r="M11" i="8"/>
  <c r="M12" i="8"/>
  <c r="M13" i="8"/>
  <c r="M14" i="8"/>
  <c r="M76" i="8"/>
  <c r="M75" i="8"/>
  <c r="M81" i="8"/>
  <c r="J148" i="6"/>
  <c r="N73" i="8"/>
  <c r="N53" i="8"/>
  <c r="N11" i="8"/>
  <c r="N12" i="8"/>
  <c r="N13" i="8"/>
  <c r="N14" i="8"/>
  <c r="N76" i="8"/>
  <c r="N75" i="8"/>
  <c r="N81" i="8"/>
  <c r="K148" i="6"/>
  <c r="O73" i="8"/>
  <c r="O53" i="8"/>
  <c r="O11" i="8"/>
  <c r="O12" i="8"/>
  <c r="O13" i="8"/>
  <c r="O14" i="8"/>
  <c r="O76" i="8"/>
  <c r="O75" i="8"/>
  <c r="O81" i="8"/>
  <c r="L148" i="6"/>
  <c r="P73" i="8"/>
  <c r="P53" i="8"/>
  <c r="P11" i="8"/>
  <c r="P12" i="8"/>
  <c r="P13" i="8"/>
  <c r="P14" i="8"/>
  <c r="P76" i="8"/>
  <c r="P75" i="8"/>
  <c r="P81" i="8"/>
  <c r="M148" i="6"/>
  <c r="Q73" i="8"/>
  <c r="Q53" i="8"/>
  <c r="Q11" i="8"/>
  <c r="Q12" i="8"/>
  <c r="Q13" i="8"/>
  <c r="Q14" i="8"/>
  <c r="Q76" i="8"/>
  <c r="Q75" i="8"/>
  <c r="Q81" i="8"/>
  <c r="N148" i="6"/>
  <c r="R73" i="8"/>
  <c r="R53" i="8"/>
  <c r="R11" i="8"/>
  <c r="R12" i="8"/>
  <c r="R13" i="8"/>
  <c r="R14" i="8"/>
  <c r="R76" i="8"/>
  <c r="R75" i="8"/>
  <c r="R81" i="8"/>
  <c r="O148" i="6"/>
  <c r="S73" i="8"/>
  <c r="S53" i="8"/>
  <c r="S11" i="8"/>
  <c r="S12" i="8"/>
  <c r="S13" i="8"/>
  <c r="S14" i="8"/>
  <c r="S76" i="8"/>
  <c r="S75" i="8"/>
  <c r="S81" i="8"/>
  <c r="P148" i="6"/>
  <c r="T73" i="8"/>
  <c r="T53" i="8"/>
  <c r="T11" i="8"/>
  <c r="T12" i="8"/>
  <c r="T13" i="8"/>
  <c r="T14" i="8"/>
  <c r="T76" i="8"/>
  <c r="T75" i="8"/>
  <c r="T81" i="8"/>
  <c r="Q148" i="6"/>
  <c r="U73" i="8"/>
  <c r="U53" i="8"/>
  <c r="U11" i="8"/>
  <c r="U12" i="8"/>
  <c r="U13" i="8"/>
  <c r="U14" i="8"/>
  <c r="U76" i="8"/>
  <c r="U75" i="8"/>
  <c r="U81" i="8"/>
  <c r="R148" i="6"/>
  <c r="V73" i="8"/>
  <c r="V53" i="8"/>
  <c r="V11" i="8"/>
  <c r="V12" i="8"/>
  <c r="V13" i="8"/>
  <c r="V14" i="8"/>
  <c r="V76" i="8"/>
  <c r="V75" i="8"/>
  <c r="V81" i="8"/>
  <c r="S148" i="6"/>
  <c r="W73" i="8"/>
  <c r="W53" i="8"/>
  <c r="W11" i="8"/>
  <c r="W12" i="8"/>
  <c r="W13" i="8"/>
  <c r="W14" i="8"/>
  <c r="W76" i="8"/>
  <c r="W75" i="8"/>
  <c r="W81" i="8"/>
  <c r="T148" i="6"/>
  <c r="X73" i="8"/>
  <c r="X53" i="8"/>
  <c r="X11" i="8"/>
  <c r="X12" i="8"/>
  <c r="X13" i="8"/>
  <c r="X14" i="8"/>
  <c r="X76" i="8"/>
  <c r="X75" i="8"/>
  <c r="X81" i="8"/>
  <c r="U148" i="6"/>
  <c r="Y73" i="8"/>
  <c r="Y53" i="8"/>
  <c r="Y11" i="8"/>
  <c r="Y12" i="8"/>
  <c r="Y13" i="8"/>
  <c r="Y14" i="8"/>
  <c r="Y76" i="8"/>
  <c r="Y75" i="8"/>
  <c r="Y81" i="8"/>
  <c r="V148" i="6"/>
  <c r="Z73" i="8"/>
  <c r="Z53" i="8"/>
  <c r="Z11" i="8"/>
  <c r="Z12" i="8"/>
  <c r="Z13" i="8"/>
  <c r="Z14" i="8"/>
  <c r="Z76" i="8"/>
  <c r="Z75" i="8"/>
  <c r="Z81" i="8"/>
  <c r="W148" i="6"/>
  <c r="AA73" i="8"/>
  <c r="AA53" i="8"/>
  <c r="AA11" i="8"/>
  <c r="AA12" i="8"/>
  <c r="AA13" i="8"/>
  <c r="AA14" i="8"/>
  <c r="AA76" i="8"/>
  <c r="AA75" i="8"/>
  <c r="AA81" i="8"/>
  <c r="X148" i="6"/>
  <c r="AB73" i="8"/>
  <c r="AB53" i="8"/>
  <c r="AB11" i="8"/>
  <c r="AB12" i="8"/>
  <c r="AB13" i="8"/>
  <c r="AB14" i="8"/>
  <c r="AB76" i="8"/>
  <c r="AB75" i="8"/>
  <c r="AB81" i="8"/>
  <c r="Y148" i="6"/>
  <c r="AC73" i="8"/>
  <c r="AC53" i="8"/>
  <c r="AC11" i="8"/>
  <c r="AC12" i="8"/>
  <c r="AC13" i="8"/>
  <c r="AC14" i="8"/>
  <c r="AC76" i="8"/>
  <c r="AC75" i="8"/>
  <c r="AC81" i="8"/>
  <c r="Z148" i="6"/>
  <c r="AD73" i="8"/>
  <c r="AD53" i="8"/>
  <c r="AD11" i="8"/>
  <c r="AD12" i="8"/>
  <c r="AD13" i="8"/>
  <c r="AD14" i="8"/>
  <c r="AD76" i="8"/>
  <c r="AD75" i="8"/>
  <c r="AD81" i="8"/>
  <c r="AA148" i="6"/>
  <c r="AE73" i="8"/>
  <c r="AE53" i="8"/>
  <c r="AE11" i="8"/>
  <c r="AE12" i="8"/>
  <c r="AE13" i="8"/>
  <c r="AE14" i="8"/>
  <c r="AE76" i="8"/>
  <c r="AE75" i="8"/>
  <c r="AE81" i="8"/>
  <c r="AB148" i="6"/>
  <c r="AF73" i="8"/>
  <c r="AF53" i="8"/>
  <c r="AF11" i="8"/>
  <c r="AF12" i="8"/>
  <c r="AF13" i="8"/>
  <c r="AF14" i="8"/>
  <c r="AF76" i="8"/>
  <c r="AF75" i="8"/>
  <c r="AF81" i="8"/>
  <c r="AC148" i="6"/>
  <c r="AG73" i="8"/>
  <c r="AG53" i="8"/>
  <c r="AG11" i="8"/>
  <c r="AG12" i="8"/>
  <c r="AG13" i="8"/>
  <c r="AG14" i="8"/>
  <c r="AG76" i="8"/>
  <c r="AG75" i="8"/>
  <c r="AG81" i="8"/>
  <c r="AD148" i="6"/>
  <c r="AH73" i="8"/>
  <c r="AH53" i="8"/>
  <c r="AH11" i="8"/>
  <c r="AH12" i="8"/>
  <c r="AH13" i="8"/>
  <c r="AH14" i="8"/>
  <c r="AH76" i="8"/>
  <c r="AH75" i="8"/>
  <c r="AH81" i="8"/>
  <c r="AE148" i="6"/>
  <c r="AI73" i="8"/>
  <c r="AI53" i="8"/>
  <c r="AI11" i="8"/>
  <c r="AI12" i="8"/>
  <c r="AI13" i="8"/>
  <c r="AI14" i="8"/>
  <c r="AI76" i="8"/>
  <c r="AI75" i="8"/>
  <c r="AI81" i="8"/>
  <c r="AF148" i="6"/>
  <c r="AJ73" i="8"/>
  <c r="AJ53" i="8"/>
  <c r="AJ11" i="8"/>
  <c r="AJ12" i="8"/>
  <c r="AJ13" i="8"/>
  <c r="AJ14" i="8"/>
  <c r="AJ76" i="8"/>
  <c r="AJ75" i="8"/>
  <c r="AJ81" i="8"/>
  <c r="AG148" i="6"/>
  <c r="AK73" i="8"/>
  <c r="AK53" i="8"/>
  <c r="AK11" i="8"/>
  <c r="AK12" i="8"/>
  <c r="AK13" i="8"/>
  <c r="AK14" i="8"/>
  <c r="AK76" i="8"/>
  <c r="AK75" i="8"/>
  <c r="AK81" i="8"/>
  <c r="AH148" i="6"/>
  <c r="AL73" i="8"/>
  <c r="AL53" i="8"/>
  <c r="AL11" i="8"/>
  <c r="AL12" i="8"/>
  <c r="AL13" i="8"/>
  <c r="AL14" i="8"/>
  <c r="AL76" i="8"/>
  <c r="AL75" i="8"/>
  <c r="AL81" i="8"/>
  <c r="AI148" i="6"/>
  <c r="AM73" i="8"/>
  <c r="AM53" i="8"/>
  <c r="AM11" i="8"/>
  <c r="AM12" i="8"/>
  <c r="AM13" i="8"/>
  <c r="AM14" i="8"/>
  <c r="AM76" i="8"/>
  <c r="AM75" i="8"/>
  <c r="AM81" i="8"/>
  <c r="AJ148" i="6"/>
  <c r="AN73" i="8"/>
  <c r="AN53" i="8"/>
  <c r="AN11" i="8"/>
  <c r="AN12" i="8"/>
  <c r="AN13" i="8"/>
  <c r="AN14" i="8"/>
  <c r="AN76" i="8"/>
  <c r="AN75" i="8"/>
  <c r="AN81" i="8"/>
  <c r="AK148" i="6"/>
  <c r="AO73" i="8"/>
  <c r="AO53" i="8"/>
  <c r="AO11" i="8"/>
  <c r="AO12" i="8"/>
  <c r="AO13" i="8"/>
  <c r="AO14" i="8"/>
  <c r="AO76" i="8"/>
  <c r="AO75" i="8"/>
  <c r="AO81" i="8"/>
  <c r="AL148" i="6"/>
  <c r="AP73" i="8"/>
  <c r="AP53" i="8"/>
  <c r="AP11" i="8"/>
  <c r="AP12" i="8"/>
  <c r="AP13" i="8"/>
  <c r="AP14" i="8"/>
  <c r="AP76" i="8"/>
  <c r="AP75" i="8"/>
  <c r="AP81" i="8"/>
  <c r="AM148" i="6"/>
  <c r="AQ73" i="8"/>
  <c r="AQ53" i="8"/>
  <c r="AQ11" i="8"/>
  <c r="AQ12" i="8"/>
  <c r="AQ13" i="8"/>
  <c r="AQ14" i="8"/>
  <c r="AQ76" i="8"/>
  <c r="AQ75" i="8"/>
  <c r="AQ81" i="8"/>
  <c r="AN148" i="6"/>
  <c r="AR73" i="8"/>
  <c r="AR53" i="8"/>
  <c r="AR11" i="8"/>
  <c r="AR12" i="8"/>
  <c r="AR13" i="8"/>
  <c r="AR14" i="8"/>
  <c r="AR76" i="8"/>
  <c r="AR75" i="8"/>
  <c r="AR81" i="8"/>
  <c r="AO148" i="6"/>
  <c r="AS73" i="8"/>
  <c r="AS53" i="8"/>
  <c r="AS11" i="8"/>
  <c r="AS12" i="8"/>
  <c r="AS13" i="8"/>
  <c r="AS14" i="8"/>
  <c r="AS76" i="8"/>
  <c r="AS75" i="8"/>
  <c r="AS81" i="8"/>
  <c r="AP148" i="6"/>
  <c r="AT73" i="8"/>
  <c r="AT53" i="8"/>
  <c r="AT11" i="8"/>
  <c r="AT12" i="8"/>
  <c r="AT13" i="8"/>
  <c r="AT14" i="8"/>
  <c r="AT76" i="8"/>
  <c r="AT75" i="8"/>
  <c r="AT81" i="8"/>
  <c r="AQ148" i="6"/>
  <c r="AU73" i="8"/>
  <c r="AU53" i="8"/>
  <c r="AU11" i="8"/>
  <c r="AU12" i="8"/>
  <c r="AU13" i="8"/>
  <c r="AU14" i="8"/>
  <c r="AU76" i="8"/>
  <c r="AU75" i="8"/>
  <c r="AU81" i="8"/>
  <c r="AR148" i="6"/>
  <c r="AV73" i="8"/>
  <c r="AV53" i="8"/>
  <c r="AV11" i="8"/>
  <c r="AV12" i="8"/>
  <c r="AV13" i="8"/>
  <c r="AV14" i="8"/>
  <c r="AV76" i="8"/>
  <c r="AV75" i="8"/>
  <c r="AV81" i="8"/>
  <c r="AS148" i="6"/>
  <c r="AW73" i="8"/>
  <c r="AW53" i="8"/>
  <c r="AW11" i="8"/>
  <c r="AW12" i="8"/>
  <c r="AW13" i="8"/>
  <c r="AW14" i="8"/>
  <c r="AW76" i="8"/>
  <c r="AW75" i="8"/>
  <c r="AW81" i="8"/>
  <c r="AT148" i="6"/>
  <c r="AX73" i="8"/>
  <c r="AX53" i="8"/>
  <c r="AX11" i="8"/>
  <c r="AX12" i="8"/>
  <c r="AX13" i="8"/>
  <c r="AX14" i="8"/>
  <c r="AX76" i="8"/>
  <c r="AX75" i="8"/>
  <c r="AX81" i="8"/>
  <c r="AU148" i="6"/>
  <c r="AY73" i="8"/>
  <c r="AY53" i="8"/>
  <c r="AY11" i="8"/>
  <c r="AY12" i="8"/>
  <c r="AY13" i="8"/>
  <c r="AY14" i="8"/>
  <c r="AY76" i="8"/>
  <c r="AY75" i="8"/>
  <c r="AY81" i="8"/>
  <c r="AV148" i="6"/>
  <c r="AZ73" i="8"/>
  <c r="AZ53" i="8"/>
  <c r="AZ11" i="8"/>
  <c r="AZ12" i="8"/>
  <c r="AZ13" i="8"/>
  <c r="AZ14" i="8"/>
  <c r="AZ76" i="8"/>
  <c r="AZ75" i="8"/>
  <c r="AZ81" i="8"/>
  <c r="AW148" i="6"/>
  <c r="BA73" i="8"/>
  <c r="BA53" i="8"/>
  <c r="BA11" i="8"/>
  <c r="BA12" i="8"/>
  <c r="BA13" i="8"/>
  <c r="BA14" i="8"/>
  <c r="BA76" i="8"/>
  <c r="BA75" i="8"/>
  <c r="BA81" i="8"/>
  <c r="AX148" i="6"/>
  <c r="AB141" i="6"/>
  <c r="AB146" i="6"/>
  <c r="AC141" i="6"/>
  <c r="AC146" i="6"/>
  <c r="AD141" i="6"/>
  <c r="AD146" i="6"/>
  <c r="AE141" i="6"/>
  <c r="AE146" i="6"/>
  <c r="AF141" i="6"/>
  <c r="AF146" i="6"/>
  <c r="AG141" i="6"/>
  <c r="AG146" i="6"/>
  <c r="AH141" i="6"/>
  <c r="AH146" i="6"/>
  <c r="AI141" i="6"/>
  <c r="AI146" i="6"/>
  <c r="AJ141" i="6"/>
  <c r="AJ146" i="6"/>
  <c r="AK141" i="6"/>
  <c r="AK146" i="6"/>
  <c r="AL141" i="6"/>
  <c r="AL146" i="6"/>
  <c r="AM141" i="6"/>
  <c r="AM146" i="6"/>
  <c r="AN141" i="6"/>
  <c r="AN146" i="6"/>
  <c r="AO141" i="6"/>
  <c r="AO146" i="6"/>
  <c r="AP141" i="6"/>
  <c r="AP146" i="6"/>
  <c r="AQ141" i="6"/>
  <c r="AQ146" i="6"/>
  <c r="AR141" i="6"/>
  <c r="AR146" i="6"/>
  <c r="AS141" i="6"/>
  <c r="AS146" i="6"/>
  <c r="AT141" i="6"/>
  <c r="AT146" i="6"/>
  <c r="AU141" i="6"/>
  <c r="AU146" i="6"/>
  <c r="AV141" i="6"/>
  <c r="AV146" i="6"/>
  <c r="AW141" i="6"/>
  <c r="AW146" i="6"/>
  <c r="AX141" i="6"/>
  <c r="AX146" i="6"/>
  <c r="E141" i="6"/>
  <c r="E146" i="6"/>
  <c r="F141" i="6"/>
  <c r="F146" i="6"/>
  <c r="G141" i="6"/>
  <c r="G146" i="6"/>
  <c r="H141" i="6"/>
  <c r="H146" i="6"/>
  <c r="I141" i="6"/>
  <c r="I146" i="6"/>
  <c r="J141" i="6"/>
  <c r="J146" i="6"/>
  <c r="K141" i="6"/>
  <c r="K146" i="6"/>
  <c r="L141" i="6"/>
  <c r="L146" i="6"/>
  <c r="M141" i="6"/>
  <c r="M146" i="6"/>
  <c r="N141" i="6"/>
  <c r="N146" i="6"/>
  <c r="O141" i="6"/>
  <c r="O146" i="6"/>
  <c r="P141" i="6"/>
  <c r="P146" i="6"/>
  <c r="Q141" i="6"/>
  <c r="Q146" i="6"/>
  <c r="R141" i="6"/>
  <c r="R146" i="6"/>
  <c r="S141" i="6"/>
  <c r="S146" i="6"/>
  <c r="T141" i="6"/>
  <c r="T146" i="6"/>
  <c r="U141" i="6"/>
  <c r="U146" i="6"/>
  <c r="V141" i="6"/>
  <c r="V146" i="6"/>
  <c r="W141" i="6"/>
  <c r="W146" i="6"/>
  <c r="X141" i="6"/>
  <c r="X146" i="6"/>
  <c r="Y141" i="6"/>
  <c r="Y146" i="6"/>
  <c r="Z141" i="6"/>
  <c r="Z146" i="6"/>
  <c r="AA141" i="6"/>
  <c r="AA146" i="6"/>
  <c r="D141" i="6"/>
  <c r="D146" i="6"/>
  <c r="G129" i="8"/>
  <c r="G130" i="8"/>
  <c r="D147" i="6"/>
  <c r="D148" i="6"/>
  <c r="D9" i="5"/>
  <c r="H4" i="8"/>
  <c r="E136" i="6"/>
  <c r="I4" i="8"/>
  <c r="F136" i="6"/>
  <c r="H6" i="8"/>
  <c r="I6" i="8"/>
  <c r="J6" i="8"/>
  <c r="J4" i="8"/>
  <c r="G136" i="6"/>
  <c r="K6" i="8"/>
  <c r="K4" i="8"/>
  <c r="H136" i="6"/>
  <c r="L6" i="8"/>
  <c r="L4" i="8"/>
  <c r="I136" i="6"/>
  <c r="M6" i="8"/>
  <c r="M4" i="8"/>
  <c r="J136" i="6"/>
  <c r="N6" i="8"/>
  <c r="N4" i="8"/>
  <c r="K136" i="6"/>
  <c r="O6" i="8"/>
  <c r="O4" i="8"/>
  <c r="L136" i="6"/>
  <c r="P6" i="8"/>
  <c r="P4" i="8"/>
  <c r="M136" i="6"/>
  <c r="Q6" i="8"/>
  <c r="Q4" i="8"/>
  <c r="N136" i="6"/>
  <c r="R6" i="8"/>
  <c r="R4" i="8"/>
  <c r="O136" i="6"/>
  <c r="G4" i="8"/>
  <c r="S6" i="8"/>
  <c r="S4" i="8"/>
  <c r="P136" i="6"/>
  <c r="T6" i="8"/>
  <c r="T4" i="8"/>
  <c r="Q136" i="6"/>
  <c r="U6" i="8"/>
  <c r="U4" i="8"/>
  <c r="R136" i="6"/>
  <c r="V6" i="8"/>
  <c r="V4" i="8"/>
  <c r="S136" i="6"/>
  <c r="W6" i="8"/>
  <c r="W4" i="8"/>
  <c r="T136" i="6"/>
  <c r="X6" i="8"/>
  <c r="X4" i="8"/>
  <c r="U136" i="6"/>
  <c r="Y6" i="8"/>
  <c r="Y4" i="8"/>
  <c r="V136" i="6"/>
  <c r="Z6" i="8"/>
  <c r="Z4" i="8"/>
  <c r="W136" i="6"/>
  <c r="AA6" i="8"/>
  <c r="AA4" i="8"/>
  <c r="X136" i="6"/>
  <c r="AB6" i="8"/>
  <c r="AB4" i="8"/>
  <c r="Y136" i="6"/>
  <c r="AC6" i="8"/>
  <c r="AC4" i="8"/>
  <c r="Z136" i="6"/>
  <c r="AD6" i="8"/>
  <c r="AD4" i="8"/>
  <c r="AA136" i="6"/>
  <c r="AE6" i="8"/>
  <c r="AE4" i="8"/>
  <c r="AB136" i="6"/>
  <c r="AF6" i="8"/>
  <c r="AF4" i="8"/>
  <c r="AC136" i="6"/>
  <c r="AG6" i="8"/>
  <c r="AG4" i="8"/>
  <c r="AD136" i="6"/>
  <c r="AH6" i="8"/>
  <c r="AH4" i="8"/>
  <c r="AE136" i="6"/>
  <c r="AI6" i="8"/>
  <c r="AI4" i="8"/>
  <c r="AF136" i="6"/>
  <c r="AJ6" i="8"/>
  <c r="AJ4" i="8"/>
  <c r="AG136" i="6"/>
  <c r="AK6" i="8"/>
  <c r="AK4" i="8"/>
  <c r="AH136" i="6"/>
  <c r="AL6" i="8"/>
  <c r="AL4" i="8"/>
  <c r="AI136" i="6"/>
  <c r="AM6" i="8"/>
  <c r="AM4" i="8"/>
  <c r="AJ136" i="6"/>
  <c r="AN6" i="8"/>
  <c r="AN4" i="8"/>
  <c r="AK136" i="6"/>
  <c r="AO6" i="8"/>
  <c r="AO4" i="8"/>
  <c r="AL136" i="6"/>
  <c r="AP6" i="8"/>
  <c r="AP4" i="8"/>
  <c r="AM136" i="6"/>
  <c r="AQ6" i="8"/>
  <c r="AQ4" i="8"/>
  <c r="AN136" i="6"/>
  <c r="AR6" i="8"/>
  <c r="AR4" i="8"/>
  <c r="AO136" i="6"/>
  <c r="AS6" i="8"/>
  <c r="AS4" i="8"/>
  <c r="AP136" i="6"/>
  <c r="AT6" i="8"/>
  <c r="AT4" i="8"/>
  <c r="AQ136" i="6"/>
  <c r="AU6" i="8"/>
  <c r="AU4" i="8"/>
  <c r="AR136" i="6"/>
  <c r="AV6" i="8"/>
  <c r="AV4" i="8"/>
  <c r="AS136" i="6"/>
  <c r="AW6" i="8"/>
  <c r="AW4" i="8"/>
  <c r="AT136" i="6"/>
  <c r="AX6" i="8"/>
  <c r="AX4" i="8"/>
  <c r="AU136" i="6"/>
  <c r="AY6" i="8"/>
  <c r="AY4" i="8"/>
  <c r="AV136" i="6"/>
  <c r="AZ6" i="8"/>
  <c r="AZ4" i="8"/>
  <c r="AW136" i="6"/>
  <c r="BA6" i="8"/>
  <c r="BA4" i="8"/>
  <c r="AX136" i="6"/>
  <c r="E137" i="6"/>
  <c r="F137" i="6"/>
  <c r="G137" i="6"/>
  <c r="H137" i="6"/>
  <c r="I137" i="6"/>
  <c r="J137" i="6"/>
  <c r="K137" i="6"/>
  <c r="L137" i="6"/>
  <c r="M137" i="6"/>
  <c r="N137" i="6"/>
  <c r="O137" i="6"/>
  <c r="P137" i="6"/>
  <c r="Q137" i="6"/>
  <c r="R137" i="6"/>
  <c r="S137" i="6"/>
  <c r="T137" i="6"/>
  <c r="U137" i="6"/>
  <c r="V137" i="6"/>
  <c r="W137" i="6"/>
  <c r="X137" i="6"/>
  <c r="Y137" i="6"/>
  <c r="Z137" i="6"/>
  <c r="AA137" i="6"/>
  <c r="AB137" i="6"/>
  <c r="AC137" i="6"/>
  <c r="AD137" i="6"/>
  <c r="AE137" i="6"/>
  <c r="AF137" i="6"/>
  <c r="AG137" i="6"/>
  <c r="AH137" i="6"/>
  <c r="AI137" i="6"/>
  <c r="AJ137" i="6"/>
  <c r="AK137" i="6"/>
  <c r="AL137" i="6"/>
  <c r="AM137" i="6"/>
  <c r="AN137" i="6"/>
  <c r="AO137" i="6"/>
  <c r="AP137" i="6"/>
  <c r="AQ137" i="6"/>
  <c r="AR137" i="6"/>
  <c r="AS137" i="6"/>
  <c r="AT137" i="6"/>
  <c r="AU137" i="6"/>
  <c r="AV137" i="6"/>
  <c r="AW137" i="6"/>
  <c r="AX137" i="6"/>
  <c r="D137" i="6"/>
  <c r="D136" i="6"/>
  <c r="E138" i="6"/>
  <c r="F138" i="6"/>
  <c r="G138" i="6"/>
  <c r="H138" i="6"/>
  <c r="I138" i="6"/>
  <c r="J138" i="6"/>
  <c r="K138" i="6"/>
  <c r="L138" i="6"/>
  <c r="M138" i="6"/>
  <c r="N138" i="6"/>
  <c r="O138" i="6"/>
  <c r="P138" i="6"/>
  <c r="Q138" i="6"/>
  <c r="R138" i="6"/>
  <c r="S138" i="6"/>
  <c r="T138" i="6"/>
  <c r="U138" i="6"/>
  <c r="V138" i="6"/>
  <c r="W138" i="6"/>
  <c r="X138" i="6"/>
  <c r="Y138" i="6"/>
  <c r="Z138" i="6"/>
  <c r="AA138" i="6"/>
  <c r="AB138" i="6"/>
  <c r="AC138" i="6"/>
  <c r="AD138" i="6"/>
  <c r="AE138" i="6"/>
  <c r="AF138" i="6"/>
  <c r="AG138" i="6"/>
  <c r="AH138" i="6"/>
  <c r="AI138" i="6"/>
  <c r="AJ138" i="6"/>
  <c r="AK138" i="6"/>
  <c r="AL138" i="6"/>
  <c r="AM138" i="6"/>
  <c r="AN138" i="6"/>
  <c r="AO138" i="6"/>
  <c r="AP138" i="6"/>
  <c r="AQ138" i="6"/>
  <c r="AR138" i="6"/>
  <c r="AS138" i="6"/>
  <c r="AT138" i="6"/>
  <c r="AU138" i="6"/>
  <c r="AV138" i="6"/>
  <c r="AW138" i="6"/>
  <c r="AX138" i="6"/>
  <c r="G110" i="8"/>
  <c r="H110" i="8"/>
  <c r="I110" i="8"/>
  <c r="J110" i="8"/>
  <c r="K110" i="8"/>
  <c r="L110" i="8"/>
  <c r="M110" i="8"/>
  <c r="N110" i="8"/>
  <c r="O110" i="8"/>
  <c r="P110" i="8"/>
  <c r="Q110" i="8"/>
  <c r="R110" i="8"/>
  <c r="S110" i="8"/>
  <c r="T110" i="8"/>
  <c r="U110" i="8"/>
  <c r="V110" i="8"/>
  <c r="W110" i="8"/>
  <c r="X110" i="8"/>
  <c r="Y110" i="8"/>
  <c r="Z110" i="8"/>
  <c r="AA110" i="8"/>
  <c r="AB110" i="8"/>
  <c r="AC110" i="8"/>
  <c r="AD110" i="8"/>
  <c r="AE110" i="8"/>
  <c r="AF110" i="8"/>
  <c r="AG110" i="8"/>
  <c r="AH110" i="8"/>
  <c r="AI110" i="8"/>
  <c r="AJ110" i="8"/>
  <c r="AK110" i="8"/>
  <c r="AL110" i="8"/>
  <c r="AM110" i="8"/>
  <c r="AN110" i="8"/>
  <c r="AO110" i="8"/>
  <c r="AP110" i="8"/>
  <c r="AQ110" i="8"/>
  <c r="AR110" i="8"/>
  <c r="AS110" i="8"/>
  <c r="BT5" i="8"/>
  <c r="BU5" i="8"/>
  <c r="BV5" i="8"/>
  <c r="BW5" i="8"/>
  <c r="BW6" i="8"/>
  <c r="BW110" i="8"/>
  <c r="BV6" i="8"/>
  <c r="BV110" i="8"/>
  <c r="BU6" i="8"/>
  <c r="BU110" i="8"/>
  <c r="BT6" i="8"/>
  <c r="BT110" i="8"/>
  <c r="AT110" i="8"/>
  <c r="AU110" i="8"/>
  <c r="AV110" i="8"/>
  <c r="AW110" i="8"/>
  <c r="AX110" i="8"/>
  <c r="AY110" i="8"/>
  <c r="AZ110" i="8"/>
  <c r="BA110" i="8"/>
  <c r="BC5" i="8"/>
  <c r="BD5" i="8"/>
  <c r="BE5" i="8"/>
  <c r="BF5" i="8"/>
  <c r="BG5" i="8"/>
  <c r="BH5" i="8"/>
  <c r="BI5" i="8"/>
  <c r="BJ5" i="8"/>
  <c r="BK5" i="8"/>
  <c r="BL5" i="8"/>
  <c r="BM5" i="8"/>
  <c r="BN5" i="8"/>
  <c r="BO5" i="8"/>
  <c r="BP5" i="8"/>
  <c r="BQ5" i="8"/>
  <c r="BR5" i="8"/>
  <c r="BR6" i="8"/>
  <c r="BR110" i="8"/>
  <c r="BQ6" i="8"/>
  <c r="BQ110" i="8"/>
  <c r="BP6" i="8"/>
  <c r="BP110" i="8"/>
  <c r="BO6" i="8"/>
  <c r="BO110" i="8"/>
  <c r="BN6" i="8"/>
  <c r="BN110" i="8"/>
  <c r="BM6" i="8"/>
  <c r="BM110" i="8"/>
  <c r="BL6" i="8"/>
  <c r="BL110" i="8"/>
  <c r="BK6" i="8"/>
  <c r="BK110" i="8"/>
  <c r="BJ6" i="8"/>
  <c r="BJ110" i="8"/>
  <c r="BI6" i="8"/>
  <c r="BI110" i="8"/>
  <c r="BH6" i="8"/>
  <c r="BH110" i="8"/>
  <c r="BG6" i="8"/>
  <c r="BG110" i="8"/>
  <c r="BF6" i="8"/>
  <c r="BF110" i="8"/>
  <c r="BE6" i="8"/>
  <c r="BE110" i="8"/>
  <c r="BD6" i="8"/>
  <c r="BD110" i="8"/>
  <c r="BC6" i="8"/>
  <c r="BC110" i="8"/>
  <c r="G104" i="8"/>
  <c r="H104" i="8"/>
  <c r="I104" i="8"/>
  <c r="J104" i="8"/>
  <c r="K104" i="8"/>
  <c r="L104" i="8"/>
  <c r="M104" i="8"/>
  <c r="N104" i="8"/>
  <c r="O104" i="8"/>
  <c r="P104" i="8"/>
  <c r="Q104" i="8"/>
  <c r="R104" i="8"/>
  <c r="S104" i="8"/>
  <c r="T104" i="8"/>
  <c r="U104" i="8"/>
  <c r="V104" i="8"/>
  <c r="W104" i="8"/>
  <c r="X104" i="8"/>
  <c r="Y104" i="8"/>
  <c r="Z104" i="8"/>
  <c r="AA104" i="8"/>
  <c r="AB104" i="8"/>
  <c r="AC104" i="8"/>
  <c r="AD104" i="8"/>
  <c r="AE104" i="8"/>
  <c r="AF104" i="8"/>
  <c r="AG104" i="8"/>
  <c r="AH104" i="8"/>
  <c r="AI104" i="8"/>
  <c r="AJ104" i="8"/>
  <c r="AK104" i="8"/>
  <c r="AL104" i="8"/>
  <c r="AM104" i="8"/>
  <c r="AN104" i="8"/>
  <c r="AO104" i="8"/>
  <c r="AP104" i="8"/>
  <c r="AQ104" i="8"/>
  <c r="AR104" i="8"/>
  <c r="AS104" i="8"/>
  <c r="BW104" i="8"/>
  <c r="BV104" i="8"/>
  <c r="BU104" i="8"/>
  <c r="BT104" i="8"/>
  <c r="AT104" i="8"/>
  <c r="AU104" i="8"/>
  <c r="AV104" i="8"/>
  <c r="AW104" i="8"/>
  <c r="AX104" i="8"/>
  <c r="AY104" i="8"/>
  <c r="AZ104" i="8"/>
  <c r="BA104" i="8"/>
  <c r="BR104" i="8"/>
  <c r="BQ104" i="8"/>
  <c r="BP104" i="8"/>
  <c r="BO104" i="8"/>
  <c r="BN104" i="8"/>
  <c r="BM104" i="8"/>
  <c r="BL104" i="8"/>
  <c r="BK104" i="8"/>
  <c r="BJ104" i="8"/>
  <c r="BI104" i="8"/>
  <c r="BH104" i="8"/>
  <c r="BG104" i="8"/>
  <c r="BF104" i="8"/>
  <c r="BE104" i="8"/>
  <c r="BD104" i="8"/>
  <c r="BC104" i="8"/>
  <c r="AS136" i="8"/>
  <c r="G128" i="8"/>
  <c r="H128" i="8"/>
  <c r="I128" i="8"/>
  <c r="J128" i="8"/>
  <c r="K128" i="8"/>
  <c r="L128" i="8"/>
  <c r="M128" i="8"/>
  <c r="N128" i="8"/>
  <c r="O128" i="8"/>
  <c r="P128" i="8"/>
  <c r="Q128" i="8"/>
  <c r="R128" i="8"/>
  <c r="S128" i="8"/>
  <c r="T128" i="8"/>
  <c r="U128" i="8"/>
  <c r="V128" i="8"/>
  <c r="W128" i="8"/>
  <c r="X128" i="8"/>
  <c r="Y128" i="8"/>
  <c r="Z128" i="8"/>
  <c r="AA128" i="8"/>
  <c r="AB128" i="8"/>
  <c r="AC128" i="8"/>
  <c r="AD128" i="8"/>
  <c r="AE128" i="8"/>
  <c r="AF128" i="8"/>
  <c r="AG128" i="8"/>
  <c r="AH128" i="8"/>
  <c r="AI128" i="8"/>
  <c r="AJ128" i="8"/>
  <c r="AK128" i="8"/>
  <c r="AL128" i="8"/>
  <c r="AM128" i="8"/>
  <c r="AN128" i="8"/>
  <c r="AO128" i="8"/>
  <c r="AP128" i="8"/>
  <c r="AQ128" i="8"/>
  <c r="AR128" i="8"/>
  <c r="AS128" i="8"/>
  <c r="AS146" i="8"/>
  <c r="BA136" i="8"/>
  <c r="AT128" i="8"/>
  <c r="AU128" i="8"/>
  <c r="AV128" i="8"/>
  <c r="AW128" i="8"/>
  <c r="AX128" i="8"/>
  <c r="AY128" i="8"/>
  <c r="AZ128" i="8"/>
  <c r="BA128" i="8"/>
  <c r="BA146" i="8"/>
  <c r="BW146" i="8"/>
  <c r="AG136" i="8"/>
  <c r="AG146" i="8"/>
  <c r="AP136" i="8"/>
  <c r="AP146" i="8"/>
  <c r="BV146" i="8"/>
  <c r="U136" i="8"/>
  <c r="U146" i="8"/>
  <c r="AD136" i="8"/>
  <c r="AD146" i="8"/>
  <c r="BU146" i="8"/>
  <c r="I136" i="8"/>
  <c r="I146" i="8"/>
  <c r="R136" i="8"/>
  <c r="R146" i="8"/>
  <c r="BT146" i="8"/>
  <c r="BR146" i="8"/>
  <c r="AY136" i="8"/>
  <c r="AY146" i="8"/>
  <c r="BQ146" i="8"/>
  <c r="AV136" i="8"/>
  <c r="AV146" i="8"/>
  <c r="BP146" i="8"/>
  <c r="BO146" i="8"/>
  <c r="BN146" i="8"/>
  <c r="AM136" i="8"/>
  <c r="AM146" i="8"/>
  <c r="BM146" i="8"/>
  <c r="AJ136" i="8"/>
  <c r="AJ146" i="8"/>
  <c r="BL146" i="8"/>
  <c r="BK146" i="8"/>
  <c r="BJ146" i="8"/>
  <c r="AA136" i="8"/>
  <c r="AA146" i="8"/>
  <c r="BI146" i="8"/>
  <c r="X136" i="8"/>
  <c r="X146" i="8"/>
  <c r="BH146" i="8"/>
  <c r="BG146" i="8"/>
  <c r="BF146" i="8"/>
  <c r="O136" i="8"/>
  <c r="O146" i="8"/>
  <c r="BE146" i="8"/>
  <c r="L136" i="8"/>
  <c r="L146" i="8"/>
  <c r="BD146" i="8"/>
  <c r="BC146" i="8"/>
  <c r="AS135" i="8"/>
  <c r="AS145" i="8"/>
  <c r="BA135" i="8"/>
  <c r="BA145" i="8"/>
  <c r="BW145" i="8"/>
  <c r="AG135" i="8"/>
  <c r="AG145" i="8"/>
  <c r="AP135" i="8"/>
  <c r="AP145" i="8"/>
  <c r="BV145" i="8"/>
  <c r="U135" i="8"/>
  <c r="U145" i="8"/>
  <c r="AD135" i="8"/>
  <c r="AD145" i="8"/>
  <c r="BU145" i="8"/>
  <c r="I135" i="8"/>
  <c r="I145" i="8"/>
  <c r="R135" i="8"/>
  <c r="R145" i="8"/>
  <c r="BT145" i="8"/>
  <c r="BR145" i="8"/>
  <c r="AY135" i="8"/>
  <c r="AY145" i="8"/>
  <c r="BQ145" i="8"/>
  <c r="AV135" i="8"/>
  <c r="AV145" i="8"/>
  <c r="BP145" i="8"/>
  <c r="BO145" i="8"/>
  <c r="BN145" i="8"/>
  <c r="AM135" i="8"/>
  <c r="AM145" i="8"/>
  <c r="BM145" i="8"/>
  <c r="AJ135" i="8"/>
  <c r="AJ145" i="8"/>
  <c r="BL145" i="8"/>
  <c r="BK145" i="8"/>
  <c r="BJ145" i="8"/>
  <c r="AA135" i="8"/>
  <c r="AA145" i="8"/>
  <c r="BI145" i="8"/>
  <c r="X135" i="8"/>
  <c r="X145" i="8"/>
  <c r="BH145" i="8"/>
  <c r="BG145" i="8"/>
  <c r="BF145" i="8"/>
  <c r="O135" i="8"/>
  <c r="O145" i="8"/>
  <c r="BE145" i="8"/>
  <c r="L135" i="8"/>
  <c r="L145" i="8"/>
  <c r="BD145" i="8"/>
  <c r="BC145" i="8"/>
  <c r="G125" i="8"/>
  <c r="F136" i="8"/>
  <c r="G134" i="8"/>
  <c r="H134" i="8"/>
  <c r="I134" i="8"/>
  <c r="J134" i="8"/>
  <c r="K134" i="8"/>
  <c r="L134" i="8"/>
  <c r="M134" i="8"/>
  <c r="N134" i="8"/>
  <c r="O134" i="8"/>
  <c r="P134" i="8"/>
  <c r="Q134" i="8"/>
  <c r="R134" i="8"/>
  <c r="S134" i="8"/>
  <c r="T134" i="8"/>
  <c r="U134" i="8"/>
  <c r="V134" i="8"/>
  <c r="W134" i="8"/>
  <c r="X134" i="8"/>
  <c r="Y134" i="8"/>
  <c r="Z134" i="8"/>
  <c r="AA134" i="8"/>
  <c r="AB134" i="8"/>
  <c r="AC134" i="8"/>
  <c r="AD134" i="8"/>
  <c r="AE134" i="8"/>
  <c r="AF134" i="8"/>
  <c r="AG134" i="8"/>
  <c r="AH134" i="8"/>
  <c r="AI134" i="8"/>
  <c r="AJ134" i="8"/>
  <c r="AK134" i="8"/>
  <c r="AL134" i="8"/>
  <c r="AM134" i="8"/>
  <c r="AN134" i="8"/>
  <c r="AO134" i="8"/>
  <c r="AP134" i="8"/>
  <c r="AQ134" i="8"/>
  <c r="AR134" i="8"/>
  <c r="AS134" i="8"/>
  <c r="AS144" i="8"/>
  <c r="AT134" i="8"/>
  <c r="AU134" i="8"/>
  <c r="AV134" i="8"/>
  <c r="AW134" i="8"/>
  <c r="AX134" i="8"/>
  <c r="AY134" i="8"/>
  <c r="AZ134" i="8"/>
  <c r="BA134" i="8"/>
  <c r="BA144" i="8"/>
  <c r="BW144" i="8"/>
  <c r="AG144" i="8"/>
  <c r="AP144" i="8"/>
  <c r="BV144" i="8"/>
  <c r="U144" i="8"/>
  <c r="AD144" i="8"/>
  <c r="BU144" i="8"/>
  <c r="I144" i="8"/>
  <c r="R144" i="8"/>
  <c r="BT144" i="8"/>
  <c r="BR144" i="8"/>
  <c r="AY144" i="8"/>
  <c r="BQ144" i="8"/>
  <c r="AV144" i="8"/>
  <c r="BP144" i="8"/>
  <c r="BO144" i="8"/>
  <c r="BN144" i="8"/>
  <c r="AM144" i="8"/>
  <c r="BM144" i="8"/>
  <c r="AJ144" i="8"/>
  <c r="BL144" i="8"/>
  <c r="BK144" i="8"/>
  <c r="BJ144" i="8"/>
  <c r="AA144" i="8"/>
  <c r="BI144" i="8"/>
  <c r="X144" i="8"/>
  <c r="BH144" i="8"/>
  <c r="BG144" i="8"/>
  <c r="BF144" i="8"/>
  <c r="O144" i="8"/>
  <c r="BE144" i="8"/>
  <c r="L144" i="8"/>
  <c r="BD144" i="8"/>
  <c r="BC144" i="8"/>
  <c r="BW136" i="8"/>
  <c r="BV136" i="8"/>
  <c r="BU136" i="8"/>
  <c r="BT136" i="8"/>
  <c r="BR136" i="8"/>
  <c r="BQ136" i="8"/>
  <c r="BP136" i="8"/>
  <c r="BO136" i="8"/>
  <c r="BN136" i="8"/>
  <c r="BM136" i="8"/>
  <c r="BL136" i="8"/>
  <c r="BK136" i="8"/>
  <c r="BJ136" i="8"/>
  <c r="BI136" i="8"/>
  <c r="BH136" i="8"/>
  <c r="BG136" i="8"/>
  <c r="BF136" i="8"/>
  <c r="BE136" i="8"/>
  <c r="BD136" i="8"/>
  <c r="BC136" i="8"/>
  <c r="BW135" i="8"/>
  <c r="BV135" i="8"/>
  <c r="BU135" i="8"/>
  <c r="BT135" i="8"/>
  <c r="BR135" i="8"/>
  <c r="BQ135" i="8"/>
  <c r="BP135" i="8"/>
  <c r="BO135" i="8"/>
  <c r="BN135" i="8"/>
  <c r="BM135" i="8"/>
  <c r="BL135" i="8"/>
  <c r="BK135" i="8"/>
  <c r="BJ135" i="8"/>
  <c r="BI135" i="8"/>
  <c r="BH135" i="8"/>
  <c r="BG135" i="8"/>
  <c r="BF135" i="8"/>
  <c r="BE135" i="8"/>
  <c r="BD135" i="8"/>
  <c r="BC135" i="8"/>
  <c r="BW134" i="8"/>
  <c r="BV134" i="8"/>
  <c r="BU134" i="8"/>
  <c r="BT134" i="8"/>
  <c r="BR134" i="8"/>
  <c r="BQ134" i="8"/>
  <c r="BP134" i="8"/>
  <c r="BO134" i="8"/>
  <c r="BN134" i="8"/>
  <c r="BM134" i="8"/>
  <c r="BL134" i="8"/>
  <c r="BK134" i="8"/>
  <c r="BJ134" i="8"/>
  <c r="BI134" i="8"/>
  <c r="BH134" i="8"/>
  <c r="BG134" i="8"/>
  <c r="BF134" i="8"/>
  <c r="BE134" i="8"/>
  <c r="BD134" i="8"/>
  <c r="BC134" i="8"/>
  <c r="Z112" i="8"/>
  <c r="AA112" i="8"/>
  <c r="AB112" i="8"/>
  <c r="AC112" i="8"/>
  <c r="AD112" i="8"/>
  <c r="AE112" i="8"/>
  <c r="AF112" i="8"/>
  <c r="AG112" i="8"/>
  <c r="AH112" i="8"/>
  <c r="AI112" i="8"/>
  <c r="AJ112" i="8"/>
  <c r="AK112" i="8"/>
  <c r="AL112" i="8"/>
  <c r="AM112" i="8"/>
  <c r="AN112" i="8"/>
  <c r="AO112" i="8"/>
  <c r="AP112" i="8"/>
  <c r="AQ112" i="8"/>
  <c r="AR112" i="8"/>
  <c r="AS112" i="8"/>
  <c r="BW131" i="8"/>
  <c r="BV131" i="8"/>
  <c r="BU131" i="8"/>
  <c r="BT131" i="8"/>
  <c r="AT112" i="8"/>
  <c r="AU112" i="8"/>
  <c r="AV112" i="8"/>
  <c r="AW112" i="8"/>
  <c r="AX112" i="8"/>
  <c r="AY112" i="8"/>
  <c r="AZ112" i="8"/>
  <c r="BA112" i="8"/>
  <c r="BR131" i="8"/>
  <c r="BQ131" i="8"/>
  <c r="BP131" i="8"/>
  <c r="BO131" i="8"/>
  <c r="BN131" i="8"/>
  <c r="BM131" i="8"/>
  <c r="BL131" i="8"/>
  <c r="BK131" i="8"/>
  <c r="BJ131" i="8"/>
  <c r="BI131" i="8"/>
  <c r="BH131" i="8"/>
  <c r="BG131" i="8"/>
  <c r="BF131" i="8"/>
  <c r="BE131" i="8"/>
  <c r="BD131" i="8"/>
  <c r="BC131" i="8"/>
  <c r="BW129" i="8"/>
  <c r="BV129" i="8"/>
  <c r="BU129" i="8"/>
  <c r="BT129" i="8"/>
  <c r="BR129" i="8"/>
  <c r="BQ129" i="8"/>
  <c r="BP129" i="8"/>
  <c r="BO129" i="8"/>
  <c r="BN129" i="8"/>
  <c r="BM129" i="8"/>
  <c r="BL129" i="8"/>
  <c r="BK129" i="8"/>
  <c r="BJ129" i="8"/>
  <c r="BI129" i="8"/>
  <c r="BH129" i="8"/>
  <c r="BG129" i="8"/>
  <c r="BF129" i="8"/>
  <c r="BE129" i="8"/>
  <c r="BD129" i="8"/>
  <c r="BC129" i="8"/>
  <c r="BW126" i="8"/>
  <c r="BV126" i="8"/>
  <c r="BU126" i="8"/>
  <c r="BT126" i="8"/>
  <c r="BR126" i="8"/>
  <c r="BQ126" i="8"/>
  <c r="BP126" i="8"/>
  <c r="BO126" i="8"/>
  <c r="BN126" i="8"/>
  <c r="BM126" i="8"/>
  <c r="BL126" i="8"/>
  <c r="BK126" i="8"/>
  <c r="BJ126" i="8"/>
  <c r="BI126" i="8"/>
  <c r="BH126" i="8"/>
  <c r="BG126" i="8"/>
  <c r="BF126" i="8"/>
  <c r="BE126" i="8"/>
  <c r="BD126" i="8"/>
  <c r="BC126" i="8"/>
  <c r="AS125" i="8"/>
  <c r="BA125" i="8"/>
  <c r="BW125" i="8"/>
  <c r="AG125" i="8"/>
  <c r="AP125" i="8"/>
  <c r="BV125" i="8"/>
  <c r="U125" i="8"/>
  <c r="AD125" i="8"/>
  <c r="BU125" i="8"/>
  <c r="I125" i="8"/>
  <c r="R125" i="8"/>
  <c r="BT125" i="8"/>
  <c r="BR125" i="8"/>
  <c r="AY125" i="8"/>
  <c r="BQ125" i="8"/>
  <c r="AV125" i="8"/>
  <c r="BP125" i="8"/>
  <c r="BO125" i="8"/>
  <c r="BN125" i="8"/>
  <c r="AM125" i="8"/>
  <c r="BM125" i="8"/>
  <c r="AJ125" i="8"/>
  <c r="BL125" i="8"/>
  <c r="BK125" i="8"/>
  <c r="BJ125" i="8"/>
  <c r="AA125" i="8"/>
  <c r="BI125" i="8"/>
  <c r="X125" i="8"/>
  <c r="BH125" i="8"/>
  <c r="BG125" i="8"/>
  <c r="BF125" i="8"/>
  <c r="O125" i="8"/>
  <c r="BE125" i="8"/>
  <c r="L125" i="8"/>
  <c r="BD125" i="8"/>
  <c r="BC125" i="8"/>
  <c r="BW123" i="8"/>
  <c r="BV123" i="8"/>
  <c r="BU123" i="8"/>
  <c r="BT123" i="8"/>
  <c r="BR123" i="8"/>
  <c r="BQ123" i="8"/>
  <c r="BP123" i="8"/>
  <c r="BO123" i="8"/>
  <c r="BN123" i="8"/>
  <c r="BM123" i="8"/>
  <c r="BL123" i="8"/>
  <c r="BK123" i="8"/>
  <c r="BJ123" i="8"/>
  <c r="BI123" i="8"/>
  <c r="BH123" i="8"/>
  <c r="BG123" i="8"/>
  <c r="BF123" i="8"/>
  <c r="BE123" i="8"/>
  <c r="BD123" i="8"/>
  <c r="BC123" i="8"/>
  <c r="BW4" i="8"/>
  <c r="BW109" i="8"/>
  <c r="BV4" i="8"/>
  <c r="BV109" i="8"/>
  <c r="BU4" i="8"/>
  <c r="BU109" i="8"/>
  <c r="BT4" i="8"/>
  <c r="BT109" i="8"/>
  <c r="BR4" i="8"/>
  <c r="G8" i="8"/>
  <c r="G3" i="8"/>
  <c r="BC3" i="8"/>
  <c r="BD3" i="8"/>
  <c r="BE3" i="8"/>
  <c r="BF3" i="8"/>
  <c r="BG3" i="8"/>
  <c r="BH3" i="8"/>
  <c r="BI3" i="8"/>
  <c r="BJ3" i="8"/>
  <c r="BK3" i="8"/>
  <c r="BL3" i="8"/>
  <c r="BM3" i="8"/>
  <c r="BN3" i="8"/>
  <c r="BO3" i="8"/>
  <c r="BP3" i="8"/>
  <c r="BQ3" i="8"/>
  <c r="BR3" i="8"/>
  <c r="AT8" i="8"/>
  <c r="AT3" i="8"/>
  <c r="AU8" i="8"/>
  <c r="AU3" i="8"/>
  <c r="AV8" i="8"/>
  <c r="AV3" i="8"/>
  <c r="H8" i="8"/>
  <c r="H3" i="8"/>
  <c r="I8" i="8"/>
  <c r="I3" i="8"/>
  <c r="J8" i="8"/>
  <c r="J3" i="8"/>
  <c r="K8" i="8"/>
  <c r="K3" i="8"/>
  <c r="L8" i="8"/>
  <c r="L3" i="8"/>
  <c r="M8" i="8"/>
  <c r="M3" i="8"/>
  <c r="N8" i="8"/>
  <c r="N3" i="8"/>
  <c r="O8" i="8"/>
  <c r="O3" i="8"/>
  <c r="P8" i="8"/>
  <c r="P3" i="8"/>
  <c r="Q8" i="8"/>
  <c r="Q3" i="8"/>
  <c r="R8" i="8"/>
  <c r="R3" i="8"/>
  <c r="S8" i="8"/>
  <c r="S3" i="8"/>
  <c r="T8" i="8"/>
  <c r="T3" i="8"/>
  <c r="U8" i="8"/>
  <c r="U3" i="8"/>
  <c r="V8" i="8"/>
  <c r="V3" i="8"/>
  <c r="W8" i="8"/>
  <c r="W3" i="8"/>
  <c r="X8" i="8"/>
  <c r="X3" i="8"/>
  <c r="Y8" i="8"/>
  <c r="Y3" i="8"/>
  <c r="Z8" i="8"/>
  <c r="Z3" i="8"/>
  <c r="AA8" i="8"/>
  <c r="AA3" i="8"/>
  <c r="AB8" i="8"/>
  <c r="AB3" i="8"/>
  <c r="AC8" i="8"/>
  <c r="AC3" i="8"/>
  <c r="AD8" i="8"/>
  <c r="AD3" i="8"/>
  <c r="AE8" i="8"/>
  <c r="AE3" i="8"/>
  <c r="AF8" i="8"/>
  <c r="AF3" i="8"/>
  <c r="AG8" i="8"/>
  <c r="AG3" i="8"/>
  <c r="AH8" i="8"/>
  <c r="AH3" i="8"/>
  <c r="AI8" i="8"/>
  <c r="AI3" i="8"/>
  <c r="AJ8" i="8"/>
  <c r="AJ3" i="8"/>
  <c r="AK8" i="8"/>
  <c r="AK3" i="8"/>
  <c r="AL8" i="8"/>
  <c r="AL3" i="8"/>
  <c r="AM8" i="8"/>
  <c r="AM3" i="8"/>
  <c r="AN8" i="8"/>
  <c r="AN3" i="8"/>
  <c r="AO8" i="8"/>
  <c r="AO3" i="8"/>
  <c r="AP8" i="8"/>
  <c r="AP3" i="8"/>
  <c r="AQ8" i="8"/>
  <c r="AQ3" i="8"/>
  <c r="AR8" i="8"/>
  <c r="AR3" i="8"/>
  <c r="AS8" i="8"/>
  <c r="AS3" i="8"/>
  <c r="AW8" i="8"/>
  <c r="AW3" i="8"/>
  <c r="AX8" i="8"/>
  <c r="AX3" i="8"/>
  <c r="AY8" i="8"/>
  <c r="AY3" i="8"/>
  <c r="AZ8" i="8"/>
  <c r="AZ3" i="8"/>
  <c r="BA8" i="8"/>
  <c r="BA3" i="8"/>
  <c r="BR109" i="8"/>
  <c r="BQ4" i="8"/>
  <c r="BQ109" i="8"/>
  <c r="BP4" i="8"/>
  <c r="BP109" i="8"/>
  <c r="BO4" i="8"/>
  <c r="BO109" i="8"/>
  <c r="BN4" i="8"/>
  <c r="BN109" i="8"/>
  <c r="BM4" i="8"/>
  <c r="BM109" i="8"/>
  <c r="BL4" i="8"/>
  <c r="BL109" i="8"/>
  <c r="BK4" i="8"/>
  <c r="BK109" i="8"/>
  <c r="BJ4" i="8"/>
  <c r="BJ109" i="8"/>
  <c r="BI4" i="8"/>
  <c r="BI109" i="8"/>
  <c r="BH4" i="8"/>
  <c r="BH109" i="8"/>
  <c r="BG4" i="8"/>
  <c r="BG109" i="8"/>
  <c r="BF4" i="8"/>
  <c r="BF109" i="8"/>
  <c r="BE4" i="8"/>
  <c r="BE109" i="8"/>
  <c r="BD4" i="8"/>
  <c r="BD109" i="8"/>
  <c r="BC4" i="8"/>
  <c r="BC109" i="8"/>
  <c r="BW108" i="8"/>
  <c r="BV108" i="8"/>
  <c r="BU108" i="8"/>
  <c r="BT108" i="8"/>
  <c r="BR108" i="8"/>
  <c r="BQ108" i="8"/>
  <c r="BP108" i="8"/>
  <c r="BO108" i="8"/>
  <c r="BN108" i="8"/>
  <c r="BM108" i="8"/>
  <c r="BL108" i="8"/>
  <c r="BK108" i="8"/>
  <c r="BJ108" i="8"/>
  <c r="BI108" i="8"/>
  <c r="BH108" i="8"/>
  <c r="BG108" i="8"/>
  <c r="BF108" i="8"/>
  <c r="BE108" i="8"/>
  <c r="BD108" i="8"/>
  <c r="BC108" i="8"/>
  <c r="BW107" i="8"/>
  <c r="BV107" i="8"/>
  <c r="BU107" i="8"/>
  <c r="BT107" i="8"/>
  <c r="BR107" i="8"/>
  <c r="BQ107" i="8"/>
  <c r="BP107" i="8"/>
  <c r="BO107" i="8"/>
  <c r="BN107" i="8"/>
  <c r="BM107" i="8"/>
  <c r="BL107" i="8"/>
  <c r="BK107" i="8"/>
  <c r="BJ107" i="8"/>
  <c r="BI107" i="8"/>
  <c r="BH107" i="8"/>
  <c r="BG107" i="8"/>
  <c r="BF107" i="8"/>
  <c r="BE107" i="8"/>
  <c r="BD107" i="8"/>
  <c r="BC107" i="8"/>
  <c r="BW103" i="8"/>
  <c r="BV103" i="8"/>
  <c r="BU103" i="8"/>
  <c r="BT103" i="8"/>
  <c r="BR103" i="8"/>
  <c r="BQ103" i="8"/>
  <c r="BP103" i="8"/>
  <c r="BO103" i="8"/>
  <c r="BN103" i="8"/>
  <c r="BM103" i="8"/>
  <c r="BL103" i="8"/>
  <c r="BK103" i="8"/>
  <c r="BJ103" i="8"/>
  <c r="BI103" i="8"/>
  <c r="BH103" i="8"/>
  <c r="BG103" i="8"/>
  <c r="BF103" i="8"/>
  <c r="BE103" i="8"/>
  <c r="BD103" i="8"/>
  <c r="BC103" i="8"/>
  <c r="C151" i="8"/>
  <c r="C150" i="8"/>
  <c r="C149" i="8"/>
  <c r="B148" i="8"/>
  <c r="C146" i="8"/>
  <c r="C145" i="8"/>
  <c r="C144" i="8"/>
  <c r="C128" i="8"/>
  <c r="C127" i="8"/>
  <c r="C121" i="8"/>
  <c r="C120" i="8"/>
  <c r="C116" i="8"/>
  <c r="C115" i="8"/>
  <c r="B115" i="8"/>
  <c r="C114" i="8"/>
  <c r="B114" i="8"/>
  <c r="C112" i="8"/>
  <c r="B112" i="8"/>
  <c r="C110" i="8"/>
  <c r="B110" i="8"/>
  <c r="C109" i="8"/>
  <c r="B109" i="8"/>
  <c r="C108" i="8"/>
  <c r="B108" i="8"/>
  <c r="C107" i="8"/>
  <c r="B107" i="8"/>
  <c r="C104" i="8"/>
  <c r="B104" i="8"/>
  <c r="C103" i="8"/>
  <c r="B103" i="8"/>
  <c r="AS115" i="8"/>
  <c r="BA115" i="8"/>
  <c r="BW115" i="8"/>
  <c r="AG115" i="8"/>
  <c r="AP115" i="8"/>
  <c r="BV115" i="8"/>
  <c r="U115" i="8"/>
  <c r="AD115" i="8"/>
  <c r="BU115" i="8"/>
  <c r="I115" i="8"/>
  <c r="R115" i="8"/>
  <c r="BT115" i="8"/>
  <c r="BR115" i="8"/>
  <c r="AY115" i="8"/>
  <c r="BQ115" i="8"/>
  <c r="AV115" i="8"/>
  <c r="BP115" i="8"/>
  <c r="BO115" i="8"/>
  <c r="BN115" i="8"/>
  <c r="AM115" i="8"/>
  <c r="BM115" i="8"/>
  <c r="AJ115" i="8"/>
  <c r="BL115" i="8"/>
  <c r="BK115" i="8"/>
  <c r="BJ115" i="8"/>
  <c r="AA115" i="8"/>
  <c r="BI115" i="8"/>
  <c r="X115" i="8"/>
  <c r="BH115" i="8"/>
  <c r="BG115" i="8"/>
  <c r="BF115" i="8"/>
  <c r="O115" i="8"/>
  <c r="BE115" i="8"/>
  <c r="L115" i="8"/>
  <c r="BD115" i="8"/>
  <c r="BC115" i="8"/>
  <c r="BW114" i="8"/>
  <c r="BV114" i="8"/>
  <c r="BU114" i="8"/>
  <c r="BT114" i="8"/>
  <c r="BR114" i="8"/>
  <c r="BQ114" i="8"/>
  <c r="BP114" i="8"/>
  <c r="BO114" i="8"/>
  <c r="BN114" i="8"/>
  <c r="BM114" i="8"/>
  <c r="BL114" i="8"/>
  <c r="BK114" i="8"/>
  <c r="BJ114" i="8"/>
  <c r="BI114" i="8"/>
  <c r="BH114" i="8"/>
  <c r="BG114" i="8"/>
  <c r="BF114" i="8"/>
  <c r="BE114" i="8"/>
  <c r="BD114" i="8"/>
  <c r="BC114" i="8"/>
  <c r="Z111" i="8"/>
  <c r="AA111" i="8"/>
  <c r="AB111" i="8"/>
  <c r="AC111" i="8"/>
  <c r="AD111" i="8"/>
  <c r="AE111" i="8"/>
  <c r="AF111" i="8"/>
  <c r="AG111" i="8"/>
  <c r="AH111" i="8"/>
  <c r="AI111" i="8"/>
  <c r="AJ111" i="8"/>
  <c r="AK111" i="8"/>
  <c r="AL111" i="8"/>
  <c r="AM111" i="8"/>
  <c r="AN111" i="8"/>
  <c r="AO111" i="8"/>
  <c r="AP111" i="8"/>
  <c r="AQ111" i="8"/>
  <c r="AR111" i="8"/>
  <c r="AS111" i="8"/>
  <c r="AT111" i="8"/>
  <c r="AU111" i="8"/>
  <c r="AV111" i="8"/>
  <c r="AW111" i="8"/>
  <c r="AX111" i="8"/>
  <c r="AY111" i="8"/>
  <c r="AZ111" i="8"/>
  <c r="BA111" i="8"/>
  <c r="G115" i="8"/>
  <c r="H115" i="8"/>
  <c r="J115" i="8"/>
  <c r="K115" i="8"/>
  <c r="M115" i="8"/>
  <c r="N115" i="8"/>
  <c r="P115" i="8"/>
  <c r="Q115" i="8"/>
  <c r="S115" i="8"/>
  <c r="T115" i="8"/>
  <c r="V115" i="8"/>
  <c r="W115" i="8"/>
  <c r="Y115" i="8"/>
  <c r="Z115" i="8"/>
  <c r="AB115" i="8"/>
  <c r="AC115" i="8"/>
  <c r="AE115" i="8"/>
  <c r="AF115" i="8"/>
  <c r="AH115" i="8"/>
  <c r="AI115" i="8"/>
  <c r="AK115" i="8"/>
  <c r="AL115" i="8"/>
  <c r="AN115" i="8"/>
  <c r="AO115" i="8"/>
  <c r="AQ115" i="8"/>
  <c r="AR115" i="8"/>
  <c r="AT115" i="8"/>
  <c r="AU115" i="8"/>
  <c r="AW115" i="8"/>
  <c r="AX115" i="8"/>
  <c r="AZ115" i="8"/>
  <c r="H125" i="8"/>
  <c r="J125" i="8"/>
  <c r="K125" i="8"/>
  <c r="M125" i="8"/>
  <c r="N125" i="8"/>
  <c r="P125" i="8"/>
  <c r="Q125" i="8"/>
  <c r="S125" i="8"/>
  <c r="T125" i="8"/>
  <c r="V125" i="8"/>
  <c r="W125" i="8"/>
  <c r="Y125" i="8"/>
  <c r="Z125" i="8"/>
  <c r="AB125" i="8"/>
  <c r="AC125" i="8"/>
  <c r="AE125" i="8"/>
  <c r="AF125" i="8"/>
  <c r="AH125" i="8"/>
  <c r="AI125" i="8"/>
  <c r="AK125" i="8"/>
  <c r="AL125" i="8"/>
  <c r="AN125" i="8"/>
  <c r="AO125" i="8"/>
  <c r="AQ125" i="8"/>
  <c r="AR125" i="8"/>
  <c r="AT125" i="8"/>
  <c r="AU125" i="8"/>
  <c r="AW125" i="8"/>
  <c r="AX125" i="8"/>
  <c r="AZ125" i="8"/>
  <c r="F134" i="8"/>
  <c r="F135" i="8"/>
  <c r="G135" i="8"/>
  <c r="H135" i="8"/>
  <c r="J135" i="8"/>
  <c r="K135" i="8"/>
  <c r="M135" i="8"/>
  <c r="N135" i="8"/>
  <c r="P135" i="8"/>
  <c r="Q135" i="8"/>
  <c r="S135" i="8"/>
  <c r="T135" i="8"/>
  <c r="V135" i="8"/>
  <c r="W135" i="8"/>
  <c r="Y135" i="8"/>
  <c r="Z135" i="8"/>
  <c r="AB135" i="8"/>
  <c r="AC135" i="8"/>
  <c r="AE135" i="8"/>
  <c r="AF135" i="8"/>
  <c r="AH135" i="8"/>
  <c r="AI135" i="8"/>
  <c r="AK135" i="8"/>
  <c r="AL135" i="8"/>
  <c r="AN135" i="8"/>
  <c r="AO135" i="8"/>
  <c r="AQ135" i="8"/>
  <c r="AR135" i="8"/>
  <c r="AT135" i="8"/>
  <c r="AU135" i="8"/>
  <c r="AW135" i="8"/>
  <c r="AX135" i="8"/>
  <c r="AZ135" i="8"/>
  <c r="G136" i="8"/>
  <c r="H136" i="8"/>
  <c r="J136" i="8"/>
  <c r="K136" i="8"/>
  <c r="M136" i="8"/>
  <c r="N136" i="8"/>
  <c r="P136" i="8"/>
  <c r="Q136" i="8"/>
  <c r="S136" i="8"/>
  <c r="T136" i="8"/>
  <c r="V136" i="8"/>
  <c r="W136" i="8"/>
  <c r="Y136" i="8"/>
  <c r="Z136" i="8"/>
  <c r="AB136" i="8"/>
  <c r="AC136" i="8"/>
  <c r="AE136" i="8"/>
  <c r="AF136" i="8"/>
  <c r="AH136" i="8"/>
  <c r="AI136" i="8"/>
  <c r="AK136" i="8"/>
  <c r="AL136" i="8"/>
  <c r="AN136" i="8"/>
  <c r="AO136" i="8"/>
  <c r="AQ136" i="8"/>
  <c r="AR136" i="8"/>
  <c r="AT136" i="8"/>
  <c r="AU136" i="8"/>
  <c r="AW136" i="8"/>
  <c r="AX136" i="8"/>
  <c r="AZ136" i="8"/>
  <c r="B139" i="8"/>
  <c r="G139" i="8"/>
  <c r="H139" i="8"/>
  <c r="I139" i="8"/>
  <c r="J139" i="8"/>
  <c r="K139" i="8"/>
  <c r="L139" i="8"/>
  <c r="M139" i="8"/>
  <c r="N139" i="8"/>
  <c r="O139" i="8"/>
  <c r="P139" i="8"/>
  <c r="Q139" i="8"/>
  <c r="R139" i="8"/>
  <c r="S139" i="8"/>
  <c r="T139" i="8"/>
  <c r="U139" i="8"/>
  <c r="V139" i="8"/>
  <c r="W139" i="8"/>
  <c r="X139" i="8"/>
  <c r="Y139" i="8"/>
  <c r="Z139" i="8"/>
  <c r="AA139" i="8"/>
  <c r="AB139" i="8"/>
  <c r="AC139" i="8"/>
  <c r="AD139" i="8"/>
  <c r="AE139" i="8"/>
  <c r="AF139" i="8"/>
  <c r="AG139" i="8"/>
  <c r="AH139" i="8"/>
  <c r="AI139" i="8"/>
  <c r="AJ139" i="8"/>
  <c r="AK139" i="8"/>
  <c r="AL139" i="8"/>
  <c r="AM139" i="8"/>
  <c r="AN139" i="8"/>
  <c r="AO139" i="8"/>
  <c r="AP139" i="8"/>
  <c r="AQ139" i="8"/>
  <c r="AR139" i="8"/>
  <c r="AS139" i="8"/>
  <c r="AT139" i="8"/>
  <c r="AU139" i="8"/>
  <c r="AV139" i="8"/>
  <c r="AW139" i="8"/>
  <c r="AX139" i="8"/>
  <c r="AY139" i="8"/>
  <c r="AZ139" i="8"/>
  <c r="BA139" i="8"/>
  <c r="BC139" i="8"/>
  <c r="BD139" i="8"/>
  <c r="BE139" i="8"/>
  <c r="BF139" i="8"/>
  <c r="BG139" i="8"/>
  <c r="BH139" i="8"/>
  <c r="BI139" i="8"/>
  <c r="BJ139" i="8"/>
  <c r="BK139" i="8"/>
  <c r="BL139" i="8"/>
  <c r="BM139" i="8"/>
  <c r="BN139" i="8"/>
  <c r="BO139" i="8"/>
  <c r="BP139" i="8"/>
  <c r="BQ139" i="8"/>
  <c r="BR139" i="8"/>
  <c r="BT139" i="8"/>
  <c r="BU139" i="8"/>
  <c r="BV139" i="8"/>
  <c r="BW139" i="8"/>
  <c r="B140" i="8"/>
  <c r="D140" i="8"/>
  <c r="G140" i="8"/>
  <c r="H140" i="8"/>
  <c r="I140" i="8"/>
  <c r="J140" i="8"/>
  <c r="K140" i="8"/>
  <c r="L140" i="8"/>
  <c r="M140" i="8"/>
  <c r="N140" i="8"/>
  <c r="O140" i="8"/>
  <c r="P140" i="8"/>
  <c r="Q140" i="8"/>
  <c r="R140" i="8"/>
  <c r="S140" i="8"/>
  <c r="T140" i="8"/>
  <c r="U140" i="8"/>
  <c r="V140" i="8"/>
  <c r="W140" i="8"/>
  <c r="X140" i="8"/>
  <c r="Y140" i="8"/>
  <c r="Z140" i="8"/>
  <c r="AA140" i="8"/>
  <c r="AB140" i="8"/>
  <c r="AC140" i="8"/>
  <c r="AD140" i="8"/>
  <c r="AE140" i="8"/>
  <c r="AF140" i="8"/>
  <c r="AG140" i="8"/>
  <c r="AH140" i="8"/>
  <c r="AI140" i="8"/>
  <c r="AJ140" i="8"/>
  <c r="AK140" i="8"/>
  <c r="AL140" i="8"/>
  <c r="AM140" i="8"/>
  <c r="AN140" i="8"/>
  <c r="AO140" i="8"/>
  <c r="AP140" i="8"/>
  <c r="AQ140" i="8"/>
  <c r="AR140" i="8"/>
  <c r="AS140" i="8"/>
  <c r="AT140" i="8"/>
  <c r="AU140" i="8"/>
  <c r="AV140" i="8"/>
  <c r="AW140" i="8"/>
  <c r="AX140" i="8"/>
  <c r="AY140" i="8"/>
  <c r="AZ140" i="8"/>
  <c r="BA140" i="8"/>
  <c r="BC140" i="8"/>
  <c r="BD140" i="8"/>
  <c r="BE140" i="8"/>
  <c r="BF140" i="8"/>
  <c r="BG140" i="8"/>
  <c r="BH140" i="8"/>
  <c r="BI140" i="8"/>
  <c r="BJ140" i="8"/>
  <c r="BK140" i="8"/>
  <c r="BL140" i="8"/>
  <c r="BM140" i="8"/>
  <c r="BN140" i="8"/>
  <c r="BO140" i="8"/>
  <c r="BP140" i="8"/>
  <c r="BQ140" i="8"/>
  <c r="BR140" i="8"/>
  <c r="BT140" i="8"/>
  <c r="BU140" i="8"/>
  <c r="BV140" i="8"/>
  <c r="BW140" i="8"/>
  <c r="F141" i="8"/>
  <c r="G141" i="8"/>
  <c r="H141" i="8"/>
  <c r="I141" i="8"/>
  <c r="J141" i="8"/>
  <c r="K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AK141" i="8"/>
  <c r="AL141" i="8"/>
  <c r="AM141" i="8"/>
  <c r="AN141" i="8"/>
  <c r="AO141" i="8"/>
  <c r="AP141" i="8"/>
  <c r="AQ141" i="8"/>
  <c r="AR141" i="8"/>
  <c r="AS141" i="8"/>
  <c r="AT141" i="8"/>
  <c r="AU141" i="8"/>
  <c r="AV141" i="8"/>
  <c r="AW141" i="8"/>
  <c r="AX141" i="8"/>
  <c r="AY141" i="8"/>
  <c r="AZ141" i="8"/>
  <c r="BA141" i="8"/>
  <c r="BC141" i="8"/>
  <c r="BD141" i="8"/>
  <c r="BE141" i="8"/>
  <c r="BF141" i="8"/>
  <c r="BG141" i="8"/>
  <c r="BH141" i="8"/>
  <c r="BI141" i="8"/>
  <c r="BJ141" i="8"/>
  <c r="BK141" i="8"/>
  <c r="BL141" i="8"/>
  <c r="BM141" i="8"/>
  <c r="BN141" i="8"/>
  <c r="BO141" i="8"/>
  <c r="BP141" i="8"/>
  <c r="BQ141" i="8"/>
  <c r="BR141" i="8"/>
  <c r="BT141" i="8"/>
  <c r="BU141" i="8"/>
  <c r="BV141" i="8"/>
  <c r="BW141" i="8"/>
  <c r="B144" i="8"/>
  <c r="F144" i="8"/>
  <c r="G144" i="8"/>
  <c r="H144" i="8"/>
  <c r="J144" i="8"/>
  <c r="K144" i="8"/>
  <c r="M144" i="8"/>
  <c r="N144" i="8"/>
  <c r="P144" i="8"/>
  <c r="Q144" i="8"/>
  <c r="S144" i="8"/>
  <c r="T144" i="8"/>
  <c r="V144" i="8"/>
  <c r="W144" i="8"/>
  <c r="Y144" i="8"/>
  <c r="Z144" i="8"/>
  <c r="AB144" i="8"/>
  <c r="AC144" i="8"/>
  <c r="AE144" i="8"/>
  <c r="AF144" i="8"/>
  <c r="AH144" i="8"/>
  <c r="AI144" i="8"/>
  <c r="AK144" i="8"/>
  <c r="AL144" i="8"/>
  <c r="AN144" i="8"/>
  <c r="AO144" i="8"/>
  <c r="AQ144" i="8"/>
  <c r="AR144" i="8"/>
  <c r="AT144" i="8"/>
  <c r="AU144" i="8"/>
  <c r="AW144" i="8"/>
  <c r="AX144" i="8"/>
  <c r="AZ144" i="8"/>
  <c r="B145" i="8"/>
  <c r="F145" i="8"/>
  <c r="G145" i="8"/>
  <c r="H145" i="8"/>
  <c r="J145" i="8"/>
  <c r="K145" i="8"/>
  <c r="M145" i="8"/>
  <c r="N145" i="8"/>
  <c r="P145" i="8"/>
  <c r="Q145" i="8"/>
  <c r="S145" i="8"/>
  <c r="T145" i="8"/>
  <c r="V145" i="8"/>
  <c r="W145" i="8"/>
  <c r="Y145" i="8"/>
  <c r="Z145" i="8"/>
  <c r="AB145" i="8"/>
  <c r="AC145" i="8"/>
  <c r="AE145" i="8"/>
  <c r="AF145" i="8"/>
  <c r="AH145" i="8"/>
  <c r="AI145" i="8"/>
  <c r="AK145" i="8"/>
  <c r="AL145" i="8"/>
  <c r="AN145" i="8"/>
  <c r="AO145" i="8"/>
  <c r="AQ145" i="8"/>
  <c r="AR145" i="8"/>
  <c r="AT145" i="8"/>
  <c r="AU145" i="8"/>
  <c r="AW145" i="8"/>
  <c r="AX145" i="8"/>
  <c r="AZ145" i="8"/>
  <c r="B146" i="8"/>
  <c r="F146" i="8"/>
  <c r="G146" i="8"/>
  <c r="H146" i="8"/>
  <c r="J146" i="8"/>
  <c r="K146" i="8"/>
  <c r="M146" i="8"/>
  <c r="N146" i="8"/>
  <c r="P146" i="8"/>
  <c r="Q146" i="8"/>
  <c r="S146" i="8"/>
  <c r="T146" i="8"/>
  <c r="V146" i="8"/>
  <c r="W146" i="8"/>
  <c r="Y146" i="8"/>
  <c r="Z146" i="8"/>
  <c r="AB146" i="8"/>
  <c r="AC146" i="8"/>
  <c r="AE146" i="8"/>
  <c r="AF146" i="8"/>
  <c r="AH146" i="8"/>
  <c r="AI146" i="8"/>
  <c r="AK146" i="8"/>
  <c r="AL146" i="8"/>
  <c r="AN146" i="8"/>
  <c r="AO146" i="8"/>
  <c r="AQ146" i="8"/>
  <c r="AR146" i="8"/>
  <c r="AT146" i="8"/>
  <c r="AU146" i="8"/>
  <c r="AW146" i="8"/>
  <c r="AX146" i="8"/>
  <c r="AZ146" i="8"/>
  <c r="B149" i="8"/>
  <c r="H149" i="8"/>
  <c r="I149" i="8"/>
  <c r="J149" i="8"/>
  <c r="K149" i="8"/>
  <c r="L149" i="8"/>
  <c r="M149" i="8"/>
  <c r="N149" i="8"/>
  <c r="O149" i="8"/>
  <c r="P149" i="8"/>
  <c r="Q149" i="8"/>
  <c r="R149" i="8"/>
  <c r="S149" i="8"/>
  <c r="T149" i="8"/>
  <c r="U149" i="8"/>
  <c r="V149" i="8"/>
  <c r="W149" i="8"/>
  <c r="X149" i="8"/>
  <c r="Y149" i="8"/>
  <c r="Z149" i="8"/>
  <c r="AA149" i="8"/>
  <c r="AB149" i="8"/>
  <c r="AC149" i="8"/>
  <c r="AD149" i="8"/>
  <c r="AE149" i="8"/>
  <c r="AF149" i="8"/>
  <c r="AG149" i="8"/>
  <c r="AH149" i="8"/>
  <c r="AI149" i="8"/>
  <c r="AJ149" i="8"/>
  <c r="AK149" i="8"/>
  <c r="AL149" i="8"/>
  <c r="AM149" i="8"/>
  <c r="AN149" i="8"/>
  <c r="AO149" i="8"/>
  <c r="AP149" i="8"/>
  <c r="AQ149" i="8"/>
  <c r="AR149" i="8"/>
  <c r="AS149" i="8"/>
  <c r="AT149" i="8"/>
  <c r="AU149" i="8"/>
  <c r="AV149" i="8"/>
  <c r="AW149" i="8"/>
  <c r="AX149" i="8"/>
  <c r="AY149" i="8"/>
  <c r="AZ149" i="8"/>
  <c r="BA149" i="8"/>
  <c r="B150" i="8"/>
  <c r="F151" i="8"/>
  <c r="F150" i="8"/>
  <c r="G151" i="8"/>
  <c r="G150" i="8"/>
  <c r="H151" i="8"/>
  <c r="H150" i="8"/>
  <c r="I151" i="8"/>
  <c r="I150" i="8"/>
  <c r="J151" i="8"/>
  <c r="J150" i="8"/>
  <c r="K151" i="8"/>
  <c r="K150" i="8"/>
  <c r="L151" i="8"/>
  <c r="L150" i="8"/>
  <c r="M151" i="8"/>
  <c r="M150" i="8"/>
  <c r="N151" i="8"/>
  <c r="N150" i="8"/>
  <c r="O151" i="8"/>
  <c r="O150" i="8"/>
  <c r="P151" i="8"/>
  <c r="P150" i="8"/>
  <c r="Q151" i="8"/>
  <c r="Q150" i="8"/>
  <c r="R151" i="8"/>
  <c r="R150" i="8"/>
  <c r="S151" i="8"/>
  <c r="S150" i="8"/>
  <c r="T151" i="8"/>
  <c r="T150" i="8"/>
  <c r="U151" i="8"/>
  <c r="U150" i="8"/>
  <c r="V151" i="8"/>
  <c r="V150" i="8"/>
  <c r="W151" i="8"/>
  <c r="W150" i="8"/>
  <c r="X151" i="8"/>
  <c r="X150" i="8"/>
  <c r="Y151" i="8"/>
  <c r="Y150" i="8"/>
  <c r="Z151" i="8"/>
  <c r="Z150" i="8"/>
  <c r="AA151" i="8"/>
  <c r="AA150" i="8"/>
  <c r="AB151" i="8"/>
  <c r="AB150" i="8"/>
  <c r="AC151" i="8"/>
  <c r="AC150" i="8"/>
  <c r="AD151" i="8"/>
  <c r="AD150" i="8"/>
  <c r="AE151" i="8"/>
  <c r="AE150" i="8"/>
  <c r="AF151" i="8"/>
  <c r="AF150" i="8"/>
  <c r="AG151" i="8"/>
  <c r="AG150" i="8"/>
  <c r="AH151" i="8"/>
  <c r="AH150" i="8"/>
  <c r="AI151" i="8"/>
  <c r="AI150" i="8"/>
  <c r="AJ151" i="8"/>
  <c r="AJ150" i="8"/>
  <c r="AK151" i="8"/>
  <c r="AK150" i="8"/>
  <c r="AL151" i="8"/>
  <c r="AL150" i="8"/>
  <c r="AM151" i="8"/>
  <c r="AM150" i="8"/>
  <c r="AN151" i="8"/>
  <c r="AN150" i="8"/>
  <c r="AO151" i="8"/>
  <c r="AO150" i="8"/>
  <c r="AP151" i="8"/>
  <c r="AP150" i="8"/>
  <c r="AQ151" i="8"/>
  <c r="AQ150" i="8"/>
  <c r="AR151" i="8"/>
  <c r="AR150" i="8"/>
  <c r="AS151" i="8"/>
  <c r="AS150" i="8"/>
  <c r="AT151" i="8"/>
  <c r="AT150" i="8"/>
  <c r="AU151" i="8"/>
  <c r="AU150" i="8"/>
  <c r="AV151" i="8"/>
  <c r="AV150" i="8"/>
  <c r="AW151" i="8"/>
  <c r="AW150" i="8"/>
  <c r="AX151" i="8"/>
  <c r="AX150" i="8"/>
  <c r="AY151" i="8"/>
  <c r="AY150" i="8"/>
  <c r="AZ151" i="8"/>
  <c r="AZ150" i="8"/>
  <c r="BA151" i="8"/>
  <c r="BA150" i="8"/>
  <c r="E63" i="8"/>
  <c r="D61" i="8"/>
  <c r="E61" i="8"/>
  <c r="D62" i="8"/>
  <c r="E62" i="8"/>
  <c r="D63" i="8"/>
  <c r="G63" i="8"/>
  <c r="H63" i="8"/>
  <c r="I63" i="8"/>
  <c r="J63" i="8"/>
  <c r="K63" i="8"/>
  <c r="L63" i="8"/>
  <c r="M63" i="8"/>
  <c r="N63" i="8"/>
  <c r="O63" i="8"/>
  <c r="P63" i="8"/>
  <c r="Q63" i="8"/>
  <c r="R63" i="8"/>
  <c r="S63" i="8"/>
  <c r="T63" i="8"/>
  <c r="U63" i="8"/>
  <c r="V63" i="8"/>
  <c r="W63" i="8"/>
  <c r="X63" i="8"/>
  <c r="Y63" i="8"/>
  <c r="Z63" i="8"/>
  <c r="AA63" i="8"/>
  <c r="AB63" i="8"/>
  <c r="AC63" i="8"/>
  <c r="AD63" i="8"/>
  <c r="AE63" i="8"/>
  <c r="AF63" i="8"/>
  <c r="AG63" i="8"/>
  <c r="AH63" i="8"/>
  <c r="AI63" i="8"/>
  <c r="AJ63" i="8"/>
  <c r="AK63" i="8"/>
  <c r="AL63" i="8"/>
  <c r="AM63" i="8"/>
  <c r="AN63" i="8"/>
  <c r="AO63" i="8"/>
  <c r="AP63" i="8"/>
  <c r="AQ63" i="8"/>
  <c r="AR63" i="8"/>
  <c r="AS63" i="8"/>
  <c r="AT63" i="8"/>
  <c r="AU63" i="8"/>
  <c r="AV63" i="8"/>
  <c r="AW63" i="8"/>
  <c r="AX63" i="8"/>
  <c r="AY63" i="8"/>
  <c r="AZ63" i="8"/>
  <c r="BA63" i="8"/>
  <c r="BT63" i="8"/>
  <c r="BU63" i="8"/>
  <c r="BV63" i="8"/>
  <c r="BW63" i="8"/>
  <c r="G62" i="8"/>
  <c r="H62" i="8"/>
  <c r="I62" i="8"/>
  <c r="J62" i="8"/>
  <c r="K62" i="8"/>
  <c r="L62" i="8"/>
  <c r="M62" i="8"/>
  <c r="N62" i="8"/>
  <c r="O62" i="8"/>
  <c r="P62" i="8"/>
  <c r="Q62" i="8"/>
  <c r="R62" i="8"/>
  <c r="S62" i="8"/>
  <c r="T62" i="8"/>
  <c r="U62" i="8"/>
  <c r="V62" i="8"/>
  <c r="W62" i="8"/>
  <c r="X62" i="8"/>
  <c r="Y62" i="8"/>
  <c r="Z62" i="8"/>
  <c r="AA62" i="8"/>
  <c r="AB62" i="8"/>
  <c r="AC62" i="8"/>
  <c r="AD62" i="8"/>
  <c r="AE62" i="8"/>
  <c r="AF62" i="8"/>
  <c r="AG62" i="8"/>
  <c r="AH62" i="8"/>
  <c r="AI62" i="8"/>
  <c r="AJ62" i="8"/>
  <c r="AK62" i="8"/>
  <c r="AL62" i="8"/>
  <c r="AM62" i="8"/>
  <c r="AN62" i="8"/>
  <c r="AO62" i="8"/>
  <c r="AP62" i="8"/>
  <c r="AQ62" i="8"/>
  <c r="AR62" i="8"/>
  <c r="AS62" i="8"/>
  <c r="AT62" i="8"/>
  <c r="AU62" i="8"/>
  <c r="AV62" i="8"/>
  <c r="AW62" i="8"/>
  <c r="AX62" i="8"/>
  <c r="AY62" i="8"/>
  <c r="AZ62" i="8"/>
  <c r="BA62" i="8"/>
  <c r="BT62" i="8"/>
  <c r="BU62" i="8"/>
  <c r="BV62" i="8"/>
  <c r="BW62" i="8"/>
  <c r="G61" i="8"/>
  <c r="H61" i="8"/>
  <c r="I61" i="8"/>
  <c r="J61" i="8"/>
  <c r="K61" i="8"/>
  <c r="L61" i="8"/>
  <c r="M61" i="8"/>
  <c r="N61" i="8"/>
  <c r="O61" i="8"/>
  <c r="P61" i="8"/>
  <c r="Q61" i="8"/>
  <c r="R61" i="8"/>
  <c r="S61" i="8"/>
  <c r="T61" i="8"/>
  <c r="U61" i="8"/>
  <c r="V61" i="8"/>
  <c r="W61" i="8"/>
  <c r="X61" i="8"/>
  <c r="Y61" i="8"/>
  <c r="Z61" i="8"/>
  <c r="AA61" i="8"/>
  <c r="AB61" i="8"/>
  <c r="AC61" i="8"/>
  <c r="AD61" i="8"/>
  <c r="AE61" i="8"/>
  <c r="AF61" i="8"/>
  <c r="AG61" i="8"/>
  <c r="AH61" i="8"/>
  <c r="AI61" i="8"/>
  <c r="AJ61" i="8"/>
  <c r="AK61" i="8"/>
  <c r="AL61" i="8"/>
  <c r="AM61" i="8"/>
  <c r="AN61" i="8"/>
  <c r="AO61" i="8"/>
  <c r="AP61" i="8"/>
  <c r="AQ61" i="8"/>
  <c r="AR61" i="8"/>
  <c r="AS61" i="8"/>
  <c r="AT61" i="8"/>
  <c r="AU61" i="8"/>
  <c r="AV61" i="8"/>
  <c r="AW61" i="8"/>
  <c r="AX61" i="8"/>
  <c r="AY61" i="8"/>
  <c r="AZ61" i="8"/>
  <c r="BA61" i="8"/>
  <c r="BT61" i="8"/>
  <c r="BU61" i="8"/>
  <c r="BV61" i="8"/>
  <c r="BW61" i="8"/>
  <c r="AH64" i="8"/>
  <c r="AI64" i="8"/>
  <c r="AJ64" i="8"/>
  <c r="AK64" i="8"/>
  <c r="G64" i="8"/>
  <c r="H64" i="8"/>
  <c r="I64" i="8"/>
  <c r="J64" i="8"/>
  <c r="K64" i="8"/>
  <c r="L64" i="8"/>
  <c r="M64" i="8"/>
  <c r="N64" i="8"/>
  <c r="O64" i="8"/>
  <c r="P64" i="8"/>
  <c r="Q64" i="8"/>
  <c r="R64" i="8"/>
  <c r="S64" i="8"/>
  <c r="T64" i="8"/>
  <c r="U64" i="8"/>
  <c r="V64" i="8"/>
  <c r="W64" i="8"/>
  <c r="X64" i="8"/>
  <c r="Y64" i="8"/>
  <c r="Z64" i="8"/>
  <c r="AA64" i="8"/>
  <c r="AB64" i="8"/>
  <c r="AC64" i="8"/>
  <c r="AD64" i="8"/>
  <c r="AE64" i="8"/>
  <c r="AF64" i="8"/>
  <c r="AG64" i="8"/>
  <c r="AL64" i="8"/>
  <c r="AM64" i="8"/>
  <c r="AN64" i="8"/>
  <c r="AO64" i="8"/>
  <c r="AP64" i="8"/>
  <c r="AQ64" i="8"/>
  <c r="AR64" i="8"/>
  <c r="AS64" i="8"/>
  <c r="AT64" i="8"/>
  <c r="AU64" i="8"/>
  <c r="AV64" i="8"/>
  <c r="AW64" i="8"/>
  <c r="AX64" i="8"/>
  <c r="AY64" i="8"/>
  <c r="AZ64" i="8"/>
  <c r="BA64" i="8"/>
  <c r="BW64" i="8"/>
  <c r="BV64" i="8"/>
  <c r="BU64" i="8"/>
  <c r="BT64" i="8"/>
  <c r="BR64" i="8"/>
  <c r="BQ64" i="8"/>
  <c r="BP64" i="8"/>
  <c r="BO64" i="8"/>
  <c r="BN64" i="8"/>
  <c r="BM64" i="8"/>
  <c r="BL64" i="8"/>
  <c r="BK64" i="8"/>
  <c r="BJ64" i="8"/>
  <c r="BI64" i="8"/>
  <c r="BH64" i="8"/>
  <c r="BG64" i="8"/>
  <c r="BF64" i="8"/>
  <c r="BE64" i="8"/>
  <c r="BD64" i="8"/>
  <c r="BC64" i="8"/>
  <c r="BR63" i="8"/>
  <c r="BQ63" i="8"/>
  <c r="BP63" i="8"/>
  <c r="BO63" i="8"/>
  <c r="BN63" i="8"/>
  <c r="BM63" i="8"/>
  <c r="BL63" i="8"/>
  <c r="BK63" i="8"/>
  <c r="BJ63" i="8"/>
  <c r="BI63" i="8"/>
  <c r="BH63" i="8"/>
  <c r="BG63" i="8"/>
  <c r="BF63" i="8"/>
  <c r="BE63" i="8"/>
  <c r="BD63" i="8"/>
  <c r="BC63" i="8"/>
  <c r="BR62" i="8"/>
  <c r="BQ62" i="8"/>
  <c r="BP62" i="8"/>
  <c r="BO62" i="8"/>
  <c r="BN62" i="8"/>
  <c r="BM62" i="8"/>
  <c r="BL62" i="8"/>
  <c r="BK62" i="8"/>
  <c r="BJ62" i="8"/>
  <c r="BI62" i="8"/>
  <c r="BH62" i="8"/>
  <c r="BG62" i="8"/>
  <c r="BF62" i="8"/>
  <c r="BE62" i="8"/>
  <c r="BD62" i="8"/>
  <c r="BC62" i="8"/>
  <c r="BR61" i="8"/>
  <c r="BQ61" i="8"/>
  <c r="BP61" i="8"/>
  <c r="BO61" i="8"/>
  <c r="BN61" i="8"/>
  <c r="BM61" i="8"/>
  <c r="BL61" i="8"/>
  <c r="BK61" i="8"/>
  <c r="BJ61" i="8"/>
  <c r="BI61" i="8"/>
  <c r="BH61" i="8"/>
  <c r="BG61" i="8"/>
  <c r="BF61" i="8"/>
  <c r="BE61" i="8"/>
  <c r="BD61" i="8"/>
  <c r="BC61" i="8"/>
  <c r="C64" i="8"/>
  <c r="C63" i="8"/>
  <c r="C62" i="8"/>
  <c r="C61" i="8"/>
  <c r="N61" i="6"/>
  <c r="H53" i="8"/>
  <c r="BV53" i="8"/>
  <c r="N63" i="6"/>
  <c r="V54" i="8"/>
  <c r="W54" i="8"/>
  <c r="X54" i="8"/>
  <c r="Y54" i="8"/>
  <c r="H54" i="8"/>
  <c r="I54" i="8"/>
  <c r="J54" i="8"/>
  <c r="K54" i="8"/>
  <c r="L54" i="8"/>
  <c r="M54" i="8"/>
  <c r="N54" i="8"/>
  <c r="O54" i="8"/>
  <c r="P54" i="8"/>
  <c r="Q54" i="8"/>
  <c r="R54" i="8"/>
  <c r="S54" i="8"/>
  <c r="T54" i="8"/>
  <c r="U54" i="8"/>
  <c r="Z54" i="8"/>
  <c r="AA54" i="8"/>
  <c r="AB54" i="8"/>
  <c r="AC54" i="8"/>
  <c r="AD54" i="8"/>
  <c r="AE54" i="8"/>
  <c r="AF54" i="8"/>
  <c r="AG54" i="8"/>
  <c r="AH54" i="8"/>
  <c r="AI54" i="8"/>
  <c r="AJ54" i="8"/>
  <c r="AK54" i="8"/>
  <c r="AL54" i="8"/>
  <c r="AM54" i="8"/>
  <c r="AN54" i="8"/>
  <c r="AO54" i="8"/>
  <c r="AP54" i="8"/>
  <c r="AQ54" i="8"/>
  <c r="AR54" i="8"/>
  <c r="AS54" i="8"/>
  <c r="AT54" i="8"/>
  <c r="AU54" i="8"/>
  <c r="AV54" i="8"/>
  <c r="AW54" i="8"/>
  <c r="AX54" i="8"/>
  <c r="AY54" i="8"/>
  <c r="AZ54" i="8"/>
  <c r="BA54" i="8"/>
  <c r="BV54" i="8"/>
  <c r="N64" i="6"/>
  <c r="V55" i="8"/>
  <c r="W55" i="8"/>
  <c r="X55" i="8"/>
  <c r="Y55" i="8"/>
  <c r="H55" i="8"/>
  <c r="I55" i="8"/>
  <c r="J55" i="8"/>
  <c r="K55" i="8"/>
  <c r="L55" i="8"/>
  <c r="M55" i="8"/>
  <c r="N55" i="8"/>
  <c r="O55" i="8"/>
  <c r="P55" i="8"/>
  <c r="Q55" i="8"/>
  <c r="R55" i="8"/>
  <c r="S55" i="8"/>
  <c r="T55" i="8"/>
  <c r="U55" i="8"/>
  <c r="Z55" i="8"/>
  <c r="AA55" i="8"/>
  <c r="AB55" i="8"/>
  <c r="AC55" i="8"/>
  <c r="AD55" i="8"/>
  <c r="AE55" i="8"/>
  <c r="AF55" i="8"/>
  <c r="AG55" i="8"/>
  <c r="AH55" i="8"/>
  <c r="AI55" i="8"/>
  <c r="AJ55" i="8"/>
  <c r="AK55" i="8"/>
  <c r="AL55" i="8"/>
  <c r="AM55" i="8"/>
  <c r="AN55" i="8"/>
  <c r="AO55" i="8"/>
  <c r="AP55" i="8"/>
  <c r="AQ55" i="8"/>
  <c r="AR55" i="8"/>
  <c r="AS55" i="8"/>
  <c r="AT55" i="8"/>
  <c r="AU55" i="8"/>
  <c r="AV55" i="8"/>
  <c r="AW55" i="8"/>
  <c r="AX55" i="8"/>
  <c r="AY55" i="8"/>
  <c r="AZ55" i="8"/>
  <c r="BA55" i="8"/>
  <c r="BV55" i="8"/>
  <c r="N65" i="6"/>
  <c r="V56" i="8"/>
  <c r="W56" i="8"/>
  <c r="X56" i="8"/>
  <c r="Y56" i="8"/>
  <c r="H56" i="8"/>
  <c r="I56" i="8"/>
  <c r="J56" i="8"/>
  <c r="K56" i="8"/>
  <c r="L56" i="8"/>
  <c r="M56" i="8"/>
  <c r="N56" i="8"/>
  <c r="O56" i="8"/>
  <c r="P56" i="8"/>
  <c r="Q56" i="8"/>
  <c r="R56" i="8"/>
  <c r="S56" i="8"/>
  <c r="T56" i="8"/>
  <c r="U56" i="8"/>
  <c r="Z56" i="8"/>
  <c r="AA56" i="8"/>
  <c r="AB56" i="8"/>
  <c r="AC56" i="8"/>
  <c r="AD56" i="8"/>
  <c r="AE56" i="8"/>
  <c r="AF56" i="8"/>
  <c r="AG56" i="8"/>
  <c r="AH56" i="8"/>
  <c r="AI56" i="8"/>
  <c r="AJ56" i="8"/>
  <c r="AK56" i="8"/>
  <c r="AL56" i="8"/>
  <c r="AM56" i="8"/>
  <c r="AN56" i="8"/>
  <c r="AO56" i="8"/>
  <c r="AP56" i="8"/>
  <c r="AQ56" i="8"/>
  <c r="AR56" i="8"/>
  <c r="AS56" i="8"/>
  <c r="AT56" i="8"/>
  <c r="AU56" i="8"/>
  <c r="AV56" i="8"/>
  <c r="AW56" i="8"/>
  <c r="AX56" i="8"/>
  <c r="AY56" i="8"/>
  <c r="AZ56" i="8"/>
  <c r="BA56" i="8"/>
  <c r="BV56" i="8"/>
  <c r="N66" i="6"/>
  <c r="V57" i="8"/>
  <c r="W57" i="8"/>
  <c r="X57" i="8"/>
  <c r="Y57" i="8"/>
  <c r="H57" i="8"/>
  <c r="I57" i="8"/>
  <c r="J57" i="8"/>
  <c r="K57" i="8"/>
  <c r="L57" i="8"/>
  <c r="M57" i="8"/>
  <c r="N57" i="8"/>
  <c r="O57" i="8"/>
  <c r="P57" i="8"/>
  <c r="Q57" i="8"/>
  <c r="R57" i="8"/>
  <c r="S57" i="8"/>
  <c r="T57" i="8"/>
  <c r="U57" i="8"/>
  <c r="Z57" i="8"/>
  <c r="AA57" i="8"/>
  <c r="AB57" i="8"/>
  <c r="AC57" i="8"/>
  <c r="AD57" i="8"/>
  <c r="AE57" i="8"/>
  <c r="AF57" i="8"/>
  <c r="AG57" i="8"/>
  <c r="AH57" i="8"/>
  <c r="AI57" i="8"/>
  <c r="AJ57" i="8"/>
  <c r="AK57" i="8"/>
  <c r="AL57" i="8"/>
  <c r="AM57" i="8"/>
  <c r="AN57" i="8"/>
  <c r="AO57" i="8"/>
  <c r="AP57" i="8"/>
  <c r="AQ57" i="8"/>
  <c r="AR57" i="8"/>
  <c r="AS57" i="8"/>
  <c r="AT57" i="8"/>
  <c r="AU57" i="8"/>
  <c r="AV57" i="8"/>
  <c r="AW57" i="8"/>
  <c r="AX57" i="8"/>
  <c r="AY57" i="8"/>
  <c r="AZ57" i="8"/>
  <c r="BA57" i="8"/>
  <c r="BV57" i="8"/>
  <c r="N67" i="6"/>
  <c r="V58" i="8"/>
  <c r="W58" i="8"/>
  <c r="X58" i="8"/>
  <c r="Y58" i="8"/>
  <c r="H58" i="8"/>
  <c r="I58" i="8"/>
  <c r="J58" i="8"/>
  <c r="K58" i="8"/>
  <c r="L58" i="8"/>
  <c r="M58" i="8"/>
  <c r="N58" i="8"/>
  <c r="O58" i="8"/>
  <c r="P58" i="8"/>
  <c r="Q58" i="8"/>
  <c r="R58" i="8"/>
  <c r="S58" i="8"/>
  <c r="T58" i="8"/>
  <c r="U58" i="8"/>
  <c r="Z58" i="8"/>
  <c r="AA58" i="8"/>
  <c r="AB58" i="8"/>
  <c r="AC58" i="8"/>
  <c r="AD58" i="8"/>
  <c r="AE58" i="8"/>
  <c r="AF58" i="8"/>
  <c r="AG58" i="8"/>
  <c r="AH58" i="8"/>
  <c r="AI58" i="8"/>
  <c r="AJ58" i="8"/>
  <c r="AK58" i="8"/>
  <c r="AL58" i="8"/>
  <c r="AM58" i="8"/>
  <c r="AN58" i="8"/>
  <c r="AO58" i="8"/>
  <c r="AP58" i="8"/>
  <c r="AQ58" i="8"/>
  <c r="AR58" i="8"/>
  <c r="AS58" i="8"/>
  <c r="AT58" i="8"/>
  <c r="AU58" i="8"/>
  <c r="AV58" i="8"/>
  <c r="AW58" i="8"/>
  <c r="AX58" i="8"/>
  <c r="AY58" i="8"/>
  <c r="AZ58" i="8"/>
  <c r="BA58" i="8"/>
  <c r="BV58" i="8"/>
  <c r="N68" i="6"/>
  <c r="G53" i="8"/>
  <c r="BD96" i="8"/>
  <c r="BE96" i="8"/>
  <c r="BF96" i="8"/>
  <c r="BG96" i="8"/>
  <c r="BH96" i="8"/>
  <c r="BI96" i="8"/>
  <c r="BJ96" i="8"/>
  <c r="BK96" i="8"/>
  <c r="BL96" i="8"/>
  <c r="BM96" i="8"/>
  <c r="BN96" i="8"/>
  <c r="BO96" i="8"/>
  <c r="BP96" i="8"/>
  <c r="BQ96" i="8"/>
  <c r="BR96" i="8"/>
  <c r="BD95" i="8"/>
  <c r="BE95" i="8"/>
  <c r="BF95" i="8"/>
  <c r="BG95" i="8"/>
  <c r="BH95" i="8"/>
  <c r="BI95" i="8"/>
  <c r="BJ95" i="8"/>
  <c r="BK95" i="8"/>
  <c r="BL95" i="8"/>
  <c r="BM95" i="8"/>
  <c r="BN95" i="8"/>
  <c r="BO95" i="8"/>
  <c r="BP95" i="8"/>
  <c r="BQ95" i="8"/>
  <c r="BR95" i="8"/>
  <c r="BJ2" i="8"/>
  <c r="J61" i="6"/>
  <c r="BC2" i="8"/>
  <c r="BD2" i="8"/>
  <c r="BE2" i="8"/>
  <c r="BF2" i="8"/>
  <c r="BG2" i="8"/>
  <c r="BH2" i="8"/>
  <c r="BI2" i="8"/>
  <c r="BK2" i="8"/>
  <c r="BL2" i="8"/>
  <c r="BM2" i="8"/>
  <c r="BN2" i="8"/>
  <c r="BO2" i="8"/>
  <c r="BP2" i="8"/>
  <c r="BQ2" i="8"/>
  <c r="BR2" i="8"/>
  <c r="G54" i="8"/>
  <c r="G55" i="8"/>
  <c r="G56" i="8"/>
  <c r="BD58" i="8"/>
  <c r="BE58" i="8"/>
  <c r="BF58" i="8"/>
  <c r="BG58" i="8"/>
  <c r="BH58" i="8"/>
  <c r="BI58" i="8"/>
  <c r="BJ58" i="8"/>
  <c r="BK58" i="8"/>
  <c r="BL58" i="8"/>
  <c r="BM58" i="8"/>
  <c r="BN58" i="8"/>
  <c r="BO58" i="8"/>
  <c r="BP58" i="8"/>
  <c r="BQ58" i="8"/>
  <c r="BR58" i="8"/>
  <c r="J68" i="6"/>
  <c r="I61" i="6"/>
  <c r="I68" i="6"/>
  <c r="H61" i="6"/>
  <c r="H68" i="6"/>
  <c r="G61" i="6"/>
  <c r="G68" i="6"/>
  <c r="F61" i="6"/>
  <c r="F68" i="6"/>
  <c r="E61" i="6"/>
  <c r="E68" i="6"/>
  <c r="D61" i="6"/>
  <c r="D68" i="6"/>
  <c r="C61" i="6"/>
  <c r="BJ57" i="8"/>
  <c r="J67" i="6"/>
  <c r="BI57" i="8"/>
  <c r="I67" i="6"/>
  <c r="BH57" i="8"/>
  <c r="H67" i="6"/>
  <c r="BG57" i="8"/>
  <c r="G67" i="6"/>
  <c r="BF57" i="8"/>
  <c r="F67" i="6"/>
  <c r="BE57" i="8"/>
  <c r="E67" i="6"/>
  <c r="BD57" i="8"/>
  <c r="D67" i="6"/>
  <c r="BJ56" i="8"/>
  <c r="J66" i="6"/>
  <c r="BI56" i="8"/>
  <c r="I66" i="6"/>
  <c r="BH56" i="8"/>
  <c r="H66" i="6"/>
  <c r="BG56" i="8"/>
  <c r="G66" i="6"/>
  <c r="BF56" i="8"/>
  <c r="F66" i="6"/>
  <c r="BE56" i="8"/>
  <c r="E66" i="6"/>
  <c r="BD56" i="8"/>
  <c r="D66" i="6"/>
  <c r="BC56" i="8"/>
  <c r="C66" i="6"/>
  <c r="BJ55" i="8"/>
  <c r="J65" i="6"/>
  <c r="BI55" i="8"/>
  <c r="I65" i="6"/>
  <c r="BH55" i="8"/>
  <c r="H65" i="6"/>
  <c r="BG55" i="8"/>
  <c r="G65" i="6"/>
  <c r="BF55" i="8"/>
  <c r="F65" i="6"/>
  <c r="BE55" i="8"/>
  <c r="E65" i="6"/>
  <c r="BD55" i="8"/>
  <c r="D65" i="6"/>
  <c r="BC55" i="8"/>
  <c r="C65" i="6"/>
  <c r="BJ54" i="8"/>
  <c r="J64" i="6"/>
  <c r="BI54" i="8"/>
  <c r="I64" i="6"/>
  <c r="BH54" i="8"/>
  <c r="H64" i="6"/>
  <c r="BG54" i="8"/>
  <c r="G64" i="6"/>
  <c r="BF54" i="8"/>
  <c r="F64" i="6"/>
  <c r="BE54" i="8"/>
  <c r="E64" i="6"/>
  <c r="BD54" i="8"/>
  <c r="D64" i="6"/>
  <c r="BC54" i="8"/>
  <c r="C64" i="6"/>
  <c r="BC53" i="8"/>
  <c r="BD53" i="8"/>
  <c r="BE53" i="8"/>
  <c r="BF53" i="8"/>
  <c r="BG53" i="8"/>
  <c r="BH53" i="8"/>
  <c r="BI53" i="8"/>
  <c r="BJ53" i="8"/>
  <c r="BK53" i="8"/>
  <c r="BL53" i="8"/>
  <c r="BM53" i="8"/>
  <c r="BN53" i="8"/>
  <c r="BO53" i="8"/>
  <c r="BP53" i="8"/>
  <c r="BQ53" i="8"/>
  <c r="BR53" i="8"/>
  <c r="J63" i="6"/>
  <c r="I63" i="6"/>
  <c r="H63" i="6"/>
  <c r="G63" i="6"/>
  <c r="F63" i="6"/>
  <c r="E63" i="6"/>
  <c r="D63" i="6"/>
  <c r="C63" i="6"/>
  <c r="B4" i="17"/>
  <c r="BK57" i="8"/>
  <c r="BL57" i="8"/>
  <c r="BM57" i="8"/>
  <c r="BN57" i="8"/>
  <c r="BO57" i="8"/>
  <c r="BP57" i="8"/>
  <c r="BQ57" i="8"/>
  <c r="BR57" i="8"/>
  <c r="BK54" i="8"/>
  <c r="BL54" i="8"/>
  <c r="BM54" i="8"/>
  <c r="BN54" i="8"/>
  <c r="BO54" i="8"/>
  <c r="BP54" i="8"/>
  <c r="BQ54" i="8"/>
  <c r="BR54" i="8"/>
  <c r="BR55" i="8"/>
  <c r="BR56" i="8"/>
  <c r="BD7" i="8"/>
  <c r="BE7" i="8"/>
  <c r="BF7" i="8"/>
  <c r="BG7" i="8"/>
  <c r="BH7" i="8"/>
  <c r="BI7" i="8"/>
  <c r="BJ7" i="8"/>
  <c r="BK7" i="8"/>
  <c r="BL7" i="8"/>
  <c r="BM7" i="8"/>
  <c r="BN7" i="8"/>
  <c r="BO7" i="8"/>
  <c r="BP7" i="8"/>
  <c r="BQ7" i="8"/>
  <c r="BR7" i="8"/>
  <c r="BD8" i="8"/>
  <c r="BE8" i="8"/>
  <c r="BF8" i="8"/>
  <c r="BG8" i="8"/>
  <c r="BH8" i="8"/>
  <c r="BI8" i="8"/>
  <c r="BJ8" i="8"/>
  <c r="BK8" i="8"/>
  <c r="BL8" i="8"/>
  <c r="BM8" i="8"/>
  <c r="BN8" i="8"/>
  <c r="BO8" i="8"/>
  <c r="BP8" i="8"/>
  <c r="BQ8" i="8"/>
  <c r="BR8" i="8"/>
  <c r="BC8" i="8"/>
  <c r="BC7" i="8"/>
  <c r="I7" i="8"/>
  <c r="J7" i="8"/>
  <c r="K7" i="8"/>
  <c r="L7" i="8"/>
  <c r="M7" i="8"/>
  <c r="N7" i="8"/>
  <c r="O7" i="8"/>
  <c r="P7" i="8"/>
  <c r="Q7" i="8"/>
  <c r="R7" i="8"/>
  <c r="S7" i="8"/>
  <c r="T7" i="8"/>
  <c r="U7" i="8"/>
  <c r="V7" i="8"/>
  <c r="W7" i="8"/>
  <c r="X7" i="8"/>
  <c r="Y7" i="8"/>
  <c r="Z7" i="8"/>
  <c r="AA7" i="8"/>
  <c r="AB7" i="8"/>
  <c r="AC7" i="8"/>
  <c r="AD7" i="8"/>
  <c r="AE7" i="8"/>
  <c r="AF7" i="8"/>
  <c r="AG7" i="8"/>
  <c r="AH7" i="8"/>
  <c r="AI7" i="8"/>
  <c r="AJ7" i="8"/>
  <c r="AK7" i="8"/>
  <c r="AL7" i="8"/>
  <c r="AM7" i="8"/>
  <c r="AN7" i="8"/>
  <c r="AO7" i="8"/>
  <c r="AP7" i="8"/>
  <c r="AQ7" i="8"/>
  <c r="AR7" i="8"/>
  <c r="AS7" i="8"/>
  <c r="AT7" i="8"/>
  <c r="AU7" i="8"/>
  <c r="AV7" i="8"/>
  <c r="AW7" i="8"/>
  <c r="AX7" i="8"/>
  <c r="AY7" i="8"/>
  <c r="AZ7" i="8"/>
  <c r="BA7" i="8"/>
  <c r="AP68" i="8"/>
  <c r="AL14" i="6"/>
  <c r="AL17" i="6"/>
  <c r="AL16" i="6"/>
  <c r="AL15" i="6"/>
  <c r="D9" i="6"/>
  <c r="E9" i="6"/>
  <c r="F9" i="6"/>
  <c r="G9" i="6"/>
  <c r="H9" i="6"/>
  <c r="I9" i="6"/>
  <c r="J9" i="6"/>
  <c r="K9" i="6"/>
  <c r="L9" i="6"/>
  <c r="M9" i="6"/>
  <c r="N9" i="6"/>
  <c r="O9" i="6"/>
  <c r="P9" i="6"/>
  <c r="Q9" i="6"/>
  <c r="R9" i="6"/>
  <c r="S9" i="6"/>
  <c r="T9" i="6"/>
  <c r="U9" i="6"/>
  <c r="V9" i="6"/>
  <c r="W9" i="6"/>
  <c r="X9" i="6"/>
  <c r="Y9" i="6"/>
  <c r="Z9" i="6"/>
  <c r="AA9" i="6"/>
  <c r="AB9" i="6"/>
  <c r="AC9" i="6"/>
  <c r="AD9" i="6"/>
  <c r="AE9" i="6"/>
  <c r="AF9" i="6"/>
  <c r="AG9" i="6"/>
  <c r="AH9" i="6"/>
  <c r="AI9" i="6"/>
  <c r="AJ9" i="6"/>
  <c r="AK9" i="6"/>
  <c r="AL9" i="6"/>
  <c r="C8" i="6"/>
  <c r="D8" i="6"/>
  <c r="E8" i="6"/>
  <c r="F8" i="6"/>
  <c r="G8" i="6"/>
  <c r="H8" i="6"/>
  <c r="I8" i="6"/>
  <c r="J8" i="6"/>
  <c r="K8" i="6"/>
  <c r="L8" i="6"/>
  <c r="M8" i="6"/>
  <c r="N8" i="6"/>
  <c r="O8" i="6"/>
  <c r="P8" i="6"/>
  <c r="Q8" i="6"/>
  <c r="R8" i="6"/>
  <c r="S8" i="6"/>
  <c r="T8" i="6"/>
  <c r="U8" i="6"/>
  <c r="V8" i="6"/>
  <c r="W8" i="6"/>
  <c r="X8" i="6"/>
  <c r="Y8" i="6"/>
  <c r="Z8" i="6"/>
  <c r="AA8" i="6"/>
  <c r="AB8" i="6"/>
  <c r="AC8" i="6"/>
  <c r="AD8" i="6"/>
  <c r="AE8" i="6"/>
  <c r="AF8" i="6"/>
  <c r="AG8" i="6"/>
  <c r="AH8" i="6"/>
  <c r="AI8" i="6"/>
  <c r="AJ8" i="6"/>
  <c r="AK8" i="6"/>
  <c r="AL8" i="6"/>
  <c r="AL7" i="6"/>
  <c r="C10" i="5"/>
  <c r="BN11" i="8"/>
  <c r="BO11" i="8"/>
  <c r="BP11" i="8"/>
  <c r="BQ11" i="8"/>
  <c r="BR11" i="8"/>
  <c r="BN12" i="8"/>
  <c r="BO12" i="8"/>
  <c r="BP12" i="8"/>
  <c r="BQ12" i="8"/>
  <c r="BR12" i="8"/>
  <c r="BN13" i="8"/>
  <c r="BO13" i="8"/>
  <c r="BP13" i="8"/>
  <c r="BQ13" i="8"/>
  <c r="BR13" i="8"/>
  <c r="BN14" i="8"/>
  <c r="BO14" i="8"/>
  <c r="BP14" i="8"/>
  <c r="BQ14" i="8"/>
  <c r="BR14" i="8"/>
  <c r="BN18" i="8"/>
  <c r="BO18" i="8"/>
  <c r="BP18" i="8"/>
  <c r="BQ18" i="8"/>
  <c r="BR18" i="8"/>
  <c r="BN19" i="8"/>
  <c r="BO19" i="8"/>
  <c r="BP19" i="8"/>
  <c r="BQ19" i="8"/>
  <c r="BR19" i="8"/>
  <c r="BN20" i="8"/>
  <c r="BO20" i="8"/>
  <c r="BP20" i="8"/>
  <c r="BQ20" i="8"/>
  <c r="BR20" i="8"/>
  <c r="BN21" i="8"/>
  <c r="BO21" i="8"/>
  <c r="BP21" i="8"/>
  <c r="BQ21" i="8"/>
  <c r="BR21" i="8"/>
  <c r="BN22" i="8"/>
  <c r="BO22" i="8"/>
  <c r="BP22" i="8"/>
  <c r="BQ22" i="8"/>
  <c r="BR22" i="8"/>
  <c r="BN23" i="8"/>
  <c r="BO23" i="8"/>
  <c r="BP23" i="8"/>
  <c r="BQ23" i="8"/>
  <c r="BR23" i="8"/>
  <c r="BN24" i="8"/>
  <c r="BO24" i="8"/>
  <c r="BP24" i="8"/>
  <c r="BQ24" i="8"/>
  <c r="BR24" i="8"/>
  <c r="BN25" i="8"/>
  <c r="BO25" i="8"/>
  <c r="BP25" i="8"/>
  <c r="BQ25" i="8"/>
  <c r="BR25" i="8"/>
  <c r="BN26" i="8"/>
  <c r="BO26" i="8"/>
  <c r="BP26" i="8"/>
  <c r="BQ26" i="8"/>
  <c r="BR26" i="8"/>
  <c r="BN27" i="8"/>
  <c r="BO27" i="8"/>
  <c r="BP27" i="8"/>
  <c r="BQ27" i="8"/>
  <c r="BR27" i="8"/>
  <c r="BN28" i="8"/>
  <c r="BO28" i="8"/>
  <c r="BP28" i="8"/>
  <c r="BQ28" i="8"/>
  <c r="BR28" i="8"/>
  <c r="BN29" i="8"/>
  <c r="BO29" i="8"/>
  <c r="BP29" i="8"/>
  <c r="BQ29" i="8"/>
  <c r="BR29" i="8"/>
  <c r="BN30" i="8"/>
  <c r="BO30" i="8"/>
  <c r="BP30" i="8"/>
  <c r="BQ30" i="8"/>
  <c r="BR30" i="8"/>
  <c r="BN31" i="8"/>
  <c r="BO31" i="8"/>
  <c r="BP31" i="8"/>
  <c r="BQ31" i="8"/>
  <c r="BR31" i="8"/>
  <c r="BN32" i="8"/>
  <c r="BO32" i="8"/>
  <c r="BP32" i="8"/>
  <c r="BQ32" i="8"/>
  <c r="BR32" i="8"/>
  <c r="BN33" i="8"/>
  <c r="BO33" i="8"/>
  <c r="BP33" i="8"/>
  <c r="BQ33" i="8"/>
  <c r="BR33" i="8"/>
  <c r="BN34" i="8"/>
  <c r="BO34" i="8"/>
  <c r="BP34" i="8"/>
  <c r="BQ34" i="8"/>
  <c r="BR34" i="8"/>
  <c r="BN35" i="8"/>
  <c r="BO35" i="8"/>
  <c r="BP35" i="8"/>
  <c r="BQ35" i="8"/>
  <c r="BR35" i="8"/>
  <c r="BN36" i="8"/>
  <c r="BO36" i="8"/>
  <c r="BP36" i="8"/>
  <c r="BQ36" i="8"/>
  <c r="BR36" i="8"/>
  <c r="BN37" i="8"/>
  <c r="BO37" i="8"/>
  <c r="BP37" i="8"/>
  <c r="BQ37" i="8"/>
  <c r="BR37" i="8"/>
  <c r="BN38" i="8"/>
  <c r="BO38" i="8"/>
  <c r="BP38" i="8"/>
  <c r="BQ38" i="8"/>
  <c r="BR38" i="8"/>
  <c r="BN39" i="8"/>
  <c r="BO39" i="8"/>
  <c r="BP39" i="8"/>
  <c r="BQ39" i="8"/>
  <c r="BR39" i="8"/>
  <c r="BN40" i="8"/>
  <c r="BO40" i="8"/>
  <c r="BP40" i="8"/>
  <c r="BQ40" i="8"/>
  <c r="BR40" i="8"/>
  <c r="BN41" i="8"/>
  <c r="BO41" i="8"/>
  <c r="BP41" i="8"/>
  <c r="BQ41" i="8"/>
  <c r="BR41" i="8"/>
  <c r="BN42" i="8"/>
  <c r="BO42" i="8"/>
  <c r="BP42" i="8"/>
  <c r="BQ42" i="8"/>
  <c r="BR42" i="8"/>
  <c r="BN43" i="8"/>
  <c r="BO43" i="8"/>
  <c r="BP43" i="8"/>
  <c r="BQ43" i="8"/>
  <c r="BR43" i="8"/>
  <c r="BN44" i="8"/>
  <c r="BO44" i="8"/>
  <c r="BP44" i="8"/>
  <c r="BQ44" i="8"/>
  <c r="BR44" i="8"/>
  <c r="BN45" i="8"/>
  <c r="BO45" i="8"/>
  <c r="BP45" i="8"/>
  <c r="BQ45" i="8"/>
  <c r="BR45" i="8"/>
  <c r="BN46" i="8"/>
  <c r="BO46" i="8"/>
  <c r="BP46" i="8"/>
  <c r="BQ46" i="8"/>
  <c r="BR46" i="8"/>
  <c r="BN47" i="8"/>
  <c r="BO47" i="8"/>
  <c r="BP47" i="8"/>
  <c r="BQ47" i="8"/>
  <c r="BR47" i="8"/>
  <c r="BN48" i="8"/>
  <c r="BO48" i="8"/>
  <c r="BP48" i="8"/>
  <c r="BQ48" i="8"/>
  <c r="BR48" i="8"/>
  <c r="BN49" i="8"/>
  <c r="BO49" i="8"/>
  <c r="BP49" i="8"/>
  <c r="BQ49" i="8"/>
  <c r="BR49" i="8"/>
  <c r="BN50" i="8"/>
  <c r="BO50" i="8"/>
  <c r="BP50" i="8"/>
  <c r="BQ50" i="8"/>
  <c r="BR50" i="8"/>
  <c r="BN55" i="8"/>
  <c r="BO55" i="8"/>
  <c r="BP55" i="8"/>
  <c r="BQ55" i="8"/>
  <c r="BN56" i="8"/>
  <c r="BO56" i="8"/>
  <c r="BP56" i="8"/>
  <c r="BQ56" i="8"/>
  <c r="BN67" i="8"/>
  <c r="BO67" i="8"/>
  <c r="BP67" i="8"/>
  <c r="BQ67" i="8"/>
  <c r="BR67" i="8"/>
  <c r="AN68" i="8"/>
  <c r="AO68" i="8"/>
  <c r="BN68" i="8"/>
  <c r="AQ68" i="8"/>
  <c r="AR68" i="8"/>
  <c r="AS68" i="8"/>
  <c r="BO68" i="8"/>
  <c r="AT68" i="8"/>
  <c r="AU68" i="8"/>
  <c r="AV68" i="8"/>
  <c r="BP68" i="8"/>
  <c r="AW68" i="8"/>
  <c r="AX68" i="8"/>
  <c r="AY68" i="8"/>
  <c r="BQ68" i="8"/>
  <c r="AZ68" i="8"/>
  <c r="BA68" i="8"/>
  <c r="BR68" i="8"/>
  <c r="AK68" i="8"/>
  <c r="AL68" i="8"/>
  <c r="AM68" i="8"/>
  <c r="AP69" i="8"/>
  <c r="AH68" i="8"/>
  <c r="AI68" i="8"/>
  <c r="AJ68" i="8"/>
  <c r="AM69" i="8"/>
  <c r="AO69" i="8"/>
  <c r="AN69" i="8"/>
  <c r="BN69" i="8"/>
  <c r="AS69" i="8"/>
  <c r="AR69" i="8"/>
  <c r="AQ69" i="8"/>
  <c r="BO69" i="8"/>
  <c r="AV69" i="8"/>
  <c r="AU69" i="8"/>
  <c r="AT69" i="8"/>
  <c r="BP69" i="8"/>
  <c r="AY69" i="8"/>
  <c r="AX69" i="8"/>
  <c r="AW69" i="8"/>
  <c r="BQ69" i="8"/>
  <c r="BA69" i="8"/>
  <c r="AZ69" i="8"/>
  <c r="BR69" i="8"/>
  <c r="BN75" i="8"/>
  <c r="BO75" i="8"/>
  <c r="BP75" i="8"/>
  <c r="BQ75" i="8"/>
  <c r="BR75" i="8"/>
  <c r="BN76" i="8"/>
  <c r="BO76" i="8"/>
  <c r="BP76" i="8"/>
  <c r="BQ76" i="8"/>
  <c r="BR76" i="8"/>
  <c r="BN77" i="8"/>
  <c r="BO77" i="8"/>
  <c r="BP77" i="8"/>
  <c r="BQ77" i="8"/>
  <c r="BR77" i="8"/>
  <c r="BN78" i="8"/>
  <c r="BO78" i="8"/>
  <c r="BP78" i="8"/>
  <c r="BQ78" i="8"/>
  <c r="BR78" i="8"/>
  <c r="BN79" i="8"/>
  <c r="BO79" i="8"/>
  <c r="BP79" i="8"/>
  <c r="BQ79" i="8"/>
  <c r="BR79" i="8"/>
  <c r="AP88" i="8"/>
  <c r="AN88" i="8"/>
  <c r="AO88" i="8"/>
  <c r="BN88" i="8"/>
  <c r="AQ88" i="8"/>
  <c r="AR88" i="8"/>
  <c r="AS88" i="8"/>
  <c r="BO88" i="8"/>
  <c r="AT88" i="8"/>
  <c r="AU88" i="8"/>
  <c r="AV88" i="8"/>
  <c r="BP88" i="8"/>
  <c r="AW88" i="8"/>
  <c r="AX88" i="8"/>
  <c r="AY88" i="8"/>
  <c r="BQ88" i="8"/>
  <c r="AZ88" i="8"/>
  <c r="BA88" i="8"/>
  <c r="BR88" i="8"/>
  <c r="AP89" i="8"/>
  <c r="AN89" i="8"/>
  <c r="AO89" i="8"/>
  <c r="BN89" i="8"/>
  <c r="AQ89" i="8"/>
  <c r="AR89" i="8"/>
  <c r="AS89" i="8"/>
  <c r="BO89" i="8"/>
  <c r="AT89" i="8"/>
  <c r="AU89" i="8"/>
  <c r="AV89" i="8"/>
  <c r="BP89" i="8"/>
  <c r="AW89" i="8"/>
  <c r="AX89" i="8"/>
  <c r="AY89" i="8"/>
  <c r="BQ89" i="8"/>
  <c r="AZ89" i="8"/>
  <c r="BA89" i="8"/>
  <c r="BR89" i="8"/>
  <c r="AP90" i="8"/>
  <c r="AN90" i="8"/>
  <c r="AO90" i="8"/>
  <c r="BN90" i="8"/>
  <c r="AQ90" i="8"/>
  <c r="AR90" i="8"/>
  <c r="AS90" i="8"/>
  <c r="BO90" i="8"/>
  <c r="AT90" i="8"/>
  <c r="AU90" i="8"/>
  <c r="AV90" i="8"/>
  <c r="BP90" i="8"/>
  <c r="AW90" i="8"/>
  <c r="AX90" i="8"/>
  <c r="AY90" i="8"/>
  <c r="BQ90" i="8"/>
  <c r="AZ90" i="8"/>
  <c r="BA90" i="8"/>
  <c r="BR90" i="8"/>
  <c r="AP91" i="8"/>
  <c r="AN91" i="8"/>
  <c r="AO91" i="8"/>
  <c r="BN91" i="8"/>
  <c r="AQ91" i="8"/>
  <c r="AR91" i="8"/>
  <c r="AS91" i="8"/>
  <c r="BO91" i="8"/>
  <c r="AT91" i="8"/>
  <c r="AU91" i="8"/>
  <c r="AV91" i="8"/>
  <c r="BP91" i="8"/>
  <c r="AW91" i="8"/>
  <c r="AX91" i="8"/>
  <c r="AY91" i="8"/>
  <c r="BQ91" i="8"/>
  <c r="AZ91" i="8"/>
  <c r="BA91" i="8"/>
  <c r="BR91" i="8"/>
  <c r="AP92" i="8"/>
  <c r="AN92" i="8"/>
  <c r="AO92" i="8"/>
  <c r="BN92" i="8"/>
  <c r="AQ92" i="8"/>
  <c r="AR92" i="8"/>
  <c r="AS92" i="8"/>
  <c r="BO92" i="8"/>
  <c r="AT92" i="8"/>
  <c r="AU92" i="8"/>
  <c r="AV92" i="8"/>
  <c r="BP92" i="8"/>
  <c r="AW92" i="8"/>
  <c r="AX92" i="8"/>
  <c r="AY92" i="8"/>
  <c r="BQ92" i="8"/>
  <c r="AZ92" i="8"/>
  <c r="BA92" i="8"/>
  <c r="BR92" i="8"/>
  <c r="AP93" i="8"/>
  <c r="AN93" i="8"/>
  <c r="AO93" i="8"/>
  <c r="BN93" i="8"/>
  <c r="AQ93" i="8"/>
  <c r="AR93" i="8"/>
  <c r="AS93" i="8"/>
  <c r="BO93" i="8"/>
  <c r="AT93" i="8"/>
  <c r="AU93" i="8"/>
  <c r="AV93" i="8"/>
  <c r="BP93" i="8"/>
  <c r="AW93" i="8"/>
  <c r="AX93" i="8"/>
  <c r="AY93" i="8"/>
  <c r="BQ93" i="8"/>
  <c r="AZ93" i="8"/>
  <c r="BA93" i="8"/>
  <c r="BR93" i="8"/>
  <c r="BN97" i="8"/>
  <c r="BO97" i="8"/>
  <c r="BP97" i="8"/>
  <c r="BQ97" i="8"/>
  <c r="BR97" i="8"/>
  <c r="AP97" i="8"/>
  <c r="AQ97" i="8"/>
  <c r="AR97" i="8"/>
  <c r="AS97" i="8"/>
  <c r="AT97" i="8"/>
  <c r="AU97" i="8"/>
  <c r="AV97" i="8"/>
  <c r="AW97" i="8"/>
  <c r="AX97" i="8"/>
  <c r="AY97" i="8"/>
  <c r="AZ97" i="8"/>
  <c r="BA97" i="8"/>
  <c r="BM20" i="8"/>
  <c r="BL20" i="8"/>
  <c r="BK20" i="8"/>
  <c r="BJ20" i="8"/>
  <c r="BI20" i="8"/>
  <c r="BH20" i="8"/>
  <c r="BG20" i="8"/>
  <c r="BF20" i="8"/>
  <c r="BE20" i="8"/>
  <c r="BD20" i="8"/>
  <c r="BC20" i="8"/>
  <c r="C20" i="8"/>
  <c r="BM19" i="8"/>
  <c r="BL19" i="8"/>
  <c r="BK19" i="8"/>
  <c r="BJ19" i="8"/>
  <c r="BI19" i="8"/>
  <c r="BH19" i="8"/>
  <c r="BG19" i="8"/>
  <c r="BF19" i="8"/>
  <c r="BE19" i="8"/>
  <c r="BD19" i="8"/>
  <c r="BC19" i="8"/>
  <c r="C19" i="8"/>
  <c r="C41" i="8"/>
  <c r="BC41" i="8"/>
  <c r="BD41" i="8"/>
  <c r="BE41" i="8"/>
  <c r="BF41" i="8"/>
  <c r="BG41" i="8"/>
  <c r="BH41" i="8"/>
  <c r="BI41" i="8"/>
  <c r="BJ41" i="8"/>
  <c r="BK41" i="8"/>
  <c r="BL41" i="8"/>
  <c r="BM41" i="8"/>
  <c r="C42" i="8"/>
  <c r="BC42" i="8"/>
  <c r="BD42" i="8"/>
  <c r="BE42" i="8"/>
  <c r="BF42" i="8"/>
  <c r="BG42" i="8"/>
  <c r="BH42" i="8"/>
  <c r="BI42" i="8"/>
  <c r="BJ42" i="8"/>
  <c r="BK42" i="8"/>
  <c r="BL42" i="8"/>
  <c r="BM42" i="8"/>
  <c r="C43" i="8"/>
  <c r="BC43" i="8"/>
  <c r="BD43" i="8"/>
  <c r="BE43" i="8"/>
  <c r="BF43" i="8"/>
  <c r="BG43" i="8"/>
  <c r="BH43" i="8"/>
  <c r="BI43" i="8"/>
  <c r="BJ43" i="8"/>
  <c r="BK43" i="8"/>
  <c r="BL43" i="8"/>
  <c r="BM43" i="8"/>
  <c r="B16" i="6"/>
  <c r="B15" i="6"/>
  <c r="BD97" i="8"/>
  <c r="BE97" i="8"/>
  <c r="BF97" i="8"/>
  <c r="BG97" i="8"/>
  <c r="BH97" i="8"/>
  <c r="BI97" i="8"/>
  <c r="BJ97" i="8"/>
  <c r="BK97" i="8"/>
  <c r="BL97" i="8"/>
  <c r="BM97" i="8"/>
  <c r="BT97" i="8"/>
  <c r="BU97" i="8"/>
  <c r="BV97" i="8"/>
  <c r="BW97" i="8"/>
  <c r="BC97" i="8"/>
  <c r="G91" i="8"/>
  <c r="H91" i="8"/>
  <c r="I91" i="8"/>
  <c r="J91" i="8"/>
  <c r="K91" i="8"/>
  <c r="L91" i="8"/>
  <c r="M91" i="8"/>
  <c r="N91" i="8"/>
  <c r="O91" i="8"/>
  <c r="P91" i="8"/>
  <c r="Q91" i="8"/>
  <c r="R91" i="8"/>
  <c r="S91" i="8"/>
  <c r="T91" i="8"/>
  <c r="U91" i="8"/>
  <c r="V91" i="8"/>
  <c r="W91" i="8"/>
  <c r="X91" i="8"/>
  <c r="Y91" i="8"/>
  <c r="Z91" i="8"/>
  <c r="AA91" i="8"/>
  <c r="AB91" i="8"/>
  <c r="AC91" i="8"/>
  <c r="AD91" i="8"/>
  <c r="AE91" i="8"/>
  <c r="AF91" i="8"/>
  <c r="AG91" i="8"/>
  <c r="AH91" i="8"/>
  <c r="AI91" i="8"/>
  <c r="AJ91" i="8"/>
  <c r="AK91" i="8"/>
  <c r="AL91" i="8"/>
  <c r="AM91" i="8"/>
  <c r="BM91" i="8"/>
  <c r="BL91" i="8"/>
  <c r="BK91" i="8"/>
  <c r="BJ91" i="8"/>
  <c r="BI91" i="8"/>
  <c r="BH91" i="8"/>
  <c r="BG91" i="8"/>
  <c r="BF91" i="8"/>
  <c r="BE91" i="8"/>
  <c r="BD91" i="8"/>
  <c r="BC91" i="8"/>
  <c r="AE89" i="8"/>
  <c r="AF89" i="8"/>
  <c r="AG89" i="8"/>
  <c r="AH89" i="8"/>
  <c r="G89" i="8"/>
  <c r="H89" i="8"/>
  <c r="I89" i="8"/>
  <c r="J89" i="8"/>
  <c r="K89" i="8"/>
  <c r="L89" i="8"/>
  <c r="M89" i="8"/>
  <c r="N89" i="8"/>
  <c r="O89" i="8"/>
  <c r="P89" i="8"/>
  <c r="Q89" i="8"/>
  <c r="R89" i="8"/>
  <c r="S89" i="8"/>
  <c r="T89" i="8"/>
  <c r="U89" i="8"/>
  <c r="V89" i="8"/>
  <c r="W89" i="8"/>
  <c r="X89" i="8"/>
  <c r="Y89" i="8"/>
  <c r="Z89" i="8"/>
  <c r="AA89" i="8"/>
  <c r="AB89" i="8"/>
  <c r="AC89" i="8"/>
  <c r="AD89" i="8"/>
  <c r="AI89" i="8"/>
  <c r="AJ89" i="8"/>
  <c r="AK89" i="8"/>
  <c r="AL89" i="8"/>
  <c r="AM89" i="8"/>
  <c r="BM89" i="8"/>
  <c r="BL89" i="8"/>
  <c r="BK89" i="8"/>
  <c r="BJ89" i="8"/>
  <c r="BI89" i="8"/>
  <c r="BH89" i="8"/>
  <c r="BG89" i="8"/>
  <c r="BF89" i="8"/>
  <c r="BE89" i="8"/>
  <c r="BD89" i="8"/>
  <c r="BC89" i="8"/>
  <c r="H88" i="8"/>
  <c r="I88" i="8"/>
  <c r="J88" i="8"/>
  <c r="K88" i="8"/>
  <c r="L88" i="8"/>
  <c r="M88" i="8"/>
  <c r="N88" i="8"/>
  <c r="O88" i="8"/>
  <c r="P88" i="8"/>
  <c r="Q88" i="8"/>
  <c r="R88" i="8"/>
  <c r="S88" i="8"/>
  <c r="T88" i="8"/>
  <c r="U88" i="8"/>
  <c r="V88" i="8"/>
  <c r="W88" i="8"/>
  <c r="X88" i="8"/>
  <c r="Y88" i="8"/>
  <c r="Z88" i="8"/>
  <c r="AA88" i="8"/>
  <c r="AB88" i="8"/>
  <c r="AC88" i="8"/>
  <c r="AD88" i="8"/>
  <c r="AE88" i="8"/>
  <c r="AF88" i="8"/>
  <c r="AG88" i="8"/>
  <c r="AH88" i="8"/>
  <c r="AI88" i="8"/>
  <c r="AJ88" i="8"/>
  <c r="AK88" i="8"/>
  <c r="AL88" i="8"/>
  <c r="AM88" i="8"/>
  <c r="H92" i="8"/>
  <c r="I92" i="8"/>
  <c r="J92" i="8"/>
  <c r="K92" i="8"/>
  <c r="L92" i="8"/>
  <c r="M92" i="8"/>
  <c r="N92" i="8"/>
  <c r="O92" i="8"/>
  <c r="P92" i="8"/>
  <c r="Q92" i="8"/>
  <c r="R92" i="8"/>
  <c r="S92" i="8"/>
  <c r="T92" i="8"/>
  <c r="U92" i="8"/>
  <c r="V92" i="8"/>
  <c r="W92" i="8"/>
  <c r="X92" i="8"/>
  <c r="Y92" i="8"/>
  <c r="Z92" i="8"/>
  <c r="AA92" i="8"/>
  <c r="AB92" i="8"/>
  <c r="AC92" i="8"/>
  <c r="AD92" i="8"/>
  <c r="AE92" i="8"/>
  <c r="AF92" i="8"/>
  <c r="AG92" i="8"/>
  <c r="AH92" i="8"/>
  <c r="AI92" i="8"/>
  <c r="AJ92" i="8"/>
  <c r="AK92" i="8"/>
  <c r="AL92" i="8"/>
  <c r="AM92" i="8"/>
  <c r="G88" i="8"/>
  <c r="H97" i="8"/>
  <c r="I97" i="8"/>
  <c r="J97" i="8"/>
  <c r="K97" i="8"/>
  <c r="L97" i="8"/>
  <c r="M97" i="8"/>
  <c r="N97" i="8"/>
  <c r="O97" i="8"/>
  <c r="P97" i="8"/>
  <c r="Q97" i="8"/>
  <c r="R97" i="8"/>
  <c r="S97" i="8"/>
  <c r="T97" i="8"/>
  <c r="U97" i="8"/>
  <c r="V97" i="8"/>
  <c r="W97" i="8"/>
  <c r="X97" i="8"/>
  <c r="Y97" i="8"/>
  <c r="Z97" i="8"/>
  <c r="AA97" i="8"/>
  <c r="AB97" i="8"/>
  <c r="AC97" i="8"/>
  <c r="AD97" i="8"/>
  <c r="AE97" i="8"/>
  <c r="AF97" i="8"/>
  <c r="AG97" i="8"/>
  <c r="AH97" i="8"/>
  <c r="AI97" i="8"/>
  <c r="AJ97" i="8"/>
  <c r="AK97" i="8"/>
  <c r="AL97" i="8"/>
  <c r="AM97" i="8"/>
  <c r="AN97" i="8"/>
  <c r="AO97" i="8"/>
  <c r="G97" i="8"/>
  <c r="C91" i="8"/>
  <c r="C90" i="8"/>
  <c r="C89" i="8"/>
  <c r="B92" i="8"/>
  <c r="B91" i="8"/>
  <c r="B90" i="8"/>
  <c r="B89" i="8"/>
  <c r="B88" i="8"/>
  <c r="C38" i="8"/>
  <c r="C39" i="8"/>
  <c r="BM47" i="8"/>
  <c r="BL47" i="8"/>
  <c r="BK47" i="8"/>
  <c r="BJ47" i="8"/>
  <c r="BI47" i="8"/>
  <c r="BH47" i="8"/>
  <c r="BG47" i="8"/>
  <c r="BF47" i="8"/>
  <c r="BE47" i="8"/>
  <c r="BD47" i="8"/>
  <c r="BC47" i="8"/>
  <c r="C47" i="8"/>
  <c r="BM46" i="8"/>
  <c r="BL46" i="8"/>
  <c r="BK46" i="8"/>
  <c r="BJ46" i="8"/>
  <c r="BI46" i="8"/>
  <c r="BH46" i="8"/>
  <c r="BG46" i="8"/>
  <c r="BF46" i="8"/>
  <c r="BE46" i="8"/>
  <c r="BD46" i="8"/>
  <c r="BC46" i="8"/>
  <c r="C46" i="8"/>
  <c r="BM45" i="8"/>
  <c r="BL45" i="8"/>
  <c r="BK45" i="8"/>
  <c r="BJ45" i="8"/>
  <c r="BI45" i="8"/>
  <c r="BH45" i="8"/>
  <c r="BG45" i="8"/>
  <c r="BF45" i="8"/>
  <c r="BE45" i="8"/>
  <c r="BD45" i="8"/>
  <c r="BC45" i="8"/>
  <c r="C45" i="8"/>
  <c r="C40" i="8"/>
  <c r="C44" i="8"/>
  <c r="BM79" i="8"/>
  <c r="BL79" i="8"/>
  <c r="BK79" i="8"/>
  <c r="BJ79" i="8"/>
  <c r="BI79" i="8"/>
  <c r="BH79" i="8"/>
  <c r="BG79" i="8"/>
  <c r="BF79" i="8"/>
  <c r="BE79" i="8"/>
  <c r="BD79" i="8"/>
  <c r="BC79" i="8"/>
  <c r="BM78" i="8"/>
  <c r="BL78" i="8"/>
  <c r="BK78" i="8"/>
  <c r="BJ78" i="8"/>
  <c r="BI78" i="8"/>
  <c r="BH78" i="8"/>
  <c r="BG78" i="8"/>
  <c r="BF78" i="8"/>
  <c r="BE78" i="8"/>
  <c r="BD78" i="8"/>
  <c r="BC78" i="8"/>
  <c r="C79" i="8"/>
  <c r="C78" i="8"/>
  <c r="B69" i="8"/>
  <c r="C97" i="8"/>
  <c r="C96" i="8"/>
  <c r="BM92" i="8"/>
  <c r="BL92" i="8"/>
  <c r="BK92" i="8"/>
  <c r="BJ92" i="8"/>
  <c r="BI92" i="8"/>
  <c r="BH92" i="8"/>
  <c r="BG92" i="8"/>
  <c r="BF92" i="8"/>
  <c r="BE92" i="8"/>
  <c r="BD92" i="8"/>
  <c r="BM88" i="8"/>
  <c r="BL88" i="8"/>
  <c r="BK88" i="8"/>
  <c r="BJ88" i="8"/>
  <c r="BI88" i="8"/>
  <c r="BH88" i="8"/>
  <c r="BG88" i="8"/>
  <c r="BF88" i="8"/>
  <c r="BE88" i="8"/>
  <c r="BD88" i="8"/>
  <c r="BC88" i="8"/>
  <c r="C22" i="8"/>
  <c r="C21" i="8"/>
  <c r="BM22" i="8"/>
  <c r="BL22" i="8"/>
  <c r="BK22" i="8"/>
  <c r="BJ22" i="8"/>
  <c r="BI22" i="8"/>
  <c r="BH22" i="8"/>
  <c r="BG22" i="8"/>
  <c r="BF22" i="8"/>
  <c r="BE22" i="8"/>
  <c r="BD22" i="8"/>
  <c r="BC22" i="8"/>
  <c r="BM21" i="8"/>
  <c r="BL21" i="8"/>
  <c r="BK21" i="8"/>
  <c r="BJ21" i="8"/>
  <c r="BI21" i="8"/>
  <c r="BH21" i="8"/>
  <c r="BG21" i="8"/>
  <c r="BF21" i="8"/>
  <c r="BE21" i="8"/>
  <c r="BD21" i="8"/>
  <c r="BC21" i="8"/>
  <c r="C95" i="8"/>
  <c r="C93" i="8"/>
  <c r="C92" i="8"/>
  <c r="C88" i="8"/>
  <c r="BM24" i="8"/>
  <c r="BL24" i="8"/>
  <c r="BK24" i="8"/>
  <c r="BJ24" i="8"/>
  <c r="BI24" i="8"/>
  <c r="BH24" i="8"/>
  <c r="BG24" i="8"/>
  <c r="BF24" i="8"/>
  <c r="BE24" i="8"/>
  <c r="BD24" i="8"/>
  <c r="BC24" i="8"/>
  <c r="C24" i="8"/>
  <c r="BM12" i="8"/>
  <c r="BL12" i="8"/>
  <c r="BK12" i="8"/>
  <c r="BJ12" i="8"/>
  <c r="BI12" i="8"/>
  <c r="BH12" i="8"/>
  <c r="BG12" i="8"/>
  <c r="BF12" i="8"/>
  <c r="BE12" i="8"/>
  <c r="BD12" i="8"/>
  <c r="BC12" i="8"/>
  <c r="C12" i="8"/>
  <c r="G7" i="8"/>
  <c r="H7" i="8"/>
  <c r="C83" i="8"/>
  <c r="C81" i="8"/>
  <c r="C77" i="8"/>
  <c r="C76" i="8"/>
  <c r="C75" i="8"/>
  <c r="C73" i="8"/>
  <c r="C69" i="8"/>
  <c r="C68" i="8"/>
  <c r="C67" i="8"/>
  <c r="C58" i="8"/>
  <c r="C57" i="8"/>
  <c r="C56" i="8"/>
  <c r="C55" i="8"/>
  <c r="C54" i="8"/>
  <c r="C53" i="8"/>
  <c r="C50" i="8"/>
  <c r="C49" i="8"/>
  <c r="C48" i="8"/>
  <c r="C37" i="8"/>
  <c r="C36" i="8"/>
  <c r="C25" i="8"/>
  <c r="C35" i="8"/>
  <c r="C34" i="8"/>
  <c r="C33" i="8"/>
  <c r="C32" i="8"/>
  <c r="C31" i="8"/>
  <c r="C30" i="8"/>
  <c r="C29" i="8"/>
  <c r="C28" i="8"/>
  <c r="C27" i="8"/>
  <c r="C26" i="8"/>
  <c r="C23" i="8"/>
  <c r="C18" i="8"/>
  <c r="C14" i="8"/>
  <c r="C13" i="8"/>
  <c r="C11" i="8"/>
  <c r="C111" i="6" a="1"/>
  <c r="C111" i="6"/>
  <c r="C107" i="6"/>
  <c r="C116" i="6"/>
  <c r="C115" i="6"/>
  <c r="B119" i="6"/>
  <c r="B118" i="6"/>
  <c r="B117" i="6"/>
  <c r="B116" i="6"/>
  <c r="B115" i="6"/>
  <c r="C112" i="6"/>
  <c r="B67" i="6"/>
  <c r="B66" i="6"/>
  <c r="B65" i="6"/>
  <c r="B64" i="6"/>
  <c r="B63" i="6"/>
  <c r="C11" i="6"/>
  <c r="BC73" i="8"/>
  <c r="BT73" i="8"/>
  <c r="BC77" i="8"/>
  <c r="BC13" i="8"/>
  <c r="BC18" i="8"/>
  <c r="BC23" i="8"/>
  <c r="BC26" i="8"/>
  <c r="BC27" i="8"/>
  <c r="BC28" i="8"/>
  <c r="BC29" i="8"/>
  <c r="BC30" i="8"/>
  <c r="BC31" i="8"/>
  <c r="BC32" i="8"/>
  <c r="BC33" i="8"/>
  <c r="BC34" i="8"/>
  <c r="BC35" i="8"/>
  <c r="BC36" i="8"/>
  <c r="BC37" i="8"/>
  <c r="BC38" i="8"/>
  <c r="BC39" i="8"/>
  <c r="BC40" i="8"/>
  <c r="BC44" i="8"/>
  <c r="BC48" i="8"/>
  <c r="BC49" i="8"/>
  <c r="C114" i="6"/>
  <c r="N53"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M18" i="8"/>
  <c r="BM23" i="8"/>
  <c r="BM26" i="8"/>
  <c r="BM27" i="8"/>
  <c r="BM28" i="8"/>
  <c r="BM29" i="8"/>
  <c r="BM30" i="8"/>
  <c r="BM31" i="8"/>
  <c r="BM32" i="8"/>
  <c r="BM33" i="8"/>
  <c r="BM34" i="8"/>
  <c r="BM35" i="8"/>
  <c r="BM36" i="8"/>
  <c r="BM37" i="8"/>
  <c r="BM38" i="8"/>
  <c r="BM39" i="8"/>
  <c r="BM40" i="8"/>
  <c r="BM44" i="8"/>
  <c r="BM48" i="8"/>
  <c r="BM49" i="8"/>
  <c r="BL18" i="8"/>
  <c r="BL23" i="8"/>
  <c r="BL26" i="8"/>
  <c r="BL27" i="8"/>
  <c r="BL28" i="8"/>
  <c r="BL29" i="8"/>
  <c r="BL30" i="8"/>
  <c r="BL31" i="8"/>
  <c r="BL32" i="8"/>
  <c r="BL33" i="8"/>
  <c r="BL34" i="8"/>
  <c r="BL35" i="8"/>
  <c r="BL36" i="8"/>
  <c r="BL37" i="8"/>
  <c r="BL38" i="8"/>
  <c r="BL39" i="8"/>
  <c r="BL40" i="8"/>
  <c r="BL44" i="8"/>
  <c r="BL48" i="8"/>
  <c r="BL49" i="8"/>
  <c r="BK18" i="8"/>
  <c r="BK23" i="8"/>
  <c r="BK26" i="8"/>
  <c r="BK27" i="8"/>
  <c r="BK28" i="8"/>
  <c r="BK29" i="8"/>
  <c r="BK30" i="8"/>
  <c r="BK31" i="8"/>
  <c r="BK32" i="8"/>
  <c r="BK33" i="8"/>
  <c r="BK34" i="8"/>
  <c r="BK35" i="8"/>
  <c r="BK36" i="8"/>
  <c r="BK37" i="8"/>
  <c r="BK38" i="8"/>
  <c r="BK39" i="8"/>
  <c r="BK40" i="8"/>
  <c r="BK44" i="8"/>
  <c r="BK48" i="8"/>
  <c r="BK49" i="8"/>
  <c r="BJ18" i="8"/>
  <c r="BJ23" i="8"/>
  <c r="BJ26" i="8"/>
  <c r="BJ27" i="8"/>
  <c r="BJ28" i="8"/>
  <c r="BJ29" i="8"/>
  <c r="BJ30" i="8"/>
  <c r="BJ31" i="8"/>
  <c r="BJ32" i="8"/>
  <c r="BJ33" i="8"/>
  <c r="BJ34" i="8"/>
  <c r="BJ35" i="8"/>
  <c r="BJ36" i="8"/>
  <c r="BJ37" i="8"/>
  <c r="BJ38" i="8"/>
  <c r="BJ39" i="8"/>
  <c r="BJ40" i="8"/>
  <c r="BJ44" i="8"/>
  <c r="BJ48" i="8"/>
  <c r="BJ49" i="8"/>
  <c r="BI18" i="8"/>
  <c r="BI23" i="8"/>
  <c r="BI26" i="8"/>
  <c r="BI27" i="8"/>
  <c r="BI28" i="8"/>
  <c r="BI29" i="8"/>
  <c r="BI30" i="8"/>
  <c r="BI31" i="8"/>
  <c r="BI32" i="8"/>
  <c r="BI33" i="8"/>
  <c r="BI34" i="8"/>
  <c r="BI35" i="8"/>
  <c r="BI36" i="8"/>
  <c r="BI37" i="8"/>
  <c r="BI38" i="8"/>
  <c r="BI39" i="8"/>
  <c r="BI40" i="8"/>
  <c r="BI44" i="8"/>
  <c r="BI48" i="8"/>
  <c r="BI49" i="8"/>
  <c r="BI13" i="8"/>
  <c r="BJ13" i="8"/>
  <c r="BK13" i="8"/>
  <c r="BL13" i="8"/>
  <c r="BM13" i="8"/>
  <c r="BI77" i="8"/>
  <c r="BJ77" i="8"/>
  <c r="BK77" i="8"/>
  <c r="BL77" i="8"/>
  <c r="BM77" i="8"/>
  <c r="BH77" i="8"/>
  <c r="BG77" i="8"/>
  <c r="BF77" i="8"/>
  <c r="BE77" i="8"/>
  <c r="BD77" i="8"/>
  <c r="BH13" i="8"/>
  <c r="BG13" i="8"/>
  <c r="BF13" i="8"/>
  <c r="BE13" i="8"/>
  <c r="BD13" i="8"/>
  <c r="BD18" i="8"/>
  <c r="BD23" i="8"/>
  <c r="BD26" i="8"/>
  <c r="BD27" i="8"/>
  <c r="BD28" i="8"/>
  <c r="BD29" i="8"/>
  <c r="BD30" i="8"/>
  <c r="BD31" i="8"/>
  <c r="BD32" i="8"/>
  <c r="BD33" i="8"/>
  <c r="BD34" i="8"/>
  <c r="BD35" i="8"/>
  <c r="BD36" i="8"/>
  <c r="BD37" i="8"/>
  <c r="BD38" i="8"/>
  <c r="BD39" i="8"/>
  <c r="BD40" i="8"/>
  <c r="BD44" i="8"/>
  <c r="BD48" i="8"/>
  <c r="BD49" i="8"/>
  <c r="BE18" i="8"/>
  <c r="BE23" i="8"/>
  <c r="BE26" i="8"/>
  <c r="BE27" i="8"/>
  <c r="BE28" i="8"/>
  <c r="BE29" i="8"/>
  <c r="BE30" i="8"/>
  <c r="BE31" i="8"/>
  <c r="BE32" i="8"/>
  <c r="BE33" i="8"/>
  <c r="BE34" i="8"/>
  <c r="BE35" i="8"/>
  <c r="BE36" i="8"/>
  <c r="BE37" i="8"/>
  <c r="BE38" i="8"/>
  <c r="BE39" i="8"/>
  <c r="BE40" i="8"/>
  <c r="BE44" i="8"/>
  <c r="BE48" i="8"/>
  <c r="BE49" i="8"/>
  <c r="BF18" i="8"/>
  <c r="BF23" i="8"/>
  <c r="BF26" i="8"/>
  <c r="BF27" i="8"/>
  <c r="BF28" i="8"/>
  <c r="BF29" i="8"/>
  <c r="BF30" i="8"/>
  <c r="BF31" i="8"/>
  <c r="BF32" i="8"/>
  <c r="BF33" i="8"/>
  <c r="BF34" i="8"/>
  <c r="BF35" i="8"/>
  <c r="BF36" i="8"/>
  <c r="BF37" i="8"/>
  <c r="BF38" i="8"/>
  <c r="BF39" i="8"/>
  <c r="BF40" i="8"/>
  <c r="BF44" i="8"/>
  <c r="BF48" i="8"/>
  <c r="BF49" i="8"/>
  <c r="BG18" i="8"/>
  <c r="BG23" i="8"/>
  <c r="BG26" i="8"/>
  <c r="BG27" i="8"/>
  <c r="BG28" i="8"/>
  <c r="BG29" i="8"/>
  <c r="BG30" i="8"/>
  <c r="BG31" i="8"/>
  <c r="BG32" i="8"/>
  <c r="BG33" i="8"/>
  <c r="BG34" i="8"/>
  <c r="BG35" i="8"/>
  <c r="BG36" i="8"/>
  <c r="BG37" i="8"/>
  <c r="BG38" i="8"/>
  <c r="BG39" i="8"/>
  <c r="BG40" i="8"/>
  <c r="BG44" i="8"/>
  <c r="BG48" i="8"/>
  <c r="BG49" i="8"/>
  <c r="BH18" i="8"/>
  <c r="BH23" i="8"/>
  <c r="BH26" i="8"/>
  <c r="BH27" i="8"/>
  <c r="BH28" i="8"/>
  <c r="BH29" i="8"/>
  <c r="BH30" i="8"/>
  <c r="BH31" i="8"/>
  <c r="BH32" i="8"/>
  <c r="BH33" i="8"/>
  <c r="BH34" i="8"/>
  <c r="BH35" i="8"/>
  <c r="BH36" i="8"/>
  <c r="BH37" i="8"/>
  <c r="BH38" i="8"/>
  <c r="BH39" i="8"/>
  <c r="BH40" i="8"/>
  <c r="BH44" i="8"/>
  <c r="BH48" i="8"/>
  <c r="BH49" i="8"/>
  <c r="BH25" i="8"/>
  <c r="BG25" i="8"/>
  <c r="BF25" i="8"/>
  <c r="BE25" i="8"/>
  <c r="BD25" i="8"/>
  <c r="BD14" i="8"/>
  <c r="BE14" i="8"/>
  <c r="BF14" i="8"/>
  <c r="BG14" i="8"/>
  <c r="BH14" i="8"/>
  <c r="BD75" i="8"/>
  <c r="BE75" i="8"/>
  <c r="BF75" i="8"/>
  <c r="BG75" i="8"/>
  <c r="BH75" i="8"/>
  <c r="BM75" i="8"/>
  <c r="BL75" i="8"/>
  <c r="BK75" i="8"/>
  <c r="BJ75" i="8"/>
  <c r="BI75" i="8"/>
  <c r="BM14" i="8"/>
  <c r="BL14" i="8"/>
  <c r="BK14" i="8"/>
  <c r="BJ14" i="8"/>
  <c r="BI14" i="8"/>
  <c r="BI25" i="8"/>
  <c r="BJ25" i="8"/>
  <c r="BK25" i="8"/>
  <c r="BL25" i="8"/>
  <c r="BM25" i="8"/>
  <c r="BK56" i="8"/>
  <c r="BL56" i="8"/>
  <c r="BM56" i="8"/>
  <c r="C118" i="6"/>
  <c r="BC25" i="8"/>
  <c r="BC14" i="8"/>
  <c r="BC75" i="8"/>
  <c r="BM11" i="8"/>
  <c r="BL11" i="8"/>
  <c r="BK11" i="8"/>
  <c r="BJ11" i="8"/>
  <c r="BI11" i="8"/>
  <c r="BH11" i="8"/>
  <c r="BG11" i="8"/>
  <c r="BF11" i="8"/>
  <c r="BE11" i="8"/>
  <c r="BD11" i="8"/>
  <c r="BC11" i="8"/>
  <c r="G90" i="8"/>
  <c r="H68" i="8"/>
  <c r="D14" i="6"/>
  <c r="D15" i="6"/>
  <c r="D16" i="6"/>
  <c r="H90" i="8"/>
  <c r="H93" i="8"/>
  <c r="D17" i="6"/>
  <c r="I68" i="8"/>
  <c r="E14" i="6"/>
  <c r="E17" i="6"/>
  <c r="J68" i="8"/>
  <c r="F14" i="6"/>
  <c r="F17" i="6"/>
  <c r="K68" i="8"/>
  <c r="G14" i="6"/>
  <c r="G17" i="6"/>
  <c r="L68" i="8"/>
  <c r="H14" i="6"/>
  <c r="H17" i="6"/>
  <c r="M68" i="8"/>
  <c r="I14" i="6"/>
  <c r="I17" i="6"/>
  <c r="N68" i="8"/>
  <c r="J14" i="6"/>
  <c r="J17" i="6"/>
  <c r="O68" i="8"/>
  <c r="K14" i="6"/>
  <c r="K17" i="6"/>
  <c r="P68" i="8"/>
  <c r="L14" i="6"/>
  <c r="L17" i="6"/>
  <c r="Q68" i="8"/>
  <c r="M14" i="6"/>
  <c r="M17" i="6"/>
  <c r="R68" i="8"/>
  <c r="N14" i="6"/>
  <c r="N17" i="6"/>
  <c r="S68" i="8"/>
  <c r="O14" i="6"/>
  <c r="O17" i="6"/>
  <c r="T68" i="8"/>
  <c r="P14" i="6"/>
  <c r="P17" i="6"/>
  <c r="U68" i="8"/>
  <c r="Q14" i="6"/>
  <c r="Q17" i="6"/>
  <c r="V68" i="8"/>
  <c r="R14" i="6"/>
  <c r="R17" i="6"/>
  <c r="W68" i="8"/>
  <c r="S14" i="6"/>
  <c r="S17" i="6"/>
  <c r="X68" i="8"/>
  <c r="T14" i="6"/>
  <c r="T17" i="6"/>
  <c r="Y68" i="8"/>
  <c r="U14" i="6"/>
  <c r="U17" i="6"/>
  <c r="Z68" i="8"/>
  <c r="V14" i="6"/>
  <c r="V17" i="6"/>
  <c r="AA68" i="8"/>
  <c r="W14" i="6"/>
  <c r="W17" i="6"/>
  <c r="AB68" i="8"/>
  <c r="X14" i="6"/>
  <c r="X17" i="6"/>
  <c r="AC68" i="8"/>
  <c r="Y14" i="6"/>
  <c r="Y17" i="6"/>
  <c r="AD68" i="8"/>
  <c r="Z14" i="6"/>
  <c r="Z17" i="6"/>
  <c r="AE68" i="8"/>
  <c r="AA14" i="6"/>
  <c r="AA17" i="6"/>
  <c r="AF68" i="8"/>
  <c r="AB14" i="6"/>
  <c r="AB17" i="6"/>
  <c r="AG68" i="8"/>
  <c r="AC14" i="6"/>
  <c r="AC17" i="6"/>
  <c r="AD14" i="6"/>
  <c r="AD17" i="6"/>
  <c r="AE14" i="6"/>
  <c r="AE17" i="6"/>
  <c r="AF14" i="6"/>
  <c r="AF17" i="6"/>
  <c r="AG14" i="6"/>
  <c r="AG17" i="6"/>
  <c r="AH14" i="6"/>
  <c r="AH17" i="6"/>
  <c r="AI14" i="6"/>
  <c r="AI17" i="6"/>
  <c r="AJ14" i="6"/>
  <c r="AJ17" i="6"/>
  <c r="AK14" i="6"/>
  <c r="AK17" i="6"/>
  <c r="E16" i="6"/>
  <c r="E15" i="6"/>
  <c r="I90" i="8"/>
  <c r="I93" i="8"/>
  <c r="BC90" i="8"/>
  <c r="H16" i="6"/>
  <c r="G16" i="6"/>
  <c r="F16" i="6"/>
  <c r="H15" i="6"/>
  <c r="G15" i="6"/>
  <c r="F15" i="6"/>
  <c r="J90" i="8"/>
  <c r="J93" i="8"/>
  <c r="K90" i="8"/>
  <c r="K93" i="8"/>
  <c r="L90" i="8"/>
  <c r="L93" i="8"/>
  <c r="BD93" i="8"/>
  <c r="BD90" i="8"/>
  <c r="BD76" i="8"/>
  <c r="BD68" i="8"/>
  <c r="BD67" i="8"/>
  <c r="BD50" i="8"/>
  <c r="I16" i="6"/>
  <c r="I15" i="6"/>
  <c r="M90" i="8"/>
  <c r="M93" i="8"/>
  <c r="M69" i="8"/>
  <c r="BE50" i="8"/>
  <c r="BF50" i="8"/>
  <c r="BG50" i="8"/>
  <c r="BH50" i="8"/>
  <c r="BI50" i="8"/>
  <c r="BJ50" i="8"/>
  <c r="BK50" i="8"/>
  <c r="BL50" i="8"/>
  <c r="BM50" i="8"/>
  <c r="BK55" i="8"/>
  <c r="BL55" i="8"/>
  <c r="BM55" i="8"/>
  <c r="BE67" i="8"/>
  <c r="BF67" i="8"/>
  <c r="BG67" i="8"/>
  <c r="BH67" i="8"/>
  <c r="BI67" i="8"/>
  <c r="BJ67" i="8"/>
  <c r="BK67" i="8"/>
  <c r="BL67" i="8"/>
  <c r="BM67" i="8"/>
  <c r="BE68" i="8"/>
  <c r="BF68" i="8"/>
  <c r="BG68" i="8"/>
  <c r="BH68" i="8"/>
  <c r="BI68" i="8"/>
  <c r="BJ68" i="8"/>
  <c r="BK68" i="8"/>
  <c r="BL68" i="8"/>
  <c r="BM68" i="8"/>
  <c r="N69" i="8"/>
  <c r="P69" i="8"/>
  <c r="Q69" i="8"/>
  <c r="S69" i="8"/>
  <c r="T69" i="8"/>
  <c r="V69" i="8"/>
  <c r="W69" i="8"/>
  <c r="Y69" i="8"/>
  <c r="Z69" i="8"/>
  <c r="AB69" i="8"/>
  <c r="AC69" i="8"/>
  <c r="AE69" i="8"/>
  <c r="AF69" i="8"/>
  <c r="AH69" i="8"/>
  <c r="AI69" i="8"/>
  <c r="AK69" i="8"/>
  <c r="AL69" i="8"/>
  <c r="O69" i="8"/>
  <c r="BE69" i="8"/>
  <c r="R69" i="8"/>
  <c r="BF69" i="8"/>
  <c r="U69" i="8"/>
  <c r="BG69" i="8"/>
  <c r="X69" i="8"/>
  <c r="BH69" i="8"/>
  <c r="AA69" i="8"/>
  <c r="BI69" i="8"/>
  <c r="AD69" i="8"/>
  <c r="BJ69" i="8"/>
  <c r="AG69" i="8"/>
  <c r="BK69" i="8"/>
  <c r="AJ69" i="8"/>
  <c r="BL69" i="8"/>
  <c r="BM69" i="8"/>
  <c r="BE76" i="8"/>
  <c r="BF76" i="8"/>
  <c r="BG76" i="8"/>
  <c r="BH76" i="8"/>
  <c r="BI76" i="8"/>
  <c r="BJ76" i="8"/>
  <c r="BK76" i="8"/>
  <c r="BL76" i="8"/>
  <c r="BM76" i="8"/>
  <c r="N90" i="8"/>
  <c r="O90" i="8"/>
  <c r="BE90" i="8"/>
  <c r="P90" i="8"/>
  <c r="Q90" i="8"/>
  <c r="R90" i="8"/>
  <c r="BF90" i="8"/>
  <c r="S90" i="8"/>
  <c r="T90" i="8"/>
  <c r="U90" i="8"/>
  <c r="BG90" i="8"/>
  <c r="V90" i="8"/>
  <c r="W90" i="8"/>
  <c r="X90" i="8"/>
  <c r="BH90" i="8"/>
  <c r="Y90" i="8"/>
  <c r="Z90" i="8"/>
  <c r="AA90" i="8"/>
  <c r="BI90" i="8"/>
  <c r="AB90" i="8"/>
  <c r="AC90" i="8"/>
  <c r="AD90" i="8"/>
  <c r="BJ90" i="8"/>
  <c r="AE90" i="8"/>
  <c r="AF90" i="8"/>
  <c r="AG90" i="8"/>
  <c r="BK90" i="8"/>
  <c r="AH90" i="8"/>
  <c r="AI90" i="8"/>
  <c r="AJ90" i="8"/>
  <c r="BL90" i="8"/>
  <c r="AK90" i="8"/>
  <c r="AL90" i="8"/>
  <c r="AM90" i="8"/>
  <c r="BM90" i="8"/>
  <c r="O93" i="8"/>
  <c r="Q93" i="8"/>
  <c r="R93" i="8"/>
  <c r="T93" i="8"/>
  <c r="U93" i="8"/>
  <c r="W93" i="8"/>
  <c r="X93" i="8"/>
  <c r="Z93" i="8"/>
  <c r="AA93" i="8"/>
  <c r="AC93" i="8"/>
  <c r="AD93" i="8"/>
  <c r="AF93" i="8"/>
  <c r="AG93" i="8"/>
  <c r="AI93" i="8"/>
  <c r="AJ93" i="8"/>
  <c r="AL93" i="8"/>
  <c r="AM93" i="8"/>
  <c r="N93" i="8"/>
  <c r="BE93" i="8"/>
  <c r="P93" i="8"/>
  <c r="BF93" i="8"/>
  <c r="S93" i="8"/>
  <c r="BG93" i="8"/>
  <c r="V93" i="8"/>
  <c r="BH93" i="8"/>
  <c r="Y93" i="8"/>
  <c r="BI93" i="8"/>
  <c r="AB93" i="8"/>
  <c r="BJ93" i="8"/>
  <c r="AE93" i="8"/>
  <c r="BK93" i="8"/>
  <c r="AH93" i="8"/>
  <c r="BL93" i="8"/>
  <c r="AK93" i="8"/>
  <c r="BM93" i="8"/>
  <c r="J15" i="6"/>
  <c r="K15" i="6"/>
  <c r="L15" i="6"/>
  <c r="M15" i="6"/>
  <c r="N15" i="6"/>
  <c r="O15" i="6"/>
  <c r="P15" i="6"/>
  <c r="Q15" i="6"/>
  <c r="R15" i="6"/>
  <c r="S15" i="6"/>
  <c r="T15" i="6"/>
  <c r="U15" i="6"/>
  <c r="V15" i="6"/>
  <c r="W15" i="6"/>
  <c r="X15" i="6"/>
  <c r="Y15" i="6"/>
  <c r="Z15" i="6"/>
  <c r="AA15" i="6"/>
  <c r="AB15" i="6"/>
  <c r="AC15" i="6"/>
  <c r="AD15" i="6"/>
  <c r="AE15" i="6"/>
  <c r="AF15" i="6"/>
  <c r="AG15" i="6"/>
  <c r="AH15" i="6"/>
  <c r="AI15" i="6"/>
  <c r="AJ15" i="6"/>
  <c r="AK15" i="6"/>
  <c r="J16" i="6"/>
  <c r="K16" i="6"/>
  <c r="L16" i="6"/>
  <c r="M16" i="6"/>
  <c r="N16" i="6"/>
  <c r="O16" i="6"/>
  <c r="P16" i="6"/>
  <c r="Q16" i="6"/>
  <c r="R16" i="6"/>
  <c r="S16" i="6"/>
  <c r="T16" i="6"/>
  <c r="U16" i="6"/>
  <c r="V16" i="6"/>
  <c r="W16" i="6"/>
  <c r="X16" i="6"/>
  <c r="Y16" i="6"/>
  <c r="Z16" i="6"/>
  <c r="AA16" i="6"/>
  <c r="AB16" i="6"/>
  <c r="AC16" i="6"/>
  <c r="AD16" i="6"/>
  <c r="AE16" i="6"/>
  <c r="AF16" i="6"/>
  <c r="AG16" i="6"/>
  <c r="AH16" i="6"/>
  <c r="AI16" i="6"/>
  <c r="AJ16" i="6"/>
  <c r="AK16" i="6"/>
  <c r="C117" i="6"/>
  <c r="BU58" i="8"/>
  <c r="M68" i="6"/>
  <c r="BU55" i="8"/>
  <c r="M65" i="6"/>
  <c r="BT55" i="8"/>
  <c r="L65" i="6"/>
  <c r="BV93" i="8"/>
  <c r="BU93" i="8"/>
  <c r="BV90" i="8"/>
  <c r="BU90" i="8"/>
  <c r="BT90" i="8"/>
  <c r="BV76" i="8"/>
  <c r="BU76" i="8"/>
  <c r="BW69" i="8"/>
  <c r="BV69" i="8"/>
  <c r="BU69" i="8"/>
  <c r="BV68" i="8"/>
  <c r="BU68" i="8"/>
  <c r="BV67" i="8"/>
  <c r="BU67" i="8"/>
  <c r="BV50" i="8"/>
  <c r="BU50" i="8"/>
  <c r="BT11" i="8"/>
  <c r="BU11" i="8"/>
  <c r="BV11" i="8"/>
  <c r="BW11" i="8"/>
  <c r="BW75" i="8"/>
  <c r="BW25" i="8"/>
  <c r="BW14" i="8"/>
  <c r="BV75" i="8"/>
  <c r="BV25" i="8"/>
  <c r="BV14" i="8"/>
  <c r="BW58" i="8"/>
  <c r="BW56" i="8"/>
  <c r="BU56" i="8"/>
  <c r="M66" i="6"/>
  <c r="BT56" i="8"/>
  <c r="L66" i="6"/>
  <c r="BU75" i="8"/>
  <c r="BT75" i="8"/>
  <c r="BU14" i="8"/>
  <c r="BT14" i="8"/>
  <c r="BU25" i="8"/>
  <c r="BT25" i="8"/>
  <c r="BW50" i="8"/>
  <c r="BW67" i="8"/>
  <c r="BW68" i="8"/>
  <c r="BW76" i="8"/>
  <c r="BT49" i="8"/>
  <c r="BT48" i="8"/>
  <c r="BT44" i="8"/>
  <c r="BT40" i="8"/>
  <c r="BT39" i="8"/>
  <c r="BT38" i="8"/>
  <c r="BT37" i="8"/>
  <c r="BT36" i="8"/>
  <c r="BT35" i="8"/>
  <c r="BT34" i="8"/>
  <c r="BT33" i="8"/>
  <c r="BT32" i="8"/>
  <c r="BT31" i="8"/>
  <c r="BT30" i="8"/>
  <c r="BT29" i="8"/>
  <c r="BT28" i="8"/>
  <c r="BT27" i="8"/>
  <c r="BT26" i="8"/>
  <c r="BT23" i="8"/>
  <c r="BT18" i="8"/>
  <c r="BU49" i="8"/>
  <c r="BU48" i="8"/>
  <c r="BU44" i="8"/>
  <c r="BU40" i="8"/>
  <c r="BU39" i="8"/>
  <c r="BU38" i="8"/>
  <c r="BU37" i="8"/>
  <c r="BU36" i="8"/>
  <c r="BU35" i="8"/>
  <c r="BU34" i="8"/>
  <c r="BU33" i="8"/>
  <c r="BU32" i="8"/>
  <c r="BU31" i="8"/>
  <c r="BU30" i="8"/>
  <c r="BU29" i="8"/>
  <c r="BU28" i="8"/>
  <c r="BU27" i="8"/>
  <c r="BU26" i="8"/>
  <c r="BU23" i="8"/>
  <c r="BU18" i="8"/>
  <c r="BT13" i="8"/>
  <c r="BU13" i="8"/>
  <c r="BT77" i="8"/>
  <c r="BU77" i="8"/>
  <c r="L61" i="6"/>
  <c r="M61" i="6"/>
  <c r="BT53" i="8"/>
  <c r="L63" i="6"/>
  <c r="BT54" i="8"/>
  <c r="L64" i="6"/>
  <c r="BU53" i="8"/>
  <c r="M63" i="6"/>
  <c r="BW53" i="8"/>
  <c r="BU54" i="8"/>
  <c r="M64" i="6"/>
  <c r="BW54" i="8"/>
  <c r="BW55" i="8"/>
  <c r="BU57" i="8"/>
  <c r="M67" i="6"/>
  <c r="BW57" i="8"/>
  <c r="BV13" i="8"/>
  <c r="BV49" i="8"/>
  <c r="BV48" i="8"/>
  <c r="BV44" i="8"/>
  <c r="BV40" i="8"/>
  <c r="BV39" i="8"/>
  <c r="BV38" i="8"/>
  <c r="BV37" i="8"/>
  <c r="BV36" i="8"/>
  <c r="BV35" i="8"/>
  <c r="BV34" i="8"/>
  <c r="BV33" i="8"/>
  <c r="BV32" i="8"/>
  <c r="BV31" i="8"/>
  <c r="BV30" i="8"/>
  <c r="BV29" i="8"/>
  <c r="BV28" i="8"/>
  <c r="BV27" i="8"/>
  <c r="BV26" i="8"/>
  <c r="BV23" i="8"/>
  <c r="BV18" i="8"/>
  <c r="BV77" i="8"/>
  <c r="BW13" i="8"/>
  <c r="BW49" i="8"/>
  <c r="BW48" i="8"/>
  <c r="BW44" i="8"/>
  <c r="BW40" i="8"/>
  <c r="BW39" i="8"/>
  <c r="BW38" i="8"/>
  <c r="BW37" i="8"/>
  <c r="BW36" i="8"/>
  <c r="BW35" i="8"/>
  <c r="BW34" i="8"/>
  <c r="BW33" i="8"/>
  <c r="BW32" i="8"/>
  <c r="BW31" i="8"/>
  <c r="BW30" i="8"/>
  <c r="BW29" i="8"/>
  <c r="BW28" i="8"/>
  <c r="BW27" i="8"/>
  <c r="BW26" i="8"/>
  <c r="BW23" i="8"/>
  <c r="BW18" i="8"/>
  <c r="BW77" i="8"/>
  <c r="BT12" i="8"/>
  <c r="BU12" i="8"/>
  <c r="BV12" i="8"/>
  <c r="BW12" i="8"/>
  <c r="BT24" i="8"/>
  <c r="BU24" i="8"/>
  <c r="BV24" i="8"/>
  <c r="BW24" i="8"/>
  <c r="BT21" i="8"/>
  <c r="BU21" i="8"/>
  <c r="BV21" i="8"/>
  <c r="BW21" i="8"/>
  <c r="BT22" i="8"/>
  <c r="BU22" i="8"/>
  <c r="BV22" i="8"/>
  <c r="BW22" i="8"/>
  <c r="BT88" i="8"/>
  <c r="BU88" i="8"/>
  <c r="BV88" i="8"/>
  <c r="BW88" i="8"/>
  <c r="BU92" i="8"/>
  <c r="BV92" i="8"/>
  <c r="BW92" i="8"/>
  <c r="BW93" i="8"/>
  <c r="BT78" i="8"/>
  <c r="BU78" i="8"/>
  <c r="BV78" i="8"/>
  <c r="BW78" i="8"/>
  <c r="BT79" i="8"/>
  <c r="BU79" i="8"/>
  <c r="BV79" i="8"/>
  <c r="BW79" i="8"/>
  <c r="BT45" i="8"/>
  <c r="BU45" i="8"/>
  <c r="BV45" i="8"/>
  <c r="BW45" i="8"/>
  <c r="BT46" i="8"/>
  <c r="BU46" i="8"/>
  <c r="BV46" i="8"/>
  <c r="BW46" i="8"/>
  <c r="BT47" i="8"/>
  <c r="BU47" i="8"/>
  <c r="BV47" i="8"/>
  <c r="BW47" i="8"/>
  <c r="BT89" i="8"/>
  <c r="BU89" i="8"/>
  <c r="BV89" i="8"/>
  <c r="BW89" i="8"/>
  <c r="BW90" i="8"/>
  <c r="BT91" i="8"/>
  <c r="BU91" i="8"/>
  <c r="BV91" i="8"/>
  <c r="BW91" i="8"/>
  <c r="BW43" i="8"/>
  <c r="BV43" i="8"/>
  <c r="BU43" i="8"/>
  <c r="BT43" i="8"/>
  <c r="BW42" i="8"/>
  <c r="BV42" i="8"/>
  <c r="BU42" i="8"/>
  <c r="BT42" i="8"/>
  <c r="BW41" i="8"/>
  <c r="BV41" i="8"/>
  <c r="BU41" i="8"/>
  <c r="BT41" i="8"/>
  <c r="BT19" i="8"/>
  <c r="BU19" i="8"/>
  <c r="BV19" i="8"/>
  <c r="BW19" i="8"/>
  <c r="BT20" i="8"/>
  <c r="BU20" i="8"/>
  <c r="BV20" i="8"/>
  <c r="BW20" i="8"/>
  <c r="BW8" i="8"/>
  <c r="BV8" i="8"/>
  <c r="BU8" i="8"/>
  <c r="BT8" i="8"/>
  <c r="BW7" i="8"/>
  <c r="BV7" i="8"/>
  <c r="BU7" i="8"/>
  <c r="BT7" i="8"/>
  <c r="G57" i="8"/>
  <c r="G58" i="8"/>
  <c r="BC58" i="8"/>
  <c r="C68" i="6"/>
  <c r="BC57" i="8"/>
  <c r="C67" i="6"/>
  <c r="G92" i="8"/>
  <c r="BC92" i="8"/>
  <c r="G68" i="8"/>
  <c r="G69" i="8"/>
  <c r="C14" i="6"/>
  <c r="C15" i="6"/>
  <c r="C16" i="6"/>
  <c r="H69" i="8"/>
  <c r="C17" i="6"/>
  <c r="N47" i="6"/>
  <c r="G93" i="8"/>
  <c r="BC93" i="8"/>
  <c r="BC76" i="8"/>
  <c r="I69" i="8"/>
  <c r="BC69" i="8"/>
  <c r="BC68" i="8"/>
  <c r="BC67" i="8"/>
  <c r="BC50" i="8"/>
  <c r="K69" i="8"/>
  <c r="J69" i="8"/>
  <c r="L69" i="8"/>
  <c r="BD69" i="8"/>
  <c r="J47" i="6"/>
  <c r="C119" i="6"/>
  <c r="C120" i="6"/>
  <c r="D115" i="6"/>
  <c r="D116" i="6"/>
  <c r="D117" i="6"/>
  <c r="D118" i="6"/>
  <c r="D119" i="6"/>
  <c r="D120" i="6"/>
  <c r="BT58" i="8"/>
  <c r="L68" i="6"/>
  <c r="BT93" i="8"/>
  <c r="BT76" i="8"/>
  <c r="BT69" i="8"/>
  <c r="BT68" i="8"/>
  <c r="BT67" i="8"/>
  <c r="BT50" i="8"/>
  <c r="BT57" i="8"/>
  <c r="L67" i="6"/>
  <c r="BT92" i="8"/>
  <c r="BT81" i="8"/>
  <c r="BU73" i="8"/>
  <c r="BU81" i="8"/>
  <c r="BV73" i="8"/>
  <c r="BV81" i="8"/>
  <c r="BW73" i="8"/>
  <c r="BW81" i="8"/>
  <c r="AK12" i="6"/>
  <c r="AJ12" i="6"/>
  <c r="AI12" i="6"/>
  <c r="AH12" i="6"/>
  <c r="AG12" i="6"/>
  <c r="AF12" i="6"/>
  <c r="AE12" i="6"/>
  <c r="AD12" i="6"/>
  <c r="AC12" i="6"/>
  <c r="AB12" i="6"/>
  <c r="AA12" i="6"/>
  <c r="Z12" i="6"/>
  <c r="Y12" i="6"/>
  <c r="X12" i="6"/>
  <c r="W12" i="6"/>
  <c r="V12" i="6"/>
  <c r="U12" i="6"/>
  <c r="T12" i="6"/>
  <c r="S12" i="6"/>
  <c r="R12" i="6"/>
  <c r="Q12" i="6"/>
  <c r="P12" i="6"/>
  <c r="O12" i="6"/>
  <c r="N12" i="6"/>
  <c r="M12" i="6"/>
  <c r="L12" i="6"/>
  <c r="K12" i="6"/>
  <c r="J12"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G83" i="8"/>
  <c r="BL81" i="8"/>
  <c r="BM73" i="8"/>
  <c r="BK81" i="8"/>
  <c r="BL73" i="8"/>
  <c r="BJ81" i="8"/>
  <c r="BK73" i="8"/>
  <c r="BI81" i="8"/>
  <c r="BJ73" i="8"/>
  <c r="BH81" i="8"/>
  <c r="BI73" i="8"/>
  <c r="BG81" i="8"/>
  <c r="BH73" i="8"/>
  <c r="BF81" i="8"/>
  <c r="BG73" i="8"/>
  <c r="BE81" i="8"/>
  <c r="BF73" i="8"/>
  <c r="J11" i="6"/>
  <c r="I12" i="6"/>
  <c r="BD81" i="8"/>
  <c r="BE73" i="8"/>
  <c r="G11" i="6"/>
  <c r="H11" i="6"/>
  <c r="I11" i="6"/>
  <c r="F12" i="6"/>
  <c r="G12" i="6"/>
  <c r="H12" i="6"/>
  <c r="BC81" i="8"/>
  <c r="BD73" i="8"/>
  <c r="F11" i="6"/>
  <c r="E12" i="6"/>
  <c r="D12" i="6"/>
  <c r="E11" i="6"/>
  <c r="C12" i="6"/>
  <c r="E47" i="6"/>
  <c r="D11" i="6"/>
  <c r="BR81" i="8"/>
  <c r="BQ81" i="8"/>
  <c r="BR73" i="8"/>
  <c r="BP81" i="8"/>
  <c r="BQ73" i="8"/>
  <c r="BO81" i="8"/>
  <c r="BP73" i="8"/>
  <c r="BN81" i="8"/>
  <c r="BO73" i="8"/>
  <c r="BM81" i="8"/>
  <c r="BN73" i="8"/>
  <c r="AL11" i="6"/>
  <c r="AL12" i="6"/>
</calcChain>
</file>

<file path=xl/sharedStrings.xml><?xml version="1.0" encoding="utf-8"?>
<sst xmlns="http://schemas.openxmlformats.org/spreadsheetml/2006/main" count="461" uniqueCount="329">
  <si>
    <t>Year</t>
  </si>
  <si>
    <t>Date</t>
  </si>
  <si>
    <t>Month #</t>
  </si>
  <si>
    <t>Beginning Cash Balance</t>
  </si>
  <si>
    <t>Ending Cash Balance</t>
  </si>
  <si>
    <t>Breakeven runrate</t>
  </si>
  <si>
    <t>Cash, end of first month</t>
  </si>
  <si>
    <t>Average Monthly Burn (negative)</t>
  </si>
  <si>
    <t>Thank you to Runway ( https://www.startuprunway.io ) for the inspiration for this chart.</t>
  </si>
  <si>
    <t>Note: setting the multiple y-axis here takes a bit of manual work in setting the max/min of each y axis on the same ratio.</t>
  </si>
  <si>
    <t>Because of the way Excel adjusts the multiple y axes, and because all companies using this model will have difference scales, fixing this is a little manual.</t>
  </si>
  <si>
    <t>ymin(primary)</t>
  </si>
  <si>
    <t>ymin(secondary)</t>
  </si>
  <si>
    <t>Here's one way to do it, just do a bit of calculations - Ymin(pri)/Ymax(pri) = Ymin(sec)/Ymax(sec) - and set the scale manually inside the chart axis setup</t>
  </si>
  <si>
    <t>ymax(primary)</t>
  </si>
  <si>
    <t>ymax(secondary)</t>
  </si>
  <si>
    <t>Source: http://peltiertech.com/Excel/Charts/AlignXon2Ys.html</t>
  </si>
  <si>
    <t>Cost Budget</t>
  </si>
  <si>
    <t>Starting in month</t>
  </si>
  <si>
    <t>Fundraise for x months</t>
  </si>
  <si>
    <t>months</t>
  </si>
  <si>
    <t>Sources</t>
  </si>
  <si>
    <t>Total Sources</t>
  </si>
  <si>
    <t>Uses</t>
  </si>
  <si>
    <t>%</t>
  </si>
  <si>
    <t>Total Uses</t>
  </si>
  <si>
    <t>GET STARTED</t>
  </si>
  <si>
    <t>MODEL SETTINGS +</t>
  </si>
  <si>
    <t>What is your currency?</t>
  </si>
  <si>
    <t>$</t>
  </si>
  <si>
    <t>Model works for any currency, as there are no currency-specific calculations in the model. This label is used in some presentation areas.</t>
  </si>
  <si>
    <t>What is the first date you want to forecast?</t>
  </si>
  <si>
    <t>First month in the model; if this model is entirely a forecast of the future, input the first month you want to forecast from.</t>
  </si>
  <si>
    <t>REVENUES</t>
  </si>
  <si>
    <t>Quarter</t>
  </si>
  <si>
    <t>Unit</t>
  </si>
  <si>
    <t>Detail</t>
  </si>
  <si>
    <t>Month</t>
  </si>
  <si>
    <t>TBD</t>
  </si>
  <si>
    <t>Total</t>
  </si>
  <si>
    <t>Salaries and Benefits</t>
  </si>
  <si>
    <t>Overhead</t>
  </si>
  <si>
    <t>by Foresight</t>
  </si>
  <si>
    <t>hello@foresight.is / @foresighthq / @tdavidson</t>
  </si>
  <si>
    <t>Questions, comments, ideas, email hello@foresight.is</t>
  </si>
  <si>
    <t>GOAL</t>
  </si>
  <si>
    <t>UPDATES</t>
  </si>
  <si>
    <t>HOW TO USE</t>
  </si>
  <si>
    <t>NEED HELP?</t>
  </si>
  <si>
    <t>For support questions, email hello@foresight.is anytime. For assistance in leveraging the models for individualized, personalized models to fit your business questions, details at https://foresight.is/services</t>
  </si>
  <si>
    <t>Purchase, download, or use of this model signifies acceptance of terms specified at https://foresight.is/terms</t>
  </si>
  <si>
    <t>What is your Beginning Cash Balance?</t>
  </si>
  <si>
    <t>Add: Revenues</t>
  </si>
  <si>
    <t>How much cash do you start with entering into the first month? Exclude any external financing you will get, that is detailed on Forecast sheet.</t>
  </si>
  <si>
    <t>Advertising &amp; Marketing</t>
  </si>
  <si>
    <t>FORECAST</t>
  </si>
  <si>
    <t>Note</t>
  </si>
  <si>
    <t>calculated</t>
  </si>
  <si>
    <t>Default is Sources and Uses for 1st Fundraising. Edit for your specific funding round and details. Note: the chart will display correctly once it has data to display.</t>
  </si>
  <si>
    <t>External Funding</t>
  </si>
  <si>
    <t>EXPENSES</t>
  </si>
  <si>
    <t>RUNWAY, EXPENSES, AND SOURCES AND USES</t>
  </si>
  <si>
    <t>SUMMARIZED COST BUDGET</t>
  </si>
  <si>
    <t>BURN &amp; RUNWAY</t>
  </si>
  <si>
    <t>SOURCES AND USES</t>
  </si>
  <si>
    <t>Minimum Cash Balance</t>
  </si>
  <si>
    <t>#</t>
  </si>
  <si>
    <t>Total revenue</t>
  </si>
  <si>
    <t>Costs to include in CAC</t>
  </si>
  <si>
    <t>Acquisition Costs</t>
  </si>
  <si>
    <t>CAC in period</t>
  </si>
  <si>
    <t>LTV</t>
  </si>
  <si>
    <t>LTV / CAC</t>
  </si>
  <si>
    <t>Revenues</t>
  </si>
  <si>
    <t>Category</t>
  </si>
  <si>
    <t>Net Burn</t>
  </si>
  <si>
    <t>Gross Burn</t>
  </si>
  <si>
    <t>External financing treated as equity. This includes equity investments, convertible notes, SAFE instruments.</t>
  </si>
  <si>
    <t>External grants, donations, nondilutive financing. Treated as cash, no impact on balance sheet.</t>
  </si>
  <si>
    <t>External financing treated as debt. Bank loans, revolvers, etc.</t>
  </si>
  <si>
    <t>Add: Grants and Donations</t>
  </si>
  <si>
    <t>Add: Debt Financing</t>
  </si>
  <si>
    <t>Total Expenses</t>
  </si>
  <si>
    <t>All</t>
  </si>
  <si>
    <t>Net Revenues and Expenses, excluding depreciation</t>
  </si>
  <si>
    <t>Revenues. If you have cost of sales, be sure to account for them in the expenses section.</t>
  </si>
  <si>
    <t>Average net burn over trailing 6 months.</t>
  </si>
  <si>
    <t>beginning cash balance for each period</t>
  </si>
  <si>
    <t>If you purchase this through https://foresight.is, updates are distributed automatically through my transaction provider (as long as you do not unsubscribe.) If you purchase through any other website, updates to the model require registration with Foresight; email Taylor at hello@foresight.is with your payment receipt to register.</t>
  </si>
  <si>
    <t>DOCUMENTATION</t>
  </si>
  <si>
    <t>1) The Outline sheet explains the different sheets and how the model flows. Each sheet has detailed notes on each input and explaining calculations.</t>
  </si>
  <si>
    <t>2) Any number in blue with grey shaded background is an input (i.e. an assumption or data point that can be changed), anything in black is the result of a formula. Change blue at will, change anything in black with caution.</t>
  </si>
  <si>
    <t>4) All assumptions are illustrative ONLY, do not assume they are market data or standard unless specifically noted</t>
  </si>
  <si>
    <t>5) This model is built to accommodate some business decisions very flexibly: when the model starts, when the business begins, what type of revenue model the business uses.</t>
  </si>
  <si>
    <t>6) The revenue models are intended to be illustrative, and I would expect you'll need to make changes and tweaks to accurately model your business.</t>
  </si>
  <si>
    <t>8) As with all templates, feel free to create your own model from scratch, using this as a guide. The intent is for this model to be easy to plug and play and answer the major business questions, but I would expect you to need to make changes or build custom analyses for your specific business.</t>
  </si>
  <si>
    <t>10) The model is constructed to fit a wide variety of businesses, and therefore, some sections may or may not be relevant to yours. I have grouped together sections on all sheets so that you can review different sections and see all the possibilities, but also easily hide the sections not relevant for you. Simply click on the "+" button on the left-hand side to unhide a section, and click on the "-" button to hide it.</t>
  </si>
  <si>
    <t>OUTLINE</t>
  </si>
  <si>
    <t>Sheet</t>
  </si>
  <si>
    <t>What it Does</t>
  </si>
  <si>
    <t>Read Me</t>
  </si>
  <si>
    <t>Outline</t>
  </si>
  <si>
    <t>Outline to the sheets in the model. I.e. this sheet.</t>
  </si>
  <si>
    <t>Key Reports</t>
  </si>
  <si>
    <t>Forecast</t>
  </si>
  <si>
    <t>Changelog</t>
  </si>
  <si>
    <t>Here's how the model flows between the mix of operational and financial forecasts between the different sheets.</t>
  </si>
  <si>
    <t>Core Financial Model</t>
  </si>
  <si>
    <t>CHANGELOG</t>
  </si>
  <si>
    <t>Revenue 1</t>
  </si>
  <si>
    <t>Revenue 2</t>
  </si>
  <si>
    <t>Revenue 3</t>
  </si>
  <si>
    <t>Name and enter in your revenue stream, or build your own business logic for calculating revenues on this sheet.</t>
  </si>
  <si>
    <t>Legal and Accounting</t>
  </si>
  <si>
    <t>3) Model-wide Assumptions are on the "Get Started" sheet, other specific assumptions to edit over time periods are on individual sheets</t>
  </si>
  <si>
    <t>Get Started</t>
  </si>
  <si>
    <t>Changelog of what's changed in each model version.</t>
  </si>
  <si>
    <t>Model-wide assumptions. Use this sheet to add assumptions if you build in logic for your revenue model.</t>
  </si>
  <si>
    <t>Overview of model, goals, and how to use, with contact info and disclaimers.</t>
  </si>
  <si>
    <t>% of cost to allocate to CAC</t>
  </si>
  <si>
    <t>must be calculated with additional information around customers acquired per period.</t>
  </si>
  <si>
    <t>must be calculated with additional information around long-term value of a customer.</t>
  </si>
  <si>
    <t>CASH DETAIL</t>
  </si>
  <si>
    <t>BURN DETAIL</t>
  </si>
  <si>
    <t>Expenses by Category</t>
  </si>
  <si>
    <t>Create your own categories on the left, then select in the dropdown above. Summary by categories, used purely for reporting and detail to help you simplify your cost reporting.</t>
  </si>
  <si>
    <t>Product &amp; Materials</t>
  </si>
  <si>
    <t>All expenses entered in section above</t>
  </si>
  <si>
    <t>type in expenses manually, or create calculations to help forecast</t>
  </si>
  <si>
    <t>Example - Salary - Employee #1</t>
  </si>
  <si>
    <t>Example - Salary - Employee #2</t>
  </si>
  <si>
    <t>Example - Salary - Employee #3</t>
  </si>
  <si>
    <t>Example - Salary - Employee #4</t>
  </si>
  <si>
    <t>Example - Contractor #1</t>
  </si>
  <si>
    <t>Example - Contractor #2</t>
  </si>
  <si>
    <t>Example - Advertising</t>
  </si>
  <si>
    <t>Example - Insurance</t>
  </si>
  <si>
    <t>Example - Legal and Professional Services</t>
  </si>
  <si>
    <t>Example - Licenses</t>
  </si>
  <si>
    <t>Example - Rent</t>
  </si>
  <si>
    <t>Example - Utilities</t>
  </si>
  <si>
    <t>Example - Repairs and Maintenance</t>
  </si>
  <si>
    <t>Example - Supplies</t>
  </si>
  <si>
    <t>Example - Travel, Meals and Entertainment</t>
  </si>
  <si>
    <t>Example - Miscellaneous</t>
  </si>
  <si>
    <t>Example - Subscriptions</t>
  </si>
  <si>
    <t>Example - Office Equipment</t>
  </si>
  <si>
    <t>Example - Payroll Taxes and Benefits</t>
  </si>
  <si>
    <t>Example - Payment Processing</t>
  </si>
  <si>
    <t>(Less): Expenses</t>
  </si>
  <si>
    <t>OPTIONAL: CAC AND LTV +</t>
  </si>
  <si>
    <t>if applicable, calculates acquisition expenses and space to input or calculate CAC and LTV</t>
  </si>
  <si>
    <t>9) Notes on what's changed in versions of the template are on the "Changelog" sheet.</t>
  </si>
  <si>
    <t>All cash expenses, excluding depreciation. This is based on cash, so it will include cash expenses on inventory (not accounting-based COGS, but cash expenses on inventory), if applicable.</t>
  </si>
  <si>
    <t>7) The model is meant to true back to generally accepted accounting principles.</t>
  </si>
  <si>
    <t>% of cost to allocate to CAC. You might want to edit this formula to only draw in certain salaries instead of all of them. Feel free to edit to match how you want to account for CAC.</t>
  </si>
  <si>
    <t>Copyright 2018 Unstructured Ventures, LLC</t>
  </si>
  <si>
    <t>What is the fiscal year end of the first year modeled?</t>
  </si>
  <si>
    <t>Define the month that is the fiscal year end of the first year in the model. This allows you to set the fiscal years in the model, and thus the # of months in the first year forecasted in the model. The default setting uses a formula to return the year end (in December) from the first month in the forecast. Feel free to overwrite this to set a different fiscal year end, just overwrite the formula with a date.</t>
  </si>
  <si>
    <t># Month in year</t>
  </si>
  <si>
    <t>Support</t>
  </si>
  <si>
    <t>Details: https://foresight.is/learn/support</t>
  </si>
  <si>
    <t>hello@foresight.is</t>
  </si>
  <si>
    <t>Contact me by email (hello@foresight.is), livechat (on website), phone, WhatsApp or text (all 646.770.0052) - I’m happy to help. I do my best to respond promptly and advise on how to use the templates for your usecase, and I’m happy to take a look at your model to make sure you are using it correctly for your situation.</t>
  </si>
  <si>
    <t>Guides &amp; Tutorials</t>
  </si>
  <si>
    <t>General: https://foresight.is/learn</t>
  </si>
  <si>
    <t>I've written many guides and tutorials on how to use the models on the web, visit the links above for more on this specific product and general guides on finance, accounting, and financial modeling.</t>
  </si>
  <si>
    <t>Services - Get Started, Custom Model</t>
  </si>
  <si>
    <t>All services: https://foresight.is/services</t>
  </si>
  <si>
    <t>I offer a range of services to help you get started with the model (Get Started), build a custom model (Custom), prepare for fundraising (Fundraising Preparation), and transaction advisory support, primarily around cap tables and valuation. Learn more at the link above.</t>
  </si>
  <si>
    <t>DISCLAIMER</t>
  </si>
  <si>
    <t>Investments in the Company, if offered, will only be offered to a selected number of accredited investors, and only on the basis of a private offering memorandum for the Company. There are significant risks that are not presented and disclosed in this Investor Presentation.  These risks could have a significant negative impact on the performance of the Company.</t>
  </si>
  <si>
    <t>This Investor Presentation contains forward-looking statements regarding our business plans and prospects and financial conditions, all statements, other than statements of historical fact, in this Investor Presentation, and the attached exhibits, including, among other things, statements regarding our competitive strengths, business strategy, financial projections and plans and objectives of management are forward-looking statements. Although we believe that the expectations reflected in such forward-looking statements are reasonable, there can be no assurance that such expectations will prove to be correct.  Forward-looking statements are inherently subject to risks and uncertainties, many of which cannot be predicted with accuracy and some of which might not even be anticipated.  Future events and actual results, financial or otherwise, could differ materially from those set forth in, or contemplated by, the forward-looking statements in this Investor Presentation, and, as such, the forward-looking statements contained herein should not be relied upon when making your investment decision.  We undertake no obligation to update or revise any forward-looking statements.</t>
  </si>
  <si>
    <t>The financial projections in this Investor Presentation present, to the best of management’s knowledge and belief, the Company’s expected financial position, results of operations, and cash flows for the forecast period.  Accordingly, the financial projections reflect its judgment, as of the date of these financial projections, of the expected conditions and its expected course of action following the sale of securities by the Company.  The assumptions disclosed herein are those that management believes are significant to the financial projections.  There will usually be differences between the projected and actual results, because events and circumstances frequently do not occur as expected, and those differences may be material.  Since the projections are based upon assumptions about circumstances and events that have not yet taken place regarding costs, income, expenses and federal tax matters, which are subject to variations and economic events as future operations actually occur, they do not necessarily reflect the results that will be achieved and should not be relied upon. In all cases, the targeted returns are not predictions or projections that the results in the pro forma financials will be achieved nor of the performance of any investment, and are expressly subject to all assumptions embedded in the pro forma financials and the risk factors disclosed herein. This investment has a high degree of risk, and there can be no assurances that all or any of the assumptions will be true or that an investment’s actual performance will bear any relation to these hypothetical illustrations.</t>
  </si>
  <si>
    <t xml:space="preserve">This information contained in this Investor Presentation includes proprietary information, is strictly confidential, and is not to be used or distributed to others without the express written consent of the Company. </t>
  </si>
  <si>
    <t>This document has been prepared solely for information purposes and is being furnished solely for use by prospective purchasers in considering their interest in obtaining additional information and making their own evaluation of the Company and does not contain all of the information that a prospective purchaser may desire.  This information reflects various assumptions by the Company concerning anticipated results, which assumptions may or may not prove to be correct, and the Company has no obligation to update such information.  The only information that will have any legal effect will be that specifically contained in definitive documentation. This Investor Presentation has been submitted confidentially to a limited number of investors so that they can consider their interest in obtaining additional information and making their own evaluation of the Company.  No offers to purchase the securities of the Company will be accepted prior to (1) the receipt by recipient of a complete private offering memorandum and (2) determination by the Company that the recipient is an appropriate purchaser in light of standards contained in U.S. Securities laws after a full evaluation of recipient by the Company.  The Company has not authorized its use for any other purpose.  This Investor Presentation may not be copied or reproduced in whole or in part.  By accepting a copy of this Investor Presentation, the recipient agrees that neither it nor any of its representatives, agents or employees shall use it for any other purpose or divulge to any party any confidential information about the Company.</t>
  </si>
  <si>
    <t>LEGAL &amp; COPYRIGHT</t>
  </si>
  <si>
    <t>Summary of terms of use and warranties are below, full Terms of Use and Warranties are located at https://foresight.is/terms</t>
  </si>
  <si>
    <t>Privacy Policy and how we use your data is at https://foresight.is/privacy</t>
  </si>
  <si>
    <t>TERMS OF USE</t>
  </si>
  <si>
    <t>The product is a template for you to modify for your business</t>
  </si>
  <si>
    <t>We are not financial advisors</t>
  </si>
  <si>
    <t>License</t>
  </si>
  <si>
    <t>Subject to your compliance with these Terms, you are hereby granted a non-exclusive, limited, non-transferable, revocable license to use the Product as we intend for them to be used. This license applies to a single individual or company, and may not be distributed for reuse outside of yourself or your company. You are licensed to keep, for your own personal records, electronic or physical copies of documents you have created from the Product. You may not copy the content of the models for use or sale. Any rights not expressly granted in these Terms are reserved by us.</t>
  </si>
  <si>
    <t>Resale or unauthorized distribution of materials downloaded from the website is strictly prohibited. Use of these materials is for your personal or business use. Any resale or redistribution of our materials requires express written consent from us.</t>
  </si>
  <si>
    <t>Intellectual Property Rights</t>
  </si>
  <si>
    <t>We retain all right, title and interest in and to the products, including, without limitation, software, images, text, graphics, illustrations, logos, service marks, copyrights, photographs, videos, music, spreadsheet methods, and all related intellectual property rights. Except as otherwise provided in this agreement, you may not, and may not permit others to: (i) reproduce, modify, translate, enhance, decompile, disassemble, reverse engineer or create derivative works of any of our Product; (ii) sell, license, sublicense, rent, lease, distribute, copy, publicly display, publish, adapt or edit any of our Product; or (iii) circumvent or disable any security or technological features of our Product.</t>
  </si>
  <si>
    <t>The design, text, graphics, selection and arrangement thereof and services and the legal forms, documents, guidance and all other content found on our website are the copyright © of us. All rights reserved.</t>
  </si>
  <si>
    <t>Disclaimer</t>
  </si>
  <si>
    <t>We are always seeking to deliver an excellent Product to you. However, from time to time, some of the information, software, products, and services made available through the website may include inaccuracies or typographical errors. Thus information received from us should not be relied upon for personal, medical, legal, or financial decisions. You should consult an appropriate professional for specific advice tailored to your situation. In short, your use of our Product and Services is at your own risk.</t>
  </si>
  <si>
    <t>TO THE FULLEST EXTENT PERMITTED BY LAW, IN NO EVENT WILL WE, OUR AFFILIATES, SUPPLIERS OR DISTRIBUTORS BE LIABLE FOR ANY INDIRECT, SPECIAL, INCIDENTAL, PUNITIVE, EXEMPLARY OR CONSEQUENTIAL DAMAGES OR ANY LOSS OF USE, DATA, BUSINESS, OR PROFITS, REGARDLESS OF LEGAL THEORY, WHETHER OR NOT WE HAVE BEEN WARNED OF THE POSSIBILITY OF SUCH DAMAGES, AND EVEN IF A REMEDY FAILS OF ITS ESSENTIAL PURPOSE.</t>
  </si>
  <si>
    <t>Indemnification</t>
  </si>
  <si>
    <t>Third Party Websites</t>
  </si>
  <si>
    <t>We may provide links on our website to the websites of other companies, whether affiliated with us or not. We cannot give any undertaking, that products you purchase from companies to whose website we have provided a link on our website, will be fit for purpose or of satisfactory quality, and any such warranties are DISCLAIMED by us absolutely. This DISCLAIMER does not affect your statutory rights against the third party seller.</t>
  </si>
  <si>
    <t>Privacy</t>
  </si>
  <si>
    <t>Your privacy is important to us - please see our full privacy policy at foresight.is/privacy to understand how we protect your personal information.</t>
  </si>
  <si>
    <t>Notices and Complaints</t>
  </si>
  <si>
    <t>By e-mail to: hello@foresight.is</t>
  </si>
  <si>
    <t>By post to: Unstructured Ventures, LLC, PO Box 5226, Pittsburgh, PA 15206 USA</t>
  </si>
  <si>
    <t>We may give notice to you at either the e-mail or postal address you provide to us when placing an order. Notice will be deemed received and properly served immediately when posted on our Website, 24 hours after an e-mail is sent, or two days after the date of posting of any letter. In proving the service of any notice, it will be sufficient to prove, in the case of a letter, that such letter was properly addressed, stamped and placed in the post and, in the case of an e-mail, that such e-mail was sent to the specified e-mail address of the addressee.</t>
  </si>
  <si>
    <t>Jurisdiction</t>
  </si>
  <si>
    <t>These terms and conditions shall be governed by, and construed in accordance with, the laws of the Commonwealth of Pennsylvania in the United States of America. Disputes arising here from shall be exclusively subject to the jurisdiction of US courts.</t>
  </si>
  <si>
    <t>Entire Agreement</t>
  </si>
  <si>
    <t>The entire agreement is at https://foresight.is/terms</t>
  </si>
  <si>
    <t>These terms and conditions, our privacy policy and any document expressly referred to in them represent the entire agreement between us in relation to the subject matter of any contract and supersede any prior agreement, understanding or arrangement between you and us, whether oral or in writing.</t>
  </si>
  <si>
    <t>You and we acknowledge that, in entering into a contract, you have not and we have not relied on any representation, undertaking or promise given by the other or be implied from anything said or written in negotiations between you and us prior to such contract except as expressly stated in these terms and conditions.</t>
  </si>
  <si>
    <t>What is the name of your company?</t>
  </si>
  <si>
    <t>Company</t>
  </si>
  <si>
    <t>This is used in the Legal Disclaimer sheet, which is purely optional, but something many people choose to include in their projections when they provide them to potential investors</t>
  </si>
  <si>
    <t>How to get support, learn more about how the model works, and contact Taylor.</t>
  </si>
  <si>
    <t>Legal disclaimer</t>
  </si>
  <si>
    <t>The financial models and educational courses ("Products") have been designed for your use to estimate and project your financials for your business idea. They include some benchmark data and structure to help you create your projections, but you will need to modify the assumptions and structure to fit your business. We do not accept any liability for damages in using the financial models.</t>
  </si>
  <si>
    <t>We provide information designed to educate and inform entrepreneurs. We and our Products, our advice, guides, tutorials, and consulting services ("Services") are not intended to provide legal, tax or financial advice. We are not financial planners, brokers or tax advisors. The Products and Services are intended only to assist you in the organization of your finances and decision-making and is broad in scope. Your financial situation is unique, and any information and advice obtained through the Products and Services may not be appropriate for your situation. Accordingly, before making any final decisions or implementing any financial strategy, you should consider obtaining additional information and advice from your accountant or other financial advisers who are fully aware of your individual situation.</t>
  </si>
  <si>
    <t>TO THE FULLEST EXTENT PERMITTED BY LAW, WE AND OUR AFFILIATES, SUPPLIERS AND DISTRIBUTORS MAKE NO WARRANTIES, EITHER EXPRESS OR IMPLIED, ABOUT THE PRODUCTS AND SERVICES. THE PRODUCTS AND SERVICES ARE PROVIDED “AS IS.” WE ALSO DISCLAIM ANY WARRANTIES OF MERCHANTABILITY, FITNESS FOR A PARTICULAR PURPOSE AND NON-INFRINGEMENT. INFORMATION AND OPINIONS RECEIVED VIA THE PRODUCTS AND THE WEBSITE SHOULD NOT BE RELIED UPON FOR PERSONAL, MEDICAL, LEGAL OR FINANCIAL DECISIONS AND YOU SHOULD CONSULT AN APPROPRIATE PROFESSIONAL FOR SPECIFIC ADVICE TAILORED TO YOUR SITUATION.</t>
  </si>
  <si>
    <t>You shall defend, indemnify and hold us and our officers, directors, shareholders, and employees, harmless from and against all claims, suits, proceedings, losses, liabilities, and expenses, whether in tort, contract, or otherwise, that arise out of or relate, including but not limited to attorneys fees, in whole or in part arising out of or attributable to any breach of this Agreement or any activity by you in relation to the Sites or your use of the Products and Services.</t>
  </si>
  <si>
    <t>OUR AGGREGATE LIABILITY FOR ALL CLAIMS RELATING TO THE PRODUCTS AND SERVICES SHALL IN NO EVENT EXCEED THE GREATER OF $500 OR THE AMOUNT PAID BY YOU TO US FOR THE 12 MONTHS PRECEEDING THE PRODUCTS AND SERVICES IN QUESTION.</t>
  </si>
  <si>
    <t>All notices given by you to us (including any complaints that you may have) should be sent to Unstructured Ventures, LLC</t>
  </si>
  <si>
    <t>-</t>
  </si>
  <si>
    <t>calculated from above</t>
  </si>
  <si>
    <t>Goal of this model is to create an easy way for anyone to model a startup business. The model uses external market data where applicable and estimates by Taylor when necessary. You should adjust all metrics and inputs to fit your business.</t>
  </si>
  <si>
    <t>Seed</t>
  </si>
  <si>
    <t>Startup</t>
  </si>
  <si>
    <t>Growth</t>
  </si>
  <si>
    <t xml:space="preserve">From.. </t>
  </si>
  <si>
    <t>Create your own categories to the left to denote a stage of the business you want to show, and set the dates. If you want to breakout the costs by stage on different lines in the core expense calcs, that can also help show incremental costs seperately.</t>
  </si>
  <si>
    <t>… through</t>
  </si>
  <si>
    <t>Optional: Expenses by Stage</t>
  </si>
  <si>
    <t>See more models at https://foresight.is</t>
  </si>
  <si>
    <t>Please support independent entrepreneurs: here's more about me: https://taylordavidson.com/hello</t>
  </si>
  <si>
    <t>Copyright Unstructured Ventures, LLC</t>
  </si>
  <si>
    <t>Optional: % of Company sold to Investors, per Funding Round</t>
  </si>
  <si>
    <t>The model uses an assumption of the % of the company sold in each round to create the premoney valuations, based on the amount raised in each round. This can be edited on the Valuation sheet if you want to change it for different rounds, or if you want to set the premoney valuation directly.</t>
  </si>
  <si>
    <t>Optional: Option Pool created, every funding round</t>
  </si>
  <si>
    <t>The model uses this to expand the option pool for every funding round. This simplified version assumes all option pools are created in the postmoney. It also assumes the same pool increase for each round, in practice this likely declines, and you can manually adjust directly on the Cap Table.</t>
  </si>
  <si>
    <t>this is intentionally simple and does not go into the detail of each shareholder. For individual shareholder details and more complicated cap tables, use the Cap Table and Exit Waterfall Tool at https://foresight.is/cap-table</t>
  </si>
  <si>
    <t>Name of Round</t>
  </si>
  <si>
    <t>Input the name of each round of investment.</t>
  </si>
  <si>
    <t>This is for *all* equity and convertible investors in each round.</t>
  </si>
  <si>
    <t>This is for *all* investors in each round.</t>
  </si>
  <si>
    <t>Optional: Form of Investment &amp; Conversion</t>
  </si>
  <si>
    <t>in each round, by default I assume it is equity, but if you input an amount in the line below for convertible, this will adjust</t>
  </si>
  <si>
    <t>in each round</t>
  </si>
  <si>
    <t>converted in this round</t>
  </si>
  <si>
    <t>tracks total, for fully-diluted share calculations and tracking conversions for future rounds</t>
  </si>
  <si>
    <t>% Discount Rate on Convertible Instruments</t>
  </si>
  <si>
    <t>optional: average for all investments converted in this round</t>
  </si>
  <si>
    <t>optional: "0" means no cap</t>
  </si>
  <si>
    <t>% Annual Interest Rate</t>
  </si>
  <si>
    <t>optional: interest rate on the convertible instrument. Assumed it converts into shares when converted.</t>
  </si>
  <si>
    <t>equity + converted to equity</t>
  </si>
  <si>
    <t>Share Price for Conversion</t>
  </si>
  <si>
    <t>note: this works only for premoney method for note conversions. For other methods, use the Cap Table and Exit Waterfall Tool at https://foresight.is/cap-table</t>
  </si>
  <si>
    <t>Investment Rounds and Cap Table</t>
  </si>
  <si>
    <t>% of Company sold in round</t>
  </si>
  <si>
    <t>assumed from Get Started - Financial Model, feel free to edit here.</t>
  </si>
  <si>
    <t>Premoney</t>
  </si>
  <si>
    <t>Calculated using the % sold in each round</t>
  </si>
  <si>
    <t>Postmoney</t>
  </si>
  <si>
    <t>Convertible instruments make this harder, so essentially assuming this is all equity deals, no convertibles.</t>
  </si>
  <si>
    <t># of Shares, Beginning of Round</t>
  </si>
  <si>
    <t>the # in the first round is an input, but it doesn't impact returns, only the absolute share prices</t>
  </si>
  <si>
    <t># Shares purchased in Round</t>
  </si>
  <si>
    <t>Purchased in each round from new investment + conversion</t>
  </si>
  <si>
    <t>% Option Pool created (postmoney)</t>
  </si>
  <si>
    <t>Assuming that an option pool of x% is created in round. Note: this structure assumes that all options are granted and exercised, so the pool needs updating to stay at the same level.</t>
  </si>
  <si>
    <t># of Options created in round to expand Option Pool</t>
  </si>
  <si>
    <t>This maintains an option pool of the % option pool assumed. If it goes to zero, that means that either you aren't creating a pool, or that to keep a pool at that level, you do not need to create more options.</t>
  </si>
  <si>
    <t># Issued and Outstanding Shares and Options, End of Round</t>
  </si>
  <si>
    <t>Total issued and outstanding, end of round. Since there are no convertibles in this structure, this would also equal fully-diluted.</t>
  </si>
  <si>
    <t>Share Price, in round</t>
  </si>
  <si>
    <t>New share price, price for shares purchased and issued in round from new investment. Share prices used for conversions will be different.</t>
  </si>
  <si>
    <t>Share Price, most recent round</t>
  </si>
  <si>
    <t>Share price of the most recent round, used for valuation</t>
  </si>
  <si>
    <t># of Shares purchased by Investors, Total</t>
  </si>
  <si>
    <t>Total, over time</t>
  </si>
  <si>
    <t>% of Outstanding, owned by Investors, End of Round</t>
  </si>
  <si>
    <t>If the option pool is continually kept up, and since this assumes that the option pool is created postmoney, this could go down over time.</t>
  </si>
  <si>
    <t># Fully-Diluted Shares</t>
  </si>
  <si>
    <t>the number of shares *if* all convertibles were converted. Calculated assuming all convertibles at the same cap, and converts all convertible instruments at the cap.</t>
  </si>
  <si>
    <t>Shares, Issued and Outstanding</t>
  </si>
  <si>
    <t>Founders, Employees, Options</t>
  </si>
  <si>
    <t xml:space="preserve"> for simplification purposes, I treat options as common shares and effectively assume all issued options are granted. For this, I'm not concerned about common v. preferred, but more to show just ownership % by people working at the company v. people investing in the company. For more granular details, use the Cap Table and Exit Waterfall Tool at https://foresight.is/cap-table</t>
  </si>
  <si>
    <t>Investors</t>
  </si>
  <si>
    <t>% Ownership, Issued and Outstanding</t>
  </si>
  <si>
    <t>$ Ownership Value</t>
  </si>
  <si>
    <t>based on last share price, shares issued and outstanding</t>
  </si>
  <si>
    <t>cumulative</t>
  </si>
  <si>
    <t>new per period -&gt;</t>
  </si>
  <si>
    <t>OPTIONAL: CAP TABLE +</t>
  </si>
  <si>
    <t>TRACTION &amp; OWNERSHIP +</t>
  </si>
  <si>
    <t>Ownership %</t>
  </si>
  <si>
    <t>Cash on Hand, end of period</t>
  </si>
  <si>
    <t>Options for Traction Metrics</t>
  </si>
  <si>
    <t>Traction Metric defined by User</t>
  </si>
  <si>
    <t>Optional: Define your key traction metrics: MRR, subscribers, orders, clients, any metric that is relevant to justifying your traction that you want to forecast here.</t>
  </si>
  <si>
    <t>pulled from revenues on Forecast sheet</t>
  </si>
  <si>
    <t>Metrics in chart below</t>
  </si>
  <si>
    <t>use the dropdown to select the metric to display</t>
  </si>
  <si>
    <t>Total Revenues</t>
  </si>
  <si>
    <t>Key Reports: Added new chart at the bottom of sheet that compares traction, ownership, and cash on hand, to show how fundraises impact cash on hand and ownership (of founders). This was inspired by Thomas Korte of AngelPad (https://angelpad.org), thank you to Thomas for the idea.</t>
  </si>
  <si>
    <t>converted in this round. This automatically converts any outstanding convertible instruments when an equity round is raised, but it can be overwritten with your own assumptions.</t>
  </si>
  <si>
    <t>Add: Equity, Convertible Note, and SAFE Funding</t>
  </si>
  <si>
    <t>RUNWAY AND CASH BUDGET TOOL</t>
  </si>
  <si>
    <t>This model was downloaded at https://foresight.is/runway-cash-forecasting</t>
  </si>
  <si>
    <t>Use of this model signifies acceptance of terms of use.</t>
  </si>
  <si>
    <t>The license is summarized in the terms or use below, and in detail at https://foresight.is/terms</t>
  </si>
  <si>
    <t>Visit https://foresight.is/learn/runway-cash-budget-overview to get more instructions and videos on how to use the model, including details on each sheet and key components.</t>
  </si>
  <si>
    <t>v1.1 - 11 November 2017</t>
  </si>
  <si>
    <t>Dates. Slight structural change which will have zero impact unless you are moving between Google Sheets and Excel regularly. The way I construct the date ranges in the model allows you to set any start date, and the model automatically figures out when the quarters and the years end. (Assuming calendar years equal fiscal years.) The original way I built this used array formulas. Google Sheets handles array formulas differently than Excel, and I've noticed that Google Sheets will properly convert array formulas from Excel, but Excel will often fail to convert array formulas from Google Sheets. So if you moved the model to Google Sheets and back to Excel, it would often create errors in all the calculations simply because Excel would fail to convert the formulas properly. So I was able to change the way the dates are calculated and stop using array formulas to end this issue. If you aren't importing in and out of Google Sheets this change is unnecessary.</t>
  </si>
  <si>
    <t>v1 - 3 July 2017</t>
  </si>
  <si>
    <t xml:space="preserve">Initial release of the Runway Tool. This free tool can be used to model cash, expenses and revenues in a simple way to forecast burn and runway. This is inspired by Runway ( https://www.startuprunway.io ), a software tool to do the same thing. The major difference is that this tool can be modified by anyone in anyway, i.e. you can add in additional logic for forecasting expenses, revenues (i.e. model churn, MRR, etc.), and cash in any way you want. </t>
  </si>
  <si>
    <t>This tool is built into every Foresight model (see all models at https://foresight.is ), and all models contain prebuilt logic and structures to help you forecast these expensesand revenues easier. Modeling transaction, subscription, and marketplace businesses is already built in, from modeling growth efforts to conversions to revenues, etc., and does all the forecasting around fundraising needs automatically. They also creates full consolidated financial statements, a number of summaries and charts to present the business, detail out your hiring plan, forecast your cap table, and a number of other features used to help you forecast and manage your business.</t>
  </si>
  <si>
    <t>Questions, suggestions and ideas, email Taylor (@tdavidson) at hello@foresight.is</t>
  </si>
  <si>
    <t>What this tool does</t>
  </si>
  <si>
    <t>- - -</t>
  </si>
  <si>
    <t>This tool is used for forecast your cash and runway. It's intended to be a simple model with easy inputs for expenses, revenues, and external funding, so that you can get a handle on burn, cash and runway quickly and easily.</t>
  </si>
  <si>
    <t>1) Burn and Runway: a chart that shows net cash burn and cash balance over time, combining revenues, expenses, and any external funding.</t>
  </si>
  <si>
    <t>2) Summary of Operating Expenses: A summary of the cost budget, using the categories you create on the Forecast tab.</t>
  </si>
  <si>
    <t>3) Sources &amp; Uses: A summary pie chart that shows how the first fundraise - external financing - you put in the model (optional) is used to pay for the summary operating expenses over a period of time.</t>
  </si>
  <si>
    <t>What this tool does NOT do</t>
  </si>
  <si>
    <t>This tool does not contain extensive business logic to help you forecast your operations, revenues and costs. This tool is completely open, so you may build in any logic to forecast your revenues and expenses - growth rates, customers, users, employees, etc. - in any way you want, and as long as your forecasted revenues and expenses are in the lines in the tool, then all the charts and reports will work.</t>
  </si>
  <si>
    <t>Questions</t>
  </si>
  <si>
    <t>Input your revenues and costs on the Forecast tab, and the Key Reports sheet will automatically create 4 reports:</t>
  </si>
  <si>
    <t>4) Traction &amp; Ownership: A summary that compares cash on hand to ownership (founders, common shareholders) to a traction metric. This traction metric can be revenues, or some other metric input into the model by the user.</t>
  </si>
  <si>
    <t>Completely new version that is based off a streamlined Starter Model (https://foresight.is/starter-financial-model). This includes a couple new features on costs and summary, but is largely the same as v1.2.</t>
  </si>
  <si>
    <t>v1.2 - 15 January 2019</t>
  </si>
  <si>
    <t>Revenues, Cost Budget, burn detail, CAC, Cap Table, and more.</t>
  </si>
  <si>
    <t>Charts and tables highlighting key results in the model. Runway and cash, key operating expenses, and Sources and Uses of funding are prebuilt by default, add in reports and charts to fit your exact business.</t>
  </si>
  <si>
    <t>Standard Model:https://foresight.is/learn/runway-cash-budget-overview</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</si>
</sst>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1" formatCode="_(* #,##0_);_(* \(#,##0\);_(* &quot;-&quot;_);_(@_)"/>
    <numFmt numFmtId="44" formatCode="_(&quot;$&quot;* #,##0.00_);_(&quot;$&quot;* \(#,##0.00\);_(&quot;$&quot;* &quot;-&quot;??_);_(@_)"/>
    <numFmt numFmtId="43" formatCode="_(* #,##0.00_);_(* \(#,##0.00\);_(* &quot;-&quot;??_);_(@_)"/>
    <numFmt numFmtId="164" formatCode="_-* #,##0.00_-;\-* #,##0.00_-;_-* &quot;-&quot;??_-;_-@_-"/>
    <numFmt numFmtId="165" formatCode="_-* #,##0_-;\-* #,##0_-;_-* &quot;-&quot;??_-;_-@_-"/>
    <numFmt numFmtId="166" formatCode="_(* #,##0_);_(* \(#,##0\);_(* &quot;-&quot;??_);_(@_)"/>
    <numFmt numFmtId="167" formatCode="[$-409]mmm\-yy;@"/>
    <numFmt numFmtId="168" formatCode="0.0%"/>
    <numFmt numFmtId="169" formatCode="_(* #,##0.000_);_(* \(#,##0.000\);_(* &quot;-&quot;??_);_(@_)"/>
  </numFmts>
  <fonts count="29" x14ac:knownFonts="1">
    <font>
      <sz val="12"/>
      <color theme="1"/>
      <name val="Arial Narrow"/>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5"/>
      <color theme="3"/>
      <name val="Calibri"/>
      <family val="2"/>
      <scheme val="minor"/>
    </font>
    <font>
      <sz val="12"/>
      <color theme="1"/>
      <name val="Arial Narrow"/>
      <family val="2"/>
    </font>
    <font>
      <b/>
      <sz val="12"/>
      <color theme="1"/>
      <name val="Avenir Book"/>
    </font>
    <font>
      <sz val="12"/>
      <color theme="1"/>
      <name val="Avenir Book"/>
    </font>
    <font>
      <sz val="12"/>
      <name val="Avenir Book"/>
    </font>
    <font>
      <sz val="12"/>
      <color rgb="FF000000"/>
      <name val="Avenir Book"/>
    </font>
    <font>
      <i/>
      <sz val="12"/>
      <color theme="1"/>
      <name val="Avenir Book"/>
    </font>
    <font>
      <sz val="12"/>
      <color rgb="FF0000FF"/>
      <name val="Avenir Book"/>
    </font>
    <font>
      <sz val="8"/>
      <name val="Tahoma"/>
      <family val="2"/>
    </font>
    <font>
      <sz val="10"/>
      <name val="Arial"/>
    </font>
    <font>
      <b/>
      <sz val="8"/>
      <color indexed="9"/>
      <name val="Tahoma"/>
      <family val="2"/>
    </font>
    <font>
      <b/>
      <sz val="8"/>
      <color indexed="8"/>
      <name val="Tahoma"/>
      <family val="2"/>
    </font>
    <font>
      <sz val="11"/>
      <color theme="1"/>
      <name val="Calibri"/>
      <family val="2"/>
      <scheme val="minor"/>
    </font>
    <font>
      <sz val="11"/>
      <color indexed="8"/>
      <name val="Calibri"/>
      <family val="2"/>
      <scheme val="minor"/>
    </font>
    <font>
      <u/>
      <sz val="12"/>
      <color theme="10"/>
      <name val="Arial Narrow"/>
      <family val="2"/>
    </font>
    <font>
      <u/>
      <sz val="12"/>
      <color theme="11"/>
      <name val="Arial Narrow"/>
      <family val="2"/>
    </font>
    <font>
      <b/>
      <sz val="14"/>
      <color theme="1"/>
      <name val="Avenir Book"/>
    </font>
    <font>
      <b/>
      <sz val="28"/>
      <color theme="1" tint="0.34998626667073579"/>
      <name val="Cambria"/>
      <family val="2"/>
      <scheme val="major"/>
    </font>
    <font>
      <sz val="8"/>
      <color theme="1" tint="0.24994659260841701"/>
      <name val="Calibri"/>
      <family val="2"/>
      <scheme val="minor"/>
    </font>
    <font>
      <sz val="14"/>
      <color theme="1"/>
      <name val="Avenir Book"/>
    </font>
    <font>
      <b/>
      <sz val="16"/>
      <color theme="1"/>
      <name val="Avenir Book"/>
    </font>
    <font>
      <b/>
      <sz val="12"/>
      <color rgb="FF000000"/>
      <name val="Avenir Book"/>
    </font>
    <font>
      <b/>
      <i/>
      <sz val="12"/>
      <color theme="1"/>
      <name val="Avenir Book"/>
    </font>
  </fonts>
  <fills count="6">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indexed="8"/>
        <bgColor indexed="64"/>
      </patternFill>
    </fill>
    <fill>
      <patternFill patternType="solid">
        <fgColor indexed="9"/>
        <bgColor indexed="9"/>
      </patternFill>
    </fill>
  </fills>
  <borders count="8">
    <border>
      <left/>
      <right/>
      <top/>
      <bottom/>
      <diagonal/>
    </border>
    <border>
      <left/>
      <right/>
      <top/>
      <bottom style="thick">
        <color theme="4"/>
      </bottom>
      <diagonal/>
    </border>
    <border>
      <left/>
      <right/>
      <top/>
      <bottom style="thin">
        <color auto="1"/>
      </bottom>
      <diagonal/>
    </border>
    <border>
      <left/>
      <right/>
      <top style="thin">
        <color auto="1"/>
      </top>
      <bottom/>
      <diagonal/>
    </border>
    <border>
      <left style="thin">
        <color auto="1"/>
      </left>
      <right/>
      <top style="thin">
        <color auto="1"/>
      </top>
      <bottom style="thin">
        <color auto="1"/>
      </bottom>
      <diagonal/>
    </border>
    <border>
      <left style="thin">
        <color auto="1"/>
      </left>
      <right/>
      <top/>
      <bottom/>
      <diagonal/>
    </border>
    <border>
      <left/>
      <right/>
      <top style="medium">
        <color auto="1"/>
      </top>
      <bottom style="medium">
        <color auto="1"/>
      </bottom>
      <diagonal/>
    </border>
    <border>
      <left/>
      <right/>
      <top/>
      <bottom style="medium">
        <color auto="1"/>
      </bottom>
      <diagonal/>
    </border>
  </borders>
  <cellStyleXfs count="1102">
    <xf numFmtId="0" fontId="0" fillId="0" borderId="0"/>
    <xf numFmtId="164" fontId="7" fillId="0" borderId="0" applyFont="0" applyFill="0" applyBorder="0" applyAlignment="0" applyProtection="0"/>
    <xf numFmtId="9" fontId="7" fillId="0" borderId="0" applyFont="0" applyFill="0" applyBorder="0" applyAlignment="0" applyProtection="0"/>
    <xf numFmtId="43" fontId="5" fillId="0" borderId="0" applyFont="0" applyFill="0" applyBorder="0" applyAlignment="0" applyProtection="0"/>
    <xf numFmtId="0" fontId="5" fillId="0" borderId="0"/>
    <xf numFmtId="37" fontId="14" fillId="3" borderId="4" applyBorder="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15" fillId="0" borderId="0" applyFont="0" applyFill="0" applyBorder="0" applyAlignment="0" applyProtection="0"/>
    <xf numFmtId="44" fontId="5" fillId="0" borderId="0" applyFont="0" applyFill="0" applyBorder="0" applyAlignment="0" applyProtection="0"/>
    <xf numFmtId="37" fontId="16" fillId="4" borderId="5" applyBorder="0">
      <alignment horizontal="left" vertical="center" indent="1"/>
    </xf>
    <xf numFmtId="37" fontId="17" fillId="0" borderId="6">
      <alignment vertical="center"/>
    </xf>
    <xf numFmtId="0" fontId="17" fillId="5" borderId="7" applyNumberFormat="0">
      <alignment horizontal="left" vertical="top" indent="1"/>
    </xf>
    <xf numFmtId="0" fontId="17" fillId="3" borderId="0" applyBorder="0">
      <alignment horizontal="left" vertical="center" indent="1"/>
    </xf>
    <xf numFmtId="0" fontId="17" fillId="0" borderId="7" applyNumberFormat="0" applyFill="0">
      <alignment horizontal="centerContinuous" vertical="top"/>
    </xf>
    <xf numFmtId="0" fontId="5" fillId="0" borderId="0"/>
    <xf numFmtId="0" fontId="5" fillId="0" borderId="0"/>
    <xf numFmtId="0" fontId="18" fillId="0" borderId="0"/>
    <xf numFmtId="0" fontId="5" fillId="0" borderId="0"/>
    <xf numFmtId="0" fontId="5" fillId="0" borderId="0"/>
    <xf numFmtId="0" fontId="19"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0" fontId="6" fillId="0" borderId="1" applyNumberFormat="0" applyFill="0" applyAlignment="0" applyProtection="0"/>
    <xf numFmtId="0" fontId="23" fillId="0" borderId="0" applyNumberFormat="0" applyFill="0" applyBorder="0" applyProtection="0">
      <alignment vertical="top"/>
    </xf>
    <xf numFmtId="0" fontId="24"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43" fontId="4"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1" fillId="0" borderId="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7"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cellStyleXfs>
  <cellXfs count="135">
    <xf numFmtId="0" fontId="0" fillId="0" borderId="0" xfId="0"/>
    <xf numFmtId="165" fontId="8" fillId="0" borderId="0" xfId="1" applyNumberFormat="1" applyFont="1"/>
    <xf numFmtId="165" fontId="9" fillId="0" borderId="0" xfId="1" applyNumberFormat="1" applyFont="1"/>
    <xf numFmtId="0" fontId="9" fillId="0" borderId="0" xfId="1" applyNumberFormat="1" applyFont="1"/>
    <xf numFmtId="17" fontId="9" fillId="0" borderId="0" xfId="0" applyNumberFormat="1" applyFont="1"/>
    <xf numFmtId="165" fontId="9" fillId="0" borderId="2" xfId="1" applyNumberFormat="1" applyFont="1" applyBorder="1"/>
    <xf numFmtId="165" fontId="10" fillId="0" borderId="2" xfId="1" applyNumberFormat="1" applyFont="1" applyFill="1" applyBorder="1" applyAlignment="1">
      <alignment horizontal="right"/>
    </xf>
    <xf numFmtId="166" fontId="11" fillId="0" borderId="0" xfId="0" applyNumberFormat="1" applyFont="1"/>
    <xf numFmtId="17" fontId="8" fillId="0" borderId="0" xfId="0" applyNumberFormat="1" applyFont="1"/>
    <xf numFmtId="164" fontId="12" fillId="0" borderId="0" xfId="1" applyFont="1"/>
    <xf numFmtId="166" fontId="10" fillId="0" borderId="0" xfId="0" applyNumberFormat="1" applyFont="1" applyFill="1"/>
    <xf numFmtId="166" fontId="13" fillId="2" borderId="0" xfId="0" applyNumberFormat="1" applyFont="1" applyFill="1"/>
    <xf numFmtId="165" fontId="12" fillId="0" borderId="0" xfId="1" applyNumberFormat="1" applyFont="1"/>
    <xf numFmtId="166" fontId="9" fillId="0" borderId="2" xfId="3" applyNumberFormat="1" applyFont="1" applyBorder="1" applyAlignment="1">
      <alignment horizontal="right"/>
    </xf>
    <xf numFmtId="1" fontId="10" fillId="0" borderId="2" xfId="0" applyNumberFormat="1" applyFont="1" applyFill="1" applyBorder="1"/>
    <xf numFmtId="166" fontId="9" fillId="0" borderId="0" xfId="3" applyNumberFormat="1" applyFont="1" applyBorder="1" applyAlignment="1">
      <alignment horizontal="right"/>
    </xf>
    <xf numFmtId="166" fontId="9" fillId="0" borderId="3" xfId="3" applyNumberFormat="1" applyFont="1" applyBorder="1" applyAlignment="1">
      <alignment horizontal="right"/>
    </xf>
    <xf numFmtId="165" fontId="9" fillId="0" borderId="3" xfId="1" applyNumberFormat="1" applyFont="1" applyBorder="1"/>
    <xf numFmtId="165" fontId="9" fillId="0" borderId="0" xfId="1" applyNumberFormat="1" applyFont="1" applyFill="1"/>
    <xf numFmtId="165" fontId="12" fillId="0" borderId="0" xfId="1" applyNumberFormat="1" applyFont="1" applyFill="1"/>
    <xf numFmtId="165" fontId="8" fillId="0" borderId="0" xfId="1" applyNumberFormat="1" applyFont="1" applyFill="1"/>
    <xf numFmtId="165" fontId="9" fillId="0" borderId="3" xfId="1" applyNumberFormat="1" applyFont="1" applyFill="1" applyBorder="1"/>
    <xf numFmtId="165" fontId="9" fillId="0" borderId="0" xfId="1" applyNumberFormat="1" applyFont="1" applyFill="1" applyAlignment="1">
      <alignment horizontal="right"/>
    </xf>
    <xf numFmtId="165" fontId="9" fillId="0" borderId="0" xfId="1" applyNumberFormat="1" applyFont="1" applyAlignment="1">
      <alignment horizontal="right"/>
    </xf>
    <xf numFmtId="9" fontId="9" fillId="0" borderId="0" xfId="2" applyFont="1"/>
    <xf numFmtId="9" fontId="9" fillId="0" borderId="3" xfId="2" applyFont="1" applyBorder="1"/>
    <xf numFmtId="0" fontId="9" fillId="0" borderId="0" xfId="0" applyFont="1"/>
    <xf numFmtId="164" fontId="9" fillId="0" borderId="0" xfId="1" applyFont="1"/>
    <xf numFmtId="164" fontId="8" fillId="0" borderId="0" xfId="1" applyFont="1"/>
    <xf numFmtId="164" fontId="8" fillId="0" borderId="0" xfId="1" applyFont="1" applyAlignment="1">
      <alignment horizontal="center"/>
    </xf>
    <xf numFmtId="0" fontId="9" fillId="0" borderId="0" xfId="67" applyFont="1" applyAlignment="1">
      <alignment wrapText="1"/>
    </xf>
    <xf numFmtId="164" fontId="9" fillId="0" borderId="0" xfId="1" applyFont="1" applyAlignment="1">
      <alignment horizontal="center"/>
    </xf>
    <xf numFmtId="165" fontId="13" fillId="2" borderId="0" xfId="1" applyNumberFormat="1" applyFont="1" applyFill="1" applyAlignment="1">
      <alignment horizontal="right"/>
    </xf>
    <xf numFmtId="17" fontId="13" fillId="2" borderId="0" xfId="0" applyNumberFormat="1" applyFont="1" applyFill="1"/>
    <xf numFmtId="165" fontId="13" fillId="2" borderId="0" xfId="1" applyNumberFormat="1" applyFont="1" applyFill="1" applyAlignment="1">
      <alignment horizontal="left"/>
    </xf>
    <xf numFmtId="0" fontId="9" fillId="0" borderId="0" xfId="0" applyFont="1" applyBorder="1"/>
    <xf numFmtId="165" fontId="13" fillId="2" borderId="0" xfId="1" applyNumberFormat="1" applyFont="1" applyFill="1"/>
    <xf numFmtId="164" fontId="9" fillId="0" borderId="0" xfId="1" applyFont="1" applyFill="1"/>
    <xf numFmtId="164" fontId="8" fillId="0" borderId="0" xfId="1" applyFont="1" applyFill="1"/>
    <xf numFmtId="164" fontId="8" fillId="0" borderId="0" xfId="1" applyFont="1" applyFill="1" applyAlignment="1">
      <alignment horizontal="center"/>
    </xf>
    <xf numFmtId="0" fontId="12" fillId="0" borderId="0" xfId="0" applyFont="1"/>
    <xf numFmtId="166" fontId="9" fillId="0" borderId="0" xfId="0" applyNumberFormat="1" applyFont="1" applyAlignment="1">
      <alignment horizontal="right"/>
    </xf>
    <xf numFmtId="164" fontId="9" fillId="0" borderId="0" xfId="1" applyFont="1" applyFill="1" applyAlignment="1">
      <alignment horizontal="center"/>
    </xf>
    <xf numFmtId="0" fontId="9" fillId="0" borderId="0" xfId="0" applyFont="1" applyAlignment="1">
      <alignment horizontal="right"/>
    </xf>
    <xf numFmtId="164" fontId="9" fillId="0" borderId="2" xfId="1" applyFont="1" applyFill="1" applyBorder="1"/>
    <xf numFmtId="164" fontId="9" fillId="0" borderId="2" xfId="1" applyFont="1" applyFill="1" applyBorder="1" applyAlignment="1">
      <alignment horizontal="center"/>
    </xf>
    <xf numFmtId="164" fontId="9" fillId="0" borderId="2" xfId="1" applyFont="1" applyBorder="1" applyAlignment="1">
      <alignment horizontal="center"/>
    </xf>
    <xf numFmtId="165" fontId="9" fillId="0" borderId="2" xfId="0" applyNumberFormat="1" applyFont="1" applyBorder="1"/>
    <xf numFmtId="43" fontId="9" fillId="0" borderId="0" xfId="14" applyFont="1" applyAlignment="1">
      <alignment horizontal="right"/>
    </xf>
    <xf numFmtId="166" fontId="9" fillId="0" borderId="0" xfId="23" applyNumberFormat="1" applyFont="1" applyBorder="1"/>
    <xf numFmtId="166" fontId="9" fillId="0" borderId="0" xfId="1" applyNumberFormat="1" applyFont="1"/>
    <xf numFmtId="1" fontId="9" fillId="0" borderId="0" xfId="295" applyNumberFormat="1" applyFont="1" applyFill="1" applyAlignment="1">
      <alignment horizontal="right"/>
    </xf>
    <xf numFmtId="167" fontId="9" fillId="0" borderId="0" xfId="10" applyNumberFormat="1" applyFont="1" applyBorder="1"/>
    <xf numFmtId="167" fontId="9" fillId="0" borderId="0" xfId="295" applyNumberFormat="1" applyFont="1" applyBorder="1"/>
    <xf numFmtId="166" fontId="9" fillId="0" borderId="2" xfId="10" applyNumberFormat="1" applyFont="1" applyBorder="1"/>
    <xf numFmtId="166" fontId="9" fillId="0" borderId="2" xfId="295" applyNumberFormat="1" applyFont="1" applyBorder="1"/>
    <xf numFmtId="9" fontId="13" fillId="2" borderId="0" xfId="2" applyFont="1" applyFill="1"/>
    <xf numFmtId="41" fontId="8" fillId="0" borderId="0" xfId="1" applyNumberFormat="1" applyFont="1"/>
    <xf numFmtId="166" fontId="12" fillId="0" borderId="0" xfId="1" applyNumberFormat="1" applyFont="1"/>
    <xf numFmtId="0" fontId="9" fillId="0" borderId="0" xfId="0" applyFont="1" applyAlignment="1">
      <alignment horizontal="center"/>
    </xf>
    <xf numFmtId="0" fontId="9" fillId="0" borderId="0" xfId="533" applyFont="1"/>
    <xf numFmtId="0" fontId="9" fillId="0" borderId="0" xfId="533" applyFont="1" applyAlignment="1">
      <alignment wrapText="1"/>
    </xf>
    <xf numFmtId="0" fontId="8" fillId="0" borderId="0" xfId="533" applyFont="1" applyAlignment="1">
      <alignment wrapText="1"/>
    </xf>
    <xf numFmtId="0" fontId="8" fillId="0" borderId="0" xfId="0" applyFont="1"/>
    <xf numFmtId="0" fontId="9" fillId="0" borderId="0" xfId="0" applyFont="1" applyAlignment="1">
      <alignment wrapText="1"/>
    </xf>
    <xf numFmtId="0" fontId="8" fillId="0" borderId="2" xfId="0" applyFont="1" applyBorder="1"/>
    <xf numFmtId="0" fontId="9" fillId="0" borderId="0" xfId="0" applyFont="1" applyAlignment="1">
      <alignment horizontal="center" vertical="center"/>
    </xf>
    <xf numFmtId="0" fontId="9" fillId="0" borderId="0" xfId="0" applyFont="1" applyAlignment="1">
      <alignment vertical="top"/>
    </xf>
    <xf numFmtId="0" fontId="9" fillId="0" borderId="0" xfId="0" applyFont="1" applyAlignment="1">
      <alignment vertical="top" wrapText="1"/>
    </xf>
    <xf numFmtId="0" fontId="9" fillId="0" borderId="2" xfId="0" applyFont="1" applyBorder="1" applyAlignment="1">
      <alignment wrapText="1"/>
    </xf>
    <xf numFmtId="0" fontId="8" fillId="0" borderId="0" xfId="0" applyFont="1" applyBorder="1" applyAlignment="1">
      <alignment horizontal="left"/>
    </xf>
    <xf numFmtId="0" fontId="9" fillId="0" borderId="0" xfId="0" applyFont="1" applyBorder="1" applyAlignment="1">
      <alignment wrapText="1"/>
    </xf>
    <xf numFmtId="0" fontId="9" fillId="0" borderId="0" xfId="1" applyNumberFormat="1" applyFont="1" applyAlignment="1">
      <alignment wrapText="1"/>
    </xf>
    <xf numFmtId="0" fontId="9" fillId="0" borderId="0" xfId="67" applyNumberFormat="1" applyFont="1" applyAlignment="1">
      <alignment wrapText="1"/>
    </xf>
    <xf numFmtId="41" fontId="9" fillId="0" borderId="0" xfId="1" applyNumberFormat="1" applyFont="1"/>
    <xf numFmtId="41" fontId="9" fillId="0" borderId="0" xfId="1" applyNumberFormat="1" applyFont="1" applyAlignment="1">
      <alignment horizontal="center"/>
    </xf>
    <xf numFmtId="41" fontId="9" fillId="0" borderId="0" xfId="1" applyNumberFormat="1" applyFont="1" applyBorder="1"/>
    <xf numFmtId="41" fontId="9" fillId="0" borderId="3" xfId="1" applyNumberFormat="1" applyFont="1" applyBorder="1"/>
    <xf numFmtId="41" fontId="12" fillId="0" borderId="0" xfId="1" applyNumberFormat="1" applyFont="1"/>
    <xf numFmtId="41" fontId="13" fillId="2" borderId="0" xfId="1" applyNumberFormat="1" applyFont="1" applyFill="1"/>
    <xf numFmtId="41" fontId="8" fillId="0" borderId="0" xfId="1" applyNumberFormat="1" applyFont="1" applyAlignment="1">
      <alignment horizontal="center"/>
    </xf>
    <xf numFmtId="41" fontId="9" fillId="0" borderId="0" xfId="1" applyNumberFormat="1" applyFont="1" applyFill="1" applyAlignment="1">
      <alignment horizontal="center"/>
    </xf>
    <xf numFmtId="41" fontId="9" fillId="0" borderId="0" xfId="1" applyNumberFormat="1" applyFont="1" applyFill="1" applyBorder="1"/>
    <xf numFmtId="41" fontId="10" fillId="0" borderId="0" xfId="1" applyNumberFormat="1" applyFont="1" applyFill="1"/>
    <xf numFmtId="41" fontId="12" fillId="0" borderId="0" xfId="1" applyNumberFormat="1" applyFont="1" applyAlignment="1">
      <alignment horizontal="center"/>
    </xf>
    <xf numFmtId="0" fontId="9" fillId="0" borderId="0" xfId="1" applyNumberFormat="1" applyFont="1" applyFill="1" applyAlignment="1">
      <alignment wrapText="1"/>
    </xf>
    <xf numFmtId="0" fontId="9" fillId="0" borderId="0" xfId="67" applyFont="1" applyAlignment="1"/>
    <xf numFmtId="167" fontId="9" fillId="0" borderId="0" xfId="10" applyNumberFormat="1" applyFont="1" applyFill="1" applyBorder="1"/>
    <xf numFmtId="0" fontId="26" fillId="0" borderId="0" xfId="851" applyFont="1" applyAlignment="1">
      <alignment horizontal="left" vertical="top" wrapText="1"/>
    </xf>
    <xf numFmtId="0" fontId="9" fillId="0" borderId="0" xfId="851" applyFont="1" applyAlignment="1">
      <alignment horizontal="left" vertical="top" wrapText="1"/>
    </xf>
    <xf numFmtId="0" fontId="25" fillId="0" borderId="0" xfId="851" applyFont="1" applyAlignment="1">
      <alignment horizontal="left" vertical="top" wrapText="1"/>
    </xf>
    <xf numFmtId="0" fontId="9" fillId="0" borderId="0" xfId="851" applyFont="1" applyAlignment="1">
      <alignment horizontal="left" vertical="center" wrapText="1"/>
    </xf>
    <xf numFmtId="0" fontId="8" fillId="0" borderId="0" xfId="0" applyFont="1" applyAlignment="1">
      <alignment wrapText="1"/>
    </xf>
    <xf numFmtId="0" fontId="8" fillId="0" borderId="0" xfId="919" applyFont="1" applyAlignment="1">
      <alignment wrapText="1"/>
    </xf>
    <xf numFmtId="0" fontId="9" fillId="0" borderId="0" xfId="919" applyFont="1" applyAlignment="1">
      <alignment wrapText="1"/>
    </xf>
    <xf numFmtId="0" fontId="9" fillId="0" borderId="0" xfId="919" applyFont="1" applyAlignment="1"/>
    <xf numFmtId="0" fontId="11" fillId="0" borderId="0" xfId="0" applyFont="1" applyAlignment="1">
      <alignment vertical="top" wrapText="1"/>
    </xf>
    <xf numFmtId="0" fontId="8" fillId="0" borderId="0" xfId="67" applyFont="1" applyAlignment="1"/>
    <xf numFmtId="0" fontId="8" fillId="0" borderId="0" xfId="67" applyFont="1" applyAlignment="1">
      <alignment wrapText="1"/>
    </xf>
    <xf numFmtId="167" fontId="13" fillId="2" borderId="0" xfId="10" applyNumberFormat="1" applyFont="1" applyFill="1" applyBorder="1"/>
    <xf numFmtId="41" fontId="9" fillId="0" borderId="0" xfId="1" applyNumberFormat="1" applyFont="1" applyAlignment="1">
      <alignment horizontal="right"/>
    </xf>
    <xf numFmtId="167" fontId="9" fillId="0" borderId="0" xfId="1" applyNumberFormat="1" applyFont="1"/>
    <xf numFmtId="0" fontId="22" fillId="0" borderId="0" xfId="67" applyFont="1" applyAlignment="1"/>
    <xf numFmtId="0" fontId="9" fillId="0" borderId="0" xfId="0" applyFont="1" applyAlignment="1" applyProtection="1">
      <alignment wrapText="1"/>
      <protection hidden="1"/>
    </xf>
    <xf numFmtId="0" fontId="27" fillId="0" borderId="0" xfId="0" applyFont="1" applyAlignment="1" applyProtection="1">
      <alignment wrapText="1"/>
      <protection hidden="1"/>
    </xf>
    <xf numFmtId="0" fontId="9" fillId="0" borderId="0" xfId="67" applyFont="1" applyAlignment="1" applyProtection="1">
      <alignment wrapText="1"/>
      <protection hidden="1"/>
    </xf>
    <xf numFmtId="0" fontId="11" fillId="0" borderId="0" xfId="0" applyFont="1" applyAlignment="1" applyProtection="1">
      <alignment wrapText="1"/>
      <protection hidden="1"/>
    </xf>
    <xf numFmtId="0" fontId="9" fillId="0" borderId="0" xfId="1045" applyFont="1" applyAlignment="1">
      <alignment wrapText="1"/>
    </xf>
    <xf numFmtId="0" fontId="9" fillId="0" borderId="0" xfId="1047" applyFont="1" applyAlignment="1"/>
    <xf numFmtId="164" fontId="9" fillId="0" borderId="0" xfId="1" applyFont="1" applyAlignment="1">
      <alignment horizontal="left"/>
    </xf>
    <xf numFmtId="166" fontId="8" fillId="0" borderId="0" xfId="1" applyNumberFormat="1" applyFont="1"/>
    <xf numFmtId="166" fontId="9" fillId="0" borderId="0" xfId="1" applyNumberFormat="1" applyFont="1" applyAlignment="1">
      <alignment horizontal="center"/>
    </xf>
    <xf numFmtId="0" fontId="9" fillId="0" borderId="0" xfId="1054" applyFont="1" applyAlignment="1">
      <alignment horizontal="center"/>
    </xf>
    <xf numFmtId="0" fontId="9" fillId="0" borderId="0" xfId="1054" applyNumberFormat="1" applyFont="1"/>
    <xf numFmtId="0" fontId="9" fillId="0" borderId="0" xfId="1054" applyFont="1"/>
    <xf numFmtId="166" fontId="10" fillId="0" borderId="0" xfId="1053" applyNumberFormat="1" applyFont="1" applyFill="1"/>
    <xf numFmtId="166" fontId="13" fillId="2" borderId="0" xfId="1053" applyNumberFormat="1" applyFont="1" applyFill="1"/>
    <xf numFmtId="168" fontId="13" fillId="2" borderId="0" xfId="1055" applyNumberFormat="1" applyFont="1" applyFill="1" applyAlignment="1">
      <alignment horizontal="right"/>
    </xf>
    <xf numFmtId="164" fontId="10" fillId="0" borderId="0" xfId="1" applyFont="1" applyFill="1"/>
    <xf numFmtId="166" fontId="9" fillId="0" borderId="0" xfId="1053" applyNumberFormat="1" applyFont="1" applyAlignment="1">
      <alignment horizontal="center"/>
    </xf>
    <xf numFmtId="166" fontId="9" fillId="0" borderId="0" xfId="1054" applyNumberFormat="1" applyFont="1"/>
    <xf numFmtId="0" fontId="9" fillId="0" borderId="0" xfId="1055" applyNumberFormat="1" applyFont="1"/>
    <xf numFmtId="169" fontId="9" fillId="0" borderId="0" xfId="1053" applyNumberFormat="1" applyFont="1"/>
    <xf numFmtId="169" fontId="13" fillId="2" borderId="0" xfId="1053" applyNumberFormat="1" applyFont="1" applyFill="1"/>
    <xf numFmtId="9" fontId="9" fillId="0" borderId="0" xfId="1055" applyFont="1"/>
    <xf numFmtId="168" fontId="9" fillId="0" borderId="0" xfId="2" applyNumberFormat="1" applyFont="1"/>
    <xf numFmtId="166" fontId="13" fillId="2" borderId="0" xfId="1046" applyNumberFormat="1" applyFont="1" applyFill="1"/>
    <xf numFmtId="9" fontId="13" fillId="2" borderId="0" xfId="2" applyFont="1" applyFill="1" applyAlignment="1">
      <alignment horizontal="right"/>
    </xf>
    <xf numFmtId="9" fontId="11" fillId="0" borderId="0" xfId="2" applyFont="1"/>
    <xf numFmtId="164" fontId="13" fillId="2" borderId="0" xfId="1" applyFont="1" applyFill="1"/>
    <xf numFmtId="165" fontId="10" fillId="0" borderId="0" xfId="1" applyNumberFormat="1" applyFont="1" applyFill="1" applyAlignment="1">
      <alignment horizontal="right"/>
    </xf>
    <xf numFmtId="0" fontId="27" fillId="0" borderId="0" xfId="0" applyFont="1"/>
    <xf numFmtId="0" fontId="11" fillId="0" borderId="0" xfId="0" applyFont="1" applyAlignment="1">
      <alignment wrapText="1"/>
    </xf>
    <xf numFmtId="0" fontId="28" fillId="0" borderId="0" xfId="67" applyFont="1" applyAlignment="1">
      <alignment wrapText="1"/>
    </xf>
    <xf numFmtId="0" fontId="8" fillId="0" borderId="0" xfId="0" quotePrefix="1" applyFont="1" applyAlignment="1">
      <alignment wrapText="1"/>
    </xf>
  </cellXfs>
  <cellStyles count="1102">
    <cellStyle name="amount" xfId="5"/>
    <cellStyle name="Comma" xfId="1" builtinId="3"/>
    <cellStyle name="Comma 10" xfId="6"/>
    <cellStyle name="Comma 10 2" xfId="852"/>
    <cellStyle name="Comma 10 2 2" xfId="1046"/>
    <cellStyle name="Comma 11" xfId="7"/>
    <cellStyle name="Comma 11 2" xfId="3"/>
    <cellStyle name="Comma 11 2 2" xfId="88"/>
    <cellStyle name="Comma 11 2 2 2" xfId="89"/>
    <cellStyle name="Comma 11 2 2 2 2" xfId="534"/>
    <cellStyle name="Comma 11 2 2 2 2 2" xfId="535"/>
    <cellStyle name="Comma 11 2 2 2 2 2 2" xfId="536"/>
    <cellStyle name="Comma 11 2 2 3" xfId="537"/>
    <cellStyle name="Comma 11 2 2 3 2" xfId="538"/>
    <cellStyle name="Comma 11 2 2 4" xfId="853"/>
    <cellStyle name="Comma 11 2 2 4 2" xfId="854"/>
    <cellStyle name="Comma 11 2 2 4 2 2" xfId="855"/>
    <cellStyle name="Comma 11 2 2 4 3" xfId="856"/>
    <cellStyle name="Comma 11 2 2 5" xfId="857"/>
    <cellStyle name="Comma 11 2 2 5 2" xfId="858"/>
    <cellStyle name="Comma 11 2 2 6" xfId="859"/>
    <cellStyle name="Comma 11 2 2 7" xfId="1058"/>
    <cellStyle name="Comma 11 2 3" xfId="90"/>
    <cellStyle name="Comma 11 2 3 2" xfId="91"/>
    <cellStyle name="Comma 11 2 3 2 2" xfId="539"/>
    <cellStyle name="Comma 11 2 3 3" xfId="860"/>
    <cellStyle name="Comma 11 2 3 3 2" xfId="861"/>
    <cellStyle name="Comma 11 2 3 4" xfId="1059"/>
    <cellStyle name="Comma 11 2 4" xfId="92"/>
    <cellStyle name="Comma 11 2 4 2" xfId="540"/>
    <cellStyle name="Comma 11 2 4 2 2" xfId="541"/>
    <cellStyle name="Comma 11 2 4 2 3" xfId="542"/>
    <cellStyle name="Comma 11 2 4 2 3 2" xfId="543"/>
    <cellStyle name="Comma 11 2 5" xfId="93"/>
    <cellStyle name="Comma 11 2 6" xfId="544"/>
    <cellStyle name="Comma 11 2 6 2" xfId="545"/>
    <cellStyle name="Comma 11 2 7" xfId="862"/>
    <cellStyle name="Comma 11 2 7 2" xfId="863"/>
    <cellStyle name="Comma 11 2 7 2 2" xfId="864"/>
    <cellStyle name="Comma 11 2 7 3" xfId="865"/>
    <cellStyle name="Comma 11 2 8" xfId="1060"/>
    <cellStyle name="Comma 12" xfId="8"/>
    <cellStyle name="Comma 12 2" xfId="9"/>
    <cellStyle name="Comma 12 2 10" xfId="1050"/>
    <cellStyle name="Comma 12 2 2" xfId="10"/>
    <cellStyle name="Comma 12 2 2 2" xfId="866"/>
    <cellStyle name="Comma 12 2 2 2 2" xfId="867"/>
    <cellStyle name="Comma 12 2 2 2 2 2" xfId="868"/>
    <cellStyle name="Comma 12 2 2 2 3" xfId="869"/>
    <cellStyle name="Comma 12 2 2 3" xfId="870"/>
    <cellStyle name="Comma 12 2 2 4" xfId="871"/>
    <cellStyle name="Comma 12 2 2 5" xfId="1051"/>
    <cellStyle name="Comma 12 2 3" xfId="94"/>
    <cellStyle name="Comma 12 2 3 2" xfId="295"/>
    <cellStyle name="Comma 12 2 3 2 2" xfId="546"/>
    <cellStyle name="Comma 12 2 3 2 3" xfId="547"/>
    <cellStyle name="Comma 12 2 3 2 4" xfId="872"/>
    <cellStyle name="Comma 12 2 3 2 5" xfId="873"/>
    <cellStyle name="Comma 12 2 3 2 6" xfId="1061"/>
    <cellStyle name="Comma 12 2 3 3" xfId="874"/>
    <cellStyle name="Comma 12 2 4" xfId="95"/>
    <cellStyle name="Comma 12 2 5" xfId="96"/>
    <cellStyle name="Comma 12 2 5 2" xfId="548"/>
    <cellStyle name="Comma 12 2 6" xfId="97"/>
    <cellStyle name="Comma 12 2 7" xfId="549"/>
    <cellStyle name="Comma 12 2 7 2" xfId="550"/>
    <cellStyle name="Comma 12 2 8" xfId="875"/>
    <cellStyle name="Comma 12 2 8 2" xfId="876"/>
    <cellStyle name="Comma 12 2 8 2 2" xfId="877"/>
    <cellStyle name="Comma 12 2 8 3" xfId="878"/>
    <cellStyle name="Comma 12 2 9" xfId="879"/>
    <cellStyle name="Comma 12 3" xfId="11"/>
    <cellStyle name="Comma 12 4" xfId="12"/>
    <cellStyle name="Comma 12 5" xfId="13"/>
    <cellStyle name="Comma 12 5 2" xfId="98"/>
    <cellStyle name="Comma 12 5 2 2" xfId="551"/>
    <cellStyle name="Comma 12 5 2 3" xfId="552"/>
    <cellStyle name="Comma 12 5 2 4" xfId="553"/>
    <cellStyle name="Comma 12 5 2 5" xfId="880"/>
    <cellStyle name="Comma 12 5 2 6" xfId="1049"/>
    <cellStyle name="Comma 12 5 3" xfId="881"/>
    <cellStyle name="Comma 12 5 3 2" xfId="882"/>
    <cellStyle name="Comma 12 5 4" xfId="883"/>
    <cellStyle name="Comma 12 6" xfId="99"/>
    <cellStyle name="Comma 12 6 2" xfId="100"/>
    <cellStyle name="Comma 12 6 2 2" xfId="554"/>
    <cellStyle name="Comma 12 6 3" xfId="101"/>
    <cellStyle name="Comma 12 6 4" xfId="884"/>
    <cellStyle name="Comma 12 6 4 2" xfId="885"/>
    <cellStyle name="Comma 12 7" xfId="102"/>
    <cellStyle name="Comma 12 7 2" xfId="555"/>
    <cellStyle name="Comma 12 8" xfId="103"/>
    <cellStyle name="Comma 13" xfId="14"/>
    <cellStyle name="Comma 13 2" xfId="15"/>
    <cellStyle name="Comma 13 3" xfId="104"/>
    <cellStyle name="Comma 13 3 2" xfId="556"/>
    <cellStyle name="Comma 13 3 2 2" xfId="557"/>
    <cellStyle name="Comma 13 3 2 2 2" xfId="558"/>
    <cellStyle name="Comma 13 3 2 2 3" xfId="886"/>
    <cellStyle name="Comma 13 4" xfId="105"/>
    <cellStyle name="Comma 13 4 2" xfId="559"/>
    <cellStyle name="Comma 13 5" xfId="106"/>
    <cellStyle name="Comma 13 6" xfId="560"/>
    <cellStyle name="Comma 13 6 2" xfId="561"/>
    <cellStyle name="Comma 13 7" xfId="887"/>
    <cellStyle name="Comma 13 7 2" xfId="888"/>
    <cellStyle name="Comma 13 7 2 2" xfId="889"/>
    <cellStyle name="Comma 13 7 3" xfId="890"/>
    <cellStyle name="Comma 13 8" xfId="891"/>
    <cellStyle name="Comma 13 9" xfId="1052"/>
    <cellStyle name="Comma 14" xfId="16"/>
    <cellStyle name="Comma 14 2" xfId="1062"/>
    <cellStyle name="Comma 15" xfId="17"/>
    <cellStyle name="Comma 15 2" xfId="107"/>
    <cellStyle name="Comma 15 3" xfId="108"/>
    <cellStyle name="Comma 15 4" xfId="109"/>
    <cellStyle name="Comma 15 4 2" xfId="562"/>
    <cellStyle name="Comma 15 5" xfId="110"/>
    <cellStyle name="Comma 16" xfId="892"/>
    <cellStyle name="Comma 17" xfId="893"/>
    <cellStyle name="Comma 17 2" xfId="894"/>
    <cellStyle name="Comma 17 2 2" xfId="895"/>
    <cellStyle name="Comma 17 2 2 2" xfId="1053"/>
    <cellStyle name="Comma 18" xfId="896"/>
    <cellStyle name="Comma 18 2" xfId="1056"/>
    <cellStyle name="Comma 19" xfId="1063"/>
    <cellStyle name="Comma 2" xfId="18"/>
    <cellStyle name="Comma 2 2" xfId="19"/>
    <cellStyle name="Comma 2 2 2" xfId="20"/>
    <cellStyle name="Comma 2 2 2 2" xfId="21"/>
    <cellStyle name="Comma 2 2 2 2 2" xfId="22"/>
    <cellStyle name="Comma 2 2 2 2 3" xfId="23"/>
    <cellStyle name="Comma 2 2 2 2 3 10" xfId="1064"/>
    <cellStyle name="Comma 2 2 2 2 3 2" xfId="24"/>
    <cellStyle name="Comma 2 2 2 2 3 3" xfId="111"/>
    <cellStyle name="Comma 2 2 2 2 3 3 2" xfId="563"/>
    <cellStyle name="Comma 2 2 2 2 3 3 2 2" xfId="564"/>
    <cellStyle name="Comma 2 2 2 2 3 3 2 3" xfId="565"/>
    <cellStyle name="Comma 2 2 2 2 3 4" xfId="112"/>
    <cellStyle name="Comma 2 2 2 2 3 4 2" xfId="566"/>
    <cellStyle name="Comma 2 2 2 2 3 5" xfId="113"/>
    <cellStyle name="Comma 2 2 2 2 3 6" xfId="567"/>
    <cellStyle name="Comma 2 2 2 2 3 6 2" xfId="568"/>
    <cellStyle name="Comma 2 2 2 2 3 6 2 2" xfId="569"/>
    <cellStyle name="Comma 2 2 2 2 3 6 3" xfId="897"/>
    <cellStyle name="Comma 2 2 2 2 3 6 3 2" xfId="898"/>
    <cellStyle name="Comma 2 2 2 2 3 7" xfId="570"/>
    <cellStyle name="Comma 2 2 2 2 3 7 2" xfId="571"/>
    <cellStyle name="Comma 2 2 2 2 3 8" xfId="899"/>
    <cellStyle name="Comma 2 2 2 2 3 8 2" xfId="900"/>
    <cellStyle name="Comma 2 2 2 2 3 8 2 2" xfId="901"/>
    <cellStyle name="Comma 2 2 2 2 3 8 3" xfId="902"/>
    <cellStyle name="Comma 2 2 2 2 3 9" xfId="903"/>
    <cellStyle name="Comma 2 2 2 2 4" xfId="25"/>
    <cellStyle name="Comma 2 2 2 2 4 2" xfId="114"/>
    <cellStyle name="Comma 2 2 2 2 4 2 2" xfId="572"/>
    <cellStyle name="Comma 2 2 2 2 4 2 2 2" xfId="573"/>
    <cellStyle name="Comma 2 2 2 2 4 2 2 2 2" xfId="574"/>
    <cellStyle name="Comma 2 2 2 2 5" xfId="26"/>
    <cellStyle name="Comma 2 2 2 2 5 2" xfId="115"/>
    <cellStyle name="Comma 2 2 2 2 5 2 2" xfId="116"/>
    <cellStyle name="Comma 2 2 2 2 5 2 3" xfId="575"/>
    <cellStyle name="Comma 2 2 2 2 5 2 4" xfId="904"/>
    <cellStyle name="Comma 2 2 2 2 5 2 4 2" xfId="905"/>
    <cellStyle name="Comma 2 2 2 2 5 3" xfId="117"/>
    <cellStyle name="Comma 2 2 2 2 5 4" xfId="118"/>
    <cellStyle name="Comma 2 2 2 2 5 5" xfId="119"/>
    <cellStyle name="Comma 2 2 2 3" xfId="27"/>
    <cellStyle name="Comma 2 2 2 3 2" xfId="120"/>
    <cellStyle name="Comma 2 2 2 3 2 2" xfId="121"/>
    <cellStyle name="Comma 2 2 2 3 2 3" xfId="576"/>
    <cellStyle name="Comma 2 2 2 3 3" xfId="122"/>
    <cellStyle name="Comma 2 2 2 3 3 2" xfId="123"/>
    <cellStyle name="Comma 2 2 2 3 3 3" xfId="577"/>
    <cellStyle name="Comma 2 2 2 3 3 4" xfId="906"/>
    <cellStyle name="Comma 2 2 2 3 3 4 2" xfId="907"/>
    <cellStyle name="Comma 2 2 2 3 4" xfId="124"/>
    <cellStyle name="Comma 2 2 2 3 5" xfId="125"/>
    <cellStyle name="Comma 2 2 2 4" xfId="126"/>
    <cellStyle name="Comma 2 2 2 4 2" xfId="908"/>
    <cellStyle name="Comma 2 2 3" xfId="28"/>
    <cellStyle name="Comma 2 2 3 2" xfId="29"/>
    <cellStyle name="Comma 2 2 3 2 2" xfId="30"/>
    <cellStyle name="Comma 2 2 3 2 2 2" xfId="127"/>
    <cellStyle name="Comma 2 2 3 2 2 3" xfId="128"/>
    <cellStyle name="Comma 2 2 3 2 2 3 2" xfId="129"/>
    <cellStyle name="Comma 2 2 3 2 2 3 2 2" xfId="578"/>
    <cellStyle name="Comma 2 2 3 2 2 3 3" xfId="909"/>
    <cellStyle name="Comma 2 2 3 2 2 3 3 2" xfId="910"/>
    <cellStyle name="Comma 2 2 3 2 2 4" xfId="130"/>
    <cellStyle name="Comma 2 2 3 2 2 5" xfId="131"/>
    <cellStyle name="Comma 2 2 3 2 2 6" xfId="579"/>
    <cellStyle name="Comma 2 2 3 2 2 6 2" xfId="580"/>
    <cellStyle name="Comma 2 2 3 2 2 7" xfId="911"/>
    <cellStyle name="Comma 2 2 3 2 2 8" xfId="1065"/>
    <cellStyle name="Comma 20" xfId="1066"/>
    <cellStyle name="Comma 21" xfId="1067"/>
    <cellStyle name="Comma 3" xfId="31"/>
    <cellStyle name="Comma 4" xfId="32"/>
    <cellStyle name="Comma 4 2" xfId="33"/>
    <cellStyle name="Comma 4 2 2" xfId="34"/>
    <cellStyle name="Comma 4 2 2 2" xfId="132"/>
    <cellStyle name="Comma 4 2 2 3" xfId="133"/>
    <cellStyle name="Comma 4 2 2 4" xfId="35"/>
    <cellStyle name="Comma 4 2 2 4 2" xfId="134"/>
    <cellStyle name="Comma 4 2 2 4 2 2" xfId="581"/>
    <cellStyle name="Comma 4 2 2 4 2 2 2" xfId="582"/>
    <cellStyle name="Comma 4 2 2 4 2 2 3" xfId="583"/>
    <cellStyle name="Comma 4 2 2 5" xfId="135"/>
    <cellStyle name="Comma 4 3" xfId="36"/>
    <cellStyle name="Comma 4 3 2" xfId="37"/>
    <cellStyle name="Comma 4 4" xfId="38"/>
    <cellStyle name="Comma 4 4 2" xfId="136"/>
    <cellStyle name="Comma 4 4 3" xfId="137"/>
    <cellStyle name="Comma 4 4 4" xfId="138"/>
    <cellStyle name="Comma 4 4 4 2" xfId="584"/>
    <cellStyle name="Comma 4 4 5" xfId="139"/>
    <cellStyle name="Comma 4 5" xfId="912"/>
    <cellStyle name="Comma 5" xfId="39"/>
    <cellStyle name="Comma 6" xfId="40"/>
    <cellStyle name="Comma 6 2" xfId="41"/>
    <cellStyle name="Comma 6 2 2" xfId="42"/>
    <cellStyle name="Comma 7" xfId="43"/>
    <cellStyle name="Comma 7 2" xfId="44"/>
    <cellStyle name="Comma 7 2 2" xfId="140"/>
    <cellStyle name="Comma 7 2 3" xfId="141"/>
    <cellStyle name="Comma 7 2 4" xfId="45"/>
    <cellStyle name="Comma 7 2 4 2" xfId="142"/>
    <cellStyle name="Comma 7 2 4 2 2" xfId="585"/>
    <cellStyle name="Comma 7 2 4 2 2 2" xfId="586"/>
    <cellStyle name="Comma 7 2 4 2 2 3" xfId="587"/>
    <cellStyle name="Comma 7 2 5" xfId="143"/>
    <cellStyle name="Comma 7 3" xfId="46"/>
    <cellStyle name="Comma 7 3 2" xfId="588"/>
    <cellStyle name="Comma 7 3 3" xfId="589"/>
    <cellStyle name="Comma 8" xfId="47"/>
    <cellStyle name="Comma 8 2" xfId="48"/>
    <cellStyle name="Comma 8 3" xfId="144"/>
    <cellStyle name="Comma 8 3 2" xfId="145"/>
    <cellStyle name="Comma 8 3 3" xfId="590"/>
    <cellStyle name="Comma 8 3 4" xfId="913"/>
    <cellStyle name="Comma 8 3 4 2" xfId="914"/>
    <cellStyle name="Comma 8 4" xfId="146"/>
    <cellStyle name="Comma 8 5" xfId="147"/>
    <cellStyle name="Comma 8 6" xfId="148"/>
    <cellStyle name="Comma 9" xfId="49"/>
    <cellStyle name="Comma 9 2" xfId="50"/>
    <cellStyle name="Currency 2" xfId="51"/>
    <cellStyle name="Currency 3" xfId="52"/>
    <cellStyle name="Currency 4" xfId="149"/>
    <cellStyle name="Followed Hyperlink" xfId="87"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header" xfId="53"/>
    <cellStyle name="Header Total" xfId="54"/>
    <cellStyle name="Header1" xfId="55"/>
    <cellStyle name="Header2" xfId="56"/>
    <cellStyle name="Header3" xfId="57"/>
    <cellStyle name="Heading 1 2" xfId="150"/>
    <cellStyle name="Heading 1 3" xfId="151"/>
    <cellStyle name="Hyperlink" xfId="86"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Normal" xfId="0" builtinId="0"/>
    <cellStyle name="Normal 10" xfId="58"/>
    <cellStyle name="Normal 11" xfId="59"/>
    <cellStyle name="Normal 11 2" xfId="591"/>
    <cellStyle name="Normal 11 3" xfId="592"/>
    <cellStyle name="Normal 11 4" xfId="915"/>
    <cellStyle name="Normal 12" xfId="152"/>
    <cellStyle name="Normal 13" xfId="916"/>
    <cellStyle name="Normal 13 2" xfId="1057"/>
    <cellStyle name="Normal 14" xfId="1054"/>
    <cellStyle name="Normal 2" xfId="60"/>
    <cellStyle name="Normal 3" xfId="61"/>
    <cellStyle name="Normal 4" xfId="62"/>
    <cellStyle name="Normal 4 2" xfId="153"/>
    <cellStyle name="Normal 4 2 2" xfId="593"/>
    <cellStyle name="Normal 4 2 2 2" xfId="594"/>
    <cellStyle name="Normal 4 2 2 2 2" xfId="595"/>
    <cellStyle name="Normal 5" xfId="63"/>
    <cellStyle name="Normal 6" xfId="64"/>
    <cellStyle name="Normal 6 2" xfId="1068"/>
    <cellStyle name="Normal 7" xfId="65"/>
    <cellStyle name="Normal 7 2" xfId="154"/>
    <cellStyle name="Normal 7 2 2" xfId="155"/>
    <cellStyle name="Normal 7 2 3" xfId="596"/>
    <cellStyle name="Normal 7 3" xfId="156"/>
    <cellStyle name="Normal 7 3 2" xfId="157"/>
    <cellStyle name="Normal 7 3 2 2" xfId="597"/>
    <cellStyle name="Normal 7 3 3" xfId="917"/>
    <cellStyle name="Normal 7 3 3 2" xfId="918"/>
    <cellStyle name="Normal 7 4" xfId="158"/>
    <cellStyle name="Normal 7 4 2" xfId="598"/>
    <cellStyle name="Normal 7 4 2 2" xfId="599"/>
    <cellStyle name="Normal 7 4 2 3" xfId="600"/>
    <cellStyle name="Normal 7 4 2 3 2" xfId="601"/>
    <cellStyle name="Normal 7 5" xfId="159"/>
    <cellStyle name="Normal 8" xfId="66"/>
    <cellStyle name="Normal 8 2" xfId="67"/>
    <cellStyle name="Normal 8 2 2" xfId="160"/>
    <cellStyle name="Normal 8 2 2 2" xfId="602"/>
    <cellStyle name="Normal 8 2 2 2 2" xfId="603"/>
    <cellStyle name="Normal 8 2 2 2 2 2" xfId="604"/>
    <cellStyle name="Normal 8 2 2 2 3" xfId="1047"/>
    <cellStyle name="Normal 8 2 2 3" xfId="919"/>
    <cellStyle name="Normal 8 2 2 3 2" xfId="1069"/>
    <cellStyle name="Normal 8 2 3" xfId="533"/>
    <cellStyle name="Normal 8 2 3 2" xfId="605"/>
    <cellStyle name="Normal 8 2 3 3" xfId="920"/>
    <cellStyle name="Normal 8 2 3 3 2" xfId="921"/>
    <cellStyle name="Normal 8 2 4" xfId="606"/>
    <cellStyle name="Normal 8 2 4 2" xfId="607"/>
    <cellStyle name="Normal 8 2 5" xfId="608"/>
    <cellStyle name="Normal 8 2 5 2" xfId="922"/>
    <cellStyle name="Normal 8 2 5 2 2" xfId="923"/>
    <cellStyle name="Normal 8 2 5 3" xfId="924"/>
    <cellStyle name="Normal 8 2 5 3 2" xfId="925"/>
    <cellStyle name="Normal 8 2 6" xfId="851"/>
    <cellStyle name="Normal 8 2 6 2" xfId="926"/>
    <cellStyle name="Normal 8 2 6 2 2" xfId="927"/>
    <cellStyle name="Normal 8 2 6 3" xfId="1070"/>
    <cellStyle name="Normal 8 2 7" xfId="1045"/>
    <cellStyle name="Normal 9" xfId="4"/>
    <cellStyle name="Normal 9 2" xfId="68"/>
    <cellStyle name="Normal 9 3" xfId="161"/>
    <cellStyle name="Percent" xfId="2" builtinId="5"/>
    <cellStyle name="Percent 10" xfId="69"/>
    <cellStyle name="Percent 10 2" xfId="70"/>
    <cellStyle name="Percent 10 3" xfId="1071"/>
    <cellStyle name="Percent 11" xfId="71"/>
    <cellStyle name="Percent 11 2" xfId="162"/>
    <cellStyle name="Percent 11 3" xfId="163"/>
    <cellStyle name="Percent 11 4" xfId="164"/>
    <cellStyle name="Percent 11 4 2" xfId="609"/>
    <cellStyle name="Percent 11 4 2 2" xfId="610"/>
    <cellStyle name="Percent 11 4 2 3" xfId="611"/>
    <cellStyle name="Percent 11 5" xfId="165"/>
    <cellStyle name="Percent 12" xfId="72"/>
    <cellStyle name="Percent 13" xfId="928"/>
    <cellStyle name="Percent 14" xfId="929"/>
    <cellStyle name="Percent 14 2" xfId="930"/>
    <cellStyle name="Percent 14 2 2" xfId="931"/>
    <cellStyle name="Percent 14 2 2 2" xfId="1055"/>
    <cellStyle name="Percent 15" xfId="932"/>
    <cellStyle name="Percent 16" xfId="933"/>
    <cellStyle name="Percent 16 2" xfId="1072"/>
    <cellStyle name="Percent 17" xfId="1073"/>
    <cellStyle name="Percent 18" xfId="1074"/>
    <cellStyle name="Percent 2" xfId="73"/>
    <cellStyle name="Percent 3" xfId="74"/>
    <cellStyle name="Percent 3 2" xfId="166"/>
    <cellStyle name="Percent 3 3" xfId="167"/>
    <cellStyle name="Percent 3 4" xfId="168"/>
    <cellStyle name="Percent 3 5" xfId="169"/>
    <cellStyle name="Percent 4" xfId="75"/>
    <cellStyle name="Percent 5" xfId="76"/>
    <cellStyle name="Percent 5 2" xfId="77"/>
    <cellStyle name="Percent 5 2 2" xfId="78"/>
    <cellStyle name="Percent 5 2 3" xfId="170"/>
    <cellStyle name="Percent 5 2 3 2" xfId="171"/>
    <cellStyle name="Percent 5 2 3 3" xfId="612"/>
    <cellStyle name="Percent 5 2 3 4" xfId="613"/>
    <cellStyle name="Percent 5 2 3 5" xfId="614"/>
    <cellStyle name="Percent 5 2 3 6" xfId="934"/>
    <cellStyle name="Percent 5 2 3 6 2" xfId="935"/>
    <cellStyle name="Percent 5 2 3 6 2 2" xfId="936"/>
    <cellStyle name="Percent 5 2 3 7" xfId="1048"/>
    <cellStyle name="Percent 5 2 4" xfId="172"/>
    <cellStyle name="Percent 5 2 5" xfId="173"/>
    <cellStyle name="Percent 5 2 6" xfId="174"/>
    <cellStyle name="Percent 5 3" xfId="79"/>
    <cellStyle name="Percent 5 3 2" xfId="175"/>
    <cellStyle name="Percent 5 3 2 2" xfId="176"/>
    <cellStyle name="Percent 5 3 2 3" xfId="615"/>
    <cellStyle name="Percent 5 3 3" xfId="177"/>
    <cellStyle name="Percent 5 3 3 2" xfId="178"/>
    <cellStyle name="Percent 5 3 3 3" xfId="616"/>
    <cellStyle name="Percent 5 3 3 4" xfId="937"/>
    <cellStyle name="Percent 5 3 3 4 2" xfId="938"/>
    <cellStyle name="Percent 5 3 4" xfId="179"/>
    <cellStyle name="Percent 5 3 4 2" xfId="617"/>
    <cellStyle name="Percent 5 3 4 2 2" xfId="618"/>
    <cellStyle name="Percent 5 3 4 2 3" xfId="619"/>
    <cellStyle name="Percent 5 3 5" xfId="180"/>
    <cellStyle name="Percent 6" xfId="80"/>
    <cellStyle name="Percent 6 2" xfId="181"/>
    <cellStyle name="Percent 6 2 2" xfId="182"/>
    <cellStyle name="Percent 6 2 3" xfId="620"/>
    <cellStyle name="Percent 6 2 4" xfId="939"/>
    <cellStyle name="Percent 6 2 4 2" xfId="940"/>
    <cellStyle name="Percent 6 3" xfId="183"/>
    <cellStyle name="Percent 6 4" xfId="184"/>
    <cellStyle name="Percent 6 5" xfId="185"/>
    <cellStyle name="Percent 7" xfId="81"/>
    <cellStyle name="Percent 7 2" xfId="82"/>
    <cellStyle name="Percent 8" xfId="83"/>
    <cellStyle name="Percent 8 2" xfId="84"/>
    <cellStyle name="Percent 8 2 2" xfId="186"/>
    <cellStyle name="Percent 8 2 2 2" xfId="187"/>
    <cellStyle name="Percent 8 2 2 3" xfId="621"/>
    <cellStyle name="Percent 8 2 2 4" xfId="941"/>
    <cellStyle name="Percent 8 2 3" xfId="188"/>
    <cellStyle name="Percent 8 2 3 2" xfId="189"/>
    <cellStyle name="Percent 8 2 3 3" xfId="622"/>
    <cellStyle name="Percent 8 2 3 4" xfId="942"/>
    <cellStyle name="Percent 8 2 3 4 2" xfId="943"/>
    <cellStyle name="Percent 8 2 4" xfId="190"/>
    <cellStyle name="Percent 8 2 5" xfId="191"/>
    <cellStyle name="Percent 8 2 6" xfId="623"/>
    <cellStyle name="Percent 9" xfId="85"/>
    <cellStyle name="Percent 9 2" xfId="192"/>
    <cellStyle name="Percent 9 3" xfId="193"/>
    <cellStyle name="Percent 9 3 2" xfId="194"/>
    <cellStyle name="Percent 9 3 2 2" xfId="624"/>
    <cellStyle name="Percent 9 3 3" xfId="944"/>
    <cellStyle name="Percent 9 3 3 2" xfId="945"/>
    <cellStyle name="Percent 9 4" xfId="195"/>
    <cellStyle name="Percent 9 4 2" xfId="625"/>
    <cellStyle name="Percent 9 4 2 2" xfId="626"/>
    <cellStyle name="Percent 9 4 2 2 2" xfId="627"/>
    <cellStyle name="Percent 9 5" xfId="196"/>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baseline="0"/>
              <a:t>Expenses</a:t>
            </a:r>
            <a:r>
              <a:rPr lang="en-US"/>
              <a:t>, First</a:t>
            </a:r>
            <a:r>
              <a:rPr lang="en-US" baseline="0"/>
              <a:t> 24 Months</a:t>
            </a:r>
          </a:p>
        </c:rich>
      </c:tx>
      <c:overlay val="0"/>
    </c:title>
    <c:autoTitleDeleted val="0"/>
    <c:plotArea>
      <c:layout/>
      <c:barChart>
        <c:barDir val="col"/>
        <c:grouping val="stacked"/>
        <c:varyColors val="0"/>
        <c:ser>
          <c:idx val="1"/>
          <c:order val="0"/>
          <c:tx>
            <c:strRef>
              <c:f>'Key Reports'!$B$63</c:f>
              <c:strCache>
                <c:ptCount val="1"/>
                <c:pt idx="0">
                  <c:v> Salaries and Benefits </c:v>
                </c:pt>
              </c:strCache>
            </c:strRef>
          </c:tx>
          <c:invertIfNegative val="0"/>
          <c:cat>
            <c:strRef>
              <c:f>'Key Reports'!$C$61:$J$61</c:f>
              <c:strCache>
                <c:ptCount val="8"/>
                <c:pt idx="0">
                  <c:v> Q1 2019 </c:v>
                </c:pt>
                <c:pt idx="1">
                  <c:v> Q2 2019 </c:v>
                </c:pt>
                <c:pt idx="2">
                  <c:v> Q3 2019 </c:v>
                </c:pt>
                <c:pt idx="3">
                  <c:v> Q4 2019 </c:v>
                </c:pt>
                <c:pt idx="4">
                  <c:v> Q1 2020 </c:v>
                </c:pt>
                <c:pt idx="5">
                  <c:v> Q2 2020 </c:v>
                </c:pt>
                <c:pt idx="6">
                  <c:v> Q3 2020 </c:v>
                </c:pt>
                <c:pt idx="7">
                  <c:v> Q4 2020 </c:v>
                </c:pt>
              </c:strCache>
            </c:strRef>
          </c:cat>
          <c:val>
            <c:numRef>
              <c:f>'Key Reports'!$C$63:$J$63</c:f>
              <c:numCache>
                <c:formatCode>_(* #,##0_);_(* \(#,##0\);_(* "-"??_);_(@_)</c:formatCode>
                <c:ptCount val="8"/>
                <c:pt idx="0">
                  <c:v>0.0</c:v>
                </c:pt>
                <c:pt idx="1">
                  <c:v>0.0</c:v>
                </c:pt>
                <c:pt idx="2">
                  <c:v>0.0</c:v>
                </c:pt>
                <c:pt idx="3">
                  <c:v>0.0</c:v>
                </c:pt>
                <c:pt idx="4">
                  <c:v>0.0</c:v>
                </c:pt>
                <c:pt idx="5">
                  <c:v>0.0</c:v>
                </c:pt>
                <c:pt idx="6">
                  <c:v>0.0</c:v>
                </c:pt>
                <c:pt idx="7">
                  <c:v>0.0</c:v>
                </c:pt>
              </c:numCache>
            </c:numRef>
          </c:val>
        </c:ser>
        <c:ser>
          <c:idx val="2"/>
          <c:order val="1"/>
          <c:tx>
            <c:strRef>
              <c:f>'Key Reports'!$B$64</c:f>
              <c:strCache>
                <c:ptCount val="1"/>
                <c:pt idx="0">
                  <c:v> Advertising &amp; Marketing </c:v>
                </c:pt>
              </c:strCache>
            </c:strRef>
          </c:tx>
          <c:invertIfNegative val="0"/>
          <c:cat>
            <c:strRef>
              <c:f>'Key Reports'!$C$61:$J$61</c:f>
              <c:strCache>
                <c:ptCount val="8"/>
                <c:pt idx="0">
                  <c:v> Q1 2019 </c:v>
                </c:pt>
                <c:pt idx="1">
                  <c:v> Q2 2019 </c:v>
                </c:pt>
                <c:pt idx="2">
                  <c:v> Q3 2019 </c:v>
                </c:pt>
                <c:pt idx="3">
                  <c:v> Q4 2019 </c:v>
                </c:pt>
                <c:pt idx="4">
                  <c:v> Q1 2020 </c:v>
                </c:pt>
                <c:pt idx="5">
                  <c:v> Q2 2020 </c:v>
                </c:pt>
                <c:pt idx="6">
                  <c:v> Q3 2020 </c:v>
                </c:pt>
                <c:pt idx="7">
                  <c:v> Q4 2020 </c:v>
                </c:pt>
              </c:strCache>
            </c:strRef>
          </c:cat>
          <c:val>
            <c:numRef>
              <c:f>'Key Reports'!$C$64:$J$64</c:f>
              <c:numCache>
                <c:formatCode>_(* #,##0_);_(* \(#,##0\);_(* "-"??_);_(@_)</c:formatCode>
                <c:ptCount val="8"/>
                <c:pt idx="0">
                  <c:v>0.0</c:v>
                </c:pt>
                <c:pt idx="1">
                  <c:v>0.0</c:v>
                </c:pt>
                <c:pt idx="2">
                  <c:v>0.0</c:v>
                </c:pt>
                <c:pt idx="3">
                  <c:v>0.0</c:v>
                </c:pt>
                <c:pt idx="4">
                  <c:v>0.0</c:v>
                </c:pt>
                <c:pt idx="5">
                  <c:v>0.0</c:v>
                </c:pt>
                <c:pt idx="6">
                  <c:v>0.0</c:v>
                </c:pt>
                <c:pt idx="7">
                  <c:v>0.0</c:v>
                </c:pt>
              </c:numCache>
            </c:numRef>
          </c:val>
        </c:ser>
        <c:ser>
          <c:idx val="3"/>
          <c:order val="2"/>
          <c:tx>
            <c:strRef>
              <c:f>'Key Reports'!$B$65</c:f>
              <c:strCache>
                <c:ptCount val="1"/>
                <c:pt idx="0">
                  <c:v> Product &amp; Materials </c:v>
                </c:pt>
              </c:strCache>
            </c:strRef>
          </c:tx>
          <c:invertIfNegative val="0"/>
          <c:cat>
            <c:strRef>
              <c:f>'Key Reports'!$C$61:$J$61</c:f>
              <c:strCache>
                <c:ptCount val="8"/>
                <c:pt idx="0">
                  <c:v> Q1 2019 </c:v>
                </c:pt>
                <c:pt idx="1">
                  <c:v> Q2 2019 </c:v>
                </c:pt>
                <c:pt idx="2">
                  <c:v> Q3 2019 </c:v>
                </c:pt>
                <c:pt idx="3">
                  <c:v> Q4 2019 </c:v>
                </c:pt>
                <c:pt idx="4">
                  <c:v> Q1 2020 </c:v>
                </c:pt>
                <c:pt idx="5">
                  <c:v> Q2 2020 </c:v>
                </c:pt>
                <c:pt idx="6">
                  <c:v> Q3 2020 </c:v>
                </c:pt>
                <c:pt idx="7">
                  <c:v> Q4 2020 </c:v>
                </c:pt>
              </c:strCache>
            </c:strRef>
          </c:cat>
          <c:val>
            <c:numRef>
              <c:f>'Key Reports'!$C$65:$J$65</c:f>
              <c:numCache>
                <c:formatCode>_(* #,##0_);_(* \(#,##0\);_(* "-"??_);_(@_)</c:formatCode>
                <c:ptCount val="8"/>
                <c:pt idx="0">
                  <c:v>0.0</c:v>
                </c:pt>
                <c:pt idx="1">
                  <c:v>0.0</c:v>
                </c:pt>
                <c:pt idx="2">
                  <c:v>0.0</c:v>
                </c:pt>
                <c:pt idx="3">
                  <c:v>0.0</c:v>
                </c:pt>
                <c:pt idx="4">
                  <c:v>0.0</c:v>
                </c:pt>
                <c:pt idx="5">
                  <c:v>0.0</c:v>
                </c:pt>
                <c:pt idx="6">
                  <c:v>0.0</c:v>
                </c:pt>
                <c:pt idx="7">
                  <c:v>0.0</c:v>
                </c:pt>
              </c:numCache>
            </c:numRef>
          </c:val>
        </c:ser>
        <c:ser>
          <c:idx val="4"/>
          <c:order val="3"/>
          <c:tx>
            <c:strRef>
              <c:f>'Key Reports'!$B$66</c:f>
              <c:strCache>
                <c:ptCount val="1"/>
                <c:pt idx="0">
                  <c:v> Legal and Accounting </c:v>
                </c:pt>
              </c:strCache>
            </c:strRef>
          </c:tx>
          <c:invertIfNegative val="0"/>
          <c:cat>
            <c:strRef>
              <c:f>'Key Reports'!$C$61:$J$61</c:f>
              <c:strCache>
                <c:ptCount val="8"/>
                <c:pt idx="0">
                  <c:v> Q1 2019 </c:v>
                </c:pt>
                <c:pt idx="1">
                  <c:v> Q2 2019 </c:v>
                </c:pt>
                <c:pt idx="2">
                  <c:v> Q3 2019 </c:v>
                </c:pt>
                <c:pt idx="3">
                  <c:v> Q4 2019 </c:v>
                </c:pt>
                <c:pt idx="4">
                  <c:v> Q1 2020 </c:v>
                </c:pt>
                <c:pt idx="5">
                  <c:v> Q2 2020 </c:v>
                </c:pt>
                <c:pt idx="6">
                  <c:v> Q3 2020 </c:v>
                </c:pt>
                <c:pt idx="7">
                  <c:v> Q4 2020 </c:v>
                </c:pt>
              </c:strCache>
            </c:strRef>
          </c:cat>
          <c:val>
            <c:numRef>
              <c:f>'Key Reports'!$C$66:$J$66</c:f>
              <c:numCache>
                <c:formatCode>_(* #,##0_);_(* \(#,##0\);_(* "-"??_);_(@_)</c:formatCode>
                <c:ptCount val="8"/>
                <c:pt idx="0">
                  <c:v>0.0</c:v>
                </c:pt>
                <c:pt idx="1">
                  <c:v>0.0</c:v>
                </c:pt>
                <c:pt idx="2">
                  <c:v>0.0</c:v>
                </c:pt>
                <c:pt idx="3">
                  <c:v>0.0</c:v>
                </c:pt>
                <c:pt idx="4">
                  <c:v>0.0</c:v>
                </c:pt>
                <c:pt idx="5">
                  <c:v>0.0</c:v>
                </c:pt>
                <c:pt idx="6">
                  <c:v>0.0</c:v>
                </c:pt>
                <c:pt idx="7">
                  <c:v>0.0</c:v>
                </c:pt>
              </c:numCache>
            </c:numRef>
          </c:val>
        </c:ser>
        <c:ser>
          <c:idx val="5"/>
          <c:order val="4"/>
          <c:tx>
            <c:strRef>
              <c:f>'Key Reports'!$B$67</c:f>
              <c:strCache>
                <c:ptCount val="1"/>
                <c:pt idx="0">
                  <c:v> Overhead </c:v>
                </c:pt>
              </c:strCache>
            </c:strRef>
          </c:tx>
          <c:invertIfNegative val="0"/>
          <c:cat>
            <c:strRef>
              <c:f>'Key Reports'!$C$61:$J$61</c:f>
              <c:strCache>
                <c:ptCount val="8"/>
                <c:pt idx="0">
                  <c:v> Q1 2019 </c:v>
                </c:pt>
                <c:pt idx="1">
                  <c:v> Q2 2019 </c:v>
                </c:pt>
                <c:pt idx="2">
                  <c:v> Q3 2019 </c:v>
                </c:pt>
                <c:pt idx="3">
                  <c:v> Q4 2019 </c:v>
                </c:pt>
                <c:pt idx="4">
                  <c:v> Q1 2020 </c:v>
                </c:pt>
                <c:pt idx="5">
                  <c:v> Q2 2020 </c:v>
                </c:pt>
                <c:pt idx="6">
                  <c:v> Q3 2020 </c:v>
                </c:pt>
                <c:pt idx="7">
                  <c:v> Q4 2020 </c:v>
                </c:pt>
              </c:strCache>
            </c:strRef>
          </c:cat>
          <c:val>
            <c:numRef>
              <c:f>'Key Reports'!$C$67:$J$67</c:f>
              <c:numCache>
                <c:formatCode>_(* #,##0_);_(* \(#,##0\);_(* "-"??_);_(@_)</c:formatCode>
                <c:ptCount val="8"/>
                <c:pt idx="0">
                  <c:v>0.0</c:v>
                </c:pt>
                <c:pt idx="1">
                  <c:v>0.0</c:v>
                </c:pt>
                <c:pt idx="2">
                  <c:v>0.0</c:v>
                </c:pt>
                <c:pt idx="3">
                  <c:v>0.0</c:v>
                </c:pt>
                <c:pt idx="4">
                  <c:v>0.0</c:v>
                </c:pt>
                <c:pt idx="5">
                  <c:v>0.0</c:v>
                </c:pt>
                <c:pt idx="6">
                  <c:v>0.0</c:v>
                </c:pt>
                <c:pt idx="7">
                  <c:v>0.0</c:v>
                </c:pt>
              </c:numCache>
            </c:numRef>
          </c:val>
        </c:ser>
        <c:dLbls>
          <c:showLegendKey val="0"/>
          <c:showVal val="0"/>
          <c:showCatName val="0"/>
          <c:showSerName val="0"/>
          <c:showPercent val="0"/>
          <c:showBubbleSize val="0"/>
        </c:dLbls>
        <c:gapWidth val="75"/>
        <c:overlap val="100"/>
        <c:axId val="-2065148184"/>
        <c:axId val="2136513240"/>
      </c:barChart>
      <c:catAx>
        <c:axId val="-2065148184"/>
        <c:scaling>
          <c:orientation val="minMax"/>
        </c:scaling>
        <c:delete val="0"/>
        <c:axPos val="b"/>
        <c:numFmt formatCode="_(* #,##0_);_(* \(#,##0\);_(* &quot;-&quot;??_);_(@_)" sourceLinked="1"/>
        <c:majorTickMark val="none"/>
        <c:minorTickMark val="none"/>
        <c:tickLblPos val="nextTo"/>
        <c:crossAx val="2136513240"/>
        <c:crosses val="autoZero"/>
        <c:auto val="1"/>
        <c:lblAlgn val="ctr"/>
        <c:lblOffset val="100"/>
        <c:noMultiLvlLbl val="0"/>
      </c:catAx>
      <c:valAx>
        <c:axId val="2136513240"/>
        <c:scaling>
          <c:orientation val="minMax"/>
        </c:scaling>
        <c:delete val="0"/>
        <c:axPos val="l"/>
        <c:majorGridlines/>
        <c:numFmt formatCode="_(* #,##0_);_(* \(#,##0\);_(* &quot;-&quot;??_);_(@_)" sourceLinked="1"/>
        <c:majorTickMark val="none"/>
        <c:minorTickMark val="none"/>
        <c:tickLblPos val="nextTo"/>
        <c:spPr>
          <a:ln w="9525">
            <a:noFill/>
          </a:ln>
        </c:spPr>
        <c:crossAx val="-2065148184"/>
        <c:crosses val="autoZero"/>
        <c:crossBetween val="between"/>
      </c:valAx>
    </c:plotArea>
    <c:legend>
      <c:legendPos val="b"/>
      <c:overlay val="0"/>
    </c:legend>
    <c:plotVisOnly val="1"/>
    <c:dispBlanksAs val="gap"/>
    <c:showDLblsOverMax val="0"/>
  </c:chart>
  <c:spPr>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Uses</a:t>
            </a:r>
            <a:r>
              <a:rPr lang="en-US" baseline="0"/>
              <a:t> of Funds</a:t>
            </a:r>
          </a:p>
        </c:rich>
      </c:tx>
      <c:layout/>
      <c:overlay val="0"/>
    </c:title>
    <c:autoTitleDeleted val="0"/>
    <c:plotArea>
      <c:layout/>
      <c:pieChart>
        <c:varyColors val="1"/>
        <c:ser>
          <c:idx val="0"/>
          <c:order val="0"/>
          <c:dLbls>
            <c:showLegendKey val="0"/>
            <c:showVal val="0"/>
            <c:showCatName val="1"/>
            <c:showSerName val="0"/>
            <c:showPercent val="1"/>
            <c:showBubbleSize val="0"/>
            <c:showLeaderLines val="1"/>
          </c:dLbls>
          <c:cat>
            <c:strRef>
              <c:f>'Key Reports'!$B$115:$B$119</c:f>
              <c:strCache>
                <c:ptCount val="5"/>
                <c:pt idx="0">
                  <c:v> Salaries and Benefits </c:v>
                </c:pt>
                <c:pt idx="1">
                  <c:v> Advertising &amp; Marketing </c:v>
                </c:pt>
                <c:pt idx="2">
                  <c:v> Product &amp; Materials </c:v>
                </c:pt>
                <c:pt idx="3">
                  <c:v> Legal and Accounting </c:v>
                </c:pt>
                <c:pt idx="4">
                  <c:v> Overhead </c:v>
                </c:pt>
              </c:strCache>
            </c:strRef>
          </c:cat>
          <c:val>
            <c:numRef>
              <c:f>'Key Reports'!$C$115:$C$119</c:f>
              <c:numCache>
                <c:formatCode>_-* #,##0_-;\-* #,##0_-;_-* "-"??_-;_-@_-</c:formatCode>
                <c:ptCount val="5"/>
                <c:pt idx="0">
                  <c:v>0.0</c:v>
                </c:pt>
                <c:pt idx="1">
                  <c:v>0.0</c:v>
                </c:pt>
                <c:pt idx="2">
                  <c:v>0.0</c:v>
                </c:pt>
                <c:pt idx="3">
                  <c:v>0.0</c:v>
                </c:pt>
                <c:pt idx="4">
                  <c:v>0.0</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Cash and</a:t>
            </a:r>
            <a:r>
              <a:rPr lang="en-US" baseline="0"/>
              <a:t> Burnrate</a:t>
            </a:r>
            <a:endParaRPr lang="en-US"/>
          </a:p>
        </c:rich>
      </c:tx>
      <c:overlay val="0"/>
    </c:title>
    <c:autoTitleDeleted val="0"/>
    <c:plotArea>
      <c:layout/>
      <c:barChart>
        <c:barDir val="col"/>
        <c:grouping val="clustered"/>
        <c:varyColors val="0"/>
        <c:ser>
          <c:idx val="0"/>
          <c:order val="1"/>
          <c:tx>
            <c:strRef>
              <c:f>'Key Reports'!$B$16</c:f>
              <c:strCache>
                <c:ptCount val="1"/>
                <c:pt idx="0">
                  <c:v> Net Burn (net positive) </c:v>
                </c:pt>
              </c:strCache>
            </c:strRef>
          </c:tx>
          <c:invertIfNegative val="1"/>
          <c:cat>
            <c:numRef>
              <c:f>'Key Reports'!$C$8:$AL$8</c:f>
              <c:numCache>
                <c:formatCode>mmm\-yy</c:formatCode>
                <c:ptCount val="36"/>
                <c:pt idx="0">
                  <c:v>43482.0</c:v>
                </c:pt>
                <c:pt idx="1">
                  <c:v>43513.0</c:v>
                </c:pt>
                <c:pt idx="2">
                  <c:v>43541.0</c:v>
                </c:pt>
                <c:pt idx="3">
                  <c:v>43572.0</c:v>
                </c:pt>
                <c:pt idx="4">
                  <c:v>43602.0</c:v>
                </c:pt>
                <c:pt idx="5">
                  <c:v>43633.0</c:v>
                </c:pt>
                <c:pt idx="6">
                  <c:v>43663.0</c:v>
                </c:pt>
                <c:pt idx="7">
                  <c:v>43694.0</c:v>
                </c:pt>
                <c:pt idx="8">
                  <c:v>43725.0</c:v>
                </c:pt>
                <c:pt idx="9">
                  <c:v>43755.0</c:v>
                </c:pt>
                <c:pt idx="10">
                  <c:v>43786.0</c:v>
                </c:pt>
                <c:pt idx="11">
                  <c:v>43816.0</c:v>
                </c:pt>
                <c:pt idx="12">
                  <c:v>43847.0</c:v>
                </c:pt>
                <c:pt idx="13">
                  <c:v>43878.0</c:v>
                </c:pt>
                <c:pt idx="14">
                  <c:v>43907.0</c:v>
                </c:pt>
                <c:pt idx="15">
                  <c:v>43938.0</c:v>
                </c:pt>
                <c:pt idx="16">
                  <c:v>43968.0</c:v>
                </c:pt>
                <c:pt idx="17">
                  <c:v>43999.0</c:v>
                </c:pt>
                <c:pt idx="18">
                  <c:v>44029.0</c:v>
                </c:pt>
                <c:pt idx="19">
                  <c:v>44060.0</c:v>
                </c:pt>
                <c:pt idx="20">
                  <c:v>44091.0</c:v>
                </c:pt>
                <c:pt idx="21">
                  <c:v>44121.0</c:v>
                </c:pt>
                <c:pt idx="22">
                  <c:v>44152.0</c:v>
                </c:pt>
                <c:pt idx="23">
                  <c:v>44182.0</c:v>
                </c:pt>
                <c:pt idx="24">
                  <c:v>44213.0</c:v>
                </c:pt>
                <c:pt idx="25">
                  <c:v>44244.0</c:v>
                </c:pt>
                <c:pt idx="26">
                  <c:v>44272.0</c:v>
                </c:pt>
                <c:pt idx="27">
                  <c:v>44303.0</c:v>
                </c:pt>
                <c:pt idx="28">
                  <c:v>44333.0</c:v>
                </c:pt>
                <c:pt idx="29">
                  <c:v>44364.0</c:v>
                </c:pt>
                <c:pt idx="30">
                  <c:v>44394.0</c:v>
                </c:pt>
                <c:pt idx="31">
                  <c:v>44425.0</c:v>
                </c:pt>
                <c:pt idx="32">
                  <c:v>44456.0</c:v>
                </c:pt>
                <c:pt idx="33">
                  <c:v>44486.0</c:v>
                </c:pt>
                <c:pt idx="34">
                  <c:v>44517.0</c:v>
                </c:pt>
                <c:pt idx="35">
                  <c:v>44547.0</c:v>
                </c:pt>
              </c:numCache>
            </c:numRef>
          </c:cat>
          <c:val>
            <c:numRef>
              <c:f>'Key Reports'!$C$16:$AL$16</c:f>
              <c:numCache>
                <c:formatCode>_(* #,##0_);_(* \(#,##0\);_(* "-"??_);_(@_)</c:formatCode>
                <c:ptCount val="3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numCache>
            </c:numRef>
          </c:val>
        </c:ser>
        <c:ser>
          <c:idx val="1"/>
          <c:order val="2"/>
          <c:tx>
            <c:strRef>
              <c:f>'Key Reports'!$B$15</c:f>
              <c:strCache>
                <c:ptCount val="1"/>
                <c:pt idx="0">
                  <c:v> Net Burn (net negative) </c:v>
                </c:pt>
              </c:strCache>
            </c:strRef>
          </c:tx>
          <c:invertIfNegative val="0"/>
          <c:cat>
            <c:numRef>
              <c:f>'Key Reports'!$C$8:$AL$8</c:f>
              <c:numCache>
                <c:formatCode>mmm\-yy</c:formatCode>
                <c:ptCount val="36"/>
                <c:pt idx="0">
                  <c:v>43482.0</c:v>
                </c:pt>
                <c:pt idx="1">
                  <c:v>43513.0</c:v>
                </c:pt>
                <c:pt idx="2">
                  <c:v>43541.0</c:v>
                </c:pt>
                <c:pt idx="3">
                  <c:v>43572.0</c:v>
                </c:pt>
                <c:pt idx="4">
                  <c:v>43602.0</c:v>
                </c:pt>
                <c:pt idx="5">
                  <c:v>43633.0</c:v>
                </c:pt>
                <c:pt idx="6">
                  <c:v>43663.0</c:v>
                </c:pt>
                <c:pt idx="7">
                  <c:v>43694.0</c:v>
                </c:pt>
                <c:pt idx="8">
                  <c:v>43725.0</c:v>
                </c:pt>
                <c:pt idx="9">
                  <c:v>43755.0</c:v>
                </c:pt>
                <c:pt idx="10">
                  <c:v>43786.0</c:v>
                </c:pt>
                <c:pt idx="11">
                  <c:v>43816.0</c:v>
                </c:pt>
                <c:pt idx="12">
                  <c:v>43847.0</c:v>
                </c:pt>
                <c:pt idx="13">
                  <c:v>43878.0</c:v>
                </c:pt>
                <c:pt idx="14">
                  <c:v>43907.0</c:v>
                </c:pt>
                <c:pt idx="15">
                  <c:v>43938.0</c:v>
                </c:pt>
                <c:pt idx="16">
                  <c:v>43968.0</c:v>
                </c:pt>
                <c:pt idx="17">
                  <c:v>43999.0</c:v>
                </c:pt>
                <c:pt idx="18">
                  <c:v>44029.0</c:v>
                </c:pt>
                <c:pt idx="19">
                  <c:v>44060.0</c:v>
                </c:pt>
                <c:pt idx="20">
                  <c:v>44091.0</c:v>
                </c:pt>
                <c:pt idx="21">
                  <c:v>44121.0</c:v>
                </c:pt>
                <c:pt idx="22">
                  <c:v>44152.0</c:v>
                </c:pt>
                <c:pt idx="23">
                  <c:v>44182.0</c:v>
                </c:pt>
                <c:pt idx="24">
                  <c:v>44213.0</c:v>
                </c:pt>
                <c:pt idx="25">
                  <c:v>44244.0</c:v>
                </c:pt>
                <c:pt idx="26">
                  <c:v>44272.0</c:v>
                </c:pt>
                <c:pt idx="27">
                  <c:v>44303.0</c:v>
                </c:pt>
                <c:pt idx="28">
                  <c:v>44333.0</c:v>
                </c:pt>
                <c:pt idx="29">
                  <c:v>44364.0</c:v>
                </c:pt>
                <c:pt idx="30">
                  <c:v>44394.0</c:v>
                </c:pt>
                <c:pt idx="31">
                  <c:v>44425.0</c:v>
                </c:pt>
                <c:pt idx="32">
                  <c:v>44456.0</c:v>
                </c:pt>
                <c:pt idx="33">
                  <c:v>44486.0</c:v>
                </c:pt>
                <c:pt idx="34">
                  <c:v>44517.0</c:v>
                </c:pt>
                <c:pt idx="35">
                  <c:v>44547.0</c:v>
                </c:pt>
              </c:numCache>
            </c:numRef>
          </c:cat>
          <c:val>
            <c:numRef>
              <c:f>'Key Reports'!$C$15:$AL$15</c:f>
              <c:numCache>
                <c:formatCode>_(* #,##0_);_(* \(#,##0\);_(* "-"??_);_(@_)</c:formatCode>
                <c:ptCount val="3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numCache>
            </c:numRef>
          </c:val>
        </c:ser>
        <c:dLbls>
          <c:showLegendKey val="0"/>
          <c:showVal val="0"/>
          <c:showCatName val="0"/>
          <c:showSerName val="0"/>
          <c:showPercent val="0"/>
          <c:showBubbleSize val="0"/>
        </c:dLbls>
        <c:gapWidth val="150"/>
        <c:overlap val="100"/>
        <c:axId val="-2073550312"/>
        <c:axId val="-2076283880"/>
      </c:barChart>
      <c:lineChart>
        <c:grouping val="standard"/>
        <c:varyColors val="0"/>
        <c:ser>
          <c:idx val="2"/>
          <c:order val="0"/>
          <c:tx>
            <c:strRef>
              <c:f>'Key Reports'!$B$12</c:f>
              <c:strCache>
                <c:ptCount val="1"/>
                <c:pt idx="0">
                  <c:v>Ending Cash Balance</c:v>
                </c:pt>
              </c:strCache>
            </c:strRef>
          </c:tx>
          <c:marker>
            <c:symbol val="none"/>
          </c:marker>
          <c:cat>
            <c:numRef>
              <c:f>'Key Reports'!$C$8:$AL$8</c:f>
              <c:numCache>
                <c:formatCode>mmm\-yy</c:formatCode>
                <c:ptCount val="36"/>
                <c:pt idx="0">
                  <c:v>43482.0</c:v>
                </c:pt>
                <c:pt idx="1">
                  <c:v>43513.0</c:v>
                </c:pt>
                <c:pt idx="2">
                  <c:v>43541.0</c:v>
                </c:pt>
                <c:pt idx="3">
                  <c:v>43572.0</c:v>
                </c:pt>
                <c:pt idx="4">
                  <c:v>43602.0</c:v>
                </c:pt>
                <c:pt idx="5">
                  <c:v>43633.0</c:v>
                </c:pt>
                <c:pt idx="6">
                  <c:v>43663.0</c:v>
                </c:pt>
                <c:pt idx="7">
                  <c:v>43694.0</c:v>
                </c:pt>
                <c:pt idx="8">
                  <c:v>43725.0</c:v>
                </c:pt>
                <c:pt idx="9">
                  <c:v>43755.0</c:v>
                </c:pt>
                <c:pt idx="10">
                  <c:v>43786.0</c:v>
                </c:pt>
                <c:pt idx="11">
                  <c:v>43816.0</c:v>
                </c:pt>
                <c:pt idx="12">
                  <c:v>43847.0</c:v>
                </c:pt>
                <c:pt idx="13">
                  <c:v>43878.0</c:v>
                </c:pt>
                <c:pt idx="14">
                  <c:v>43907.0</c:v>
                </c:pt>
                <c:pt idx="15">
                  <c:v>43938.0</c:v>
                </c:pt>
                <c:pt idx="16">
                  <c:v>43968.0</c:v>
                </c:pt>
                <c:pt idx="17">
                  <c:v>43999.0</c:v>
                </c:pt>
                <c:pt idx="18">
                  <c:v>44029.0</c:v>
                </c:pt>
                <c:pt idx="19">
                  <c:v>44060.0</c:v>
                </c:pt>
                <c:pt idx="20">
                  <c:v>44091.0</c:v>
                </c:pt>
                <c:pt idx="21">
                  <c:v>44121.0</c:v>
                </c:pt>
                <c:pt idx="22">
                  <c:v>44152.0</c:v>
                </c:pt>
                <c:pt idx="23">
                  <c:v>44182.0</c:v>
                </c:pt>
                <c:pt idx="24">
                  <c:v>44213.0</c:v>
                </c:pt>
                <c:pt idx="25">
                  <c:v>44244.0</c:v>
                </c:pt>
                <c:pt idx="26">
                  <c:v>44272.0</c:v>
                </c:pt>
                <c:pt idx="27">
                  <c:v>44303.0</c:v>
                </c:pt>
                <c:pt idx="28">
                  <c:v>44333.0</c:v>
                </c:pt>
                <c:pt idx="29">
                  <c:v>44364.0</c:v>
                </c:pt>
                <c:pt idx="30">
                  <c:v>44394.0</c:v>
                </c:pt>
                <c:pt idx="31">
                  <c:v>44425.0</c:v>
                </c:pt>
                <c:pt idx="32">
                  <c:v>44456.0</c:v>
                </c:pt>
                <c:pt idx="33">
                  <c:v>44486.0</c:v>
                </c:pt>
                <c:pt idx="34">
                  <c:v>44517.0</c:v>
                </c:pt>
                <c:pt idx="35">
                  <c:v>44547.0</c:v>
                </c:pt>
              </c:numCache>
            </c:numRef>
          </c:cat>
          <c:val>
            <c:numRef>
              <c:f>'Key Reports'!$C$12:$AL$12</c:f>
              <c:numCache>
                <c:formatCode>_(* #,##0_);_(* \(#,##0\);_(* "-"??_);_(@_)</c:formatCode>
                <c:ptCount val="36"/>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numCache>
            </c:numRef>
          </c:val>
          <c:smooth val="0"/>
        </c:ser>
        <c:dLbls>
          <c:showLegendKey val="0"/>
          <c:showVal val="0"/>
          <c:showCatName val="0"/>
          <c:showSerName val="0"/>
          <c:showPercent val="0"/>
          <c:showBubbleSize val="0"/>
        </c:dLbls>
        <c:marker val="1"/>
        <c:smooth val="0"/>
        <c:axId val="-2073237896"/>
        <c:axId val="-2076933416"/>
      </c:lineChart>
      <c:dateAx>
        <c:axId val="-2073237896"/>
        <c:scaling>
          <c:orientation val="minMax"/>
        </c:scaling>
        <c:delete val="0"/>
        <c:axPos val="b"/>
        <c:numFmt formatCode="mmm\-yy" sourceLinked="1"/>
        <c:majorTickMark val="none"/>
        <c:minorTickMark val="none"/>
        <c:tickLblPos val="nextTo"/>
        <c:crossAx val="-2076933416"/>
        <c:crosses val="autoZero"/>
        <c:auto val="1"/>
        <c:lblOffset val="100"/>
        <c:baseTimeUnit val="months"/>
      </c:dateAx>
      <c:valAx>
        <c:axId val="-2076933416"/>
        <c:scaling>
          <c:orientation val="minMax"/>
        </c:scaling>
        <c:delete val="0"/>
        <c:axPos val="l"/>
        <c:majorGridlines/>
        <c:numFmt formatCode="_(* #,##0_);_(* \(#,##0\);_(* &quot;-&quot;??_);_(@_)" sourceLinked="1"/>
        <c:majorTickMark val="none"/>
        <c:minorTickMark val="none"/>
        <c:tickLblPos val="nextTo"/>
        <c:spPr>
          <a:ln w="9525">
            <a:noFill/>
          </a:ln>
        </c:spPr>
        <c:crossAx val="-2073237896"/>
        <c:crosses val="autoZero"/>
        <c:crossBetween val="between"/>
      </c:valAx>
      <c:valAx>
        <c:axId val="-2076283880"/>
        <c:scaling>
          <c:orientation val="minMax"/>
        </c:scaling>
        <c:delete val="0"/>
        <c:axPos val="r"/>
        <c:numFmt formatCode="_(* #,##0_);_(* \(#,##0\);_(* &quot;-&quot;??_);_(@_)" sourceLinked="1"/>
        <c:majorTickMark val="out"/>
        <c:minorTickMark val="none"/>
        <c:tickLblPos val="nextTo"/>
        <c:crossAx val="-2073550312"/>
        <c:crosses val="max"/>
        <c:crossBetween val="between"/>
      </c:valAx>
      <c:dateAx>
        <c:axId val="-2073550312"/>
        <c:scaling>
          <c:orientation val="minMax"/>
        </c:scaling>
        <c:delete val="1"/>
        <c:axPos val="b"/>
        <c:numFmt formatCode="mmm\-yy" sourceLinked="1"/>
        <c:majorTickMark val="out"/>
        <c:minorTickMark val="none"/>
        <c:tickLblPos val="nextTo"/>
        <c:crossAx val="-2076283880"/>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Traction and Ownership</a:t>
            </a:r>
          </a:p>
        </c:rich>
      </c:tx>
      <c:overlay val="0"/>
    </c:title>
    <c:autoTitleDeleted val="0"/>
    <c:plotArea>
      <c:layout/>
      <c:lineChart>
        <c:grouping val="standard"/>
        <c:varyColors val="0"/>
        <c:ser>
          <c:idx val="2"/>
          <c:order val="0"/>
          <c:tx>
            <c:strRef>
              <c:f>'Key Reports'!$B$146</c:f>
              <c:strCache>
                <c:ptCount val="1"/>
                <c:pt idx="0">
                  <c:v>Revenues</c:v>
                </c:pt>
              </c:strCache>
            </c:strRef>
          </c:tx>
          <c:marker>
            <c:symbol val="none"/>
          </c:marker>
          <c:cat>
            <c:numRef>
              <c:f>'Key Reports'!$D$137:$AX$137</c:f>
              <c:numCache>
                <c:formatCode>mmm\-yy</c:formatCode>
                <c:ptCount val="47"/>
                <c:pt idx="0">
                  <c:v>43496.0</c:v>
                </c:pt>
                <c:pt idx="1">
                  <c:v>43524.0</c:v>
                </c:pt>
                <c:pt idx="2">
                  <c:v>43555.0</c:v>
                </c:pt>
                <c:pt idx="3">
                  <c:v>43585.0</c:v>
                </c:pt>
                <c:pt idx="4">
                  <c:v>43616.0</c:v>
                </c:pt>
                <c:pt idx="5">
                  <c:v>43646.0</c:v>
                </c:pt>
                <c:pt idx="6">
                  <c:v>43677.0</c:v>
                </c:pt>
                <c:pt idx="7">
                  <c:v>43708.0</c:v>
                </c:pt>
                <c:pt idx="8">
                  <c:v>43738.0</c:v>
                </c:pt>
                <c:pt idx="9">
                  <c:v>43769.0</c:v>
                </c:pt>
                <c:pt idx="10">
                  <c:v>43799.0</c:v>
                </c:pt>
                <c:pt idx="11">
                  <c:v>43830.0</c:v>
                </c:pt>
                <c:pt idx="12">
                  <c:v>43861.0</c:v>
                </c:pt>
                <c:pt idx="13">
                  <c:v>43890.0</c:v>
                </c:pt>
                <c:pt idx="14">
                  <c:v>43921.0</c:v>
                </c:pt>
                <c:pt idx="15">
                  <c:v>43951.0</c:v>
                </c:pt>
                <c:pt idx="16">
                  <c:v>43982.0</c:v>
                </c:pt>
                <c:pt idx="17">
                  <c:v>44012.0</c:v>
                </c:pt>
                <c:pt idx="18">
                  <c:v>44043.0</c:v>
                </c:pt>
                <c:pt idx="19">
                  <c:v>44074.0</c:v>
                </c:pt>
                <c:pt idx="20">
                  <c:v>44104.0</c:v>
                </c:pt>
                <c:pt idx="21">
                  <c:v>44135.0</c:v>
                </c:pt>
                <c:pt idx="22">
                  <c:v>44165.0</c:v>
                </c:pt>
                <c:pt idx="23">
                  <c:v>44196.0</c:v>
                </c:pt>
                <c:pt idx="24">
                  <c:v>44227.0</c:v>
                </c:pt>
                <c:pt idx="25">
                  <c:v>44255.0</c:v>
                </c:pt>
                <c:pt idx="26">
                  <c:v>44286.0</c:v>
                </c:pt>
                <c:pt idx="27">
                  <c:v>44316.0</c:v>
                </c:pt>
                <c:pt idx="28">
                  <c:v>44347.0</c:v>
                </c:pt>
                <c:pt idx="29">
                  <c:v>44377.0</c:v>
                </c:pt>
                <c:pt idx="30">
                  <c:v>44408.0</c:v>
                </c:pt>
                <c:pt idx="31">
                  <c:v>44439.0</c:v>
                </c:pt>
                <c:pt idx="32">
                  <c:v>44469.0</c:v>
                </c:pt>
                <c:pt idx="33">
                  <c:v>44500.0</c:v>
                </c:pt>
                <c:pt idx="34">
                  <c:v>44530.0</c:v>
                </c:pt>
                <c:pt idx="35">
                  <c:v>44561.0</c:v>
                </c:pt>
                <c:pt idx="36">
                  <c:v>44592.0</c:v>
                </c:pt>
                <c:pt idx="37">
                  <c:v>44620.0</c:v>
                </c:pt>
                <c:pt idx="38">
                  <c:v>44651.0</c:v>
                </c:pt>
                <c:pt idx="39">
                  <c:v>44681.0</c:v>
                </c:pt>
                <c:pt idx="40">
                  <c:v>44712.0</c:v>
                </c:pt>
                <c:pt idx="41">
                  <c:v>44742.0</c:v>
                </c:pt>
                <c:pt idx="42">
                  <c:v>44773.0</c:v>
                </c:pt>
                <c:pt idx="43">
                  <c:v>44804.0</c:v>
                </c:pt>
                <c:pt idx="44">
                  <c:v>44834.0</c:v>
                </c:pt>
                <c:pt idx="45">
                  <c:v>44865.0</c:v>
                </c:pt>
                <c:pt idx="46">
                  <c:v>44895.0</c:v>
                </c:pt>
              </c:numCache>
            </c:numRef>
          </c:cat>
          <c:val>
            <c:numRef>
              <c:f>'Key Reports'!$D$146:$AX$146</c:f>
              <c:numCache>
                <c:formatCode>_-* #,##0_-;\-* #,##0_-;_-* "-"??_-;_-@_-</c:formatCode>
                <c:ptCount val="4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numCache>
            </c:numRef>
          </c:val>
          <c:smooth val="0"/>
          <c:extLst xmlns:c16r2="http://schemas.microsoft.com/office/drawing/2015/06/chart">
            <c:ext xmlns:c16="http://schemas.microsoft.com/office/drawing/2014/chart" uri="{C3380CC4-5D6E-409C-BE32-E72D297353CC}">
              <c16:uniqueId val="{00000002-5862-BC46-ACED-92DCFDF947DE}"/>
            </c:ext>
          </c:extLst>
        </c:ser>
        <c:ser>
          <c:idx val="1"/>
          <c:order val="2"/>
          <c:tx>
            <c:strRef>
              <c:f>'Key Reports'!$B$148</c:f>
              <c:strCache>
                <c:ptCount val="1"/>
                <c:pt idx="0">
                  <c:v>Cash on Hand, end of period</c:v>
                </c:pt>
              </c:strCache>
            </c:strRef>
          </c:tx>
          <c:marker>
            <c:symbol val="none"/>
          </c:marker>
          <c:cat>
            <c:numRef>
              <c:f>'Key Reports'!$D$137:$AX$137</c:f>
              <c:numCache>
                <c:formatCode>mmm\-yy</c:formatCode>
                <c:ptCount val="47"/>
                <c:pt idx="0">
                  <c:v>43496.0</c:v>
                </c:pt>
                <c:pt idx="1">
                  <c:v>43524.0</c:v>
                </c:pt>
                <c:pt idx="2">
                  <c:v>43555.0</c:v>
                </c:pt>
                <c:pt idx="3">
                  <c:v>43585.0</c:v>
                </c:pt>
                <c:pt idx="4">
                  <c:v>43616.0</c:v>
                </c:pt>
                <c:pt idx="5">
                  <c:v>43646.0</c:v>
                </c:pt>
                <c:pt idx="6">
                  <c:v>43677.0</c:v>
                </c:pt>
                <c:pt idx="7">
                  <c:v>43708.0</c:v>
                </c:pt>
                <c:pt idx="8">
                  <c:v>43738.0</c:v>
                </c:pt>
                <c:pt idx="9">
                  <c:v>43769.0</c:v>
                </c:pt>
                <c:pt idx="10">
                  <c:v>43799.0</c:v>
                </c:pt>
                <c:pt idx="11">
                  <c:v>43830.0</c:v>
                </c:pt>
                <c:pt idx="12">
                  <c:v>43861.0</c:v>
                </c:pt>
                <c:pt idx="13">
                  <c:v>43890.0</c:v>
                </c:pt>
                <c:pt idx="14">
                  <c:v>43921.0</c:v>
                </c:pt>
                <c:pt idx="15">
                  <c:v>43951.0</c:v>
                </c:pt>
                <c:pt idx="16">
                  <c:v>43982.0</c:v>
                </c:pt>
                <c:pt idx="17">
                  <c:v>44012.0</c:v>
                </c:pt>
                <c:pt idx="18">
                  <c:v>44043.0</c:v>
                </c:pt>
                <c:pt idx="19">
                  <c:v>44074.0</c:v>
                </c:pt>
                <c:pt idx="20">
                  <c:v>44104.0</c:v>
                </c:pt>
                <c:pt idx="21">
                  <c:v>44135.0</c:v>
                </c:pt>
                <c:pt idx="22">
                  <c:v>44165.0</c:v>
                </c:pt>
                <c:pt idx="23">
                  <c:v>44196.0</c:v>
                </c:pt>
                <c:pt idx="24">
                  <c:v>44227.0</c:v>
                </c:pt>
                <c:pt idx="25">
                  <c:v>44255.0</c:v>
                </c:pt>
                <c:pt idx="26">
                  <c:v>44286.0</c:v>
                </c:pt>
                <c:pt idx="27">
                  <c:v>44316.0</c:v>
                </c:pt>
                <c:pt idx="28">
                  <c:v>44347.0</c:v>
                </c:pt>
                <c:pt idx="29">
                  <c:v>44377.0</c:v>
                </c:pt>
                <c:pt idx="30">
                  <c:v>44408.0</c:v>
                </c:pt>
                <c:pt idx="31">
                  <c:v>44439.0</c:v>
                </c:pt>
                <c:pt idx="32">
                  <c:v>44469.0</c:v>
                </c:pt>
                <c:pt idx="33">
                  <c:v>44500.0</c:v>
                </c:pt>
                <c:pt idx="34">
                  <c:v>44530.0</c:v>
                </c:pt>
                <c:pt idx="35">
                  <c:v>44561.0</c:v>
                </c:pt>
                <c:pt idx="36">
                  <c:v>44592.0</c:v>
                </c:pt>
                <c:pt idx="37">
                  <c:v>44620.0</c:v>
                </c:pt>
                <c:pt idx="38">
                  <c:v>44651.0</c:v>
                </c:pt>
                <c:pt idx="39">
                  <c:v>44681.0</c:v>
                </c:pt>
                <c:pt idx="40">
                  <c:v>44712.0</c:v>
                </c:pt>
                <c:pt idx="41">
                  <c:v>44742.0</c:v>
                </c:pt>
                <c:pt idx="42">
                  <c:v>44773.0</c:v>
                </c:pt>
                <c:pt idx="43">
                  <c:v>44804.0</c:v>
                </c:pt>
                <c:pt idx="44">
                  <c:v>44834.0</c:v>
                </c:pt>
                <c:pt idx="45">
                  <c:v>44865.0</c:v>
                </c:pt>
                <c:pt idx="46">
                  <c:v>44895.0</c:v>
                </c:pt>
              </c:numCache>
            </c:numRef>
          </c:cat>
          <c:val>
            <c:numRef>
              <c:f>'Key Reports'!$D$148:$AX$148</c:f>
              <c:numCache>
                <c:formatCode>_(* #,##0_);_(* \(#,##0\);_(* "-"??_);_(@_)</c:formatCode>
                <c:ptCount val="47"/>
                <c:pt idx="0">
                  <c:v>0.0</c:v>
                </c:pt>
                <c:pt idx="1">
                  <c:v>0.0</c:v>
                </c:pt>
                <c:pt idx="2">
                  <c:v>0.0</c:v>
                </c:pt>
                <c:pt idx="3">
                  <c:v>0.0</c:v>
                </c:pt>
                <c:pt idx="4">
                  <c:v>0.0</c:v>
                </c:pt>
                <c:pt idx="5">
                  <c:v>0.0</c:v>
                </c:pt>
                <c:pt idx="6">
                  <c:v>0.0</c:v>
                </c:pt>
                <c:pt idx="7">
                  <c:v>0.0</c:v>
                </c:pt>
                <c:pt idx="8">
                  <c:v>0.0</c:v>
                </c:pt>
                <c:pt idx="9">
                  <c:v>0.0</c:v>
                </c:pt>
                <c:pt idx="10">
                  <c:v>0.0</c:v>
                </c:pt>
                <c:pt idx="11">
                  <c:v>0.0</c:v>
                </c:pt>
                <c:pt idx="12">
                  <c:v>0.0</c:v>
                </c:pt>
                <c:pt idx="13">
                  <c:v>0.0</c:v>
                </c:pt>
                <c:pt idx="14">
                  <c:v>0.0</c:v>
                </c:pt>
                <c:pt idx="15">
                  <c:v>0.0</c:v>
                </c:pt>
                <c:pt idx="16">
                  <c:v>0.0</c:v>
                </c:pt>
                <c:pt idx="17">
                  <c:v>0.0</c:v>
                </c:pt>
                <c:pt idx="18">
                  <c:v>0.0</c:v>
                </c:pt>
                <c:pt idx="19">
                  <c:v>0.0</c:v>
                </c:pt>
                <c:pt idx="20">
                  <c:v>0.0</c:v>
                </c:pt>
                <c:pt idx="21">
                  <c:v>0.0</c:v>
                </c:pt>
                <c:pt idx="22">
                  <c:v>0.0</c:v>
                </c:pt>
                <c:pt idx="23">
                  <c:v>0.0</c:v>
                </c:pt>
                <c:pt idx="24">
                  <c:v>0.0</c:v>
                </c:pt>
                <c:pt idx="25">
                  <c:v>0.0</c:v>
                </c:pt>
                <c:pt idx="26">
                  <c:v>0.0</c:v>
                </c:pt>
                <c:pt idx="27">
                  <c:v>0.0</c:v>
                </c:pt>
                <c:pt idx="28">
                  <c:v>0.0</c:v>
                </c:pt>
                <c:pt idx="29">
                  <c:v>0.0</c:v>
                </c:pt>
                <c:pt idx="30">
                  <c:v>0.0</c:v>
                </c:pt>
                <c:pt idx="31">
                  <c:v>0.0</c:v>
                </c:pt>
                <c:pt idx="32">
                  <c:v>0.0</c:v>
                </c:pt>
                <c:pt idx="33">
                  <c:v>0.0</c:v>
                </c:pt>
                <c:pt idx="34">
                  <c:v>0.0</c:v>
                </c:pt>
                <c:pt idx="35">
                  <c:v>0.0</c:v>
                </c:pt>
                <c:pt idx="36">
                  <c:v>0.0</c:v>
                </c:pt>
                <c:pt idx="37">
                  <c:v>0.0</c:v>
                </c:pt>
                <c:pt idx="38">
                  <c:v>0.0</c:v>
                </c:pt>
                <c:pt idx="39">
                  <c:v>0.0</c:v>
                </c:pt>
                <c:pt idx="40">
                  <c:v>0.0</c:v>
                </c:pt>
                <c:pt idx="41">
                  <c:v>0.0</c:v>
                </c:pt>
                <c:pt idx="42">
                  <c:v>0.0</c:v>
                </c:pt>
                <c:pt idx="43">
                  <c:v>0.0</c:v>
                </c:pt>
                <c:pt idx="44">
                  <c:v>0.0</c:v>
                </c:pt>
                <c:pt idx="45">
                  <c:v>0.0</c:v>
                </c:pt>
                <c:pt idx="46">
                  <c:v>0.0</c:v>
                </c:pt>
              </c:numCache>
            </c:numRef>
          </c:val>
          <c:smooth val="0"/>
          <c:extLst xmlns:c16r2="http://schemas.microsoft.com/office/drawing/2015/06/chart">
            <c:ext xmlns:c16="http://schemas.microsoft.com/office/drawing/2014/chart" uri="{C3380CC4-5D6E-409C-BE32-E72D297353CC}">
              <c16:uniqueId val="{00000001-5862-BC46-ACED-92DCFDF947DE}"/>
            </c:ext>
          </c:extLst>
        </c:ser>
        <c:dLbls>
          <c:showLegendKey val="0"/>
          <c:showVal val="0"/>
          <c:showCatName val="0"/>
          <c:showSerName val="0"/>
          <c:showPercent val="0"/>
          <c:showBubbleSize val="0"/>
        </c:dLbls>
        <c:marker val="1"/>
        <c:smooth val="0"/>
        <c:axId val="2138188600"/>
        <c:axId val="-2065258936"/>
      </c:lineChart>
      <c:lineChart>
        <c:grouping val="standard"/>
        <c:varyColors val="0"/>
        <c:ser>
          <c:idx val="0"/>
          <c:order val="1"/>
          <c:tx>
            <c:strRef>
              <c:f>'Key Reports'!$B$147</c:f>
              <c:strCache>
                <c:ptCount val="1"/>
                <c:pt idx="0">
                  <c:v>Ownership %</c:v>
                </c:pt>
              </c:strCache>
            </c:strRef>
          </c:tx>
          <c:marker>
            <c:symbol val="none"/>
          </c:marker>
          <c:cat>
            <c:numRef>
              <c:f>'Key Reports'!$D$137:$AX$137</c:f>
              <c:numCache>
                <c:formatCode>mmm\-yy</c:formatCode>
                <c:ptCount val="47"/>
                <c:pt idx="0">
                  <c:v>43496.0</c:v>
                </c:pt>
                <c:pt idx="1">
                  <c:v>43524.0</c:v>
                </c:pt>
                <c:pt idx="2">
                  <c:v>43555.0</c:v>
                </c:pt>
                <c:pt idx="3">
                  <c:v>43585.0</c:v>
                </c:pt>
                <c:pt idx="4">
                  <c:v>43616.0</c:v>
                </c:pt>
                <c:pt idx="5">
                  <c:v>43646.0</c:v>
                </c:pt>
                <c:pt idx="6">
                  <c:v>43677.0</c:v>
                </c:pt>
                <c:pt idx="7">
                  <c:v>43708.0</c:v>
                </c:pt>
                <c:pt idx="8">
                  <c:v>43738.0</c:v>
                </c:pt>
                <c:pt idx="9">
                  <c:v>43769.0</c:v>
                </c:pt>
                <c:pt idx="10">
                  <c:v>43799.0</c:v>
                </c:pt>
                <c:pt idx="11">
                  <c:v>43830.0</c:v>
                </c:pt>
                <c:pt idx="12">
                  <c:v>43861.0</c:v>
                </c:pt>
                <c:pt idx="13">
                  <c:v>43890.0</c:v>
                </c:pt>
                <c:pt idx="14">
                  <c:v>43921.0</c:v>
                </c:pt>
                <c:pt idx="15">
                  <c:v>43951.0</c:v>
                </c:pt>
                <c:pt idx="16">
                  <c:v>43982.0</c:v>
                </c:pt>
                <c:pt idx="17">
                  <c:v>44012.0</c:v>
                </c:pt>
                <c:pt idx="18">
                  <c:v>44043.0</c:v>
                </c:pt>
                <c:pt idx="19">
                  <c:v>44074.0</c:v>
                </c:pt>
                <c:pt idx="20">
                  <c:v>44104.0</c:v>
                </c:pt>
                <c:pt idx="21">
                  <c:v>44135.0</c:v>
                </c:pt>
                <c:pt idx="22">
                  <c:v>44165.0</c:v>
                </c:pt>
                <c:pt idx="23">
                  <c:v>44196.0</c:v>
                </c:pt>
                <c:pt idx="24">
                  <c:v>44227.0</c:v>
                </c:pt>
                <c:pt idx="25">
                  <c:v>44255.0</c:v>
                </c:pt>
                <c:pt idx="26">
                  <c:v>44286.0</c:v>
                </c:pt>
                <c:pt idx="27">
                  <c:v>44316.0</c:v>
                </c:pt>
                <c:pt idx="28">
                  <c:v>44347.0</c:v>
                </c:pt>
                <c:pt idx="29">
                  <c:v>44377.0</c:v>
                </c:pt>
                <c:pt idx="30">
                  <c:v>44408.0</c:v>
                </c:pt>
                <c:pt idx="31">
                  <c:v>44439.0</c:v>
                </c:pt>
                <c:pt idx="32">
                  <c:v>44469.0</c:v>
                </c:pt>
                <c:pt idx="33">
                  <c:v>44500.0</c:v>
                </c:pt>
                <c:pt idx="34">
                  <c:v>44530.0</c:v>
                </c:pt>
                <c:pt idx="35">
                  <c:v>44561.0</c:v>
                </c:pt>
                <c:pt idx="36">
                  <c:v>44592.0</c:v>
                </c:pt>
                <c:pt idx="37">
                  <c:v>44620.0</c:v>
                </c:pt>
                <c:pt idx="38">
                  <c:v>44651.0</c:v>
                </c:pt>
                <c:pt idx="39">
                  <c:v>44681.0</c:v>
                </c:pt>
                <c:pt idx="40">
                  <c:v>44712.0</c:v>
                </c:pt>
                <c:pt idx="41">
                  <c:v>44742.0</c:v>
                </c:pt>
                <c:pt idx="42">
                  <c:v>44773.0</c:v>
                </c:pt>
                <c:pt idx="43">
                  <c:v>44804.0</c:v>
                </c:pt>
                <c:pt idx="44">
                  <c:v>44834.0</c:v>
                </c:pt>
                <c:pt idx="45">
                  <c:v>44865.0</c:v>
                </c:pt>
                <c:pt idx="46">
                  <c:v>44895.0</c:v>
                </c:pt>
              </c:numCache>
            </c:numRef>
          </c:cat>
          <c:val>
            <c:numRef>
              <c:f>'Key Reports'!$D$147:$AX$147</c:f>
              <c:numCache>
                <c:formatCode>0%</c:formatCode>
                <c:ptCount val="47"/>
                <c:pt idx="0">
                  <c:v>1.0</c:v>
                </c:pt>
                <c:pt idx="1">
                  <c:v>1.0</c:v>
                </c:pt>
                <c:pt idx="2">
                  <c:v>1.0</c:v>
                </c:pt>
                <c:pt idx="3">
                  <c:v>1.0</c:v>
                </c:pt>
                <c:pt idx="4">
                  <c:v>1.0</c:v>
                </c:pt>
                <c:pt idx="5">
                  <c:v>1.0</c:v>
                </c:pt>
                <c:pt idx="6">
                  <c:v>1.0</c:v>
                </c:pt>
                <c:pt idx="7">
                  <c:v>1.0</c:v>
                </c:pt>
                <c:pt idx="8">
                  <c:v>1.0</c:v>
                </c:pt>
                <c:pt idx="9">
                  <c:v>1.0</c:v>
                </c:pt>
                <c:pt idx="10">
                  <c:v>1.0</c:v>
                </c:pt>
                <c:pt idx="11">
                  <c:v>1.0</c:v>
                </c:pt>
                <c:pt idx="12">
                  <c:v>1.0</c:v>
                </c:pt>
                <c:pt idx="13">
                  <c:v>1.0</c:v>
                </c:pt>
                <c:pt idx="14">
                  <c:v>1.0</c:v>
                </c:pt>
                <c:pt idx="15">
                  <c:v>1.0</c:v>
                </c:pt>
                <c:pt idx="16">
                  <c:v>1.0</c:v>
                </c:pt>
                <c:pt idx="17">
                  <c:v>1.0</c:v>
                </c:pt>
                <c:pt idx="18">
                  <c:v>1.0</c:v>
                </c:pt>
                <c:pt idx="19">
                  <c:v>1.0</c:v>
                </c:pt>
                <c:pt idx="20">
                  <c:v>1.0</c:v>
                </c:pt>
                <c:pt idx="21">
                  <c:v>1.0</c:v>
                </c:pt>
                <c:pt idx="22">
                  <c:v>1.0</c:v>
                </c:pt>
                <c:pt idx="23">
                  <c:v>1.0</c:v>
                </c:pt>
                <c:pt idx="24">
                  <c:v>1.0</c:v>
                </c:pt>
                <c:pt idx="25">
                  <c:v>1.0</c:v>
                </c:pt>
                <c:pt idx="26">
                  <c:v>1.0</c:v>
                </c:pt>
                <c:pt idx="27">
                  <c:v>1.0</c:v>
                </c:pt>
                <c:pt idx="28">
                  <c:v>1.0</c:v>
                </c:pt>
                <c:pt idx="29">
                  <c:v>1.0</c:v>
                </c:pt>
                <c:pt idx="30">
                  <c:v>1.0</c:v>
                </c:pt>
                <c:pt idx="31">
                  <c:v>1.0</c:v>
                </c:pt>
                <c:pt idx="32">
                  <c:v>1.0</c:v>
                </c:pt>
                <c:pt idx="33">
                  <c:v>1.0</c:v>
                </c:pt>
                <c:pt idx="34">
                  <c:v>1.0</c:v>
                </c:pt>
                <c:pt idx="35">
                  <c:v>1.0</c:v>
                </c:pt>
                <c:pt idx="36">
                  <c:v>1.0</c:v>
                </c:pt>
                <c:pt idx="37">
                  <c:v>1.0</c:v>
                </c:pt>
                <c:pt idx="38">
                  <c:v>1.0</c:v>
                </c:pt>
                <c:pt idx="39">
                  <c:v>1.0</c:v>
                </c:pt>
                <c:pt idx="40">
                  <c:v>1.0</c:v>
                </c:pt>
                <c:pt idx="41">
                  <c:v>1.0</c:v>
                </c:pt>
                <c:pt idx="42">
                  <c:v>1.0</c:v>
                </c:pt>
                <c:pt idx="43">
                  <c:v>1.0</c:v>
                </c:pt>
                <c:pt idx="44">
                  <c:v>1.0</c:v>
                </c:pt>
                <c:pt idx="45">
                  <c:v>1.0</c:v>
                </c:pt>
                <c:pt idx="46">
                  <c:v>1.0</c:v>
                </c:pt>
              </c:numCache>
            </c:numRef>
          </c:val>
          <c:smooth val="0"/>
          <c:extLst xmlns:c16r2="http://schemas.microsoft.com/office/drawing/2015/06/chart">
            <c:ext xmlns:c16="http://schemas.microsoft.com/office/drawing/2014/chart" uri="{C3380CC4-5D6E-409C-BE32-E72D297353CC}">
              <c16:uniqueId val="{00000000-5862-BC46-ACED-92DCFDF947DE}"/>
            </c:ext>
          </c:extLst>
        </c:ser>
        <c:dLbls>
          <c:showLegendKey val="0"/>
          <c:showVal val="0"/>
          <c:showCatName val="0"/>
          <c:showSerName val="0"/>
          <c:showPercent val="0"/>
          <c:showBubbleSize val="0"/>
        </c:dLbls>
        <c:marker val="1"/>
        <c:smooth val="0"/>
        <c:axId val="2136613864"/>
        <c:axId val="-2065720504"/>
      </c:lineChart>
      <c:dateAx>
        <c:axId val="2138188600"/>
        <c:scaling>
          <c:orientation val="minMax"/>
        </c:scaling>
        <c:delete val="0"/>
        <c:axPos val="b"/>
        <c:numFmt formatCode="mmm\-yy" sourceLinked="1"/>
        <c:majorTickMark val="none"/>
        <c:minorTickMark val="none"/>
        <c:tickLblPos val="nextTo"/>
        <c:crossAx val="-2065258936"/>
        <c:crosses val="autoZero"/>
        <c:auto val="1"/>
        <c:lblOffset val="100"/>
        <c:baseTimeUnit val="months"/>
      </c:dateAx>
      <c:valAx>
        <c:axId val="-2065258936"/>
        <c:scaling>
          <c:orientation val="minMax"/>
        </c:scaling>
        <c:delete val="0"/>
        <c:axPos val="l"/>
        <c:majorGridlines/>
        <c:numFmt formatCode="_-* #,##0_-;\-* #,##0_-;_-* &quot;-&quot;??_-;_-@_-" sourceLinked="1"/>
        <c:majorTickMark val="none"/>
        <c:minorTickMark val="none"/>
        <c:tickLblPos val="nextTo"/>
        <c:spPr>
          <a:ln w="9525">
            <a:noFill/>
          </a:ln>
        </c:spPr>
        <c:crossAx val="2138188600"/>
        <c:crosses val="autoZero"/>
        <c:crossBetween val="between"/>
      </c:valAx>
      <c:valAx>
        <c:axId val="-2065720504"/>
        <c:scaling>
          <c:orientation val="minMax"/>
        </c:scaling>
        <c:delete val="0"/>
        <c:axPos val="r"/>
        <c:numFmt formatCode="0%" sourceLinked="1"/>
        <c:majorTickMark val="out"/>
        <c:minorTickMark val="none"/>
        <c:tickLblPos val="nextTo"/>
        <c:crossAx val="2136613864"/>
        <c:crosses val="max"/>
        <c:crossBetween val="between"/>
      </c:valAx>
      <c:dateAx>
        <c:axId val="2136613864"/>
        <c:scaling>
          <c:orientation val="minMax"/>
        </c:scaling>
        <c:delete val="1"/>
        <c:axPos val="b"/>
        <c:numFmt formatCode="mmm\-yy" sourceLinked="1"/>
        <c:majorTickMark val="out"/>
        <c:minorTickMark val="none"/>
        <c:tickLblPos val="nextTo"/>
        <c:crossAx val="-2065720504"/>
        <c:crosses val="autoZero"/>
        <c:auto val="1"/>
        <c:lblOffset val="100"/>
        <c:baseTimeUnit val="months"/>
      </c:dateAx>
    </c:plotArea>
    <c:legend>
      <c:legendPos val="b"/>
      <c:overlay val="0"/>
    </c:legend>
    <c:plotVisOnly val="1"/>
    <c:dispBlanksAs val="gap"/>
    <c:showDLblsOverMax val="0"/>
  </c:chart>
  <c:spPr>
    <a:ln>
      <a:noFill/>
    </a:ln>
  </c:spPr>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3" Type="http://schemas.openxmlformats.org/officeDocument/2006/relationships/hyperlink" Target="https://foresight.is/learn/support" TargetMode="External"/><Relationship Id="rId4" Type="http://schemas.openxmlformats.org/officeDocument/2006/relationships/hyperlink" Target="https://foresight.is/learn/starter-model-overview" TargetMode="External"/><Relationship Id="rId1" Type="http://schemas.openxmlformats.org/officeDocument/2006/relationships/hyperlink" Target="https://foresight.is/services" TargetMode="External"/><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330200</xdr:colOff>
      <xdr:row>0</xdr:row>
      <xdr:rowOff>114300</xdr:rowOff>
    </xdr:from>
    <xdr:to>
      <xdr:col>1</xdr:col>
      <xdr:colOff>7073900</xdr:colOff>
      <xdr:row>14</xdr:row>
      <xdr:rowOff>165100</xdr:rowOff>
    </xdr:to>
    <xdr:sp macro="" textlink="">
      <xdr:nvSpPr>
        <xdr:cNvPr id="2" name="Rectangle 1"/>
        <xdr:cNvSpPr/>
      </xdr:nvSpPr>
      <xdr:spPr>
        <a:xfrm>
          <a:off x="330200" y="114300"/>
          <a:ext cx="7188200" cy="2895600"/>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711200</xdr:colOff>
      <xdr:row>1</xdr:row>
      <xdr:rowOff>50800</xdr:rowOff>
    </xdr:from>
    <xdr:to>
      <xdr:col>8</xdr:col>
      <xdr:colOff>491661</xdr:colOff>
      <xdr:row>24</xdr:row>
      <xdr:rowOff>92870</xdr:rowOff>
    </xdr:to>
    <xdr:pic>
      <xdr:nvPicPr>
        <xdr:cNvPr id="2" name="Picture 1" descr="get started.png">
          <a:hlinkClick xmlns:r="http://schemas.openxmlformats.org/officeDocument/2006/relationships" r:id="rId1"/>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74000" y="266700"/>
          <a:ext cx="12594761" cy="7141370"/>
        </a:xfrm>
        <a:prstGeom prst="rect">
          <a:avLst/>
        </a:prstGeom>
      </xdr:spPr>
    </xdr:pic>
    <xdr:clientData/>
  </xdr:twoCellAnchor>
  <xdr:twoCellAnchor>
    <xdr:from>
      <xdr:col>0</xdr:col>
      <xdr:colOff>635000</xdr:colOff>
      <xdr:row>1</xdr:row>
      <xdr:rowOff>60324</xdr:rowOff>
    </xdr:from>
    <xdr:to>
      <xdr:col>2</xdr:col>
      <xdr:colOff>177800</xdr:colOff>
      <xdr:row>8</xdr:row>
      <xdr:rowOff>190500</xdr:rowOff>
    </xdr:to>
    <xdr:sp macro="" textlink="">
      <xdr:nvSpPr>
        <xdr:cNvPr id="3" name="Rectangle 2">
          <a:hlinkClick xmlns:r="http://schemas.openxmlformats.org/officeDocument/2006/relationships" r:id="rId3"/>
        </xdr:cNvPr>
        <xdr:cNvSpPr/>
      </xdr:nvSpPr>
      <xdr:spPr>
        <a:xfrm>
          <a:off x="635000" y="276224"/>
          <a:ext cx="6705600" cy="28860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660400</xdr:colOff>
      <xdr:row>10</xdr:row>
      <xdr:rowOff>60324</xdr:rowOff>
    </xdr:from>
    <xdr:to>
      <xdr:col>2</xdr:col>
      <xdr:colOff>228600</xdr:colOff>
      <xdr:row>18</xdr:row>
      <xdr:rowOff>0</xdr:rowOff>
    </xdr:to>
    <xdr:sp macro="" textlink="">
      <xdr:nvSpPr>
        <xdr:cNvPr id="4" name="Rectangle 3">
          <a:hlinkClick xmlns:r="http://schemas.openxmlformats.org/officeDocument/2006/relationships" r:id="rId4"/>
        </xdr:cNvPr>
        <xdr:cNvSpPr/>
      </xdr:nvSpPr>
      <xdr:spPr>
        <a:xfrm>
          <a:off x="660400" y="3463924"/>
          <a:ext cx="6731000" cy="2403476"/>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673100</xdr:colOff>
      <xdr:row>19</xdr:row>
      <xdr:rowOff>50800</xdr:rowOff>
    </xdr:from>
    <xdr:to>
      <xdr:col>2</xdr:col>
      <xdr:colOff>241300</xdr:colOff>
      <xdr:row>26</xdr:row>
      <xdr:rowOff>0</xdr:rowOff>
    </xdr:to>
    <xdr:sp macro="" textlink="">
      <xdr:nvSpPr>
        <xdr:cNvPr id="5" name="Rectangle 4">
          <a:hlinkClick xmlns:r="http://schemas.openxmlformats.org/officeDocument/2006/relationships" r:id="rId1"/>
        </xdr:cNvPr>
        <xdr:cNvSpPr/>
      </xdr:nvSpPr>
      <xdr:spPr>
        <a:xfrm>
          <a:off x="673100" y="6134100"/>
          <a:ext cx="6731000" cy="2413000"/>
        </a:xfrm>
        <a:prstGeom prst="rect">
          <a:avLst/>
        </a:prstGeom>
        <a:gradFill flip="none" rotWithShape="1">
          <a:gsLst>
            <a:gs pos="0">
              <a:schemeClr val="accent1">
                <a:tint val="100000"/>
                <a:shade val="100000"/>
                <a:satMod val="130000"/>
                <a:alpha val="8000"/>
              </a:schemeClr>
            </a:gs>
            <a:gs pos="100000">
              <a:schemeClr val="accent1">
                <a:tint val="50000"/>
                <a:shade val="100000"/>
                <a:satMod val="350000"/>
                <a:alpha val="8000"/>
              </a:schemeClr>
            </a:gs>
          </a:gsLst>
          <a:lin ang="16200000" scaled="0"/>
          <a:tileRect/>
        </a:gradFill>
        <a:ln>
          <a:solidFill>
            <a:schemeClr val="accent1">
              <a:shade val="95000"/>
              <a:satMod val="105000"/>
              <a:alpha val="16000"/>
            </a:schemeClr>
          </a:solid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2044700</xdr:colOff>
      <xdr:row>23</xdr:row>
      <xdr:rowOff>12700</xdr:rowOff>
    </xdr:from>
    <xdr:to>
      <xdr:col>2</xdr:col>
      <xdr:colOff>4318000</xdr:colOff>
      <xdr:row>29</xdr:row>
      <xdr:rowOff>165100</xdr:rowOff>
    </xdr:to>
    <xdr:sp macro="" textlink="">
      <xdr:nvSpPr>
        <xdr:cNvPr id="3" name="TextBox 2">
          <a:extLst>
            <a:ext uri="{FF2B5EF4-FFF2-40B4-BE49-F238E27FC236}">
              <a16:creationId xmlns="" xmlns:a16="http://schemas.microsoft.com/office/drawing/2014/main" id="{00000000-0008-0000-0100-000005000000}"/>
            </a:ext>
          </a:extLst>
        </xdr:cNvPr>
        <xdr:cNvSpPr txBox="1"/>
      </xdr:nvSpPr>
      <xdr:spPr>
        <a:xfrm>
          <a:off x="4749800" y="9512300"/>
          <a:ext cx="2273300" cy="1447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Forecast</a:t>
          </a:r>
          <a:endParaRPr lang="en-US" sz="1400" b="1" baseline="0">
            <a:latin typeface="Avenir Book"/>
            <a:cs typeface="Avenir Book"/>
          </a:endParaRPr>
        </a:p>
        <a:p>
          <a:pPr algn="ctr"/>
          <a:endParaRPr lang="en-US" sz="1200" b="1" baseline="0">
            <a:latin typeface="Avenir Book"/>
            <a:cs typeface="Avenir Book"/>
          </a:endParaRPr>
        </a:p>
        <a:p>
          <a:pPr algn="ctr"/>
          <a:r>
            <a:rPr lang="en-US" sz="1200" b="1" baseline="0">
              <a:latin typeface="Avenir Book"/>
              <a:cs typeface="Avenir Book"/>
            </a:rPr>
            <a:t>(Revenues, SG&amp;A, COGS, CAPEX, Debt, CAC, cash forecasting)</a:t>
          </a:r>
          <a:endParaRPr lang="en-US" sz="1200" b="1">
            <a:latin typeface="Avenir Book"/>
            <a:cs typeface="Avenir Book"/>
          </a:endParaRPr>
        </a:p>
      </xdr:txBody>
    </xdr:sp>
    <xdr:clientData/>
  </xdr:twoCellAnchor>
  <xdr:twoCellAnchor>
    <xdr:from>
      <xdr:col>2</xdr:col>
      <xdr:colOff>5956300</xdr:colOff>
      <xdr:row>23</xdr:row>
      <xdr:rowOff>25400</xdr:rowOff>
    </xdr:from>
    <xdr:to>
      <xdr:col>2</xdr:col>
      <xdr:colOff>8229600</xdr:colOff>
      <xdr:row>29</xdr:row>
      <xdr:rowOff>152400</xdr:rowOff>
    </xdr:to>
    <xdr:sp macro="" textlink="">
      <xdr:nvSpPr>
        <xdr:cNvPr id="6" name="TextBox 5">
          <a:extLst>
            <a:ext uri="{FF2B5EF4-FFF2-40B4-BE49-F238E27FC236}">
              <a16:creationId xmlns="" xmlns:a16="http://schemas.microsoft.com/office/drawing/2014/main" id="{00000000-0008-0000-0100-00000C000000}"/>
            </a:ext>
          </a:extLst>
        </xdr:cNvPr>
        <xdr:cNvSpPr txBox="1"/>
      </xdr:nvSpPr>
      <xdr:spPr>
        <a:xfrm>
          <a:off x="8661400" y="5207000"/>
          <a:ext cx="2273300" cy="14224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Key Reports</a:t>
          </a:r>
        </a:p>
        <a:p>
          <a:pPr algn="ctr"/>
          <a:endParaRPr lang="en-US" sz="1400" b="1" baseline="0">
            <a:latin typeface="Avenir Book"/>
            <a:cs typeface="Avenir Book"/>
          </a:endParaRPr>
        </a:p>
        <a:p>
          <a:pPr algn="ctr"/>
          <a:r>
            <a:rPr lang="en-US" sz="1200" b="1" baseline="0">
              <a:latin typeface="Avenir Book"/>
              <a:cs typeface="Avenir Book"/>
            </a:rPr>
            <a:t>(Sources and Uses, Cost Budget, and more, with data and charts)</a:t>
          </a:r>
        </a:p>
      </xdr:txBody>
    </xdr:sp>
    <xdr:clientData/>
  </xdr:twoCellAnchor>
  <xdr:twoCellAnchor>
    <xdr:from>
      <xdr:col>2</xdr:col>
      <xdr:colOff>469900</xdr:colOff>
      <xdr:row>26</xdr:row>
      <xdr:rowOff>88900</xdr:rowOff>
    </xdr:from>
    <xdr:to>
      <xdr:col>2</xdr:col>
      <xdr:colOff>2044700</xdr:colOff>
      <xdr:row>26</xdr:row>
      <xdr:rowOff>88900</xdr:rowOff>
    </xdr:to>
    <xdr:cxnSp macro="">
      <xdr:nvCxnSpPr>
        <xdr:cNvPr id="7" name="Straight Connector 6">
          <a:extLst>
            <a:ext uri="{FF2B5EF4-FFF2-40B4-BE49-F238E27FC236}">
              <a16:creationId xmlns="" xmlns:a16="http://schemas.microsoft.com/office/drawing/2014/main" id="{00000000-0008-0000-0100-000019000000}"/>
            </a:ext>
          </a:extLst>
        </xdr:cNvPr>
        <xdr:cNvCxnSpPr>
          <a:stCxn id="12" idx="3"/>
          <a:endCxn id="3" idx="1"/>
        </xdr:cNvCxnSpPr>
      </xdr:nvCxnSpPr>
      <xdr:spPr>
        <a:xfrm>
          <a:off x="3175000" y="10236200"/>
          <a:ext cx="15748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25400</xdr:colOff>
      <xdr:row>23</xdr:row>
      <xdr:rowOff>76200</xdr:rowOff>
    </xdr:from>
    <xdr:to>
      <xdr:col>2</xdr:col>
      <xdr:colOff>469900</xdr:colOff>
      <xdr:row>29</xdr:row>
      <xdr:rowOff>101600</xdr:rowOff>
    </xdr:to>
    <xdr:sp macro="" textlink="">
      <xdr:nvSpPr>
        <xdr:cNvPr id="12" name="TextBox 11">
          <a:extLst>
            <a:ext uri="{FF2B5EF4-FFF2-40B4-BE49-F238E27FC236}">
              <a16:creationId xmlns="" xmlns:a16="http://schemas.microsoft.com/office/drawing/2014/main" id="{00000000-0008-0000-0100-000029000000}"/>
            </a:ext>
          </a:extLst>
        </xdr:cNvPr>
        <xdr:cNvSpPr txBox="1"/>
      </xdr:nvSpPr>
      <xdr:spPr>
        <a:xfrm>
          <a:off x="457200" y="9575800"/>
          <a:ext cx="2717800" cy="132080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venir Book"/>
              <a:cs typeface="Avenir Book"/>
            </a:rPr>
            <a:t>Get Started</a:t>
          </a:r>
        </a:p>
        <a:p>
          <a:pPr algn="ctr"/>
          <a:endParaRPr lang="en-US" sz="1400" b="1">
            <a:latin typeface="Avenir Book"/>
            <a:cs typeface="Avenir Book"/>
          </a:endParaRPr>
        </a:p>
        <a:p>
          <a:pPr algn="ctr"/>
          <a:r>
            <a:rPr lang="en-US" sz="1200" b="1">
              <a:latin typeface="Avenir Book"/>
              <a:cs typeface="Avenir Book"/>
            </a:rPr>
            <a:t>(Model</a:t>
          </a:r>
          <a:r>
            <a:rPr lang="en-US" sz="1200" b="1" baseline="0">
              <a:latin typeface="Avenir Book"/>
              <a:cs typeface="Avenir Book"/>
            </a:rPr>
            <a:t> wide settings for dates and central assumptions.)</a:t>
          </a:r>
          <a:endParaRPr lang="en-US" sz="1200" b="1">
            <a:latin typeface="Avenir Book"/>
            <a:cs typeface="Avenir Book"/>
          </a:endParaRPr>
        </a:p>
      </xdr:txBody>
    </xdr:sp>
    <xdr:clientData/>
  </xdr:twoCellAnchor>
  <xdr:twoCellAnchor>
    <xdr:from>
      <xdr:col>2</xdr:col>
      <xdr:colOff>4318000</xdr:colOff>
      <xdr:row>26</xdr:row>
      <xdr:rowOff>88900</xdr:rowOff>
    </xdr:from>
    <xdr:to>
      <xdr:col>2</xdr:col>
      <xdr:colOff>5956300</xdr:colOff>
      <xdr:row>26</xdr:row>
      <xdr:rowOff>88900</xdr:rowOff>
    </xdr:to>
    <xdr:cxnSp macro="">
      <xdr:nvCxnSpPr>
        <xdr:cNvPr id="27" name="Straight Connector 26">
          <a:extLst>
            <a:ext uri="{FF2B5EF4-FFF2-40B4-BE49-F238E27FC236}">
              <a16:creationId xmlns="" xmlns:a16="http://schemas.microsoft.com/office/drawing/2014/main" id="{00000000-0008-0000-0100-00008C000000}"/>
            </a:ext>
          </a:extLst>
        </xdr:cNvPr>
        <xdr:cNvCxnSpPr>
          <a:stCxn id="3" idx="3"/>
          <a:endCxn id="6" idx="1"/>
        </xdr:cNvCxnSpPr>
      </xdr:nvCxnSpPr>
      <xdr:spPr>
        <a:xfrm>
          <a:off x="7023100" y="5918200"/>
          <a:ext cx="1638300" cy="0"/>
        </a:xfrm>
        <a:prstGeom prst="line">
          <a:avLst/>
        </a:prstGeom>
        <a:ln>
          <a:tailEnd type="triangle" w="lg"/>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2133600</xdr:colOff>
      <xdr:row>20</xdr:row>
      <xdr:rowOff>139700</xdr:rowOff>
    </xdr:from>
    <xdr:to>
      <xdr:col>2</xdr:col>
      <xdr:colOff>4229100</xdr:colOff>
      <xdr:row>21</xdr:row>
      <xdr:rowOff>203200</xdr:rowOff>
    </xdr:to>
    <xdr:sp macro="" textlink="">
      <xdr:nvSpPr>
        <xdr:cNvPr id="34" name="TextBox 33">
          <a:extLst>
            <a:ext uri="{FF2B5EF4-FFF2-40B4-BE49-F238E27FC236}">
              <a16:creationId xmlns="" xmlns:a16="http://schemas.microsoft.com/office/drawing/2014/main" id="{00000000-0008-0000-0100-0000B7000000}"/>
            </a:ext>
          </a:extLst>
        </xdr:cNvPr>
        <xdr:cNvSpPr txBox="1"/>
      </xdr:nvSpPr>
      <xdr:spPr>
        <a:xfrm>
          <a:off x="4838700" y="8991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 Calculations</a:t>
          </a:r>
        </a:p>
      </xdr:txBody>
    </xdr:sp>
    <xdr:clientData/>
  </xdr:twoCellAnchor>
  <xdr:twoCellAnchor>
    <xdr:from>
      <xdr:col>2</xdr:col>
      <xdr:colOff>6045200</xdr:colOff>
      <xdr:row>20</xdr:row>
      <xdr:rowOff>139700</xdr:rowOff>
    </xdr:from>
    <xdr:to>
      <xdr:col>2</xdr:col>
      <xdr:colOff>8140700</xdr:colOff>
      <xdr:row>21</xdr:row>
      <xdr:rowOff>203200</xdr:rowOff>
    </xdr:to>
    <xdr:sp macro="" textlink="">
      <xdr:nvSpPr>
        <xdr:cNvPr id="36" name="TextBox 35">
          <a:extLst>
            <a:ext uri="{FF2B5EF4-FFF2-40B4-BE49-F238E27FC236}">
              <a16:creationId xmlns="" xmlns:a16="http://schemas.microsoft.com/office/drawing/2014/main" id="{00000000-0008-0000-0100-0000B9000000}"/>
            </a:ext>
          </a:extLst>
        </xdr:cNvPr>
        <xdr:cNvSpPr txBox="1"/>
      </xdr:nvSpPr>
      <xdr:spPr>
        <a:xfrm>
          <a:off x="8750300" y="4673600"/>
          <a:ext cx="2095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Presentation &amp; Reporting</a:t>
          </a:r>
        </a:p>
      </xdr:txBody>
    </xdr:sp>
    <xdr:clientData/>
  </xdr:twoCellAnchor>
  <xdr:twoCellAnchor>
    <xdr:from>
      <xdr:col>1</xdr:col>
      <xdr:colOff>114300</xdr:colOff>
      <xdr:row>20</xdr:row>
      <xdr:rowOff>114300</xdr:rowOff>
    </xdr:from>
    <xdr:to>
      <xdr:col>2</xdr:col>
      <xdr:colOff>342900</xdr:colOff>
      <xdr:row>21</xdr:row>
      <xdr:rowOff>177800</xdr:rowOff>
    </xdr:to>
    <xdr:sp macro="" textlink="">
      <xdr:nvSpPr>
        <xdr:cNvPr id="37" name="TextBox 36">
          <a:extLst>
            <a:ext uri="{FF2B5EF4-FFF2-40B4-BE49-F238E27FC236}">
              <a16:creationId xmlns="" xmlns:a16="http://schemas.microsoft.com/office/drawing/2014/main" id="{00000000-0008-0000-0100-0000BB000000}"/>
            </a:ext>
          </a:extLst>
        </xdr:cNvPr>
        <xdr:cNvSpPr txBox="1"/>
      </xdr:nvSpPr>
      <xdr:spPr>
        <a:xfrm>
          <a:off x="546100" y="8966200"/>
          <a:ext cx="25019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latin typeface="Avenir Book"/>
              <a:cs typeface="Avenir Book"/>
            </a:rPr>
            <a:t>Core</a:t>
          </a:r>
          <a:r>
            <a:rPr lang="en-US" sz="1200" b="1" baseline="0">
              <a:latin typeface="Avenir Book"/>
              <a:cs typeface="Avenir Book"/>
            </a:rPr>
            <a:t> Inputs</a:t>
          </a:r>
          <a:endParaRPr lang="en-US" sz="1200" b="1">
            <a:latin typeface="Avenir Book"/>
            <a:cs typeface="Avenir Book"/>
          </a:endParaRPr>
        </a:p>
      </xdr:txBody>
    </xdr:sp>
    <xdr:clientData/>
  </xdr:twoCellAnchor>
  <xdr:twoCellAnchor>
    <xdr:from>
      <xdr:col>2</xdr:col>
      <xdr:colOff>2070100</xdr:colOff>
      <xdr:row>30</xdr:row>
      <xdr:rowOff>38100</xdr:rowOff>
    </xdr:from>
    <xdr:to>
      <xdr:col>2</xdr:col>
      <xdr:colOff>4279900</xdr:colOff>
      <xdr:row>33</xdr:row>
      <xdr:rowOff>88900</xdr:rowOff>
    </xdr:to>
    <xdr:sp macro="" textlink="">
      <xdr:nvSpPr>
        <xdr:cNvPr id="47" name="TextBox 46">
          <a:extLst>
            <a:ext uri="{FF2B5EF4-FFF2-40B4-BE49-F238E27FC236}">
              <a16:creationId xmlns="" xmlns:a16="http://schemas.microsoft.com/office/drawing/2014/main" id="{00000000-0008-0000-0100-0000C6000000}"/>
            </a:ext>
          </a:extLst>
        </xdr:cNvPr>
        <xdr:cNvSpPr txBox="1"/>
      </xdr:nvSpPr>
      <xdr:spPr>
        <a:xfrm>
          <a:off x="4775200" y="11049000"/>
          <a:ext cx="22098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Required. Core of operating expenses</a:t>
          </a:r>
          <a:r>
            <a:rPr lang="en-US" sz="1200" b="0" i="1" baseline="0">
              <a:latin typeface="Avenir Book"/>
              <a:cs typeface="Avenir Book"/>
            </a:rPr>
            <a:t> calculations</a:t>
          </a:r>
          <a:endParaRPr lang="en-US" sz="1200" b="0" i="1">
            <a:latin typeface="Avenir Book"/>
            <a:cs typeface="Avenir Book"/>
          </a:endParaRPr>
        </a:p>
      </xdr:txBody>
    </xdr:sp>
    <xdr:clientData/>
  </xdr:twoCellAnchor>
  <xdr:twoCellAnchor>
    <xdr:from>
      <xdr:col>1</xdr:col>
      <xdr:colOff>76200</xdr:colOff>
      <xdr:row>29</xdr:row>
      <xdr:rowOff>203200</xdr:rowOff>
    </xdr:from>
    <xdr:to>
      <xdr:col>2</xdr:col>
      <xdr:colOff>419100</xdr:colOff>
      <xdr:row>33</xdr:row>
      <xdr:rowOff>38100</xdr:rowOff>
    </xdr:to>
    <xdr:sp macro="" textlink="">
      <xdr:nvSpPr>
        <xdr:cNvPr id="49" name="TextBox 48">
          <a:extLst>
            <a:ext uri="{FF2B5EF4-FFF2-40B4-BE49-F238E27FC236}">
              <a16:creationId xmlns="" xmlns:a16="http://schemas.microsoft.com/office/drawing/2014/main" id="{00000000-0008-0000-0100-0000C8000000}"/>
            </a:ext>
          </a:extLst>
        </xdr:cNvPr>
        <xdr:cNvSpPr txBox="1"/>
      </xdr:nvSpPr>
      <xdr:spPr>
        <a:xfrm>
          <a:off x="508000" y="10998200"/>
          <a:ext cx="26162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latin typeface="Avenir Book"/>
              <a:cs typeface="Avenir Book"/>
            </a:rPr>
            <a:t>Critical. Contains key inputs used throughout model.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226482</xdr:colOff>
      <xdr:row>69</xdr:row>
      <xdr:rowOff>173566</xdr:rowOff>
    </xdr:from>
    <xdr:to>
      <xdr:col>13</xdr:col>
      <xdr:colOff>901700</xdr:colOff>
      <xdr:row>99</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787400</xdr:colOff>
      <xdr:row>106</xdr:row>
      <xdr:rowOff>101600</xdr:rowOff>
    </xdr:from>
    <xdr:to>
      <xdr:col>10</xdr:col>
      <xdr:colOff>508000</xdr:colOff>
      <xdr:row>125</xdr:row>
      <xdr:rowOff>101600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139700</xdr:colOff>
      <xdr:row>17</xdr:row>
      <xdr:rowOff>114300</xdr:rowOff>
    </xdr:from>
    <xdr:to>
      <xdr:col>14</xdr:col>
      <xdr:colOff>596900</xdr:colOff>
      <xdr:row>45</xdr:row>
      <xdr:rowOff>127000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139700</xdr:colOff>
      <xdr:row>149</xdr:row>
      <xdr:rowOff>114300</xdr:rowOff>
    </xdr:from>
    <xdr:to>
      <xdr:col>10</xdr:col>
      <xdr:colOff>50800</xdr:colOff>
      <xdr:row>177</xdr:row>
      <xdr:rowOff>38100</xdr:rowOff>
    </xdr:to>
    <xdr:graphicFrame macro="">
      <xdr:nvGraphicFramePr>
        <xdr:cNvPr id="5" name="Chart 4">
          <a:extLst>
            <a:ext uri="{FF2B5EF4-FFF2-40B4-BE49-F238E27FC236}">
              <a16:creationId xmlns=""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oresight.is/privacy"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B2:B90"/>
  <sheetViews>
    <sheetView showGridLines="0" tabSelected="1" workbookViewId="0">
      <selection activeCell="B17" sqref="B17"/>
    </sheetView>
  </sheetViews>
  <sheetFormatPr baseColWidth="10" defaultColWidth="10.83203125" defaultRowHeight="17" x14ac:dyDescent="0"/>
  <cols>
    <col min="1" max="1" width="5.83203125" style="60" customWidth="1"/>
    <col min="2" max="2" width="192" style="60" customWidth="1"/>
    <col min="3" max="16384" width="10.83203125" style="60"/>
  </cols>
  <sheetData>
    <row r="2" spans="2:2" ht="20">
      <c r="B2" s="102" t="s">
        <v>302</v>
      </c>
    </row>
    <row r="3" spans="2:2">
      <c r="B3" s="86"/>
    </row>
    <row r="4" spans="2:2">
      <c r="B4" s="30" t="s">
        <v>42</v>
      </c>
    </row>
    <row r="5" spans="2:2">
      <c r="B5" s="30" t="s">
        <v>227</v>
      </c>
    </row>
    <row r="6" spans="2:2">
      <c r="B6" s="30" t="s">
        <v>43</v>
      </c>
    </row>
    <row r="7" spans="2:2">
      <c r="B7" s="103" t="s">
        <v>44</v>
      </c>
    </row>
    <row r="8" spans="2:2">
      <c r="B8" s="30"/>
    </row>
    <row r="9" spans="2:2">
      <c r="B9" s="104" t="s">
        <v>182</v>
      </c>
    </row>
    <row r="10" spans="2:2">
      <c r="B10" s="105" t="s">
        <v>303</v>
      </c>
    </row>
    <row r="11" spans="2:2">
      <c r="B11" s="105" t="s">
        <v>305</v>
      </c>
    </row>
    <row r="12" spans="2:2">
      <c r="B12" s="105" t="s">
        <v>304</v>
      </c>
    </row>
    <row r="13" spans="2:2">
      <c r="B13" s="103" t="s">
        <v>228</v>
      </c>
    </row>
    <row r="14" spans="2:2">
      <c r="B14" s="106" t="s">
        <v>229</v>
      </c>
    </row>
    <row r="15" spans="2:2">
      <c r="B15" s="30"/>
    </row>
    <row r="16" spans="2:2">
      <c r="B16" s="30"/>
    </row>
    <row r="17" spans="2:2">
      <c r="B17" s="62" t="s">
        <v>45</v>
      </c>
    </row>
    <row r="18" spans="2:2" ht="34">
      <c r="B18" s="61" t="s">
        <v>219</v>
      </c>
    </row>
    <row r="19" spans="2:2">
      <c r="B19" s="61"/>
    </row>
    <row r="20" spans="2:2">
      <c r="B20" s="62" t="s">
        <v>46</v>
      </c>
    </row>
    <row r="21" spans="2:2" ht="34">
      <c r="B21" s="61" t="s">
        <v>88</v>
      </c>
    </row>
    <row r="22" spans="2:2">
      <c r="B22" s="61"/>
    </row>
    <row r="23" spans="2:2">
      <c r="B23" s="62" t="s">
        <v>89</v>
      </c>
    </row>
    <row r="24" spans="2:2">
      <c r="B24" s="61" t="s">
        <v>306</v>
      </c>
    </row>
    <row r="25" spans="2:2">
      <c r="B25" s="61"/>
    </row>
    <row r="26" spans="2:2">
      <c r="B26" s="62" t="s">
        <v>47</v>
      </c>
    </row>
    <row r="27" spans="2:2">
      <c r="B27" s="61" t="s">
        <v>90</v>
      </c>
    </row>
    <row r="28" spans="2:2" ht="34">
      <c r="B28" s="61" t="s">
        <v>91</v>
      </c>
    </row>
    <row r="29" spans="2:2">
      <c r="B29" s="61" t="s">
        <v>114</v>
      </c>
    </row>
    <row r="30" spans="2:2">
      <c r="B30" s="62" t="s">
        <v>92</v>
      </c>
    </row>
    <row r="31" spans="2:2">
      <c r="B31" s="61" t="s">
        <v>93</v>
      </c>
    </row>
    <row r="32" spans="2:2">
      <c r="B32" s="61" t="s">
        <v>94</v>
      </c>
    </row>
    <row r="33" spans="2:2">
      <c r="B33" s="61" t="s">
        <v>154</v>
      </c>
    </row>
    <row r="34" spans="2:2" ht="34">
      <c r="B34" s="61" t="s">
        <v>95</v>
      </c>
    </row>
    <row r="35" spans="2:2">
      <c r="B35" s="61" t="s">
        <v>152</v>
      </c>
    </row>
    <row r="36" spans="2:2" ht="34">
      <c r="B36" s="61" t="s">
        <v>96</v>
      </c>
    </row>
    <row r="37" spans="2:2">
      <c r="B37" s="61"/>
    </row>
    <row r="38" spans="2:2">
      <c r="B38" s="62" t="s">
        <v>48</v>
      </c>
    </row>
    <row r="39" spans="2:2">
      <c r="B39" s="61" t="s">
        <v>49</v>
      </c>
    </row>
    <row r="40" spans="2:2">
      <c r="B40" s="61"/>
    </row>
    <row r="41" spans="2:2">
      <c r="B41" s="93" t="s">
        <v>176</v>
      </c>
    </row>
    <row r="42" spans="2:2">
      <c r="B42" s="94" t="s">
        <v>177</v>
      </c>
    </row>
    <row r="43" spans="2:2">
      <c r="B43" s="94" t="s">
        <v>50</v>
      </c>
    </row>
    <row r="44" spans="2:2">
      <c r="B44" s="94" t="s">
        <v>178</v>
      </c>
    </row>
    <row r="45" spans="2:2">
      <c r="B45" s="94" t="s">
        <v>156</v>
      </c>
    </row>
    <row r="46" spans="2:2">
      <c r="B46" s="95"/>
    </row>
    <row r="47" spans="2:2">
      <c r="B47" s="97" t="s">
        <v>179</v>
      </c>
    </row>
    <row r="48" spans="2:2">
      <c r="B48" s="97"/>
    </row>
    <row r="49" spans="2:2">
      <c r="B49" s="98" t="s">
        <v>180</v>
      </c>
    </row>
    <row r="50" spans="2:2" ht="34">
      <c r="B50" s="30" t="s">
        <v>211</v>
      </c>
    </row>
    <row r="51" spans="2:2">
      <c r="B51" s="30"/>
    </row>
    <row r="52" spans="2:2">
      <c r="B52" s="98" t="s">
        <v>181</v>
      </c>
    </row>
    <row r="53" spans="2:2" ht="68">
      <c r="B53" s="30" t="s">
        <v>212</v>
      </c>
    </row>
    <row r="54" spans="2:2">
      <c r="B54" s="30"/>
    </row>
    <row r="55" spans="2:2">
      <c r="B55" s="98" t="s">
        <v>182</v>
      </c>
    </row>
    <row r="56" spans="2:2" ht="51">
      <c r="B56" s="30" t="s">
        <v>183</v>
      </c>
    </row>
    <row r="57" spans="2:2" ht="34">
      <c r="B57" s="30" t="s">
        <v>184</v>
      </c>
    </row>
    <row r="58" spans="2:2">
      <c r="B58" s="30"/>
    </row>
    <row r="59" spans="2:2">
      <c r="B59" s="98" t="s">
        <v>185</v>
      </c>
    </row>
    <row r="60" spans="2:2" ht="68">
      <c r="B60" s="30" t="s">
        <v>186</v>
      </c>
    </row>
    <row r="61" spans="2:2">
      <c r="B61" s="30" t="s">
        <v>187</v>
      </c>
    </row>
    <row r="62" spans="2:2">
      <c r="B62" s="30"/>
    </row>
    <row r="63" spans="2:2">
      <c r="B63" s="98" t="s">
        <v>188</v>
      </c>
    </row>
    <row r="64" spans="2:2" ht="51">
      <c r="B64" s="30" t="s">
        <v>189</v>
      </c>
    </row>
    <row r="65" spans="2:2" ht="68">
      <c r="B65" s="30" t="s">
        <v>213</v>
      </c>
    </row>
    <row r="66" spans="2:2" ht="51">
      <c r="B66" s="30" t="s">
        <v>190</v>
      </c>
    </row>
    <row r="67" spans="2:2" ht="34">
      <c r="B67" s="30" t="s">
        <v>215</v>
      </c>
    </row>
    <row r="68" spans="2:2">
      <c r="B68" s="30"/>
    </row>
    <row r="69" spans="2:2">
      <c r="B69" s="98" t="s">
        <v>191</v>
      </c>
    </row>
    <row r="70" spans="2:2" ht="51">
      <c r="B70" s="30" t="s">
        <v>214</v>
      </c>
    </row>
    <row r="71" spans="2:2">
      <c r="B71" s="30"/>
    </row>
    <row r="72" spans="2:2">
      <c r="B72" s="98" t="s">
        <v>192</v>
      </c>
    </row>
    <row r="73" spans="2:2" ht="51">
      <c r="B73" s="30" t="s">
        <v>193</v>
      </c>
    </row>
    <row r="74" spans="2:2">
      <c r="B74" s="30"/>
    </row>
    <row r="75" spans="2:2">
      <c r="B75" s="98" t="s">
        <v>194</v>
      </c>
    </row>
    <row r="76" spans="2:2">
      <c r="B76" s="30" t="s">
        <v>195</v>
      </c>
    </row>
    <row r="77" spans="2:2">
      <c r="B77" s="30"/>
    </row>
    <row r="78" spans="2:2">
      <c r="B78" s="98" t="s">
        <v>196</v>
      </c>
    </row>
    <row r="79" spans="2:2">
      <c r="B79" s="30" t="s">
        <v>216</v>
      </c>
    </row>
    <row r="80" spans="2:2">
      <c r="B80" s="30" t="s">
        <v>197</v>
      </c>
    </row>
    <row r="81" spans="2:2">
      <c r="B81" s="30" t="s">
        <v>198</v>
      </c>
    </row>
    <row r="82" spans="2:2" ht="51">
      <c r="B82" s="30" t="s">
        <v>199</v>
      </c>
    </row>
    <row r="83" spans="2:2">
      <c r="B83" s="30"/>
    </row>
    <row r="84" spans="2:2">
      <c r="B84" s="98" t="s">
        <v>200</v>
      </c>
    </row>
    <row r="85" spans="2:2" ht="34">
      <c r="B85" s="30" t="s">
        <v>201</v>
      </c>
    </row>
    <row r="86" spans="2:2">
      <c r="B86" s="30"/>
    </row>
    <row r="87" spans="2:2">
      <c r="B87" s="98" t="s">
        <v>202</v>
      </c>
    </row>
    <row r="88" spans="2:2">
      <c r="B88" s="30" t="s">
        <v>203</v>
      </c>
    </row>
    <row r="89" spans="2:2" ht="34">
      <c r="B89" s="30" t="s">
        <v>204</v>
      </c>
    </row>
    <row r="90" spans="2:2" ht="34">
      <c r="B90" s="30" t="s">
        <v>205</v>
      </c>
    </row>
  </sheetData>
  <hyperlinks>
    <hyperlink ref="B76" r:id="rId1"/>
  </hyperlinks>
  <pageMargins left="0.75" right="0.75" top="1" bottom="1" header="0.5" footer="0.5"/>
  <pageSetup scale="63" orientation="landscape" horizontalDpi="4294967292" verticalDpi="4294967292"/>
  <drawing r:id="rId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25"/>
  <sheetViews>
    <sheetView showGridLines="0" workbookViewId="0">
      <selection activeCell="A2" sqref="A2"/>
    </sheetView>
  </sheetViews>
  <sheetFormatPr baseColWidth="10" defaultRowHeight="17" x14ac:dyDescent="0"/>
  <cols>
    <col min="1" max="1" width="10.83203125" style="91" customWidth="1"/>
    <col min="2" max="2" width="83.1640625" style="91" customWidth="1"/>
    <col min="3" max="3" width="14.33203125" style="91" customWidth="1"/>
    <col min="4" max="4" width="59.5" style="91" customWidth="1"/>
    <col min="5" max="5" width="13.1640625" style="91" customWidth="1"/>
    <col min="6" max="6" width="59.5" style="91" customWidth="1"/>
    <col min="7" max="16384" width="10.83203125" style="91"/>
  </cols>
  <sheetData>
    <row r="3" spans="2:2" s="89" customFormat="1" ht="23">
      <c r="B3" s="88" t="s">
        <v>160</v>
      </c>
    </row>
    <row r="4" spans="2:2" s="89" customFormat="1"/>
    <row r="5" spans="2:2" s="90" customFormat="1" ht="20">
      <c r="B5" s="90" t="s">
        <v>161</v>
      </c>
    </row>
    <row r="6" spans="2:2" s="90" customFormat="1" ht="20">
      <c r="B6" s="90" t="s">
        <v>162</v>
      </c>
    </row>
    <row r="7" spans="2:2" s="90" customFormat="1" ht="20"/>
    <row r="8" spans="2:2" s="90" customFormat="1" ht="100">
      <c r="B8" s="90" t="s">
        <v>163</v>
      </c>
    </row>
    <row r="12" spans="2:2" ht="23">
      <c r="B12" s="88" t="s">
        <v>164</v>
      </c>
    </row>
    <row r="13" spans="2:2">
      <c r="B13" s="89"/>
    </row>
    <row r="14" spans="2:2" ht="20">
      <c r="B14" s="90" t="s">
        <v>165</v>
      </c>
    </row>
    <row r="15" spans="2:2" ht="20">
      <c r="B15" s="90" t="s">
        <v>328</v>
      </c>
    </row>
    <row r="16" spans="2:2" ht="20">
      <c r="B16" s="90"/>
    </row>
    <row r="17" spans="2:2" ht="60">
      <c r="B17" s="90" t="s">
        <v>166</v>
      </c>
    </row>
    <row r="21" spans="2:2" ht="23">
      <c r="B21" s="88" t="s">
        <v>167</v>
      </c>
    </row>
    <row r="22" spans="2:2">
      <c r="B22" s="89"/>
    </row>
    <row r="23" spans="2:2" ht="20">
      <c r="B23" s="90" t="s">
        <v>168</v>
      </c>
    </row>
    <row r="24" spans="2:2" ht="20">
      <c r="B24" s="90"/>
    </row>
    <row r="25" spans="2:2" ht="80">
      <c r="B25" s="90" t="s">
        <v>169</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9"/>
  <sheetViews>
    <sheetView showGridLines="0" workbookViewId="0"/>
  </sheetViews>
  <sheetFormatPr baseColWidth="10" defaultRowHeight="17" x14ac:dyDescent="0"/>
  <cols>
    <col min="1" max="1" width="3.6640625" style="26" customWidth="1"/>
    <col min="2" max="2" width="156.33203125" style="26" customWidth="1"/>
    <col min="3" max="16384" width="10.83203125" style="26"/>
  </cols>
  <sheetData>
    <row r="1" spans="2:2">
      <c r="B1" s="64"/>
    </row>
    <row r="2" spans="2:2">
      <c r="B2" s="92" t="s">
        <v>170</v>
      </c>
    </row>
    <row r="3" spans="2:2">
      <c r="B3" s="92"/>
    </row>
    <row r="4" spans="2:2" ht="34">
      <c r="B4" s="64" t="str">
        <f>"This Investor Presentation is provided for informational purposes only and does not constitute an offer to buy or a solicitation of an offer to invest, or to procure an investment in "&amp;'Get Started'!D6&amp;" (the “Company”)."</f>
        <v>This Investor Presentation is provided for informational purposes only and does not constitute an offer to buy or a solicitation of an offer to invest, or to procure an investment in Company (the “Company”).</v>
      </c>
    </row>
    <row r="5" spans="2:2" ht="51">
      <c r="B5" s="64" t="s">
        <v>171</v>
      </c>
    </row>
    <row r="6" spans="2:2" ht="119">
      <c r="B6" s="64" t="s">
        <v>172</v>
      </c>
    </row>
    <row r="7" spans="2:2" ht="170">
      <c r="B7" s="64" t="s">
        <v>173</v>
      </c>
    </row>
    <row r="8" spans="2:2" ht="34">
      <c r="B8" s="64" t="s">
        <v>174</v>
      </c>
    </row>
    <row r="9" spans="2:2" ht="170">
      <c r="B9" s="64" t="s">
        <v>175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72"/>
  <sheetViews>
    <sheetView showGridLines="0" workbookViewId="0">
      <pane ySplit="2" topLeftCell="A3" activePane="bottomLeft" state="frozen"/>
      <selection activeCell="B10" sqref="B10"/>
      <selection pane="bottomLeft" activeCell="B2" sqref="B2"/>
    </sheetView>
  </sheetViews>
  <sheetFormatPr baseColWidth="10" defaultColWidth="10.83203125" defaultRowHeight="17" x14ac:dyDescent="0"/>
  <cols>
    <col min="1" max="1" width="5.6640625" style="59" customWidth="1"/>
    <col min="2" max="2" width="29.83203125" style="26" customWidth="1"/>
    <col min="3" max="3" width="160.83203125" style="64" customWidth="1"/>
    <col min="4" max="12" width="10.83203125" style="26"/>
    <col min="13" max="13" width="11.5" style="26" bestFit="1" customWidth="1"/>
    <col min="14" max="15" width="11" style="26" bestFit="1" customWidth="1"/>
    <col min="16" max="16384" width="10.83203125" style="26"/>
  </cols>
  <sheetData>
    <row r="2" spans="1:3">
      <c r="B2" s="63" t="s">
        <v>97</v>
      </c>
    </row>
    <row r="4" spans="1:3">
      <c r="B4" s="65" t="s">
        <v>98</v>
      </c>
      <c r="C4" s="65" t="s">
        <v>99</v>
      </c>
    </row>
    <row r="5" spans="1:3">
      <c r="B5" s="63"/>
    </row>
    <row r="6" spans="1:3">
      <c r="A6" s="66"/>
      <c r="B6" s="67" t="s">
        <v>100</v>
      </c>
      <c r="C6" s="68" t="s">
        <v>118</v>
      </c>
    </row>
    <row r="7" spans="1:3">
      <c r="A7" s="66"/>
      <c r="B7" s="96" t="s">
        <v>160</v>
      </c>
      <c r="C7" s="96" t="s">
        <v>209</v>
      </c>
    </row>
    <row r="8" spans="1:3">
      <c r="A8" s="66"/>
      <c r="B8" s="96" t="s">
        <v>188</v>
      </c>
      <c r="C8" s="96" t="s">
        <v>210</v>
      </c>
    </row>
    <row r="9" spans="1:3">
      <c r="A9" s="66"/>
      <c r="B9" s="67" t="s">
        <v>101</v>
      </c>
      <c r="C9" s="68" t="s">
        <v>102</v>
      </c>
    </row>
    <row r="10" spans="1:3">
      <c r="A10" s="66"/>
      <c r="B10" s="67" t="s">
        <v>115</v>
      </c>
      <c r="C10" s="68" t="s">
        <v>117</v>
      </c>
    </row>
    <row r="11" spans="1:3" ht="34">
      <c r="A11" s="66"/>
      <c r="B11" s="67" t="s">
        <v>103</v>
      </c>
      <c r="C11" s="68" t="s">
        <v>327</v>
      </c>
    </row>
    <row r="12" spans="1:3">
      <c r="A12" s="66"/>
      <c r="B12" s="67" t="s">
        <v>104</v>
      </c>
      <c r="C12" s="68" t="s">
        <v>326</v>
      </c>
    </row>
    <row r="13" spans="1:3">
      <c r="A13" s="66"/>
      <c r="B13" s="67" t="s">
        <v>105</v>
      </c>
      <c r="C13" s="68" t="s">
        <v>116</v>
      </c>
    </row>
    <row r="14" spans="1:3">
      <c r="A14" s="66"/>
      <c r="B14" s="67"/>
      <c r="C14" s="68"/>
    </row>
    <row r="16" spans="1:3">
      <c r="B16" s="63" t="s">
        <v>106</v>
      </c>
    </row>
    <row r="19" spans="2:3">
      <c r="B19" s="65" t="s">
        <v>107</v>
      </c>
      <c r="C19" s="69"/>
    </row>
    <row r="22" spans="2:3">
      <c r="B22" s="70"/>
      <c r="C22" s="71"/>
    </row>
    <row r="67" spans="1:3">
      <c r="A67" s="66"/>
      <c r="B67" s="67"/>
      <c r="C67" s="68"/>
    </row>
    <row r="68" spans="1:3">
      <c r="A68" s="66"/>
      <c r="B68" s="67"/>
      <c r="C68" s="68"/>
    </row>
    <row r="69" spans="1:3">
      <c r="A69" s="66"/>
      <c r="B69" s="67"/>
      <c r="C69" s="68"/>
    </row>
    <row r="70" spans="1:3">
      <c r="A70" s="66"/>
      <c r="B70" s="67"/>
      <c r="C70" s="68"/>
    </row>
    <row r="71" spans="1:3">
      <c r="A71" s="66"/>
    </row>
    <row r="72" spans="1:3">
      <c r="A72" s="66"/>
      <c r="B72" s="67"/>
      <c r="C72" s="68"/>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Y38"/>
  <sheetViews>
    <sheetView showGridLines="0" workbookViewId="0">
      <pane ySplit="2" topLeftCell="A3" activePane="bottomLeft" state="frozen"/>
      <selection activeCell="B2" sqref="B2"/>
      <selection pane="bottomLeft" activeCell="D9" sqref="D9"/>
    </sheetView>
  </sheetViews>
  <sheetFormatPr baseColWidth="10" defaultColWidth="6.5" defaultRowHeight="17" x14ac:dyDescent="0"/>
  <cols>
    <col min="1" max="1" width="5.83203125" style="26" customWidth="1"/>
    <col min="2" max="2" width="48" style="27" customWidth="1"/>
    <col min="3" max="3" width="5.83203125" style="31" customWidth="1"/>
    <col min="4" max="4" width="17.83203125" style="26" customWidth="1"/>
    <col min="5" max="5" width="2.33203125" style="26" customWidth="1"/>
    <col min="6" max="6" width="109.83203125" style="30" customWidth="1"/>
    <col min="7" max="12" width="15.33203125" style="26" customWidth="1"/>
    <col min="13" max="13" width="16.83203125" style="26" customWidth="1"/>
    <col min="14" max="15" width="17" style="26" customWidth="1"/>
    <col min="16" max="17" width="14.33203125" style="35" customWidth="1"/>
    <col min="18" max="18" width="13.5" style="35" customWidth="1"/>
    <col min="19" max="19" width="15.33203125" style="35" customWidth="1"/>
    <col min="20" max="20" width="14.6640625" style="35" customWidth="1"/>
    <col min="21" max="25" width="13.1640625" style="35" customWidth="1"/>
    <col min="26" max="33" width="13.1640625" style="26" customWidth="1"/>
    <col min="34" max="16384" width="6.5" style="26"/>
  </cols>
  <sheetData>
    <row r="2" spans="2:8">
      <c r="B2" s="28" t="s">
        <v>26</v>
      </c>
      <c r="C2" s="29"/>
    </row>
    <row r="4" spans="2:8">
      <c r="B4" s="28" t="s">
        <v>27</v>
      </c>
      <c r="C4" s="29"/>
      <c r="F4" s="27"/>
    </row>
    <row r="5" spans="2:8">
      <c r="B5" s="28"/>
      <c r="C5" s="29"/>
      <c r="F5" s="27"/>
    </row>
    <row r="6" spans="2:8">
      <c r="B6" s="27" t="s">
        <v>206</v>
      </c>
      <c r="D6" s="32" t="s">
        <v>207</v>
      </c>
      <c r="F6" s="95" t="s">
        <v>208</v>
      </c>
    </row>
    <row r="7" spans="2:8">
      <c r="B7" s="27" t="s">
        <v>28</v>
      </c>
      <c r="D7" s="32" t="s">
        <v>29</v>
      </c>
      <c r="F7" s="3" t="s">
        <v>30</v>
      </c>
    </row>
    <row r="8" spans="2:8">
      <c r="B8" s="27" t="s">
        <v>31</v>
      </c>
      <c r="D8" s="33">
        <f ca="1">TODAY()</f>
        <v>43482</v>
      </c>
      <c r="F8" s="3" t="s">
        <v>32</v>
      </c>
    </row>
    <row r="9" spans="2:8">
      <c r="B9" s="27" t="s">
        <v>157</v>
      </c>
      <c r="D9" s="33">
        <f ca="1">DATE(YEAR(D8),12,31)</f>
        <v>43830</v>
      </c>
      <c r="F9" s="86" t="s">
        <v>158</v>
      </c>
    </row>
    <row r="10" spans="2:8">
      <c r="B10" s="27" t="s">
        <v>51</v>
      </c>
      <c r="C10" s="31" t="str">
        <f>D$7</f>
        <v>$</v>
      </c>
      <c r="D10" s="36">
        <v>0</v>
      </c>
      <c r="E10" s="27"/>
      <c r="F10" s="3" t="s">
        <v>53</v>
      </c>
    </row>
    <row r="11" spans="2:8">
      <c r="D11" s="27"/>
      <c r="E11" s="27"/>
      <c r="F11" s="73"/>
    </row>
    <row r="12" spans="2:8">
      <c r="F12" s="73"/>
    </row>
    <row r="13" spans="2:8">
      <c r="B13" s="28" t="s">
        <v>288</v>
      </c>
      <c r="F13" s="26"/>
    </row>
    <row r="15" spans="2:8">
      <c r="B15" s="27" t="s">
        <v>230</v>
      </c>
      <c r="C15" s="31" t="s">
        <v>24</v>
      </c>
      <c r="D15" s="56">
        <v>0</v>
      </c>
      <c r="F15" s="108" t="s">
        <v>231</v>
      </c>
      <c r="H15" s="35"/>
    </row>
    <row r="16" spans="2:8">
      <c r="B16" s="27" t="s">
        <v>232</v>
      </c>
      <c r="C16" s="31" t="s">
        <v>24</v>
      </c>
      <c r="D16" s="56">
        <v>0</v>
      </c>
      <c r="F16" s="108" t="s">
        <v>233</v>
      </c>
      <c r="H16" s="35"/>
    </row>
    <row r="17" spans="2:8">
      <c r="B17" s="109"/>
      <c r="F17" s="107"/>
      <c r="H17" s="35"/>
    </row>
    <row r="19" spans="2:8">
      <c r="F19" s="133" t="s">
        <v>313</v>
      </c>
    </row>
    <row r="20" spans="2:8">
      <c r="F20" s="134" t="s">
        <v>314</v>
      </c>
    </row>
    <row r="21" spans="2:8" ht="34">
      <c r="F21" s="64" t="s">
        <v>315</v>
      </c>
    </row>
    <row r="22" spans="2:8">
      <c r="F22" s="64"/>
    </row>
    <row r="23" spans="2:8">
      <c r="F23" s="64" t="s">
        <v>322</v>
      </c>
    </row>
    <row r="24" spans="2:8">
      <c r="F24" s="64"/>
    </row>
    <row r="25" spans="2:8" ht="34">
      <c r="F25" s="64" t="s">
        <v>316</v>
      </c>
    </row>
    <row r="26" spans="2:8">
      <c r="F26" s="64" t="s">
        <v>317</v>
      </c>
    </row>
    <row r="27" spans="2:8" ht="34">
      <c r="F27" s="64" t="s">
        <v>318</v>
      </c>
    </row>
    <row r="28" spans="2:8" ht="34">
      <c r="F28" s="64" t="s">
        <v>323</v>
      </c>
    </row>
    <row r="29" spans="2:8">
      <c r="F29" s="64"/>
    </row>
    <row r="30" spans="2:8">
      <c r="F30" s="133" t="s">
        <v>319</v>
      </c>
    </row>
    <row r="31" spans="2:8">
      <c r="F31" s="134" t="s">
        <v>314</v>
      </c>
    </row>
    <row r="32" spans="2:8" ht="68">
      <c r="F32" s="64" t="s">
        <v>320</v>
      </c>
    </row>
    <row r="33" spans="6:6" ht="102">
      <c r="F33" s="64" t="s">
        <v>311</v>
      </c>
    </row>
    <row r="34" spans="6:6">
      <c r="F34" s="64"/>
    </row>
    <row r="35" spans="6:6">
      <c r="F35" s="64"/>
    </row>
    <row r="36" spans="6:6">
      <c r="F36" s="133" t="s">
        <v>321</v>
      </c>
    </row>
    <row r="37" spans="6:6">
      <c r="F37" s="134" t="s">
        <v>314</v>
      </c>
    </row>
    <row r="38" spans="6:6">
      <c r="F38" s="30" t="s">
        <v>312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X150"/>
  <sheetViews>
    <sheetView showGridLines="0" workbookViewId="0">
      <pane ySplit="2" topLeftCell="A107" activePane="bottomLeft" state="frozen"/>
      <selection activeCell="B2" sqref="B2"/>
      <selection pane="bottomLeft" activeCell="C126" sqref="C126"/>
    </sheetView>
  </sheetViews>
  <sheetFormatPr baseColWidth="10" defaultRowHeight="17" x14ac:dyDescent="0"/>
  <cols>
    <col min="1" max="1" width="3.6640625" style="2" customWidth="1"/>
    <col min="2" max="2" width="25.83203125" style="2" customWidth="1"/>
    <col min="3" max="4" width="12" style="2" customWidth="1"/>
    <col min="5" max="5" width="14" style="2" customWidth="1"/>
    <col min="6" max="14" width="12" style="2" customWidth="1"/>
    <col min="15" max="19" width="12.6640625" style="2" customWidth="1"/>
    <col min="20" max="24" width="14.33203125" style="2" customWidth="1"/>
    <col min="25" max="27" width="12.6640625" style="2" customWidth="1"/>
    <col min="28" max="28" width="15.33203125" style="2" bestFit="1" customWidth="1"/>
    <col min="29" max="16384" width="10.83203125" style="2"/>
  </cols>
  <sheetData>
    <row r="2" spans="2:38">
      <c r="B2" s="1" t="s">
        <v>61</v>
      </c>
    </row>
    <row r="5" spans="2:38">
      <c r="B5" s="1" t="s">
        <v>63</v>
      </c>
    </row>
    <row r="7" spans="2:38">
      <c r="B7" s="2" t="s">
        <v>0</v>
      </c>
      <c r="C7" s="3">
        <f ca="1">YEAR(C8)</f>
        <v>2019</v>
      </c>
      <c r="D7" s="3">
        <f t="shared" ref="D7:AL7" ca="1" si="0">YEAR(D8)</f>
        <v>2019</v>
      </c>
      <c r="E7" s="3">
        <f t="shared" ca="1" si="0"/>
        <v>2019</v>
      </c>
      <c r="F7" s="3">
        <f t="shared" ca="1" si="0"/>
        <v>2019</v>
      </c>
      <c r="G7" s="3">
        <f t="shared" ca="1" si="0"/>
        <v>2019</v>
      </c>
      <c r="H7" s="3">
        <f t="shared" ca="1" si="0"/>
        <v>2019</v>
      </c>
      <c r="I7" s="3">
        <f t="shared" ca="1" si="0"/>
        <v>2019</v>
      </c>
      <c r="J7" s="3">
        <f t="shared" ca="1" si="0"/>
        <v>2019</v>
      </c>
      <c r="K7" s="3">
        <f t="shared" ca="1" si="0"/>
        <v>2019</v>
      </c>
      <c r="L7" s="3">
        <f t="shared" ca="1" si="0"/>
        <v>2019</v>
      </c>
      <c r="M7" s="3">
        <f t="shared" ca="1" si="0"/>
        <v>2019</v>
      </c>
      <c r="N7" s="3">
        <f t="shared" ca="1" si="0"/>
        <v>2019</v>
      </c>
      <c r="O7" s="3">
        <f t="shared" ca="1" si="0"/>
        <v>2020</v>
      </c>
      <c r="P7" s="3">
        <f t="shared" ca="1" si="0"/>
        <v>2020</v>
      </c>
      <c r="Q7" s="3">
        <f t="shared" ca="1" si="0"/>
        <v>2020</v>
      </c>
      <c r="R7" s="3">
        <f t="shared" ca="1" si="0"/>
        <v>2020</v>
      </c>
      <c r="S7" s="3">
        <f t="shared" ca="1" si="0"/>
        <v>2020</v>
      </c>
      <c r="T7" s="3">
        <f t="shared" ca="1" si="0"/>
        <v>2020</v>
      </c>
      <c r="U7" s="3">
        <f t="shared" ca="1" si="0"/>
        <v>2020</v>
      </c>
      <c r="V7" s="3">
        <f t="shared" ca="1" si="0"/>
        <v>2020</v>
      </c>
      <c r="W7" s="3">
        <f t="shared" ca="1" si="0"/>
        <v>2020</v>
      </c>
      <c r="X7" s="3">
        <f t="shared" ca="1" si="0"/>
        <v>2020</v>
      </c>
      <c r="Y7" s="3">
        <f t="shared" ca="1" si="0"/>
        <v>2020</v>
      </c>
      <c r="Z7" s="3">
        <f t="shared" ca="1" si="0"/>
        <v>2020</v>
      </c>
      <c r="AA7" s="3">
        <f t="shared" ca="1" si="0"/>
        <v>2021</v>
      </c>
      <c r="AB7" s="3">
        <f t="shared" ca="1" si="0"/>
        <v>2021</v>
      </c>
      <c r="AC7" s="3">
        <f t="shared" ca="1" si="0"/>
        <v>2021</v>
      </c>
      <c r="AD7" s="3">
        <f t="shared" ca="1" si="0"/>
        <v>2021</v>
      </c>
      <c r="AE7" s="3">
        <f t="shared" ca="1" si="0"/>
        <v>2021</v>
      </c>
      <c r="AF7" s="3">
        <f t="shared" ca="1" si="0"/>
        <v>2021</v>
      </c>
      <c r="AG7" s="3">
        <f t="shared" ca="1" si="0"/>
        <v>2021</v>
      </c>
      <c r="AH7" s="3">
        <f t="shared" ca="1" si="0"/>
        <v>2021</v>
      </c>
      <c r="AI7" s="3">
        <f t="shared" ca="1" si="0"/>
        <v>2021</v>
      </c>
      <c r="AJ7" s="3">
        <f t="shared" ca="1" si="0"/>
        <v>2021</v>
      </c>
      <c r="AK7" s="3">
        <f t="shared" ca="1" si="0"/>
        <v>2021</v>
      </c>
      <c r="AL7" s="3">
        <f t="shared" ca="1" si="0"/>
        <v>2021</v>
      </c>
    </row>
    <row r="8" spans="2:38">
      <c r="B8" s="2" t="s">
        <v>1</v>
      </c>
      <c r="C8" s="4">
        <f ca="1">'Get Started'!D8</f>
        <v>43482</v>
      </c>
      <c r="D8" s="4">
        <f ca="1">EDATE(C8,1)</f>
        <v>43513</v>
      </c>
      <c r="E8" s="4">
        <f t="shared" ref="E8:AL8" ca="1" si="1">EDATE(D8,1)</f>
        <v>43541</v>
      </c>
      <c r="F8" s="4">
        <f t="shared" ca="1" si="1"/>
        <v>43572</v>
      </c>
      <c r="G8" s="4">
        <f t="shared" ca="1" si="1"/>
        <v>43602</v>
      </c>
      <c r="H8" s="4">
        <f t="shared" ca="1" si="1"/>
        <v>43633</v>
      </c>
      <c r="I8" s="4">
        <f t="shared" ca="1" si="1"/>
        <v>43663</v>
      </c>
      <c r="J8" s="4">
        <f t="shared" ca="1" si="1"/>
        <v>43694</v>
      </c>
      <c r="K8" s="4">
        <f t="shared" ca="1" si="1"/>
        <v>43725</v>
      </c>
      <c r="L8" s="4">
        <f t="shared" ca="1" si="1"/>
        <v>43755</v>
      </c>
      <c r="M8" s="4">
        <f t="shared" ca="1" si="1"/>
        <v>43786</v>
      </c>
      <c r="N8" s="4">
        <f t="shared" ca="1" si="1"/>
        <v>43816</v>
      </c>
      <c r="O8" s="4">
        <f t="shared" ca="1" si="1"/>
        <v>43847</v>
      </c>
      <c r="P8" s="4">
        <f t="shared" ca="1" si="1"/>
        <v>43878</v>
      </c>
      <c r="Q8" s="4">
        <f t="shared" ca="1" si="1"/>
        <v>43907</v>
      </c>
      <c r="R8" s="4">
        <f t="shared" ca="1" si="1"/>
        <v>43938</v>
      </c>
      <c r="S8" s="4">
        <f t="shared" ca="1" si="1"/>
        <v>43968</v>
      </c>
      <c r="T8" s="4">
        <f t="shared" ca="1" si="1"/>
        <v>43999</v>
      </c>
      <c r="U8" s="4">
        <f t="shared" ca="1" si="1"/>
        <v>44029</v>
      </c>
      <c r="V8" s="4">
        <f t="shared" ca="1" si="1"/>
        <v>44060</v>
      </c>
      <c r="W8" s="4">
        <f t="shared" ca="1" si="1"/>
        <v>44091</v>
      </c>
      <c r="X8" s="4">
        <f t="shared" ca="1" si="1"/>
        <v>44121</v>
      </c>
      <c r="Y8" s="4">
        <f t="shared" ca="1" si="1"/>
        <v>44152</v>
      </c>
      <c r="Z8" s="4">
        <f t="shared" ca="1" si="1"/>
        <v>44182</v>
      </c>
      <c r="AA8" s="4">
        <f t="shared" ca="1" si="1"/>
        <v>44213</v>
      </c>
      <c r="AB8" s="4">
        <f t="shared" ca="1" si="1"/>
        <v>44244</v>
      </c>
      <c r="AC8" s="4">
        <f t="shared" ca="1" si="1"/>
        <v>44272</v>
      </c>
      <c r="AD8" s="4">
        <f t="shared" ca="1" si="1"/>
        <v>44303</v>
      </c>
      <c r="AE8" s="4">
        <f t="shared" ca="1" si="1"/>
        <v>44333</v>
      </c>
      <c r="AF8" s="4">
        <f t="shared" ca="1" si="1"/>
        <v>44364</v>
      </c>
      <c r="AG8" s="4">
        <f t="shared" ca="1" si="1"/>
        <v>44394</v>
      </c>
      <c r="AH8" s="4">
        <f t="shared" ca="1" si="1"/>
        <v>44425</v>
      </c>
      <c r="AI8" s="4">
        <f t="shared" ca="1" si="1"/>
        <v>44456</v>
      </c>
      <c r="AJ8" s="4">
        <f t="shared" ca="1" si="1"/>
        <v>44486</v>
      </c>
      <c r="AK8" s="4">
        <f t="shared" ca="1" si="1"/>
        <v>44517</v>
      </c>
      <c r="AL8" s="4">
        <f t="shared" ca="1" si="1"/>
        <v>44547</v>
      </c>
    </row>
    <row r="9" spans="2:38">
      <c r="B9" s="5" t="s">
        <v>2</v>
      </c>
      <c r="C9" s="6">
        <v>1</v>
      </c>
      <c r="D9" s="5">
        <f>C9+1</f>
        <v>2</v>
      </c>
      <c r="E9" s="5">
        <f t="shared" ref="E9:AL9" si="2">D9+1</f>
        <v>3</v>
      </c>
      <c r="F9" s="5">
        <f t="shared" si="2"/>
        <v>4</v>
      </c>
      <c r="G9" s="5">
        <f t="shared" si="2"/>
        <v>5</v>
      </c>
      <c r="H9" s="5">
        <f t="shared" si="2"/>
        <v>6</v>
      </c>
      <c r="I9" s="5">
        <f t="shared" si="2"/>
        <v>7</v>
      </c>
      <c r="J9" s="5">
        <f t="shared" si="2"/>
        <v>8</v>
      </c>
      <c r="K9" s="5">
        <f t="shared" si="2"/>
        <v>9</v>
      </c>
      <c r="L9" s="5">
        <f t="shared" si="2"/>
        <v>10</v>
      </c>
      <c r="M9" s="5">
        <f t="shared" si="2"/>
        <v>11</v>
      </c>
      <c r="N9" s="5">
        <f t="shared" si="2"/>
        <v>12</v>
      </c>
      <c r="O9" s="5">
        <f t="shared" si="2"/>
        <v>13</v>
      </c>
      <c r="P9" s="5">
        <f t="shared" si="2"/>
        <v>14</v>
      </c>
      <c r="Q9" s="5">
        <f t="shared" si="2"/>
        <v>15</v>
      </c>
      <c r="R9" s="5">
        <f t="shared" si="2"/>
        <v>16</v>
      </c>
      <c r="S9" s="5">
        <f t="shared" si="2"/>
        <v>17</v>
      </c>
      <c r="T9" s="5">
        <f t="shared" si="2"/>
        <v>18</v>
      </c>
      <c r="U9" s="5">
        <f t="shared" si="2"/>
        <v>19</v>
      </c>
      <c r="V9" s="5">
        <f t="shared" si="2"/>
        <v>20</v>
      </c>
      <c r="W9" s="5">
        <f t="shared" si="2"/>
        <v>21</v>
      </c>
      <c r="X9" s="5">
        <f t="shared" si="2"/>
        <v>22</v>
      </c>
      <c r="Y9" s="5">
        <f t="shared" si="2"/>
        <v>23</v>
      </c>
      <c r="Z9" s="5">
        <f t="shared" si="2"/>
        <v>24</v>
      </c>
      <c r="AA9" s="5">
        <f t="shared" si="2"/>
        <v>25</v>
      </c>
      <c r="AB9" s="5">
        <f t="shared" si="2"/>
        <v>26</v>
      </c>
      <c r="AC9" s="5">
        <f t="shared" si="2"/>
        <v>27</v>
      </c>
      <c r="AD9" s="5">
        <f t="shared" si="2"/>
        <v>28</v>
      </c>
      <c r="AE9" s="5">
        <f t="shared" si="2"/>
        <v>29</v>
      </c>
      <c r="AF9" s="5">
        <f t="shared" si="2"/>
        <v>30</v>
      </c>
      <c r="AG9" s="5">
        <f t="shared" si="2"/>
        <v>31</v>
      </c>
      <c r="AH9" s="5">
        <f t="shared" si="2"/>
        <v>32</v>
      </c>
      <c r="AI9" s="5">
        <f t="shared" si="2"/>
        <v>33</v>
      </c>
      <c r="AJ9" s="5">
        <f t="shared" si="2"/>
        <v>34</v>
      </c>
      <c r="AK9" s="5">
        <f t="shared" si="2"/>
        <v>35</v>
      </c>
      <c r="AL9" s="5">
        <f t="shared" si="2"/>
        <v>36</v>
      </c>
    </row>
    <row r="11" spans="2:38" s="7" customFormat="1">
      <c r="B11" s="7" t="s">
        <v>3</v>
      </c>
      <c r="C11" s="7">
        <f>Forecast!G73</f>
        <v>0</v>
      </c>
      <c r="D11" s="7">
        <f>Forecast!H73</f>
        <v>0</v>
      </c>
      <c r="E11" s="7">
        <f>Forecast!I73</f>
        <v>0</v>
      </c>
      <c r="F11" s="7">
        <f>Forecast!J73</f>
        <v>0</v>
      </c>
      <c r="G11" s="7">
        <f>Forecast!K73</f>
        <v>0</v>
      </c>
      <c r="H11" s="7">
        <f>Forecast!L73</f>
        <v>0</v>
      </c>
      <c r="I11" s="7">
        <f>Forecast!M73</f>
        <v>0</v>
      </c>
      <c r="J11" s="7">
        <f>Forecast!N73</f>
        <v>0</v>
      </c>
      <c r="K11" s="7">
        <f>Forecast!O73</f>
        <v>0</v>
      </c>
      <c r="L11" s="7">
        <f>Forecast!P73</f>
        <v>0</v>
      </c>
      <c r="M11" s="7">
        <f>Forecast!Q73</f>
        <v>0</v>
      </c>
      <c r="N11" s="7">
        <f>Forecast!R73</f>
        <v>0</v>
      </c>
      <c r="O11" s="7">
        <f>Forecast!S73</f>
        <v>0</v>
      </c>
      <c r="P11" s="7">
        <f>Forecast!T73</f>
        <v>0</v>
      </c>
      <c r="Q11" s="7">
        <f>Forecast!U73</f>
        <v>0</v>
      </c>
      <c r="R11" s="7">
        <f>Forecast!V73</f>
        <v>0</v>
      </c>
      <c r="S11" s="7">
        <f>Forecast!W73</f>
        <v>0</v>
      </c>
      <c r="T11" s="7">
        <f>Forecast!X73</f>
        <v>0</v>
      </c>
      <c r="U11" s="7">
        <f>Forecast!Y73</f>
        <v>0</v>
      </c>
      <c r="V11" s="7">
        <f>Forecast!Z73</f>
        <v>0</v>
      </c>
      <c r="W11" s="7">
        <f>Forecast!AA73</f>
        <v>0</v>
      </c>
      <c r="X11" s="7">
        <f>Forecast!AB73</f>
        <v>0</v>
      </c>
      <c r="Y11" s="7">
        <f>Forecast!AC73</f>
        <v>0</v>
      </c>
      <c r="Z11" s="7">
        <f>Forecast!AD73</f>
        <v>0</v>
      </c>
      <c r="AA11" s="7">
        <f>Forecast!AE73</f>
        <v>0</v>
      </c>
      <c r="AB11" s="7">
        <f>Forecast!AF73</f>
        <v>0</v>
      </c>
      <c r="AC11" s="7">
        <f>Forecast!AG73</f>
        <v>0</v>
      </c>
      <c r="AD11" s="7">
        <f>Forecast!AH73</f>
        <v>0</v>
      </c>
      <c r="AE11" s="7">
        <f>Forecast!AI73</f>
        <v>0</v>
      </c>
      <c r="AF11" s="7">
        <f>Forecast!AJ73</f>
        <v>0</v>
      </c>
      <c r="AG11" s="7">
        <f>Forecast!AK73</f>
        <v>0</v>
      </c>
      <c r="AH11" s="7">
        <f>Forecast!AL73</f>
        <v>0</v>
      </c>
      <c r="AI11" s="7">
        <f>Forecast!AM73</f>
        <v>0</v>
      </c>
      <c r="AJ11" s="7">
        <f>Forecast!AN73</f>
        <v>0</v>
      </c>
      <c r="AK11" s="7">
        <f>Forecast!AO73</f>
        <v>0</v>
      </c>
      <c r="AL11" s="7">
        <f>Forecast!AP73</f>
        <v>0</v>
      </c>
    </row>
    <row r="12" spans="2:38" s="7" customFormat="1">
      <c r="B12" s="7" t="s">
        <v>4</v>
      </c>
      <c r="C12" s="7">
        <f>Forecast!G81</f>
        <v>0</v>
      </c>
      <c r="D12" s="7">
        <f>Forecast!H81</f>
        <v>0</v>
      </c>
      <c r="E12" s="7">
        <f>Forecast!I81</f>
        <v>0</v>
      </c>
      <c r="F12" s="7">
        <f>Forecast!J81</f>
        <v>0</v>
      </c>
      <c r="G12" s="7">
        <f>Forecast!K81</f>
        <v>0</v>
      </c>
      <c r="H12" s="7">
        <f>Forecast!L81</f>
        <v>0</v>
      </c>
      <c r="I12" s="7">
        <f>Forecast!M81</f>
        <v>0</v>
      </c>
      <c r="J12" s="7">
        <f>Forecast!N81</f>
        <v>0</v>
      </c>
      <c r="K12" s="7">
        <f>Forecast!O81</f>
        <v>0</v>
      </c>
      <c r="L12" s="7">
        <f>Forecast!P81</f>
        <v>0</v>
      </c>
      <c r="M12" s="7">
        <f>Forecast!Q81</f>
        <v>0</v>
      </c>
      <c r="N12" s="7">
        <f>Forecast!R81</f>
        <v>0</v>
      </c>
      <c r="O12" s="7">
        <f>Forecast!S81</f>
        <v>0</v>
      </c>
      <c r="P12" s="7">
        <f>Forecast!T81</f>
        <v>0</v>
      </c>
      <c r="Q12" s="7">
        <f>Forecast!U81</f>
        <v>0</v>
      </c>
      <c r="R12" s="7">
        <f>Forecast!V81</f>
        <v>0</v>
      </c>
      <c r="S12" s="7">
        <f>Forecast!W81</f>
        <v>0</v>
      </c>
      <c r="T12" s="7">
        <f>Forecast!X81</f>
        <v>0</v>
      </c>
      <c r="U12" s="7">
        <f>Forecast!Y81</f>
        <v>0</v>
      </c>
      <c r="V12" s="7">
        <f>Forecast!Z81</f>
        <v>0</v>
      </c>
      <c r="W12" s="7">
        <f>Forecast!AA81</f>
        <v>0</v>
      </c>
      <c r="X12" s="7">
        <f>Forecast!AB81</f>
        <v>0</v>
      </c>
      <c r="Y12" s="7">
        <f>Forecast!AC81</f>
        <v>0</v>
      </c>
      <c r="Z12" s="7">
        <f>Forecast!AD81</f>
        <v>0</v>
      </c>
      <c r="AA12" s="7">
        <f>Forecast!AE81</f>
        <v>0</v>
      </c>
      <c r="AB12" s="7">
        <f>Forecast!AF81</f>
        <v>0</v>
      </c>
      <c r="AC12" s="7">
        <f>Forecast!AG81</f>
        <v>0</v>
      </c>
      <c r="AD12" s="7">
        <f>Forecast!AH81</f>
        <v>0</v>
      </c>
      <c r="AE12" s="7">
        <f>Forecast!AI81</f>
        <v>0</v>
      </c>
      <c r="AF12" s="7">
        <f>Forecast!AJ81</f>
        <v>0</v>
      </c>
      <c r="AG12" s="7">
        <f>Forecast!AK81</f>
        <v>0</v>
      </c>
      <c r="AH12" s="7">
        <f>Forecast!AL81</f>
        <v>0</v>
      </c>
      <c r="AI12" s="7">
        <f>Forecast!AM81</f>
        <v>0</v>
      </c>
      <c r="AJ12" s="7">
        <f>Forecast!AN81</f>
        <v>0</v>
      </c>
      <c r="AK12" s="7">
        <f>Forecast!AO81</f>
        <v>0</v>
      </c>
      <c r="AL12" s="7">
        <f>Forecast!AP81</f>
        <v>0</v>
      </c>
    </row>
    <row r="13" spans="2:38" s="7" customFormat="1"/>
    <row r="14" spans="2:38" s="7" customFormat="1">
      <c r="B14" s="7" t="s">
        <v>75</v>
      </c>
      <c r="C14" s="7">
        <f>Forecast!G68</f>
        <v>0</v>
      </c>
      <c r="D14" s="7">
        <f>Forecast!H68</f>
        <v>0</v>
      </c>
      <c r="E14" s="7">
        <f>Forecast!I68</f>
        <v>0</v>
      </c>
      <c r="F14" s="7">
        <f>Forecast!J68</f>
        <v>0</v>
      </c>
      <c r="G14" s="7">
        <f>Forecast!K68</f>
        <v>0</v>
      </c>
      <c r="H14" s="7">
        <f>Forecast!L68</f>
        <v>0</v>
      </c>
      <c r="I14" s="7">
        <f>Forecast!M68</f>
        <v>0</v>
      </c>
      <c r="J14" s="7">
        <f>Forecast!N68</f>
        <v>0</v>
      </c>
      <c r="K14" s="7">
        <f>Forecast!O68</f>
        <v>0</v>
      </c>
      <c r="L14" s="7">
        <f>Forecast!P68</f>
        <v>0</v>
      </c>
      <c r="M14" s="7">
        <f>Forecast!Q68</f>
        <v>0</v>
      </c>
      <c r="N14" s="7">
        <f>Forecast!R68</f>
        <v>0</v>
      </c>
      <c r="O14" s="7">
        <f>Forecast!S68</f>
        <v>0</v>
      </c>
      <c r="P14" s="7">
        <f>Forecast!T68</f>
        <v>0</v>
      </c>
      <c r="Q14" s="7">
        <f>Forecast!U68</f>
        <v>0</v>
      </c>
      <c r="R14" s="7">
        <f>Forecast!V68</f>
        <v>0</v>
      </c>
      <c r="S14" s="7">
        <f>Forecast!W68</f>
        <v>0</v>
      </c>
      <c r="T14" s="7">
        <f>Forecast!X68</f>
        <v>0</v>
      </c>
      <c r="U14" s="7">
        <f>Forecast!Y68</f>
        <v>0</v>
      </c>
      <c r="V14" s="7">
        <f>Forecast!Z68</f>
        <v>0</v>
      </c>
      <c r="W14" s="7">
        <f>Forecast!AA68</f>
        <v>0</v>
      </c>
      <c r="X14" s="7">
        <f>Forecast!AB68</f>
        <v>0</v>
      </c>
      <c r="Y14" s="7">
        <f>Forecast!AC68</f>
        <v>0</v>
      </c>
      <c r="Z14" s="7">
        <f>Forecast!AD68</f>
        <v>0</v>
      </c>
      <c r="AA14" s="7">
        <f>Forecast!AE68</f>
        <v>0</v>
      </c>
      <c r="AB14" s="7">
        <f>Forecast!AF68</f>
        <v>0</v>
      </c>
      <c r="AC14" s="7">
        <f>Forecast!AG68</f>
        <v>0</v>
      </c>
      <c r="AD14" s="7">
        <f>Forecast!AH68</f>
        <v>0</v>
      </c>
      <c r="AE14" s="7">
        <f>Forecast!AI68</f>
        <v>0</v>
      </c>
      <c r="AF14" s="7">
        <f>Forecast!AJ68</f>
        <v>0</v>
      </c>
      <c r="AG14" s="7">
        <f>Forecast!AK68</f>
        <v>0</v>
      </c>
      <c r="AH14" s="7">
        <f>Forecast!AL68</f>
        <v>0</v>
      </c>
      <c r="AI14" s="7">
        <f>Forecast!AM68</f>
        <v>0</v>
      </c>
      <c r="AJ14" s="7">
        <f>Forecast!AN68</f>
        <v>0</v>
      </c>
      <c r="AK14" s="7">
        <f>Forecast!AO68</f>
        <v>0</v>
      </c>
      <c r="AL14" s="7">
        <f>Forecast!AP68</f>
        <v>0</v>
      </c>
    </row>
    <row r="15" spans="2:38" s="7" customFormat="1">
      <c r="B15" s="7" t="str">
        <f>B$14&amp;" (net negative)"</f>
        <v>Net Burn (net negative)</v>
      </c>
      <c r="C15" s="7" t="str">
        <f>IF(C14&lt;0,C14,"")</f>
        <v/>
      </c>
      <c r="D15" s="7" t="str">
        <f t="shared" ref="D15:AK15" si="3">IF(D14&lt;0,D14,"")</f>
        <v/>
      </c>
      <c r="E15" s="7" t="str">
        <f t="shared" si="3"/>
        <v/>
      </c>
      <c r="F15" s="7" t="str">
        <f t="shared" si="3"/>
        <v/>
      </c>
      <c r="G15" s="7" t="str">
        <f t="shared" si="3"/>
        <v/>
      </c>
      <c r="H15" s="7" t="str">
        <f t="shared" si="3"/>
        <v/>
      </c>
      <c r="I15" s="7" t="str">
        <f t="shared" si="3"/>
        <v/>
      </c>
      <c r="J15" s="7" t="str">
        <f t="shared" si="3"/>
        <v/>
      </c>
      <c r="K15" s="7" t="str">
        <f t="shared" si="3"/>
        <v/>
      </c>
      <c r="L15" s="7" t="str">
        <f t="shared" si="3"/>
        <v/>
      </c>
      <c r="M15" s="7" t="str">
        <f t="shared" si="3"/>
        <v/>
      </c>
      <c r="N15" s="7" t="str">
        <f t="shared" si="3"/>
        <v/>
      </c>
      <c r="O15" s="7" t="str">
        <f t="shared" si="3"/>
        <v/>
      </c>
      <c r="P15" s="7" t="str">
        <f t="shared" si="3"/>
        <v/>
      </c>
      <c r="Q15" s="7" t="str">
        <f t="shared" si="3"/>
        <v/>
      </c>
      <c r="R15" s="7" t="str">
        <f t="shared" si="3"/>
        <v/>
      </c>
      <c r="S15" s="7" t="str">
        <f t="shared" si="3"/>
        <v/>
      </c>
      <c r="T15" s="7" t="str">
        <f t="shared" si="3"/>
        <v/>
      </c>
      <c r="U15" s="7" t="str">
        <f t="shared" si="3"/>
        <v/>
      </c>
      <c r="V15" s="7" t="str">
        <f t="shared" si="3"/>
        <v/>
      </c>
      <c r="W15" s="7" t="str">
        <f t="shared" si="3"/>
        <v/>
      </c>
      <c r="X15" s="7" t="str">
        <f t="shared" si="3"/>
        <v/>
      </c>
      <c r="Y15" s="7" t="str">
        <f t="shared" si="3"/>
        <v/>
      </c>
      <c r="Z15" s="7" t="str">
        <f t="shared" si="3"/>
        <v/>
      </c>
      <c r="AA15" s="7" t="str">
        <f t="shared" si="3"/>
        <v/>
      </c>
      <c r="AB15" s="7" t="str">
        <f t="shared" si="3"/>
        <v/>
      </c>
      <c r="AC15" s="7" t="str">
        <f t="shared" si="3"/>
        <v/>
      </c>
      <c r="AD15" s="7" t="str">
        <f t="shared" si="3"/>
        <v/>
      </c>
      <c r="AE15" s="7" t="str">
        <f t="shared" si="3"/>
        <v/>
      </c>
      <c r="AF15" s="7" t="str">
        <f t="shared" si="3"/>
        <v/>
      </c>
      <c r="AG15" s="7" t="str">
        <f t="shared" si="3"/>
        <v/>
      </c>
      <c r="AH15" s="7" t="str">
        <f t="shared" si="3"/>
        <v/>
      </c>
      <c r="AI15" s="7" t="str">
        <f t="shared" si="3"/>
        <v/>
      </c>
      <c r="AJ15" s="7" t="str">
        <f t="shared" si="3"/>
        <v/>
      </c>
      <c r="AK15" s="7" t="str">
        <f t="shared" si="3"/>
        <v/>
      </c>
      <c r="AL15" s="7" t="str">
        <f t="shared" ref="AL15" si="4">IF(AL14&lt;0,AL14,"")</f>
        <v/>
      </c>
    </row>
    <row r="16" spans="2:38" s="7" customFormat="1">
      <c r="B16" s="7" t="str">
        <f>B$14&amp;" (net positive)"</f>
        <v>Net Burn (net positive)</v>
      </c>
      <c r="C16" s="7">
        <f>IF(C14&lt;0,"",C14)</f>
        <v>0</v>
      </c>
      <c r="D16" s="7">
        <f t="shared" ref="D16:AK16" si="5">IF(D14&lt;0,"",D14)</f>
        <v>0</v>
      </c>
      <c r="E16" s="7">
        <f t="shared" si="5"/>
        <v>0</v>
      </c>
      <c r="F16" s="7">
        <f t="shared" si="5"/>
        <v>0</v>
      </c>
      <c r="G16" s="7">
        <f t="shared" si="5"/>
        <v>0</v>
      </c>
      <c r="H16" s="7">
        <f t="shared" si="5"/>
        <v>0</v>
      </c>
      <c r="I16" s="7">
        <f t="shared" si="5"/>
        <v>0</v>
      </c>
      <c r="J16" s="7">
        <f t="shared" si="5"/>
        <v>0</v>
      </c>
      <c r="K16" s="7">
        <f t="shared" si="5"/>
        <v>0</v>
      </c>
      <c r="L16" s="7">
        <f t="shared" si="5"/>
        <v>0</v>
      </c>
      <c r="M16" s="7">
        <f t="shared" si="5"/>
        <v>0</v>
      </c>
      <c r="N16" s="7">
        <f t="shared" si="5"/>
        <v>0</v>
      </c>
      <c r="O16" s="7">
        <f t="shared" si="5"/>
        <v>0</v>
      </c>
      <c r="P16" s="7">
        <f t="shared" si="5"/>
        <v>0</v>
      </c>
      <c r="Q16" s="7">
        <f t="shared" si="5"/>
        <v>0</v>
      </c>
      <c r="R16" s="7">
        <f t="shared" si="5"/>
        <v>0</v>
      </c>
      <c r="S16" s="7">
        <f t="shared" si="5"/>
        <v>0</v>
      </c>
      <c r="T16" s="7">
        <f t="shared" si="5"/>
        <v>0</v>
      </c>
      <c r="U16" s="7">
        <f t="shared" si="5"/>
        <v>0</v>
      </c>
      <c r="V16" s="7">
        <f t="shared" si="5"/>
        <v>0</v>
      </c>
      <c r="W16" s="7">
        <f t="shared" si="5"/>
        <v>0</v>
      </c>
      <c r="X16" s="7">
        <f t="shared" si="5"/>
        <v>0</v>
      </c>
      <c r="Y16" s="7">
        <f t="shared" si="5"/>
        <v>0</v>
      </c>
      <c r="Z16" s="7">
        <f t="shared" si="5"/>
        <v>0</v>
      </c>
      <c r="AA16" s="7">
        <f t="shared" si="5"/>
        <v>0</v>
      </c>
      <c r="AB16" s="7">
        <f t="shared" si="5"/>
        <v>0</v>
      </c>
      <c r="AC16" s="7">
        <f t="shared" si="5"/>
        <v>0</v>
      </c>
      <c r="AD16" s="7">
        <f t="shared" si="5"/>
        <v>0</v>
      </c>
      <c r="AE16" s="7">
        <f t="shared" si="5"/>
        <v>0</v>
      </c>
      <c r="AF16" s="7">
        <f t="shared" si="5"/>
        <v>0</v>
      </c>
      <c r="AG16" s="7">
        <f t="shared" si="5"/>
        <v>0</v>
      </c>
      <c r="AH16" s="7">
        <f t="shared" si="5"/>
        <v>0</v>
      </c>
      <c r="AI16" s="7">
        <f t="shared" si="5"/>
        <v>0</v>
      </c>
      <c r="AJ16" s="7">
        <f t="shared" si="5"/>
        <v>0</v>
      </c>
      <c r="AK16" s="7">
        <f t="shared" si="5"/>
        <v>0</v>
      </c>
      <c r="AL16" s="7">
        <f t="shared" ref="AL16" si="6">IF(AL14&lt;0,"",AL14)</f>
        <v>0</v>
      </c>
    </row>
    <row r="17" spans="2:38" s="7" customFormat="1">
      <c r="B17" s="7" t="s">
        <v>5</v>
      </c>
      <c r="C17" s="7" t="str">
        <f>IF(C14&gt;0,1,"")</f>
        <v/>
      </c>
      <c r="D17" s="7" t="str">
        <f t="shared" ref="D17:AK17" si="7">IF(D14&gt;0,1,"")</f>
        <v/>
      </c>
      <c r="E17" s="7" t="str">
        <f t="shared" si="7"/>
        <v/>
      </c>
      <c r="F17" s="7" t="str">
        <f t="shared" si="7"/>
        <v/>
      </c>
      <c r="G17" s="7" t="str">
        <f t="shared" si="7"/>
        <v/>
      </c>
      <c r="H17" s="7" t="str">
        <f t="shared" si="7"/>
        <v/>
      </c>
      <c r="I17" s="7" t="str">
        <f t="shared" si="7"/>
        <v/>
      </c>
      <c r="J17" s="7" t="str">
        <f t="shared" si="7"/>
        <v/>
      </c>
      <c r="K17" s="7" t="str">
        <f t="shared" si="7"/>
        <v/>
      </c>
      <c r="L17" s="7" t="str">
        <f t="shared" si="7"/>
        <v/>
      </c>
      <c r="M17" s="7" t="str">
        <f t="shared" si="7"/>
        <v/>
      </c>
      <c r="N17" s="7" t="str">
        <f t="shared" si="7"/>
        <v/>
      </c>
      <c r="O17" s="7" t="str">
        <f t="shared" si="7"/>
        <v/>
      </c>
      <c r="P17" s="7" t="str">
        <f t="shared" si="7"/>
        <v/>
      </c>
      <c r="Q17" s="7" t="str">
        <f t="shared" si="7"/>
        <v/>
      </c>
      <c r="R17" s="7" t="str">
        <f t="shared" si="7"/>
        <v/>
      </c>
      <c r="S17" s="7" t="str">
        <f t="shared" si="7"/>
        <v/>
      </c>
      <c r="T17" s="7" t="str">
        <f t="shared" si="7"/>
        <v/>
      </c>
      <c r="U17" s="7" t="str">
        <f t="shared" si="7"/>
        <v/>
      </c>
      <c r="V17" s="7" t="str">
        <f t="shared" si="7"/>
        <v/>
      </c>
      <c r="W17" s="7" t="str">
        <f t="shared" si="7"/>
        <v/>
      </c>
      <c r="X17" s="7" t="str">
        <f t="shared" si="7"/>
        <v/>
      </c>
      <c r="Y17" s="7" t="str">
        <f t="shared" si="7"/>
        <v/>
      </c>
      <c r="Z17" s="7" t="str">
        <f t="shared" si="7"/>
        <v/>
      </c>
      <c r="AA17" s="7" t="str">
        <f t="shared" si="7"/>
        <v/>
      </c>
      <c r="AB17" s="7" t="str">
        <f t="shared" si="7"/>
        <v/>
      </c>
      <c r="AC17" s="7" t="str">
        <f t="shared" si="7"/>
        <v/>
      </c>
      <c r="AD17" s="7" t="str">
        <f t="shared" si="7"/>
        <v/>
      </c>
      <c r="AE17" s="7" t="str">
        <f t="shared" si="7"/>
        <v/>
      </c>
      <c r="AF17" s="7" t="str">
        <f t="shared" si="7"/>
        <v/>
      </c>
      <c r="AG17" s="7" t="str">
        <f t="shared" si="7"/>
        <v/>
      </c>
      <c r="AH17" s="7" t="str">
        <f t="shared" si="7"/>
        <v/>
      </c>
      <c r="AI17" s="7" t="str">
        <f t="shared" si="7"/>
        <v/>
      </c>
      <c r="AJ17" s="7" t="str">
        <f t="shared" si="7"/>
        <v/>
      </c>
      <c r="AK17" s="7" t="str">
        <f t="shared" si="7"/>
        <v/>
      </c>
      <c r="AL17" s="7" t="str">
        <f t="shared" ref="AL17" si="8">IF(AL14&gt;0,1,"")</f>
        <v/>
      </c>
    </row>
    <row r="18" spans="2:38" s="7" customFormat="1"/>
    <row r="47" spans="3:14">
      <c r="C47" s="1" t="s">
        <v>6</v>
      </c>
      <c r="E47" s="57">
        <f>IFERROR(C12,0)</f>
        <v>0</v>
      </c>
      <c r="G47" s="1" t="s">
        <v>7</v>
      </c>
      <c r="J47" s="1">
        <f>IFERROR(-AVERAGEIFS(C14:AL14,C17:AL17,"&lt;&gt;1"),0)</f>
        <v>0</v>
      </c>
      <c r="L47" s="1" t="s">
        <v>5</v>
      </c>
      <c r="N47" s="8">
        <f>IFERROR(INDEX(C8:AL8,0,MATCH(1,C17:AL17,0)),0)</f>
        <v>0</v>
      </c>
    </row>
    <row r="50" spans="2:16">
      <c r="B50" s="2" t="s">
        <v>8</v>
      </c>
    </row>
    <row r="51" spans="2:16">
      <c r="M51" s="9"/>
    </row>
    <row r="52" spans="2:16">
      <c r="B52" s="9" t="s">
        <v>9</v>
      </c>
      <c r="M52" s="9"/>
    </row>
    <row r="53" spans="2:16">
      <c r="B53" s="9" t="s">
        <v>10</v>
      </c>
      <c r="M53" s="9" t="s">
        <v>11</v>
      </c>
      <c r="N53" s="10">
        <f>P53/P54*N54</f>
        <v>-200000</v>
      </c>
      <c r="O53" s="7" t="s">
        <v>12</v>
      </c>
      <c r="P53" s="11">
        <v>-50000</v>
      </c>
    </row>
    <row r="54" spans="2:16">
      <c r="B54" s="9" t="s">
        <v>13</v>
      </c>
      <c r="M54" s="12" t="s">
        <v>14</v>
      </c>
      <c r="N54" s="11">
        <v>200000</v>
      </c>
      <c r="O54" s="7" t="s">
        <v>15</v>
      </c>
      <c r="P54" s="11">
        <v>50000</v>
      </c>
    </row>
    <row r="55" spans="2:16">
      <c r="B55" s="9" t="s">
        <v>16</v>
      </c>
    </row>
    <row r="59" spans="2:16">
      <c r="B59" s="1" t="s">
        <v>62</v>
      </c>
    </row>
    <row r="61" spans="2:16">
      <c r="B61" s="5" t="s">
        <v>17</v>
      </c>
      <c r="C61" s="13" t="str">
        <f ca="1">Forecast!BC2</f>
        <v>Q1 2019</v>
      </c>
      <c r="D61" s="13" t="str">
        <f ca="1">Forecast!BD2</f>
        <v>Q2 2019</v>
      </c>
      <c r="E61" s="13" t="str">
        <f ca="1">Forecast!BE2</f>
        <v>Q3 2019</v>
      </c>
      <c r="F61" s="13" t="str">
        <f ca="1">Forecast!BF2</f>
        <v>Q4 2019</v>
      </c>
      <c r="G61" s="13" t="str">
        <f ca="1">Forecast!BG2</f>
        <v>Q1 2020</v>
      </c>
      <c r="H61" s="13" t="str">
        <f ca="1">Forecast!BH2</f>
        <v>Q2 2020</v>
      </c>
      <c r="I61" s="13" t="str">
        <f ca="1">Forecast!BI2</f>
        <v>Q3 2020</v>
      </c>
      <c r="J61" s="13" t="str">
        <f ca="1">Forecast!BJ2</f>
        <v>Q4 2020</v>
      </c>
      <c r="L61" s="14">
        <f ca="1">Forecast!BT4</f>
        <v>2019</v>
      </c>
      <c r="M61" s="14">
        <f ca="1">Forecast!BU4</f>
        <v>2020</v>
      </c>
      <c r="N61" s="14">
        <f ca="1">Forecast!BV4</f>
        <v>2021</v>
      </c>
    </row>
    <row r="63" spans="2:16">
      <c r="B63" s="2" t="str">
        <f>Forecast!B53</f>
        <v>Salaries and Benefits</v>
      </c>
      <c r="C63" s="15">
        <f ca="1">INDEX(Forecast!$BC53:$BR53,MATCH(C$61,Forecast!$BC$2:$BR$2,0))</f>
        <v>0</v>
      </c>
      <c r="D63" s="15">
        <f ca="1">INDEX(Forecast!$BC53:$BR53,MATCH(D$61,Forecast!$BC$2:$BR$2,0))</f>
        <v>0</v>
      </c>
      <c r="E63" s="15">
        <f ca="1">INDEX(Forecast!$BC53:$BR53,MATCH(E$61,Forecast!$BC$2:$BR$2,0))</f>
        <v>0</v>
      </c>
      <c r="F63" s="15">
        <f ca="1">INDEX(Forecast!$BC53:$BR53,MATCH(F$61,Forecast!$BC$2:$BR$2,0))</f>
        <v>0</v>
      </c>
      <c r="G63" s="15">
        <f ca="1">INDEX(Forecast!$BC53:$BR53,MATCH(G$61,Forecast!$BC$2:$BR$2,0))</f>
        <v>0</v>
      </c>
      <c r="H63" s="15">
        <f ca="1">INDEX(Forecast!$BC53:$BR53,MATCH(H$61,Forecast!$BC$2:$BR$2,0))</f>
        <v>0</v>
      </c>
      <c r="I63" s="15">
        <f ca="1">INDEX(Forecast!$BC53:$BR53,MATCH(I$61,Forecast!$BC$2:$BR$2,0))</f>
        <v>0</v>
      </c>
      <c r="J63" s="15">
        <f ca="1">INDEX(Forecast!$BC53:$BR53,MATCH(J$61,Forecast!$BC$2:$BR$2,0))</f>
        <v>0</v>
      </c>
      <c r="L63" s="2">
        <f ca="1">Forecast!BT53</f>
        <v>0</v>
      </c>
      <c r="M63" s="2">
        <f ca="1">Forecast!BU53</f>
        <v>0</v>
      </c>
      <c r="N63" s="2">
        <f ca="1">Forecast!BV53</f>
        <v>0</v>
      </c>
    </row>
    <row r="64" spans="2:16">
      <c r="B64" s="2" t="str">
        <f>Forecast!B54</f>
        <v>Advertising &amp; Marketing</v>
      </c>
      <c r="C64" s="15">
        <f ca="1">INDEX(Forecast!$BC54:$BR54,MATCH(C$61,Forecast!$BC$2:$BR$2,0))</f>
        <v>0</v>
      </c>
      <c r="D64" s="15">
        <f ca="1">INDEX(Forecast!$BC54:$BR54,MATCH(D$61,Forecast!$BC$2:$BR$2,0))</f>
        <v>0</v>
      </c>
      <c r="E64" s="15">
        <f ca="1">INDEX(Forecast!$BC54:$BR54,MATCH(E$61,Forecast!$BC$2:$BR$2,0))</f>
        <v>0</v>
      </c>
      <c r="F64" s="15">
        <f ca="1">INDEX(Forecast!$BC54:$BR54,MATCH(F$61,Forecast!$BC$2:$BR$2,0))</f>
        <v>0</v>
      </c>
      <c r="G64" s="15">
        <f ca="1">INDEX(Forecast!$BC54:$BR54,MATCH(G$61,Forecast!$BC$2:$BR$2,0))</f>
        <v>0</v>
      </c>
      <c r="H64" s="15">
        <f ca="1">INDEX(Forecast!$BC54:$BR54,MATCH(H$61,Forecast!$BC$2:$BR$2,0))</f>
        <v>0</v>
      </c>
      <c r="I64" s="15">
        <f ca="1">INDEX(Forecast!$BC54:$BR54,MATCH(I$61,Forecast!$BC$2:$BR$2,0))</f>
        <v>0</v>
      </c>
      <c r="J64" s="15">
        <f ca="1">INDEX(Forecast!$BC54:$BR54,MATCH(J$61,Forecast!$BC$2:$BR$2,0))</f>
        <v>0</v>
      </c>
      <c r="L64" s="2">
        <f ca="1">Forecast!BT54</f>
        <v>0</v>
      </c>
      <c r="M64" s="2">
        <f ca="1">Forecast!BU54</f>
        <v>0</v>
      </c>
      <c r="N64" s="2">
        <f ca="1">Forecast!BV54</f>
        <v>0</v>
      </c>
    </row>
    <row r="65" spans="2:14">
      <c r="B65" s="2" t="str">
        <f>Forecast!B55</f>
        <v>Product &amp; Materials</v>
      </c>
      <c r="C65" s="15">
        <f ca="1">INDEX(Forecast!$BC55:$BR55,MATCH(C$61,Forecast!$BC$2:$BR$2,0))</f>
        <v>0</v>
      </c>
      <c r="D65" s="15">
        <f ca="1">INDEX(Forecast!$BC55:$BR55,MATCH(D$61,Forecast!$BC$2:$BR$2,0))</f>
        <v>0</v>
      </c>
      <c r="E65" s="15">
        <f ca="1">INDEX(Forecast!$BC55:$BR55,MATCH(E$61,Forecast!$BC$2:$BR$2,0))</f>
        <v>0</v>
      </c>
      <c r="F65" s="15">
        <f ca="1">INDEX(Forecast!$BC55:$BR55,MATCH(F$61,Forecast!$BC$2:$BR$2,0))</f>
        <v>0</v>
      </c>
      <c r="G65" s="15">
        <f ca="1">INDEX(Forecast!$BC55:$BR55,MATCH(G$61,Forecast!$BC$2:$BR$2,0))</f>
        <v>0</v>
      </c>
      <c r="H65" s="15">
        <f ca="1">INDEX(Forecast!$BC55:$BR55,MATCH(H$61,Forecast!$BC$2:$BR$2,0))</f>
        <v>0</v>
      </c>
      <c r="I65" s="15">
        <f ca="1">INDEX(Forecast!$BC55:$BR55,MATCH(I$61,Forecast!$BC$2:$BR$2,0))</f>
        <v>0</v>
      </c>
      <c r="J65" s="15">
        <f ca="1">INDEX(Forecast!$BC55:$BR55,MATCH(J$61,Forecast!$BC$2:$BR$2,0))</f>
        <v>0</v>
      </c>
      <c r="L65" s="2">
        <f ca="1">Forecast!BT55</f>
        <v>0</v>
      </c>
      <c r="M65" s="2">
        <f ca="1">Forecast!BU55</f>
        <v>0</v>
      </c>
      <c r="N65" s="2">
        <f ca="1">Forecast!BV55</f>
        <v>0</v>
      </c>
    </row>
    <row r="66" spans="2:14">
      <c r="B66" s="2" t="str">
        <f>Forecast!B56</f>
        <v>Legal and Accounting</v>
      </c>
      <c r="C66" s="15">
        <f ca="1">INDEX(Forecast!$BC56:$BR56,MATCH(C$61,Forecast!$BC$2:$BR$2,0))</f>
        <v>0</v>
      </c>
      <c r="D66" s="15">
        <f ca="1">INDEX(Forecast!$BC56:$BR56,MATCH(D$61,Forecast!$BC$2:$BR$2,0))</f>
        <v>0</v>
      </c>
      <c r="E66" s="15">
        <f ca="1">INDEX(Forecast!$BC56:$BR56,MATCH(E$61,Forecast!$BC$2:$BR$2,0))</f>
        <v>0</v>
      </c>
      <c r="F66" s="15">
        <f ca="1">INDEX(Forecast!$BC56:$BR56,MATCH(F$61,Forecast!$BC$2:$BR$2,0))</f>
        <v>0</v>
      </c>
      <c r="G66" s="15">
        <f ca="1">INDEX(Forecast!$BC56:$BR56,MATCH(G$61,Forecast!$BC$2:$BR$2,0))</f>
        <v>0</v>
      </c>
      <c r="H66" s="15">
        <f ca="1">INDEX(Forecast!$BC56:$BR56,MATCH(H$61,Forecast!$BC$2:$BR$2,0))</f>
        <v>0</v>
      </c>
      <c r="I66" s="15">
        <f ca="1">INDEX(Forecast!$BC56:$BR56,MATCH(I$61,Forecast!$BC$2:$BR$2,0))</f>
        <v>0</v>
      </c>
      <c r="J66" s="15">
        <f ca="1">INDEX(Forecast!$BC56:$BR56,MATCH(J$61,Forecast!$BC$2:$BR$2,0))</f>
        <v>0</v>
      </c>
      <c r="L66" s="2">
        <f ca="1">Forecast!BT56</f>
        <v>0</v>
      </c>
      <c r="M66" s="2">
        <f ca="1">Forecast!BU56</f>
        <v>0</v>
      </c>
      <c r="N66" s="2">
        <f ca="1">Forecast!BV56</f>
        <v>0</v>
      </c>
    </row>
    <row r="67" spans="2:14">
      <c r="B67" s="2" t="str">
        <f>Forecast!B57</f>
        <v>Overhead</v>
      </c>
      <c r="C67" s="15">
        <f ca="1">INDEX(Forecast!$BC57:$BR57,MATCH(C$61,Forecast!$BC$2:$BR$2,0))</f>
        <v>0</v>
      </c>
      <c r="D67" s="15">
        <f ca="1">INDEX(Forecast!$BC57:$BR57,MATCH(D$61,Forecast!$BC$2:$BR$2,0))</f>
        <v>0</v>
      </c>
      <c r="E67" s="15">
        <f ca="1">INDEX(Forecast!$BC57:$BR57,MATCH(E$61,Forecast!$BC$2:$BR$2,0))</f>
        <v>0</v>
      </c>
      <c r="F67" s="15">
        <f ca="1">INDEX(Forecast!$BC57:$BR57,MATCH(F$61,Forecast!$BC$2:$BR$2,0))</f>
        <v>0</v>
      </c>
      <c r="G67" s="15">
        <f ca="1">INDEX(Forecast!$BC57:$BR57,MATCH(G$61,Forecast!$BC$2:$BR$2,0))</f>
        <v>0</v>
      </c>
      <c r="H67" s="15">
        <f ca="1">INDEX(Forecast!$BC57:$BR57,MATCH(H$61,Forecast!$BC$2:$BR$2,0))</f>
        <v>0</v>
      </c>
      <c r="I67" s="15">
        <f ca="1">INDEX(Forecast!$BC57:$BR57,MATCH(I$61,Forecast!$BC$2:$BR$2,0))</f>
        <v>0</v>
      </c>
      <c r="J67" s="15">
        <f ca="1">INDEX(Forecast!$BC57:$BR57,MATCH(J$61,Forecast!$BC$2:$BR$2,0))</f>
        <v>0</v>
      </c>
      <c r="L67" s="2">
        <f ca="1">Forecast!BT57</f>
        <v>0</v>
      </c>
      <c r="M67" s="2">
        <f ca="1">Forecast!BU57</f>
        <v>0</v>
      </c>
      <c r="N67" s="2">
        <f ca="1">Forecast!BV57</f>
        <v>0</v>
      </c>
    </row>
    <row r="68" spans="2:14">
      <c r="B68" s="2" t="s">
        <v>39</v>
      </c>
      <c r="C68" s="16">
        <f ca="1">INDEX(Forecast!$BC58:$BR58,MATCH(C$61,Forecast!$BC$2:$BR$2,0))</f>
        <v>0</v>
      </c>
      <c r="D68" s="16">
        <f ca="1">INDEX(Forecast!$BC58:$BR58,MATCH(D$61,Forecast!$BC$2:$BR$2,0))</f>
        <v>0</v>
      </c>
      <c r="E68" s="16">
        <f ca="1">INDEX(Forecast!$BC58:$BR58,MATCH(E$61,Forecast!$BC$2:$BR$2,0))</f>
        <v>0</v>
      </c>
      <c r="F68" s="16">
        <f ca="1">INDEX(Forecast!$BC58:$BR58,MATCH(F$61,Forecast!$BC$2:$BR$2,0))</f>
        <v>0</v>
      </c>
      <c r="G68" s="16">
        <f ca="1">INDEX(Forecast!$BC58:$BR58,MATCH(G$61,Forecast!$BC$2:$BR$2,0))</f>
        <v>0</v>
      </c>
      <c r="H68" s="16">
        <f ca="1">INDEX(Forecast!$BC58:$BR58,MATCH(H$61,Forecast!$BC$2:$BR$2,0))</f>
        <v>0</v>
      </c>
      <c r="I68" s="16">
        <f ca="1">INDEX(Forecast!$BC58:$BR58,MATCH(I$61,Forecast!$BC$2:$BR$2,0))</f>
        <v>0</v>
      </c>
      <c r="J68" s="16">
        <f ca="1">INDEX(Forecast!$BC58:$BR58,MATCH(J$61,Forecast!$BC$2:$BR$2,0))</f>
        <v>0</v>
      </c>
      <c r="L68" s="17">
        <f ca="1">Forecast!BT58</f>
        <v>0</v>
      </c>
      <c r="M68" s="17">
        <f ca="1">Forecast!BU58</f>
        <v>0</v>
      </c>
      <c r="N68" s="17">
        <f ca="1">Forecast!BV58</f>
        <v>0</v>
      </c>
    </row>
    <row r="104" spans="2:7">
      <c r="B104" s="1" t="s">
        <v>64</v>
      </c>
    </row>
    <row r="105" spans="2:7">
      <c r="B105" s="18"/>
      <c r="C105" s="18"/>
      <c r="D105" s="18"/>
      <c r="E105" s="18"/>
      <c r="F105" s="18"/>
      <c r="G105" s="18"/>
    </row>
    <row r="106" spans="2:7">
      <c r="B106" s="19" t="s">
        <v>58</v>
      </c>
      <c r="C106" s="18"/>
      <c r="D106" s="18"/>
      <c r="E106" s="18"/>
      <c r="F106" s="18"/>
      <c r="G106" s="18"/>
    </row>
    <row r="107" spans="2:7">
      <c r="B107" s="18" t="s">
        <v>18</v>
      </c>
      <c r="C107" s="36">
        <f>MATCH(C111,Forecast!G77:BA77,0)</f>
        <v>1</v>
      </c>
      <c r="D107" s="18"/>
      <c r="E107" s="18"/>
      <c r="F107" s="18"/>
      <c r="G107" s="18"/>
    </row>
    <row r="108" spans="2:7">
      <c r="B108" s="2" t="s">
        <v>19</v>
      </c>
      <c r="C108" s="36">
        <v>12</v>
      </c>
      <c r="D108" s="18" t="s">
        <v>20</v>
      </c>
      <c r="E108" s="18"/>
      <c r="F108" s="18"/>
      <c r="G108" s="18"/>
    </row>
    <row r="109" spans="2:7">
      <c r="D109" s="18"/>
      <c r="E109" s="18"/>
      <c r="F109" s="18"/>
      <c r="G109" s="18"/>
    </row>
    <row r="110" spans="2:7">
      <c r="B110" s="20" t="s">
        <v>21</v>
      </c>
      <c r="C110" s="18"/>
      <c r="D110" s="18"/>
    </row>
    <row r="111" spans="2:7">
      <c r="B111" s="34" t="s">
        <v>59</v>
      </c>
      <c r="C111" s="18">
        <f t="array" ref="C111">IFERROR(INDEX(Forecast!$G77:$BA$77,SMALL(IF(Forecast!$G$77:$BA$77&lt;&gt;0,COLUMN(Forecast!$G$77:$BA$77)-COLUMN(Forecast!$G$77)+1),1)),0)</f>
        <v>0</v>
      </c>
      <c r="D111" s="18"/>
    </row>
    <row r="112" spans="2:7">
      <c r="B112" s="18" t="s">
        <v>22</v>
      </c>
      <c r="C112" s="21">
        <f>C111</f>
        <v>0</v>
      </c>
    </row>
    <row r="114" spans="2:4">
      <c r="B114" s="20" t="s">
        <v>23</v>
      </c>
      <c r="C114" s="22" t="str">
        <f>'Get Started'!D7</f>
        <v>$</v>
      </c>
      <c r="D114" s="23" t="s">
        <v>24</v>
      </c>
    </row>
    <row r="115" spans="2:4">
      <c r="B115" s="18" t="str">
        <f>Forecast!B53</f>
        <v>Salaries and Benefits</v>
      </c>
      <c r="C115" s="18">
        <f>IFERROR(SUM(INDEX(Forecast!$G53:$BA53,0,MATCH($C$107,Forecast!$G$6:$BA$6)):INDEX(Forecast!$G53:$BA53,0,$C$107-1+MATCH($C$108,Forecast!$G$6:$BA$6))),0)</f>
        <v>0</v>
      </c>
      <c r="D115" s="24">
        <f t="shared" ref="D115:D120" si="9">IFERROR(C115/C$120,0)</f>
        <v>0</v>
      </c>
    </row>
    <row r="116" spans="2:4">
      <c r="B116" s="18" t="str">
        <f>Forecast!B54</f>
        <v>Advertising &amp; Marketing</v>
      </c>
      <c r="C116" s="18">
        <f>IFERROR(SUM(INDEX(Forecast!$G54:$BA54,0,MATCH($C$107,Forecast!$G$6:$BA$6)):INDEX(Forecast!$G54:$BA54,0,$C$107-1+MATCH($C$108,Forecast!$G$6:$BA$6))),0)</f>
        <v>0</v>
      </c>
      <c r="D116" s="24">
        <f t="shared" si="9"/>
        <v>0</v>
      </c>
    </row>
    <row r="117" spans="2:4">
      <c r="B117" s="18" t="str">
        <f>Forecast!B55</f>
        <v>Product &amp; Materials</v>
      </c>
      <c r="C117" s="18">
        <f>IFERROR(SUM(INDEX(Forecast!$G55:$BA55,0,MATCH($C$107,Forecast!$G$6:$BA$6)):INDEX(Forecast!$G55:$BA55,0,$C$107-1+MATCH($C$108,Forecast!$G$6:$BA$6))),0)</f>
        <v>0</v>
      </c>
      <c r="D117" s="24">
        <f t="shared" si="9"/>
        <v>0</v>
      </c>
    </row>
    <row r="118" spans="2:4">
      <c r="B118" s="18" t="str">
        <f>Forecast!B56</f>
        <v>Legal and Accounting</v>
      </c>
      <c r="C118" s="18">
        <f>IFERROR(SUM(INDEX(Forecast!$G56:$BA56,0,MATCH($C$107,Forecast!$G$6:$BA$6)):INDEX(Forecast!$G56:$BA56,0,$C$107-1+MATCH($C$108,Forecast!$G$6:$BA$6))),0)</f>
        <v>0</v>
      </c>
      <c r="D118" s="24">
        <f t="shared" si="9"/>
        <v>0</v>
      </c>
    </row>
    <row r="119" spans="2:4">
      <c r="B119" s="18" t="str">
        <f>Forecast!B57</f>
        <v>Overhead</v>
      </c>
      <c r="C119" s="18">
        <f>IFERROR(SUM(INDEX(Forecast!$G57:$BA57,0,MATCH($C$107,Forecast!$G$6:$BA$6)):INDEX(Forecast!$G57:$BA57,0,$C$107-1+MATCH($C$108,Forecast!$G$6:$BA$6))),0)</f>
        <v>0</v>
      </c>
      <c r="D119" s="24">
        <f t="shared" si="9"/>
        <v>0</v>
      </c>
    </row>
    <row r="120" spans="2:4">
      <c r="B120" s="2" t="s">
        <v>25</v>
      </c>
      <c r="C120" s="17">
        <f>SUM(C115:C119)</f>
        <v>0</v>
      </c>
      <c r="D120" s="25">
        <f t="shared" si="9"/>
        <v>0</v>
      </c>
    </row>
    <row r="122" spans="2:4">
      <c r="B122" s="12"/>
    </row>
    <row r="134" spans="2:50">
      <c r="B134" s="1" t="s">
        <v>289</v>
      </c>
    </row>
    <row r="136" spans="2:50">
      <c r="B136" s="2" t="s">
        <v>0</v>
      </c>
      <c r="D136" s="3">
        <f ca="1">Forecast!G4</f>
        <v>2019</v>
      </c>
      <c r="E136" s="3">
        <f ca="1">Forecast!H4</f>
        <v>2019</v>
      </c>
      <c r="F136" s="3">
        <f ca="1">Forecast!I4</f>
        <v>2019</v>
      </c>
      <c r="G136" s="3">
        <f ca="1">Forecast!J4</f>
        <v>2019</v>
      </c>
      <c r="H136" s="3">
        <f ca="1">Forecast!K4</f>
        <v>2019</v>
      </c>
      <c r="I136" s="3">
        <f ca="1">Forecast!L4</f>
        <v>2019</v>
      </c>
      <c r="J136" s="3">
        <f ca="1">Forecast!M4</f>
        <v>2019</v>
      </c>
      <c r="K136" s="3">
        <f ca="1">Forecast!N4</f>
        <v>2019</v>
      </c>
      <c r="L136" s="3">
        <f ca="1">Forecast!O4</f>
        <v>2019</v>
      </c>
      <c r="M136" s="3">
        <f ca="1">Forecast!P4</f>
        <v>2019</v>
      </c>
      <c r="N136" s="3">
        <f ca="1">Forecast!Q4</f>
        <v>2019</v>
      </c>
      <c r="O136" s="3">
        <f ca="1">Forecast!R4</f>
        <v>2019</v>
      </c>
      <c r="P136" s="3">
        <f ca="1">Forecast!S4</f>
        <v>2020</v>
      </c>
      <c r="Q136" s="3">
        <f ca="1">Forecast!T4</f>
        <v>2020</v>
      </c>
      <c r="R136" s="3">
        <f ca="1">Forecast!U4</f>
        <v>2020</v>
      </c>
      <c r="S136" s="3">
        <f ca="1">Forecast!V4</f>
        <v>2020</v>
      </c>
      <c r="T136" s="3">
        <f ca="1">Forecast!W4</f>
        <v>2020</v>
      </c>
      <c r="U136" s="3">
        <f ca="1">Forecast!X4</f>
        <v>2020</v>
      </c>
      <c r="V136" s="3">
        <f ca="1">Forecast!Y4</f>
        <v>2020</v>
      </c>
      <c r="W136" s="3">
        <f ca="1">Forecast!Z4</f>
        <v>2020</v>
      </c>
      <c r="X136" s="3">
        <f ca="1">Forecast!AA4</f>
        <v>2020</v>
      </c>
      <c r="Y136" s="3">
        <f ca="1">Forecast!AB4</f>
        <v>2020</v>
      </c>
      <c r="Z136" s="3">
        <f ca="1">Forecast!AC4</f>
        <v>2020</v>
      </c>
      <c r="AA136" s="3">
        <f ca="1">Forecast!AD4</f>
        <v>2020</v>
      </c>
      <c r="AB136" s="3">
        <f ca="1">Forecast!AE4</f>
        <v>2021</v>
      </c>
      <c r="AC136" s="3">
        <f ca="1">Forecast!AF4</f>
        <v>2021</v>
      </c>
      <c r="AD136" s="3">
        <f ca="1">Forecast!AG4</f>
        <v>2021</v>
      </c>
      <c r="AE136" s="3">
        <f ca="1">Forecast!AH4</f>
        <v>2021</v>
      </c>
      <c r="AF136" s="3">
        <f ca="1">Forecast!AI4</f>
        <v>2021</v>
      </c>
      <c r="AG136" s="3">
        <f ca="1">Forecast!AJ4</f>
        <v>2021</v>
      </c>
      <c r="AH136" s="3">
        <f ca="1">Forecast!AK4</f>
        <v>2021</v>
      </c>
      <c r="AI136" s="3">
        <f ca="1">Forecast!AL4</f>
        <v>2021</v>
      </c>
      <c r="AJ136" s="3">
        <f ca="1">Forecast!AM4</f>
        <v>2021</v>
      </c>
      <c r="AK136" s="3">
        <f ca="1">Forecast!AN4</f>
        <v>2021</v>
      </c>
      <c r="AL136" s="3">
        <f ca="1">Forecast!AO4</f>
        <v>2021</v>
      </c>
      <c r="AM136" s="3">
        <f ca="1">Forecast!AP4</f>
        <v>2021</v>
      </c>
      <c r="AN136" s="3">
        <f ca="1">Forecast!AQ4</f>
        <v>2022</v>
      </c>
      <c r="AO136" s="3">
        <f ca="1">Forecast!AR4</f>
        <v>2022</v>
      </c>
      <c r="AP136" s="3">
        <f ca="1">Forecast!AS4</f>
        <v>2022</v>
      </c>
      <c r="AQ136" s="3">
        <f ca="1">Forecast!AT4</f>
        <v>2022</v>
      </c>
      <c r="AR136" s="3">
        <f ca="1">Forecast!AU4</f>
        <v>2022</v>
      </c>
      <c r="AS136" s="3">
        <f ca="1">Forecast!AV4</f>
        <v>2022</v>
      </c>
      <c r="AT136" s="3">
        <f ca="1">Forecast!AW4</f>
        <v>2022</v>
      </c>
      <c r="AU136" s="3">
        <f ca="1">Forecast!AX4</f>
        <v>2022</v>
      </c>
      <c r="AV136" s="3">
        <f ca="1">Forecast!AY4</f>
        <v>2022</v>
      </c>
      <c r="AW136" s="3">
        <f ca="1">Forecast!AZ4</f>
        <v>2022</v>
      </c>
      <c r="AX136" s="3">
        <f ca="1">Forecast!BA4</f>
        <v>2022</v>
      </c>
    </row>
    <row r="137" spans="2:50">
      <c r="B137" s="2" t="s">
        <v>1</v>
      </c>
      <c r="D137" s="4">
        <f ca="1">Forecast!G5</f>
        <v>43496</v>
      </c>
      <c r="E137" s="4">
        <f ca="1">Forecast!H5</f>
        <v>43524</v>
      </c>
      <c r="F137" s="4">
        <f ca="1">Forecast!I5</f>
        <v>43555</v>
      </c>
      <c r="G137" s="4">
        <f ca="1">Forecast!J5</f>
        <v>43585</v>
      </c>
      <c r="H137" s="4">
        <f ca="1">Forecast!K5</f>
        <v>43616</v>
      </c>
      <c r="I137" s="4">
        <f ca="1">Forecast!L5</f>
        <v>43646</v>
      </c>
      <c r="J137" s="4">
        <f ca="1">Forecast!M5</f>
        <v>43677</v>
      </c>
      <c r="K137" s="4">
        <f ca="1">Forecast!N5</f>
        <v>43708</v>
      </c>
      <c r="L137" s="4">
        <f ca="1">Forecast!O5</f>
        <v>43738</v>
      </c>
      <c r="M137" s="4">
        <f ca="1">Forecast!P5</f>
        <v>43769</v>
      </c>
      <c r="N137" s="4">
        <f ca="1">Forecast!Q5</f>
        <v>43799</v>
      </c>
      <c r="O137" s="4">
        <f ca="1">Forecast!R5</f>
        <v>43830</v>
      </c>
      <c r="P137" s="4">
        <f ca="1">Forecast!S5</f>
        <v>43861</v>
      </c>
      <c r="Q137" s="4">
        <f ca="1">Forecast!T5</f>
        <v>43890</v>
      </c>
      <c r="R137" s="4">
        <f ca="1">Forecast!U5</f>
        <v>43921</v>
      </c>
      <c r="S137" s="4">
        <f ca="1">Forecast!V5</f>
        <v>43951</v>
      </c>
      <c r="T137" s="4">
        <f ca="1">Forecast!W5</f>
        <v>43982</v>
      </c>
      <c r="U137" s="4">
        <f ca="1">Forecast!X5</f>
        <v>44012</v>
      </c>
      <c r="V137" s="4">
        <f ca="1">Forecast!Y5</f>
        <v>44043</v>
      </c>
      <c r="W137" s="4">
        <f ca="1">Forecast!Z5</f>
        <v>44074</v>
      </c>
      <c r="X137" s="4">
        <f ca="1">Forecast!AA5</f>
        <v>44104</v>
      </c>
      <c r="Y137" s="4">
        <f ca="1">Forecast!AB5</f>
        <v>44135</v>
      </c>
      <c r="Z137" s="4">
        <f ca="1">Forecast!AC5</f>
        <v>44165</v>
      </c>
      <c r="AA137" s="4">
        <f ca="1">Forecast!AD5</f>
        <v>44196</v>
      </c>
      <c r="AB137" s="4">
        <f ca="1">Forecast!AE5</f>
        <v>44227</v>
      </c>
      <c r="AC137" s="4">
        <f ca="1">Forecast!AF5</f>
        <v>44255</v>
      </c>
      <c r="AD137" s="4">
        <f ca="1">Forecast!AG5</f>
        <v>44286</v>
      </c>
      <c r="AE137" s="4">
        <f ca="1">Forecast!AH5</f>
        <v>44316</v>
      </c>
      <c r="AF137" s="4">
        <f ca="1">Forecast!AI5</f>
        <v>44347</v>
      </c>
      <c r="AG137" s="4">
        <f ca="1">Forecast!AJ5</f>
        <v>44377</v>
      </c>
      <c r="AH137" s="4">
        <f ca="1">Forecast!AK5</f>
        <v>44408</v>
      </c>
      <c r="AI137" s="4">
        <f ca="1">Forecast!AL5</f>
        <v>44439</v>
      </c>
      <c r="AJ137" s="4">
        <f ca="1">Forecast!AM5</f>
        <v>44469</v>
      </c>
      <c r="AK137" s="4">
        <f ca="1">Forecast!AN5</f>
        <v>44500</v>
      </c>
      <c r="AL137" s="4">
        <f ca="1">Forecast!AO5</f>
        <v>44530</v>
      </c>
      <c r="AM137" s="4">
        <f ca="1">Forecast!AP5</f>
        <v>44561</v>
      </c>
      <c r="AN137" s="4">
        <f ca="1">Forecast!AQ5</f>
        <v>44592</v>
      </c>
      <c r="AO137" s="4">
        <f ca="1">Forecast!AR5</f>
        <v>44620</v>
      </c>
      <c r="AP137" s="4">
        <f ca="1">Forecast!AS5</f>
        <v>44651</v>
      </c>
      <c r="AQ137" s="4">
        <f ca="1">Forecast!AT5</f>
        <v>44681</v>
      </c>
      <c r="AR137" s="4">
        <f ca="1">Forecast!AU5</f>
        <v>44712</v>
      </c>
      <c r="AS137" s="4">
        <f ca="1">Forecast!AV5</f>
        <v>44742</v>
      </c>
      <c r="AT137" s="4">
        <f ca="1">Forecast!AW5</f>
        <v>44773</v>
      </c>
      <c r="AU137" s="4">
        <f ca="1">Forecast!AX5</f>
        <v>44804</v>
      </c>
      <c r="AV137" s="4">
        <f ca="1">Forecast!AY5</f>
        <v>44834</v>
      </c>
      <c r="AW137" s="4">
        <f ca="1">Forecast!AZ5</f>
        <v>44865</v>
      </c>
      <c r="AX137" s="4">
        <f ca="1">Forecast!BA5</f>
        <v>44895</v>
      </c>
    </row>
    <row r="138" spans="2:50">
      <c r="B138" s="5" t="s">
        <v>2</v>
      </c>
      <c r="C138" s="5"/>
      <c r="D138" s="6">
        <v>1</v>
      </c>
      <c r="E138" s="5">
        <f>D138+1</f>
        <v>2</v>
      </c>
      <c r="F138" s="5">
        <f t="shared" ref="F138:AX138" si="10">E138+1</f>
        <v>3</v>
      </c>
      <c r="G138" s="5">
        <f t="shared" si="10"/>
        <v>4</v>
      </c>
      <c r="H138" s="5">
        <f t="shared" si="10"/>
        <v>5</v>
      </c>
      <c r="I138" s="5">
        <f t="shared" si="10"/>
        <v>6</v>
      </c>
      <c r="J138" s="5">
        <f t="shared" si="10"/>
        <v>7</v>
      </c>
      <c r="K138" s="5">
        <f t="shared" si="10"/>
        <v>8</v>
      </c>
      <c r="L138" s="5">
        <f t="shared" si="10"/>
        <v>9</v>
      </c>
      <c r="M138" s="5">
        <f t="shared" si="10"/>
        <v>10</v>
      </c>
      <c r="N138" s="5">
        <f t="shared" si="10"/>
        <v>11</v>
      </c>
      <c r="O138" s="5">
        <f t="shared" si="10"/>
        <v>12</v>
      </c>
      <c r="P138" s="5">
        <f t="shared" si="10"/>
        <v>13</v>
      </c>
      <c r="Q138" s="5">
        <f t="shared" si="10"/>
        <v>14</v>
      </c>
      <c r="R138" s="5">
        <f t="shared" si="10"/>
        <v>15</v>
      </c>
      <c r="S138" s="5">
        <f t="shared" si="10"/>
        <v>16</v>
      </c>
      <c r="T138" s="5">
        <f t="shared" si="10"/>
        <v>17</v>
      </c>
      <c r="U138" s="5">
        <f t="shared" si="10"/>
        <v>18</v>
      </c>
      <c r="V138" s="5">
        <f t="shared" si="10"/>
        <v>19</v>
      </c>
      <c r="W138" s="5">
        <f t="shared" si="10"/>
        <v>20</v>
      </c>
      <c r="X138" s="5">
        <f t="shared" si="10"/>
        <v>21</v>
      </c>
      <c r="Y138" s="5">
        <f t="shared" si="10"/>
        <v>22</v>
      </c>
      <c r="Z138" s="5">
        <f t="shared" si="10"/>
        <v>23</v>
      </c>
      <c r="AA138" s="5">
        <f t="shared" si="10"/>
        <v>24</v>
      </c>
      <c r="AB138" s="5">
        <f t="shared" si="10"/>
        <v>25</v>
      </c>
      <c r="AC138" s="5">
        <f t="shared" si="10"/>
        <v>26</v>
      </c>
      <c r="AD138" s="5">
        <f t="shared" si="10"/>
        <v>27</v>
      </c>
      <c r="AE138" s="5">
        <f t="shared" si="10"/>
        <v>28</v>
      </c>
      <c r="AF138" s="5">
        <f t="shared" si="10"/>
        <v>29</v>
      </c>
      <c r="AG138" s="5">
        <f t="shared" si="10"/>
        <v>30</v>
      </c>
      <c r="AH138" s="5">
        <f t="shared" si="10"/>
        <v>31</v>
      </c>
      <c r="AI138" s="5">
        <f t="shared" si="10"/>
        <v>32</v>
      </c>
      <c r="AJ138" s="5">
        <f t="shared" si="10"/>
        <v>33</v>
      </c>
      <c r="AK138" s="5">
        <f t="shared" si="10"/>
        <v>34</v>
      </c>
      <c r="AL138" s="5">
        <f t="shared" si="10"/>
        <v>35</v>
      </c>
      <c r="AM138" s="5">
        <f t="shared" si="10"/>
        <v>36</v>
      </c>
      <c r="AN138" s="5">
        <f t="shared" si="10"/>
        <v>37</v>
      </c>
      <c r="AO138" s="5">
        <f t="shared" si="10"/>
        <v>38</v>
      </c>
      <c r="AP138" s="5">
        <f t="shared" si="10"/>
        <v>39</v>
      </c>
      <c r="AQ138" s="5">
        <f t="shared" si="10"/>
        <v>40</v>
      </c>
      <c r="AR138" s="5">
        <f t="shared" si="10"/>
        <v>41</v>
      </c>
      <c r="AS138" s="5">
        <f t="shared" si="10"/>
        <v>42</v>
      </c>
      <c r="AT138" s="5">
        <f t="shared" si="10"/>
        <v>43</v>
      </c>
      <c r="AU138" s="5">
        <f t="shared" si="10"/>
        <v>44</v>
      </c>
      <c r="AV138" s="5">
        <f t="shared" si="10"/>
        <v>45</v>
      </c>
      <c r="AW138" s="5">
        <f t="shared" si="10"/>
        <v>46</v>
      </c>
      <c r="AX138" s="5">
        <f t="shared" si="10"/>
        <v>47</v>
      </c>
    </row>
    <row r="140" spans="2:50">
      <c r="B140" s="12" t="s">
        <v>292</v>
      </c>
    </row>
    <row r="141" spans="2:50">
      <c r="B141" s="2" t="s">
        <v>73</v>
      </c>
      <c r="C141" s="27" t="s">
        <v>295</v>
      </c>
      <c r="D141" s="2">
        <f>Forecast!G14</f>
        <v>0</v>
      </c>
      <c r="E141" s="2">
        <f>Forecast!H14</f>
        <v>0</v>
      </c>
      <c r="F141" s="2">
        <f>Forecast!I14</f>
        <v>0</v>
      </c>
      <c r="G141" s="2">
        <f>Forecast!J14</f>
        <v>0</v>
      </c>
      <c r="H141" s="2">
        <f>Forecast!K14</f>
        <v>0</v>
      </c>
      <c r="I141" s="2">
        <f>Forecast!L14</f>
        <v>0</v>
      </c>
      <c r="J141" s="2">
        <f>Forecast!M14</f>
        <v>0</v>
      </c>
      <c r="K141" s="2">
        <f>Forecast!N14</f>
        <v>0</v>
      </c>
      <c r="L141" s="2">
        <f>Forecast!O14</f>
        <v>0</v>
      </c>
      <c r="M141" s="2">
        <f>Forecast!P14</f>
        <v>0</v>
      </c>
      <c r="N141" s="2">
        <f>Forecast!Q14</f>
        <v>0</v>
      </c>
      <c r="O141" s="2">
        <f>Forecast!R14</f>
        <v>0</v>
      </c>
      <c r="P141" s="2">
        <f>Forecast!S14</f>
        <v>0</v>
      </c>
      <c r="Q141" s="2">
        <f>Forecast!T14</f>
        <v>0</v>
      </c>
      <c r="R141" s="2">
        <f>Forecast!U14</f>
        <v>0</v>
      </c>
      <c r="S141" s="2">
        <f>Forecast!V14</f>
        <v>0</v>
      </c>
      <c r="T141" s="2">
        <f>Forecast!W14</f>
        <v>0</v>
      </c>
      <c r="U141" s="2">
        <f>Forecast!X14</f>
        <v>0</v>
      </c>
      <c r="V141" s="2">
        <f>Forecast!Y14</f>
        <v>0</v>
      </c>
      <c r="W141" s="2">
        <f>Forecast!Z14</f>
        <v>0</v>
      </c>
      <c r="X141" s="2">
        <f>Forecast!AA14</f>
        <v>0</v>
      </c>
      <c r="Y141" s="2">
        <f>Forecast!AB14</f>
        <v>0</v>
      </c>
      <c r="Z141" s="2">
        <f>Forecast!AC14</f>
        <v>0</v>
      </c>
      <c r="AA141" s="2">
        <f>Forecast!AD14</f>
        <v>0</v>
      </c>
      <c r="AB141" s="2">
        <f>Forecast!AE14</f>
        <v>0</v>
      </c>
      <c r="AC141" s="2">
        <f>Forecast!AF14</f>
        <v>0</v>
      </c>
      <c r="AD141" s="2">
        <f>Forecast!AG14</f>
        <v>0</v>
      </c>
      <c r="AE141" s="2">
        <f>Forecast!AH14</f>
        <v>0</v>
      </c>
      <c r="AF141" s="2">
        <f>Forecast!AI14</f>
        <v>0</v>
      </c>
      <c r="AG141" s="2">
        <f>Forecast!AJ14</f>
        <v>0</v>
      </c>
      <c r="AH141" s="2">
        <f>Forecast!AK14</f>
        <v>0</v>
      </c>
      <c r="AI141" s="2">
        <f>Forecast!AL14</f>
        <v>0</v>
      </c>
      <c r="AJ141" s="2">
        <f>Forecast!AM14</f>
        <v>0</v>
      </c>
      <c r="AK141" s="2">
        <f>Forecast!AN14</f>
        <v>0</v>
      </c>
      <c r="AL141" s="2">
        <f>Forecast!AO14</f>
        <v>0</v>
      </c>
      <c r="AM141" s="2">
        <f>Forecast!AP14</f>
        <v>0</v>
      </c>
      <c r="AN141" s="2">
        <f>Forecast!AQ14</f>
        <v>0</v>
      </c>
      <c r="AO141" s="2">
        <f>Forecast!AR14</f>
        <v>0</v>
      </c>
      <c r="AP141" s="2">
        <f>Forecast!AS14</f>
        <v>0</v>
      </c>
      <c r="AQ141" s="2">
        <f>Forecast!AT14</f>
        <v>0</v>
      </c>
      <c r="AR141" s="2">
        <f>Forecast!AU14</f>
        <v>0</v>
      </c>
      <c r="AS141" s="2">
        <f>Forecast!AV14</f>
        <v>0</v>
      </c>
      <c r="AT141" s="2">
        <f>Forecast!AW14</f>
        <v>0</v>
      </c>
      <c r="AU141" s="2">
        <f>Forecast!AX14</f>
        <v>0</v>
      </c>
      <c r="AV141" s="2">
        <f>Forecast!AY14</f>
        <v>0</v>
      </c>
      <c r="AW141" s="2">
        <f>Forecast!AZ14</f>
        <v>0</v>
      </c>
      <c r="AX141" s="2">
        <f>Forecast!BA14</f>
        <v>0</v>
      </c>
    </row>
    <row r="142" spans="2:50">
      <c r="B142" s="129" t="s">
        <v>293</v>
      </c>
      <c r="C142" s="27" t="s">
        <v>294</v>
      </c>
      <c r="D142" s="36">
        <v>0</v>
      </c>
      <c r="E142" s="36">
        <v>0</v>
      </c>
      <c r="F142" s="36">
        <v>0</v>
      </c>
      <c r="G142" s="36">
        <v>0</v>
      </c>
      <c r="H142" s="36">
        <v>0</v>
      </c>
      <c r="I142" s="36">
        <v>0</v>
      </c>
      <c r="J142" s="36">
        <v>0</v>
      </c>
      <c r="K142" s="36">
        <v>0</v>
      </c>
      <c r="L142" s="36">
        <v>0</v>
      </c>
      <c r="M142" s="36">
        <v>0</v>
      </c>
      <c r="N142" s="36">
        <v>0</v>
      </c>
      <c r="O142" s="36">
        <v>0</v>
      </c>
      <c r="P142" s="36">
        <v>0</v>
      </c>
      <c r="Q142" s="36">
        <v>0</v>
      </c>
      <c r="R142" s="36">
        <v>0</v>
      </c>
      <c r="S142" s="36">
        <v>0</v>
      </c>
      <c r="T142" s="36">
        <v>0</v>
      </c>
      <c r="U142" s="36">
        <v>0</v>
      </c>
      <c r="V142" s="36">
        <v>0</v>
      </c>
      <c r="W142" s="36">
        <v>0</v>
      </c>
      <c r="X142" s="36">
        <v>0</v>
      </c>
      <c r="Y142" s="36">
        <v>0</v>
      </c>
      <c r="Z142" s="36">
        <v>0</v>
      </c>
      <c r="AA142" s="36">
        <v>0</v>
      </c>
      <c r="AB142" s="36">
        <v>0</v>
      </c>
      <c r="AC142" s="36">
        <v>0</v>
      </c>
      <c r="AD142" s="36">
        <v>0</v>
      </c>
      <c r="AE142" s="36">
        <v>0</v>
      </c>
      <c r="AF142" s="36">
        <v>0</v>
      </c>
      <c r="AG142" s="36">
        <v>0</v>
      </c>
      <c r="AH142" s="36">
        <v>0</v>
      </c>
      <c r="AI142" s="36">
        <v>0</v>
      </c>
      <c r="AJ142" s="36">
        <v>0</v>
      </c>
      <c r="AK142" s="36">
        <v>0</v>
      </c>
      <c r="AL142" s="36">
        <v>0</v>
      </c>
      <c r="AM142" s="36">
        <v>0</v>
      </c>
      <c r="AN142" s="36">
        <v>0</v>
      </c>
      <c r="AO142" s="36">
        <v>0</v>
      </c>
      <c r="AP142" s="36">
        <v>0</v>
      </c>
      <c r="AQ142" s="36">
        <v>0</v>
      </c>
      <c r="AR142" s="36">
        <v>0</v>
      </c>
      <c r="AS142" s="36">
        <v>0</v>
      </c>
      <c r="AT142" s="36">
        <v>0</v>
      </c>
      <c r="AU142" s="36">
        <v>0</v>
      </c>
      <c r="AV142" s="36">
        <v>0</v>
      </c>
      <c r="AW142" s="36">
        <v>0</v>
      </c>
      <c r="AX142" s="36">
        <v>0</v>
      </c>
    </row>
    <row r="143" spans="2:50">
      <c r="B143" s="129" t="s">
        <v>293</v>
      </c>
      <c r="C143" s="27" t="s">
        <v>294</v>
      </c>
      <c r="D143" s="36">
        <v>0</v>
      </c>
      <c r="E143" s="36">
        <v>0</v>
      </c>
      <c r="F143" s="36">
        <v>0</v>
      </c>
      <c r="G143" s="36">
        <v>0</v>
      </c>
      <c r="H143" s="36">
        <v>0</v>
      </c>
      <c r="I143" s="36">
        <v>0</v>
      </c>
      <c r="J143" s="36">
        <v>0</v>
      </c>
      <c r="K143" s="36">
        <v>0</v>
      </c>
      <c r="L143" s="36">
        <v>0</v>
      </c>
      <c r="M143" s="36">
        <v>0</v>
      </c>
      <c r="N143" s="36">
        <v>0</v>
      </c>
      <c r="O143" s="36">
        <v>0</v>
      </c>
      <c r="P143" s="36">
        <v>0</v>
      </c>
      <c r="Q143" s="36">
        <v>0</v>
      </c>
      <c r="R143" s="36">
        <v>0</v>
      </c>
      <c r="S143" s="36">
        <v>0</v>
      </c>
      <c r="T143" s="36">
        <v>0</v>
      </c>
      <c r="U143" s="36">
        <v>0</v>
      </c>
      <c r="V143" s="36">
        <v>0</v>
      </c>
      <c r="W143" s="36">
        <v>0</v>
      </c>
      <c r="X143" s="36">
        <v>0</v>
      </c>
      <c r="Y143" s="36">
        <v>0</v>
      </c>
      <c r="Z143" s="36">
        <v>0</v>
      </c>
      <c r="AA143" s="36">
        <v>0</v>
      </c>
      <c r="AB143" s="36">
        <v>0</v>
      </c>
      <c r="AC143" s="36">
        <v>0</v>
      </c>
      <c r="AD143" s="36">
        <v>0</v>
      </c>
      <c r="AE143" s="36">
        <v>0</v>
      </c>
      <c r="AF143" s="36">
        <v>0</v>
      </c>
      <c r="AG143" s="36">
        <v>0</v>
      </c>
      <c r="AH143" s="36">
        <v>0</v>
      </c>
      <c r="AI143" s="36">
        <v>0</v>
      </c>
      <c r="AJ143" s="36">
        <v>0</v>
      </c>
      <c r="AK143" s="36">
        <v>0</v>
      </c>
      <c r="AL143" s="36">
        <v>0</v>
      </c>
      <c r="AM143" s="36">
        <v>0</v>
      </c>
      <c r="AN143" s="36">
        <v>0</v>
      </c>
      <c r="AO143" s="36">
        <v>0</v>
      </c>
      <c r="AP143" s="36">
        <v>0</v>
      </c>
      <c r="AQ143" s="36">
        <v>0</v>
      </c>
      <c r="AR143" s="36">
        <v>0</v>
      </c>
      <c r="AS143" s="36">
        <v>0</v>
      </c>
      <c r="AT143" s="36">
        <v>0</v>
      </c>
      <c r="AU143" s="36">
        <v>0</v>
      </c>
      <c r="AV143" s="36">
        <v>0</v>
      </c>
      <c r="AW143" s="36">
        <v>0</v>
      </c>
      <c r="AX143" s="36">
        <v>0</v>
      </c>
    </row>
    <row r="145" spans="2:50">
      <c r="B145" s="12" t="s">
        <v>296</v>
      </c>
    </row>
    <row r="146" spans="2:50">
      <c r="B146" s="129" t="s">
        <v>73</v>
      </c>
      <c r="C146" s="2" t="s">
        <v>297</v>
      </c>
      <c r="D146" s="2">
        <f>INDEX(D141:D143,MATCH($B146,$B141:$B143,0))</f>
        <v>0</v>
      </c>
      <c r="E146" s="2">
        <f t="shared" ref="E146:AX146" si="11">INDEX(E141:E143,MATCH($B146,$B141:$B143,0))</f>
        <v>0</v>
      </c>
      <c r="F146" s="2">
        <f t="shared" si="11"/>
        <v>0</v>
      </c>
      <c r="G146" s="2">
        <f t="shared" si="11"/>
        <v>0</v>
      </c>
      <c r="H146" s="2">
        <f t="shared" si="11"/>
        <v>0</v>
      </c>
      <c r="I146" s="2">
        <f t="shared" si="11"/>
        <v>0</v>
      </c>
      <c r="J146" s="2">
        <f t="shared" si="11"/>
        <v>0</v>
      </c>
      <c r="K146" s="2">
        <f t="shared" si="11"/>
        <v>0</v>
      </c>
      <c r="L146" s="2">
        <f t="shared" si="11"/>
        <v>0</v>
      </c>
      <c r="M146" s="2">
        <f t="shared" si="11"/>
        <v>0</v>
      </c>
      <c r="N146" s="2">
        <f t="shared" si="11"/>
        <v>0</v>
      </c>
      <c r="O146" s="2">
        <f t="shared" si="11"/>
        <v>0</v>
      </c>
      <c r="P146" s="2">
        <f t="shared" si="11"/>
        <v>0</v>
      </c>
      <c r="Q146" s="2">
        <f t="shared" si="11"/>
        <v>0</v>
      </c>
      <c r="R146" s="2">
        <f t="shared" si="11"/>
        <v>0</v>
      </c>
      <c r="S146" s="2">
        <f t="shared" si="11"/>
        <v>0</v>
      </c>
      <c r="T146" s="2">
        <f t="shared" si="11"/>
        <v>0</v>
      </c>
      <c r="U146" s="2">
        <f t="shared" si="11"/>
        <v>0</v>
      </c>
      <c r="V146" s="2">
        <f t="shared" si="11"/>
        <v>0</v>
      </c>
      <c r="W146" s="2">
        <f t="shared" si="11"/>
        <v>0</v>
      </c>
      <c r="X146" s="2">
        <f t="shared" si="11"/>
        <v>0</v>
      </c>
      <c r="Y146" s="2">
        <f t="shared" si="11"/>
        <v>0</v>
      </c>
      <c r="Z146" s="2">
        <f t="shared" si="11"/>
        <v>0</v>
      </c>
      <c r="AA146" s="2">
        <f t="shared" si="11"/>
        <v>0</v>
      </c>
      <c r="AB146" s="2">
        <f t="shared" si="11"/>
        <v>0</v>
      </c>
      <c r="AC146" s="2">
        <f t="shared" si="11"/>
        <v>0</v>
      </c>
      <c r="AD146" s="2">
        <f t="shared" si="11"/>
        <v>0</v>
      </c>
      <c r="AE146" s="2">
        <f t="shared" si="11"/>
        <v>0</v>
      </c>
      <c r="AF146" s="2">
        <f t="shared" si="11"/>
        <v>0</v>
      </c>
      <c r="AG146" s="2">
        <f t="shared" si="11"/>
        <v>0</v>
      </c>
      <c r="AH146" s="2">
        <f t="shared" si="11"/>
        <v>0</v>
      </c>
      <c r="AI146" s="2">
        <f t="shared" si="11"/>
        <v>0</v>
      </c>
      <c r="AJ146" s="2">
        <f t="shared" si="11"/>
        <v>0</v>
      </c>
      <c r="AK146" s="2">
        <f t="shared" si="11"/>
        <v>0</v>
      </c>
      <c r="AL146" s="2">
        <f t="shared" si="11"/>
        <v>0</v>
      </c>
      <c r="AM146" s="2">
        <f t="shared" si="11"/>
        <v>0</v>
      </c>
      <c r="AN146" s="2">
        <f t="shared" si="11"/>
        <v>0</v>
      </c>
      <c r="AO146" s="2">
        <f t="shared" si="11"/>
        <v>0</v>
      </c>
      <c r="AP146" s="2">
        <f t="shared" si="11"/>
        <v>0</v>
      </c>
      <c r="AQ146" s="2">
        <f t="shared" si="11"/>
        <v>0</v>
      </c>
      <c r="AR146" s="2">
        <f t="shared" si="11"/>
        <v>0</v>
      </c>
      <c r="AS146" s="2">
        <f t="shared" si="11"/>
        <v>0</v>
      </c>
      <c r="AT146" s="2">
        <f t="shared" si="11"/>
        <v>0</v>
      </c>
      <c r="AU146" s="2">
        <f t="shared" si="11"/>
        <v>0</v>
      </c>
      <c r="AV146" s="2">
        <f t="shared" si="11"/>
        <v>0</v>
      </c>
      <c r="AW146" s="2">
        <f t="shared" si="11"/>
        <v>0</v>
      </c>
      <c r="AX146" s="2">
        <f t="shared" si="11"/>
        <v>0</v>
      </c>
    </row>
    <row r="147" spans="2:50" s="7" customFormat="1">
      <c r="B147" s="7" t="s">
        <v>290</v>
      </c>
      <c r="C147" s="27" t="s">
        <v>295</v>
      </c>
      <c r="D147" s="128">
        <f ca="1">1-Forecast!G130</f>
        <v>1</v>
      </c>
      <c r="E147" s="128">
        <f ca="1">1-Forecast!H130</f>
        <v>1</v>
      </c>
      <c r="F147" s="128">
        <f ca="1">1-Forecast!I130</f>
        <v>1</v>
      </c>
      <c r="G147" s="128">
        <f ca="1">1-Forecast!J130</f>
        <v>1</v>
      </c>
      <c r="H147" s="128">
        <f ca="1">1-Forecast!K130</f>
        <v>1</v>
      </c>
      <c r="I147" s="128">
        <f ca="1">1-Forecast!L130</f>
        <v>1</v>
      </c>
      <c r="J147" s="128">
        <f ca="1">1-Forecast!M130</f>
        <v>1</v>
      </c>
      <c r="K147" s="128">
        <f ca="1">1-Forecast!N130</f>
        <v>1</v>
      </c>
      <c r="L147" s="128">
        <f ca="1">1-Forecast!O130</f>
        <v>1</v>
      </c>
      <c r="M147" s="128">
        <f ca="1">1-Forecast!P130</f>
        <v>1</v>
      </c>
      <c r="N147" s="128">
        <f ca="1">1-Forecast!Q130</f>
        <v>1</v>
      </c>
      <c r="O147" s="128">
        <f ca="1">1-Forecast!R130</f>
        <v>1</v>
      </c>
      <c r="P147" s="128">
        <f ca="1">1-Forecast!S130</f>
        <v>1</v>
      </c>
      <c r="Q147" s="128">
        <f ca="1">1-Forecast!T130</f>
        <v>1</v>
      </c>
      <c r="R147" s="128">
        <f ca="1">1-Forecast!U130</f>
        <v>1</v>
      </c>
      <c r="S147" s="128">
        <f ca="1">1-Forecast!V130</f>
        <v>1</v>
      </c>
      <c r="T147" s="128">
        <f ca="1">1-Forecast!W130</f>
        <v>1</v>
      </c>
      <c r="U147" s="128">
        <f ca="1">1-Forecast!X130</f>
        <v>1</v>
      </c>
      <c r="V147" s="128">
        <f ca="1">1-Forecast!Y130</f>
        <v>1</v>
      </c>
      <c r="W147" s="128">
        <f ca="1">1-Forecast!Z130</f>
        <v>1</v>
      </c>
      <c r="X147" s="128">
        <f ca="1">1-Forecast!AA130</f>
        <v>1</v>
      </c>
      <c r="Y147" s="128">
        <f ca="1">1-Forecast!AB130</f>
        <v>1</v>
      </c>
      <c r="Z147" s="128">
        <f ca="1">1-Forecast!AC130</f>
        <v>1</v>
      </c>
      <c r="AA147" s="128">
        <f ca="1">1-Forecast!AD130</f>
        <v>1</v>
      </c>
      <c r="AB147" s="128">
        <f ca="1">1-Forecast!AE130</f>
        <v>1</v>
      </c>
      <c r="AC147" s="128">
        <f ca="1">1-Forecast!AF130</f>
        <v>1</v>
      </c>
      <c r="AD147" s="128">
        <f ca="1">1-Forecast!AG130</f>
        <v>1</v>
      </c>
      <c r="AE147" s="128">
        <f ca="1">1-Forecast!AH130</f>
        <v>1</v>
      </c>
      <c r="AF147" s="128">
        <f ca="1">1-Forecast!AI130</f>
        <v>1</v>
      </c>
      <c r="AG147" s="128">
        <f ca="1">1-Forecast!AJ130</f>
        <v>1</v>
      </c>
      <c r="AH147" s="128">
        <f ca="1">1-Forecast!AK130</f>
        <v>1</v>
      </c>
      <c r="AI147" s="128">
        <f ca="1">1-Forecast!AL130</f>
        <v>1</v>
      </c>
      <c r="AJ147" s="128">
        <f ca="1">1-Forecast!AM130</f>
        <v>1</v>
      </c>
      <c r="AK147" s="128">
        <f ca="1">1-Forecast!AN130</f>
        <v>1</v>
      </c>
      <c r="AL147" s="128">
        <f ca="1">1-Forecast!AO130</f>
        <v>1</v>
      </c>
      <c r="AM147" s="128">
        <f ca="1">1-Forecast!AP130</f>
        <v>1</v>
      </c>
      <c r="AN147" s="128">
        <f ca="1">1-Forecast!AQ130</f>
        <v>1</v>
      </c>
      <c r="AO147" s="128">
        <f ca="1">1-Forecast!AR130</f>
        <v>1</v>
      </c>
      <c r="AP147" s="128">
        <f ca="1">1-Forecast!AS130</f>
        <v>1</v>
      </c>
      <c r="AQ147" s="128">
        <f ca="1">1-Forecast!AT130</f>
        <v>1</v>
      </c>
      <c r="AR147" s="128">
        <f ca="1">1-Forecast!AU130</f>
        <v>1</v>
      </c>
      <c r="AS147" s="128">
        <f ca="1">1-Forecast!AV130</f>
        <v>1</v>
      </c>
      <c r="AT147" s="128">
        <f ca="1">1-Forecast!AW130</f>
        <v>1</v>
      </c>
      <c r="AU147" s="128">
        <f ca="1">1-Forecast!AX130</f>
        <v>1</v>
      </c>
      <c r="AV147" s="128">
        <f ca="1">1-Forecast!AY130</f>
        <v>1</v>
      </c>
      <c r="AW147" s="128">
        <f ca="1">1-Forecast!AZ130</f>
        <v>1</v>
      </c>
      <c r="AX147" s="128">
        <f ca="1">1-Forecast!BA130</f>
        <v>1</v>
      </c>
    </row>
    <row r="148" spans="2:50" s="7" customFormat="1">
      <c r="B148" s="7" t="s">
        <v>291</v>
      </c>
      <c r="C148" s="27" t="s">
        <v>295</v>
      </c>
      <c r="D148" s="7">
        <f>Forecast!G81</f>
        <v>0</v>
      </c>
      <c r="E148" s="7">
        <f>Forecast!H81</f>
        <v>0</v>
      </c>
      <c r="F148" s="7">
        <f>Forecast!I81</f>
        <v>0</v>
      </c>
      <c r="G148" s="7">
        <f>Forecast!J81</f>
        <v>0</v>
      </c>
      <c r="H148" s="7">
        <f>Forecast!K81</f>
        <v>0</v>
      </c>
      <c r="I148" s="7">
        <f>Forecast!L81</f>
        <v>0</v>
      </c>
      <c r="J148" s="7">
        <f>Forecast!M81</f>
        <v>0</v>
      </c>
      <c r="K148" s="7">
        <f>Forecast!N81</f>
        <v>0</v>
      </c>
      <c r="L148" s="7">
        <f>Forecast!O81</f>
        <v>0</v>
      </c>
      <c r="M148" s="7">
        <f>Forecast!P81</f>
        <v>0</v>
      </c>
      <c r="N148" s="7">
        <f>Forecast!Q81</f>
        <v>0</v>
      </c>
      <c r="O148" s="7">
        <f>Forecast!R81</f>
        <v>0</v>
      </c>
      <c r="P148" s="7">
        <f>Forecast!S81</f>
        <v>0</v>
      </c>
      <c r="Q148" s="7">
        <f>Forecast!T81</f>
        <v>0</v>
      </c>
      <c r="R148" s="7">
        <f>Forecast!U81</f>
        <v>0</v>
      </c>
      <c r="S148" s="7">
        <f>Forecast!V81</f>
        <v>0</v>
      </c>
      <c r="T148" s="7">
        <f>Forecast!W81</f>
        <v>0</v>
      </c>
      <c r="U148" s="7">
        <f>Forecast!X81</f>
        <v>0</v>
      </c>
      <c r="V148" s="7">
        <f>Forecast!Y81</f>
        <v>0</v>
      </c>
      <c r="W148" s="7">
        <f>Forecast!Z81</f>
        <v>0</v>
      </c>
      <c r="X148" s="7">
        <f>Forecast!AA81</f>
        <v>0</v>
      </c>
      <c r="Y148" s="7">
        <f>Forecast!AB81</f>
        <v>0</v>
      </c>
      <c r="Z148" s="7">
        <f>Forecast!AC81</f>
        <v>0</v>
      </c>
      <c r="AA148" s="7">
        <f>Forecast!AD81</f>
        <v>0</v>
      </c>
      <c r="AB148" s="7">
        <f>Forecast!AE81</f>
        <v>0</v>
      </c>
      <c r="AC148" s="7">
        <f>Forecast!AF81</f>
        <v>0</v>
      </c>
      <c r="AD148" s="7">
        <f>Forecast!AG81</f>
        <v>0</v>
      </c>
      <c r="AE148" s="7">
        <f>Forecast!AH81</f>
        <v>0</v>
      </c>
      <c r="AF148" s="7">
        <f>Forecast!AI81</f>
        <v>0</v>
      </c>
      <c r="AG148" s="7">
        <f>Forecast!AJ81</f>
        <v>0</v>
      </c>
      <c r="AH148" s="7">
        <f>Forecast!AK81</f>
        <v>0</v>
      </c>
      <c r="AI148" s="7">
        <f>Forecast!AL81</f>
        <v>0</v>
      </c>
      <c r="AJ148" s="7">
        <f>Forecast!AM81</f>
        <v>0</v>
      </c>
      <c r="AK148" s="7">
        <f>Forecast!AN81</f>
        <v>0</v>
      </c>
      <c r="AL148" s="7">
        <f>Forecast!AO81</f>
        <v>0</v>
      </c>
      <c r="AM148" s="7">
        <f>Forecast!AP81</f>
        <v>0</v>
      </c>
      <c r="AN148" s="7">
        <f>Forecast!AQ81</f>
        <v>0</v>
      </c>
      <c r="AO148" s="7">
        <f>Forecast!AR81</f>
        <v>0</v>
      </c>
      <c r="AP148" s="7">
        <f>Forecast!AS81</f>
        <v>0</v>
      </c>
      <c r="AQ148" s="7">
        <f>Forecast!AT81</f>
        <v>0</v>
      </c>
      <c r="AR148" s="7">
        <f>Forecast!AU81</f>
        <v>0</v>
      </c>
      <c r="AS148" s="7">
        <f>Forecast!AV81</f>
        <v>0</v>
      </c>
      <c r="AT148" s="7">
        <f>Forecast!AW81</f>
        <v>0</v>
      </c>
      <c r="AU148" s="7">
        <f>Forecast!AX81</f>
        <v>0</v>
      </c>
      <c r="AV148" s="7">
        <f>Forecast!AY81</f>
        <v>0</v>
      </c>
      <c r="AW148" s="7">
        <f>Forecast!AZ81</f>
        <v>0</v>
      </c>
      <c r="AX148" s="7">
        <f>Forecast!BA81</f>
        <v>0</v>
      </c>
    </row>
    <row r="149" spans="2:50" s="7" customFormat="1"/>
    <row r="150" spans="2:50" s="7" customFormat="1"/>
  </sheetData>
  <dataValidations count="1">
    <dataValidation type="list" allowBlank="1" showInputMessage="1" showErrorMessage="1" sqref="B146">
      <formula1>$B$141:$B$143</formula1>
    </dataValidation>
  </dataValidation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X155"/>
  <sheetViews>
    <sheetView showGridLines="0" workbookViewId="0">
      <pane xSplit="2" ySplit="6" topLeftCell="C7" activePane="bottomRight" state="frozen"/>
      <selection activeCell="J7" sqref="J7:J50"/>
      <selection pane="topRight" activeCell="J7" sqref="J7:J50"/>
      <selection pane="bottomLeft" activeCell="J7" sqref="J7:J50"/>
      <selection pane="bottomRight" activeCell="B2" sqref="B2"/>
    </sheetView>
  </sheetViews>
  <sheetFormatPr baseColWidth="10" defaultRowHeight="17" outlineLevelRow="1" x14ac:dyDescent="0"/>
  <cols>
    <col min="1" max="1" width="3.83203125" style="26" customWidth="1"/>
    <col min="2" max="2" width="33.6640625" style="27" customWidth="1"/>
    <col min="3" max="3" width="7.5" style="31" customWidth="1"/>
    <col min="4" max="4" width="16.6640625" style="27" customWidth="1"/>
    <col min="5" max="5" width="21" style="27" customWidth="1"/>
    <col min="6" max="6" width="14.83203125" style="27" customWidth="1"/>
    <col min="7" max="53" width="14.83203125" style="26" customWidth="1"/>
    <col min="54" max="71" width="12.6640625" style="26" customWidth="1"/>
    <col min="72" max="75" width="15.1640625" style="26" customWidth="1"/>
    <col min="76" max="16384" width="10.83203125" style="26"/>
  </cols>
  <sheetData>
    <row r="2" spans="2:75">
      <c r="B2" s="38" t="s">
        <v>55</v>
      </c>
      <c r="C2" s="39"/>
      <c r="D2" s="38"/>
      <c r="E2" s="38"/>
      <c r="F2" s="38"/>
      <c r="O2" s="40"/>
      <c r="S2" s="40"/>
      <c r="BC2" s="41" t="str">
        <f t="shared" ref="BC2:BM2" ca="1" si="0">BC3&amp;" "&amp;BC4</f>
        <v>Q1 2019</v>
      </c>
      <c r="BD2" s="41" t="str">
        <f t="shared" ca="1" si="0"/>
        <v>Q2 2019</v>
      </c>
      <c r="BE2" s="41" t="str">
        <f t="shared" ca="1" si="0"/>
        <v>Q3 2019</v>
      </c>
      <c r="BF2" s="41" t="str">
        <f t="shared" ca="1" si="0"/>
        <v>Q4 2019</v>
      </c>
      <c r="BG2" s="41" t="str">
        <f t="shared" ca="1" si="0"/>
        <v>Q1 2020</v>
      </c>
      <c r="BH2" s="41" t="str">
        <f t="shared" ca="1" si="0"/>
        <v>Q2 2020</v>
      </c>
      <c r="BI2" s="41" t="str">
        <f t="shared" ca="1" si="0"/>
        <v>Q3 2020</v>
      </c>
      <c r="BJ2" s="41" t="str">
        <f t="shared" ca="1" si="0"/>
        <v>Q4 2020</v>
      </c>
      <c r="BK2" s="41" t="str">
        <f t="shared" ca="1" si="0"/>
        <v>Q1 2021</v>
      </c>
      <c r="BL2" s="41" t="str">
        <f t="shared" ca="1" si="0"/>
        <v>Q2 2021</v>
      </c>
      <c r="BM2" s="41" t="str">
        <f t="shared" ca="1" si="0"/>
        <v>Q3 2021</v>
      </c>
      <c r="BN2" s="41" t="str">
        <f t="shared" ref="BN2:BR2" ca="1" si="1">BN3&amp;" "&amp;BN4</f>
        <v>Q4 2021</v>
      </c>
      <c r="BO2" s="41" t="str">
        <f t="shared" ca="1" si="1"/>
        <v>Q1 2022</v>
      </c>
      <c r="BP2" s="41" t="str">
        <f t="shared" ca="1" si="1"/>
        <v>Q2 2022</v>
      </c>
      <c r="BQ2" s="41" t="str">
        <f t="shared" ca="1" si="1"/>
        <v>Q3 2022</v>
      </c>
      <c r="BR2" s="41" t="str">
        <f t="shared" ca="1" si="1"/>
        <v>Q4 2022</v>
      </c>
    </row>
    <row r="3" spans="2:75">
      <c r="B3" s="37" t="s">
        <v>34</v>
      </c>
      <c r="C3" s="42"/>
      <c r="D3" s="37"/>
      <c r="E3" s="37"/>
      <c r="F3" s="37"/>
      <c r="G3" s="43" t="str">
        <f t="shared" ref="G3:H3" ca="1" si="2">IF(OR(G8=3,G8=2,G8=1),"Q1",IF(OR(G8=6,G8=5,G8=4),"Q2",IF(OR(G8=9,G8=8,G8=7),"Q3","Q4")))</f>
        <v>Q1</v>
      </c>
      <c r="H3" s="43" t="str">
        <f t="shared" ca="1" si="2"/>
        <v>Q1</v>
      </c>
      <c r="I3" s="43" t="str">
        <f t="shared" ref="I3:BA3" ca="1" si="3">IF(OR(I8=3,I8=2,I8=1),"Q1",IF(OR(I8=6,I8=5,I8=4),"Q2",IF(OR(I8=9,I8=8,I8=7),"Q3","Q4")))</f>
        <v>Q1</v>
      </c>
      <c r="J3" s="43" t="str">
        <f t="shared" ca="1" si="3"/>
        <v>Q2</v>
      </c>
      <c r="K3" s="43" t="str">
        <f t="shared" ca="1" si="3"/>
        <v>Q2</v>
      </c>
      <c r="L3" s="43" t="str">
        <f t="shared" ca="1" si="3"/>
        <v>Q2</v>
      </c>
      <c r="M3" s="43" t="str">
        <f t="shared" ca="1" si="3"/>
        <v>Q3</v>
      </c>
      <c r="N3" s="43" t="str">
        <f t="shared" ca="1" si="3"/>
        <v>Q3</v>
      </c>
      <c r="O3" s="43" t="str">
        <f t="shared" ca="1" si="3"/>
        <v>Q3</v>
      </c>
      <c r="P3" s="43" t="str">
        <f t="shared" ca="1" si="3"/>
        <v>Q4</v>
      </c>
      <c r="Q3" s="43" t="str">
        <f t="shared" ca="1" si="3"/>
        <v>Q4</v>
      </c>
      <c r="R3" s="43" t="str">
        <f t="shared" ca="1" si="3"/>
        <v>Q4</v>
      </c>
      <c r="S3" s="43" t="str">
        <f t="shared" ca="1" si="3"/>
        <v>Q1</v>
      </c>
      <c r="T3" s="43" t="str">
        <f t="shared" ca="1" si="3"/>
        <v>Q1</v>
      </c>
      <c r="U3" s="43" t="str">
        <f t="shared" ca="1" si="3"/>
        <v>Q1</v>
      </c>
      <c r="V3" s="43" t="str">
        <f t="shared" ca="1" si="3"/>
        <v>Q2</v>
      </c>
      <c r="W3" s="43" t="str">
        <f t="shared" ca="1" si="3"/>
        <v>Q2</v>
      </c>
      <c r="X3" s="43" t="str">
        <f t="shared" ca="1" si="3"/>
        <v>Q2</v>
      </c>
      <c r="Y3" s="43" t="str">
        <f t="shared" ca="1" si="3"/>
        <v>Q3</v>
      </c>
      <c r="Z3" s="43" t="str">
        <f t="shared" ca="1" si="3"/>
        <v>Q3</v>
      </c>
      <c r="AA3" s="43" t="str">
        <f t="shared" ca="1" si="3"/>
        <v>Q3</v>
      </c>
      <c r="AB3" s="43" t="str">
        <f t="shared" ca="1" si="3"/>
        <v>Q4</v>
      </c>
      <c r="AC3" s="43" t="str">
        <f t="shared" ca="1" si="3"/>
        <v>Q4</v>
      </c>
      <c r="AD3" s="43" t="str">
        <f t="shared" ca="1" si="3"/>
        <v>Q4</v>
      </c>
      <c r="AE3" s="43" t="str">
        <f t="shared" ca="1" si="3"/>
        <v>Q1</v>
      </c>
      <c r="AF3" s="43" t="str">
        <f t="shared" ca="1" si="3"/>
        <v>Q1</v>
      </c>
      <c r="AG3" s="43" t="str">
        <f t="shared" ca="1" si="3"/>
        <v>Q1</v>
      </c>
      <c r="AH3" s="43" t="str">
        <f t="shared" ca="1" si="3"/>
        <v>Q2</v>
      </c>
      <c r="AI3" s="43" t="str">
        <f t="shared" ca="1" si="3"/>
        <v>Q2</v>
      </c>
      <c r="AJ3" s="43" t="str">
        <f t="shared" ca="1" si="3"/>
        <v>Q2</v>
      </c>
      <c r="AK3" s="43" t="str">
        <f t="shared" ca="1" si="3"/>
        <v>Q3</v>
      </c>
      <c r="AL3" s="43" t="str">
        <f t="shared" ca="1" si="3"/>
        <v>Q3</v>
      </c>
      <c r="AM3" s="43" t="str">
        <f t="shared" ca="1" si="3"/>
        <v>Q3</v>
      </c>
      <c r="AN3" s="43" t="str">
        <f t="shared" ca="1" si="3"/>
        <v>Q4</v>
      </c>
      <c r="AO3" s="43" t="str">
        <f t="shared" ca="1" si="3"/>
        <v>Q4</v>
      </c>
      <c r="AP3" s="43" t="str">
        <f t="shared" ca="1" si="3"/>
        <v>Q4</v>
      </c>
      <c r="AQ3" s="43" t="str">
        <f t="shared" ca="1" si="3"/>
        <v>Q1</v>
      </c>
      <c r="AR3" s="43" t="str">
        <f t="shared" ca="1" si="3"/>
        <v>Q1</v>
      </c>
      <c r="AS3" s="43" t="str">
        <f t="shared" ca="1" si="3"/>
        <v>Q1</v>
      </c>
      <c r="AT3" s="43" t="str">
        <f t="shared" ca="1" si="3"/>
        <v>Q2</v>
      </c>
      <c r="AU3" s="43" t="str">
        <f t="shared" ca="1" si="3"/>
        <v>Q2</v>
      </c>
      <c r="AV3" s="43" t="str">
        <f t="shared" ca="1" si="3"/>
        <v>Q2</v>
      </c>
      <c r="AW3" s="43" t="str">
        <f t="shared" ca="1" si="3"/>
        <v>Q3</v>
      </c>
      <c r="AX3" s="43" t="str">
        <f t="shared" ca="1" si="3"/>
        <v>Q3</v>
      </c>
      <c r="AY3" s="43" t="str">
        <f t="shared" ca="1" si="3"/>
        <v>Q3</v>
      </c>
      <c r="AZ3" s="43" t="str">
        <f t="shared" ca="1" si="3"/>
        <v>Q4</v>
      </c>
      <c r="BA3" s="43" t="str">
        <f t="shared" ca="1" si="3"/>
        <v>Q4</v>
      </c>
      <c r="BC3" s="43" t="str">
        <f ca="1">G3</f>
        <v>Q1</v>
      </c>
      <c r="BD3" s="43" t="str">
        <f t="shared" ref="BD3:BM3" ca="1" si="4">IF(BC3="Q4","Q1",IF(BC3="Q3","Q4",IF(BC3="Q2","Q3","Q2")))</f>
        <v>Q2</v>
      </c>
      <c r="BE3" s="43" t="str">
        <f t="shared" ca="1" si="4"/>
        <v>Q3</v>
      </c>
      <c r="BF3" s="43" t="str">
        <f t="shared" ca="1" si="4"/>
        <v>Q4</v>
      </c>
      <c r="BG3" s="43" t="str">
        <f t="shared" ca="1" si="4"/>
        <v>Q1</v>
      </c>
      <c r="BH3" s="43" t="str">
        <f t="shared" ca="1" si="4"/>
        <v>Q2</v>
      </c>
      <c r="BI3" s="43" t="str">
        <f t="shared" ca="1" si="4"/>
        <v>Q3</v>
      </c>
      <c r="BJ3" s="43" t="str">
        <f t="shared" ca="1" si="4"/>
        <v>Q4</v>
      </c>
      <c r="BK3" s="43" t="str">
        <f t="shared" ca="1" si="4"/>
        <v>Q1</v>
      </c>
      <c r="BL3" s="43" t="str">
        <f t="shared" ca="1" si="4"/>
        <v>Q2</v>
      </c>
      <c r="BM3" s="43" t="str">
        <f t="shared" ca="1" si="4"/>
        <v>Q3</v>
      </c>
      <c r="BN3" s="43" t="str">
        <f t="shared" ref="BN3" ca="1" si="5">IF(BM3="Q4","Q1",IF(BM3="Q3","Q4",IF(BM3="Q2","Q3","Q2")))</f>
        <v>Q4</v>
      </c>
      <c r="BO3" s="43" t="str">
        <f t="shared" ref="BO3" ca="1" si="6">IF(BN3="Q4","Q1",IF(BN3="Q3","Q4",IF(BN3="Q2","Q3","Q2")))</f>
        <v>Q1</v>
      </c>
      <c r="BP3" s="43" t="str">
        <f t="shared" ref="BP3" ca="1" si="7">IF(BO3="Q4","Q1",IF(BO3="Q3","Q4",IF(BO3="Q2","Q3","Q2")))</f>
        <v>Q2</v>
      </c>
      <c r="BQ3" s="43" t="str">
        <f t="shared" ref="BQ3" ca="1" si="8">IF(BP3="Q4","Q1",IF(BP3="Q3","Q4",IF(BP3="Q2","Q3","Q2")))</f>
        <v>Q3</v>
      </c>
      <c r="BR3" s="43" t="str">
        <f t="shared" ref="BR3" ca="1" si="9">IF(BQ3="Q4","Q1",IF(BQ3="Q3","Q4",IF(BQ3="Q2","Q3","Q2")))</f>
        <v>Q4</v>
      </c>
    </row>
    <row r="4" spans="2:75">
      <c r="B4" s="37" t="s">
        <v>0</v>
      </c>
      <c r="C4" s="42"/>
      <c r="D4" s="37"/>
      <c r="E4" s="37"/>
      <c r="F4" s="37"/>
      <c r="G4" s="26">
        <f ca="1">IF(EOMONTH(G5,0)&lt;=EOMONTH('Get Started'!$D9,0),YEAR('Get Started'!$D9),IF(G6&lt;=(MONTH('Get Started'!$D9)-MONTH('Get Started'!$D8)),YEAR('Get Started'!$D9),IF(G6&lt;=12,YEAR('Get Started'!$D9)+1,OFFSET(G4,0,-12)+1)))</f>
        <v>2019</v>
      </c>
      <c r="H4" s="26">
        <f ca="1">IF(EOMONTH(H5,0)&lt;=EOMONTH('Get Started'!$D9,0),YEAR('Get Started'!$D9),IF(H6&lt;=(MONTH('Get Started'!$D9)-MONTH('Get Started'!$D8)),YEAR('Get Started'!$D9),IF(H6&lt;=12,YEAR('Get Started'!$D9)+1,OFFSET(H4,0,-12)+1)))</f>
        <v>2019</v>
      </c>
      <c r="I4" s="26">
        <f ca="1">IF(EOMONTH(I5,0)&lt;=EOMONTH('Get Started'!$D9,0),YEAR('Get Started'!$D9),IF(I6&lt;=(MONTH('Get Started'!$D9)-MONTH('Get Started'!$D8)),YEAR('Get Started'!$D9),IF(I6&lt;=12,YEAR('Get Started'!$D9)+1,OFFSET(I4,0,-12)+1)))</f>
        <v>2019</v>
      </c>
      <c r="J4" s="26">
        <f ca="1">IF(EOMONTH(J5,0)&lt;=EOMONTH('Get Started'!$D9,0),YEAR('Get Started'!$D9),IF(J6&lt;=(MONTH('Get Started'!$D9)-MONTH('Get Started'!$D8)),YEAR('Get Started'!$D9),IF(J6&lt;=12,YEAR('Get Started'!$D9)+1,OFFSET(J4,0,-12)+1)))</f>
        <v>2019</v>
      </c>
      <c r="K4" s="26">
        <f ca="1">IF(EOMONTH(K5,0)&lt;=EOMONTH('Get Started'!$D9,0),YEAR('Get Started'!$D9),IF(K6&lt;=(MONTH('Get Started'!$D9)-MONTH('Get Started'!$D8)),YEAR('Get Started'!$D9),IF(K6&lt;=12,YEAR('Get Started'!$D9)+1,OFFSET(K4,0,-12)+1)))</f>
        <v>2019</v>
      </c>
      <c r="L4" s="26">
        <f ca="1">IF(EOMONTH(L5,0)&lt;=EOMONTH('Get Started'!$D9,0),YEAR('Get Started'!$D9),IF(L6&lt;=(MONTH('Get Started'!$D9)-MONTH('Get Started'!$D8)),YEAR('Get Started'!$D9),IF(L6&lt;=12,YEAR('Get Started'!$D9)+1,OFFSET(L4,0,-12)+1)))</f>
        <v>2019</v>
      </c>
      <c r="M4" s="26">
        <f ca="1">IF(EOMONTH(M5,0)&lt;=EOMONTH('Get Started'!$D9,0),YEAR('Get Started'!$D9),IF(M6&lt;=(MONTH('Get Started'!$D9)-MONTH('Get Started'!$D8)),YEAR('Get Started'!$D9),IF(M6&lt;=12,YEAR('Get Started'!$D9)+1,OFFSET(M4,0,-12)+1)))</f>
        <v>2019</v>
      </c>
      <c r="N4" s="26">
        <f ca="1">IF(EOMONTH(N5,0)&lt;=EOMONTH('Get Started'!$D9,0),YEAR('Get Started'!$D9),IF(N6&lt;=(MONTH('Get Started'!$D9)-MONTH('Get Started'!$D8)),YEAR('Get Started'!$D9),IF(N6&lt;=12,YEAR('Get Started'!$D9)+1,OFFSET(N4,0,-12)+1)))</f>
        <v>2019</v>
      </c>
      <c r="O4" s="26">
        <f ca="1">IF(EOMONTH(O5,0)&lt;=EOMONTH('Get Started'!$D9,0),YEAR('Get Started'!$D9),IF(O6&lt;=(MONTH('Get Started'!$D9)-MONTH('Get Started'!$D8)),YEAR('Get Started'!$D9),IF(O6&lt;=12,YEAR('Get Started'!$D9)+1,OFFSET(O4,0,-12)+1)))</f>
        <v>2019</v>
      </c>
      <c r="P4" s="26">
        <f ca="1">IF(EOMONTH(P5,0)&lt;=EOMONTH('Get Started'!$D9,0),YEAR('Get Started'!$D9),IF(P6&lt;=(MONTH('Get Started'!$D9)-MONTH('Get Started'!$D8)),YEAR('Get Started'!$D9),IF(P6&lt;=12,YEAR('Get Started'!$D9)+1,OFFSET(P4,0,-12)+1)))</f>
        <v>2019</v>
      </c>
      <c r="Q4" s="26">
        <f ca="1">IF(EOMONTH(Q5,0)&lt;=EOMONTH('Get Started'!$D9,0),YEAR('Get Started'!$D9),IF(Q6&lt;=(MONTH('Get Started'!$D9)-MONTH('Get Started'!$D8)),YEAR('Get Started'!$D9),IF(Q6&lt;=12,YEAR('Get Started'!$D9)+1,OFFSET(Q4,0,-12)+1)))</f>
        <v>2019</v>
      </c>
      <c r="R4" s="26">
        <f ca="1">IF(EOMONTH(R5,0)&lt;=EOMONTH('Get Started'!$D9,0),YEAR('Get Started'!$D9),IF(R6&lt;=(MONTH('Get Started'!$D9)-MONTH('Get Started'!$D8)),YEAR('Get Started'!$D9),IF(R6&lt;=12,YEAR('Get Started'!$D9)+1,OFFSET(R4,0,-12)+1)))</f>
        <v>2019</v>
      </c>
      <c r="S4" s="26">
        <f ca="1">IF(EOMONTH(S5,0)&lt;=EOMONTH('Get Started'!$D9,0),YEAR('Get Started'!$D9),IF(S6&lt;=(MONTH('Get Started'!$D9)-MONTH('Get Started'!$D8)),YEAR('Get Started'!$D9),IF(S6&lt;=12,YEAR('Get Started'!$D9)+1,OFFSET(S4,0,-12)+1)))</f>
        <v>2020</v>
      </c>
      <c r="T4" s="26">
        <f ca="1">IF(EOMONTH(T5,0)&lt;=EOMONTH('Get Started'!$D9,0),YEAR('Get Started'!$D9),IF(T6&lt;=(MONTH('Get Started'!$D9)-MONTH('Get Started'!$D8)),YEAR('Get Started'!$D9),IF(T6&lt;=12,YEAR('Get Started'!$D9)+1,OFFSET(T4,0,-12)+1)))</f>
        <v>2020</v>
      </c>
      <c r="U4" s="26">
        <f ca="1">IF(EOMONTH(U5,0)&lt;=EOMONTH('Get Started'!$D9,0),YEAR('Get Started'!$D9),IF(U6&lt;=(MONTH('Get Started'!$D9)-MONTH('Get Started'!$D8)),YEAR('Get Started'!$D9),IF(U6&lt;=12,YEAR('Get Started'!$D9)+1,OFFSET(U4,0,-12)+1)))</f>
        <v>2020</v>
      </c>
      <c r="V4" s="26">
        <f ca="1">IF(EOMONTH(V5,0)&lt;=EOMONTH('Get Started'!$D9,0),YEAR('Get Started'!$D9),IF(V6&lt;=(MONTH('Get Started'!$D9)-MONTH('Get Started'!$D8)),YEAR('Get Started'!$D9),IF(V6&lt;=12,YEAR('Get Started'!$D9)+1,OFFSET(V4,0,-12)+1)))</f>
        <v>2020</v>
      </c>
      <c r="W4" s="26">
        <f ca="1">IF(EOMONTH(W5,0)&lt;=EOMONTH('Get Started'!$D9,0),YEAR('Get Started'!$D9),IF(W6&lt;=(MONTH('Get Started'!$D9)-MONTH('Get Started'!$D8)),YEAR('Get Started'!$D9),IF(W6&lt;=12,YEAR('Get Started'!$D9)+1,OFFSET(W4,0,-12)+1)))</f>
        <v>2020</v>
      </c>
      <c r="X4" s="26">
        <f ca="1">IF(EOMONTH(X5,0)&lt;=EOMONTH('Get Started'!$D9,0),YEAR('Get Started'!$D9),IF(X6&lt;=(MONTH('Get Started'!$D9)-MONTH('Get Started'!$D8)),YEAR('Get Started'!$D9),IF(X6&lt;=12,YEAR('Get Started'!$D9)+1,OFFSET(X4,0,-12)+1)))</f>
        <v>2020</v>
      </c>
      <c r="Y4" s="26">
        <f ca="1">IF(EOMONTH(Y5,0)&lt;=EOMONTH('Get Started'!$D9,0),YEAR('Get Started'!$D9),IF(Y6&lt;=(MONTH('Get Started'!$D9)-MONTH('Get Started'!$D8)),YEAR('Get Started'!$D9),IF(Y6&lt;=12,YEAR('Get Started'!$D9)+1,OFFSET(Y4,0,-12)+1)))</f>
        <v>2020</v>
      </c>
      <c r="Z4" s="26">
        <f ca="1">IF(EOMONTH(Z5,0)&lt;=EOMONTH('Get Started'!$D9,0),YEAR('Get Started'!$D9),IF(Z6&lt;=(MONTH('Get Started'!$D9)-MONTH('Get Started'!$D8)),YEAR('Get Started'!$D9),IF(Z6&lt;=12,YEAR('Get Started'!$D9)+1,OFFSET(Z4,0,-12)+1)))</f>
        <v>2020</v>
      </c>
      <c r="AA4" s="26">
        <f ca="1">IF(EOMONTH(AA5,0)&lt;=EOMONTH('Get Started'!$D9,0),YEAR('Get Started'!$D9),IF(AA6&lt;=(MONTH('Get Started'!$D9)-MONTH('Get Started'!$D8)),YEAR('Get Started'!$D9),IF(AA6&lt;=12,YEAR('Get Started'!$D9)+1,OFFSET(AA4,0,-12)+1)))</f>
        <v>2020</v>
      </c>
      <c r="AB4" s="26">
        <f ca="1">IF(EOMONTH(AB5,0)&lt;=EOMONTH('Get Started'!$D9,0),YEAR('Get Started'!$D9),IF(AB6&lt;=(MONTH('Get Started'!$D9)-MONTH('Get Started'!$D8)),YEAR('Get Started'!$D9),IF(AB6&lt;=12,YEAR('Get Started'!$D9)+1,OFFSET(AB4,0,-12)+1)))</f>
        <v>2020</v>
      </c>
      <c r="AC4" s="26">
        <f ca="1">IF(EOMONTH(AC5,0)&lt;=EOMONTH('Get Started'!$D9,0),YEAR('Get Started'!$D9),IF(AC6&lt;=(MONTH('Get Started'!$D9)-MONTH('Get Started'!$D8)),YEAR('Get Started'!$D9),IF(AC6&lt;=12,YEAR('Get Started'!$D9)+1,OFFSET(AC4,0,-12)+1)))</f>
        <v>2020</v>
      </c>
      <c r="AD4" s="26">
        <f ca="1">IF(EOMONTH(AD5,0)&lt;=EOMONTH('Get Started'!$D9,0),YEAR('Get Started'!$D9),IF(AD6&lt;=(MONTH('Get Started'!$D9)-MONTH('Get Started'!$D8)),YEAR('Get Started'!$D9),IF(AD6&lt;=12,YEAR('Get Started'!$D9)+1,OFFSET(AD4,0,-12)+1)))</f>
        <v>2020</v>
      </c>
      <c r="AE4" s="26">
        <f ca="1">IF(EOMONTH(AE5,0)&lt;=EOMONTH('Get Started'!$D9,0),YEAR('Get Started'!$D9),IF(AE6&lt;=(MONTH('Get Started'!$D9)-MONTH('Get Started'!$D8)),YEAR('Get Started'!$D9),IF(AE6&lt;=12,YEAR('Get Started'!$D9)+1,OFFSET(AE4,0,-12)+1)))</f>
        <v>2021</v>
      </c>
      <c r="AF4" s="26">
        <f ca="1">IF(EOMONTH(AF5,0)&lt;=EOMONTH('Get Started'!$D9,0),YEAR('Get Started'!$D9),IF(AF6&lt;=(MONTH('Get Started'!$D9)-MONTH('Get Started'!$D8)),YEAR('Get Started'!$D9),IF(AF6&lt;=12,YEAR('Get Started'!$D9)+1,OFFSET(AF4,0,-12)+1)))</f>
        <v>2021</v>
      </c>
      <c r="AG4" s="26">
        <f ca="1">IF(EOMONTH(AG5,0)&lt;=EOMONTH('Get Started'!$D9,0),YEAR('Get Started'!$D9),IF(AG6&lt;=(MONTH('Get Started'!$D9)-MONTH('Get Started'!$D8)),YEAR('Get Started'!$D9),IF(AG6&lt;=12,YEAR('Get Started'!$D9)+1,OFFSET(AG4,0,-12)+1)))</f>
        <v>2021</v>
      </c>
      <c r="AH4" s="26">
        <f ca="1">IF(EOMONTH(AH5,0)&lt;=EOMONTH('Get Started'!$D9,0),YEAR('Get Started'!$D9),IF(AH6&lt;=(MONTH('Get Started'!$D9)-MONTH('Get Started'!$D8)),YEAR('Get Started'!$D9),IF(AH6&lt;=12,YEAR('Get Started'!$D9)+1,OFFSET(AH4,0,-12)+1)))</f>
        <v>2021</v>
      </c>
      <c r="AI4" s="26">
        <f ca="1">IF(EOMONTH(AI5,0)&lt;=EOMONTH('Get Started'!$D9,0),YEAR('Get Started'!$D9),IF(AI6&lt;=(MONTH('Get Started'!$D9)-MONTH('Get Started'!$D8)),YEAR('Get Started'!$D9),IF(AI6&lt;=12,YEAR('Get Started'!$D9)+1,OFFSET(AI4,0,-12)+1)))</f>
        <v>2021</v>
      </c>
      <c r="AJ4" s="26">
        <f ca="1">IF(EOMONTH(AJ5,0)&lt;=EOMONTH('Get Started'!$D9,0),YEAR('Get Started'!$D9),IF(AJ6&lt;=(MONTH('Get Started'!$D9)-MONTH('Get Started'!$D8)),YEAR('Get Started'!$D9),IF(AJ6&lt;=12,YEAR('Get Started'!$D9)+1,OFFSET(AJ4,0,-12)+1)))</f>
        <v>2021</v>
      </c>
      <c r="AK4" s="26">
        <f ca="1">IF(EOMONTH(AK5,0)&lt;=EOMONTH('Get Started'!$D9,0),YEAR('Get Started'!$D9),IF(AK6&lt;=(MONTH('Get Started'!$D9)-MONTH('Get Started'!$D8)),YEAR('Get Started'!$D9),IF(AK6&lt;=12,YEAR('Get Started'!$D9)+1,OFFSET(AK4,0,-12)+1)))</f>
        <v>2021</v>
      </c>
      <c r="AL4" s="26">
        <f ca="1">IF(EOMONTH(AL5,0)&lt;=EOMONTH('Get Started'!$D9,0),YEAR('Get Started'!$D9),IF(AL6&lt;=(MONTH('Get Started'!$D9)-MONTH('Get Started'!$D8)),YEAR('Get Started'!$D9),IF(AL6&lt;=12,YEAR('Get Started'!$D9)+1,OFFSET(AL4,0,-12)+1)))</f>
        <v>2021</v>
      </c>
      <c r="AM4" s="26">
        <f ca="1">IF(EOMONTH(AM5,0)&lt;=EOMONTH('Get Started'!$D9,0),YEAR('Get Started'!$D9),IF(AM6&lt;=(MONTH('Get Started'!$D9)-MONTH('Get Started'!$D8)),YEAR('Get Started'!$D9),IF(AM6&lt;=12,YEAR('Get Started'!$D9)+1,OFFSET(AM4,0,-12)+1)))</f>
        <v>2021</v>
      </c>
      <c r="AN4" s="26">
        <f ca="1">IF(EOMONTH(AN5,0)&lt;=EOMONTH('Get Started'!$D9,0),YEAR('Get Started'!$D9),IF(AN6&lt;=(MONTH('Get Started'!$D9)-MONTH('Get Started'!$D8)),YEAR('Get Started'!$D9),IF(AN6&lt;=12,YEAR('Get Started'!$D9)+1,OFFSET(AN4,0,-12)+1)))</f>
        <v>2021</v>
      </c>
      <c r="AO4" s="26">
        <f ca="1">IF(EOMONTH(AO5,0)&lt;=EOMONTH('Get Started'!$D9,0),YEAR('Get Started'!$D9),IF(AO6&lt;=(MONTH('Get Started'!$D9)-MONTH('Get Started'!$D8)),YEAR('Get Started'!$D9),IF(AO6&lt;=12,YEAR('Get Started'!$D9)+1,OFFSET(AO4,0,-12)+1)))</f>
        <v>2021</v>
      </c>
      <c r="AP4" s="26">
        <f ca="1">IF(EOMONTH(AP5,0)&lt;=EOMONTH('Get Started'!$D9,0),YEAR('Get Started'!$D9),IF(AP6&lt;=(MONTH('Get Started'!$D9)-MONTH('Get Started'!$D8)),YEAR('Get Started'!$D9),IF(AP6&lt;=12,YEAR('Get Started'!$D9)+1,OFFSET(AP4,0,-12)+1)))</f>
        <v>2021</v>
      </c>
      <c r="AQ4" s="26">
        <f ca="1">IF(EOMONTH(AQ5,0)&lt;=EOMONTH('Get Started'!$D9,0),YEAR('Get Started'!$D9),IF(AQ6&lt;=(MONTH('Get Started'!$D9)-MONTH('Get Started'!$D8)),YEAR('Get Started'!$D9),IF(AQ6&lt;=12,YEAR('Get Started'!$D9)+1,OFFSET(AQ4,0,-12)+1)))</f>
        <v>2022</v>
      </c>
      <c r="AR4" s="26">
        <f ca="1">IF(EOMONTH(AR5,0)&lt;=EOMONTH('Get Started'!$D9,0),YEAR('Get Started'!$D9),IF(AR6&lt;=(MONTH('Get Started'!$D9)-MONTH('Get Started'!$D8)),YEAR('Get Started'!$D9),IF(AR6&lt;=12,YEAR('Get Started'!$D9)+1,OFFSET(AR4,0,-12)+1)))</f>
        <v>2022</v>
      </c>
      <c r="AS4" s="26">
        <f ca="1">IF(EOMONTH(AS5,0)&lt;=EOMONTH('Get Started'!$D9,0),YEAR('Get Started'!$D9),IF(AS6&lt;=(MONTH('Get Started'!$D9)-MONTH('Get Started'!$D8)),YEAR('Get Started'!$D9),IF(AS6&lt;=12,YEAR('Get Started'!$D9)+1,OFFSET(AS4,0,-12)+1)))</f>
        <v>2022</v>
      </c>
      <c r="AT4" s="26">
        <f ca="1">IF(EOMONTH(AT5,0)&lt;=EOMONTH('Get Started'!$D9,0),YEAR('Get Started'!$D9),IF(AT6&lt;=(MONTH('Get Started'!$D9)-MONTH('Get Started'!$D8)),YEAR('Get Started'!$D9),IF(AT6&lt;=12,YEAR('Get Started'!$D9)+1,OFFSET(AT4,0,-12)+1)))</f>
        <v>2022</v>
      </c>
      <c r="AU4" s="26">
        <f ca="1">IF(EOMONTH(AU5,0)&lt;=EOMONTH('Get Started'!$D9,0),YEAR('Get Started'!$D9),IF(AU6&lt;=(MONTH('Get Started'!$D9)-MONTH('Get Started'!$D8)),YEAR('Get Started'!$D9),IF(AU6&lt;=12,YEAR('Get Started'!$D9)+1,OFFSET(AU4,0,-12)+1)))</f>
        <v>2022</v>
      </c>
      <c r="AV4" s="26">
        <f ca="1">IF(EOMONTH(AV5,0)&lt;=EOMONTH('Get Started'!$D9,0),YEAR('Get Started'!$D9),IF(AV6&lt;=(MONTH('Get Started'!$D9)-MONTH('Get Started'!$D8)),YEAR('Get Started'!$D9),IF(AV6&lt;=12,YEAR('Get Started'!$D9)+1,OFFSET(AV4,0,-12)+1)))</f>
        <v>2022</v>
      </c>
      <c r="AW4" s="26">
        <f ca="1">IF(EOMONTH(AW5,0)&lt;=EOMONTH('Get Started'!$D9,0),YEAR('Get Started'!$D9),IF(AW6&lt;=(MONTH('Get Started'!$D9)-MONTH('Get Started'!$D8)),YEAR('Get Started'!$D9),IF(AW6&lt;=12,YEAR('Get Started'!$D9)+1,OFFSET(AW4,0,-12)+1)))</f>
        <v>2022</v>
      </c>
      <c r="AX4" s="26">
        <f ca="1">IF(EOMONTH(AX5,0)&lt;=EOMONTH('Get Started'!$D9,0),YEAR('Get Started'!$D9),IF(AX6&lt;=(MONTH('Get Started'!$D9)-MONTH('Get Started'!$D8)),YEAR('Get Started'!$D9),IF(AX6&lt;=12,YEAR('Get Started'!$D9)+1,OFFSET(AX4,0,-12)+1)))</f>
        <v>2022</v>
      </c>
      <c r="AY4" s="26">
        <f ca="1">IF(EOMONTH(AY5,0)&lt;=EOMONTH('Get Started'!$D9,0),YEAR('Get Started'!$D9),IF(AY6&lt;=(MONTH('Get Started'!$D9)-MONTH('Get Started'!$D8)),YEAR('Get Started'!$D9),IF(AY6&lt;=12,YEAR('Get Started'!$D9)+1,OFFSET(AY4,0,-12)+1)))</f>
        <v>2022</v>
      </c>
      <c r="AZ4" s="26">
        <f ca="1">IF(EOMONTH(AZ5,0)&lt;=EOMONTH('Get Started'!$D9,0),YEAR('Get Started'!$D9),IF(AZ6&lt;=(MONTH('Get Started'!$D9)-MONTH('Get Started'!$D8)),YEAR('Get Started'!$D9),IF(AZ6&lt;=12,YEAR('Get Started'!$D9)+1,OFFSET(AZ4,0,-12)+1)))</f>
        <v>2022</v>
      </c>
      <c r="BA4" s="26">
        <f ca="1">IF(EOMONTH(BA5,0)&lt;=EOMONTH('Get Started'!$D9,0),YEAR('Get Started'!$D9),IF(BA6&lt;=(MONTH('Get Started'!$D9)-MONTH('Get Started'!$D8)),YEAR('Get Started'!$D9),IF(BA6&lt;=12,YEAR('Get Started'!$D9)+1,OFFSET(BA4,0,-12)+1)))</f>
        <v>2022</v>
      </c>
      <c r="BC4" s="43">
        <f ca="1">G4</f>
        <v>2019</v>
      </c>
      <c r="BD4" s="43">
        <f ca="1">INDEX($G4:$CD4,MATCH(BC6+3,$G6:$CD6))</f>
        <v>2019</v>
      </c>
      <c r="BE4" s="43">
        <f t="shared" ref="BE4:BM4" ca="1" si="10">INDEX($G4:$BA4,MATCH(BD6+3,$G6:$BA6))</f>
        <v>2019</v>
      </c>
      <c r="BF4" s="43">
        <f t="shared" ca="1" si="10"/>
        <v>2019</v>
      </c>
      <c r="BG4" s="43">
        <f t="shared" ca="1" si="10"/>
        <v>2020</v>
      </c>
      <c r="BH4" s="43">
        <f t="shared" ca="1" si="10"/>
        <v>2020</v>
      </c>
      <c r="BI4" s="43">
        <f t="shared" ca="1" si="10"/>
        <v>2020</v>
      </c>
      <c r="BJ4" s="43">
        <f t="shared" ca="1" si="10"/>
        <v>2020</v>
      </c>
      <c r="BK4" s="43">
        <f t="shared" ca="1" si="10"/>
        <v>2021</v>
      </c>
      <c r="BL4" s="43">
        <f t="shared" ca="1" si="10"/>
        <v>2021</v>
      </c>
      <c r="BM4" s="43">
        <f t="shared" ca="1" si="10"/>
        <v>2021</v>
      </c>
      <c r="BN4" s="43">
        <f t="shared" ref="BN4:BR4" ca="1" si="11">INDEX($G4:$BA4,MATCH(BM6+3,$G6:$BA6))</f>
        <v>2021</v>
      </c>
      <c r="BO4" s="43">
        <f t="shared" ca="1" si="11"/>
        <v>2022</v>
      </c>
      <c r="BP4" s="43">
        <f t="shared" ca="1" si="11"/>
        <v>2022</v>
      </c>
      <c r="BQ4" s="43">
        <f t="shared" ca="1" si="11"/>
        <v>2022</v>
      </c>
      <c r="BR4" s="43">
        <f t="shared" ca="1" si="11"/>
        <v>2022</v>
      </c>
      <c r="BT4" s="51">
        <f ca="1">YEAR(BT5)</f>
        <v>2019</v>
      </c>
      <c r="BU4" s="51">
        <f ca="1">YEAR(BU5)</f>
        <v>2020</v>
      </c>
      <c r="BV4" s="51">
        <f ca="1">YEAR(BV5)</f>
        <v>2021</v>
      </c>
      <c r="BW4" s="51">
        <f ca="1">YEAR(BW5)</f>
        <v>2022</v>
      </c>
    </row>
    <row r="5" spans="2:75">
      <c r="B5" s="37" t="s">
        <v>1</v>
      </c>
      <c r="C5" s="42"/>
      <c r="D5" s="37"/>
      <c r="E5" s="37"/>
      <c r="F5" s="37"/>
      <c r="G5" s="52">
        <f ca="1">EOMONTH('Get Started'!D8,0)</f>
        <v>43496</v>
      </c>
      <c r="H5" s="52">
        <f ca="1">EOMONTH(EDATE(G5,1),0)</f>
        <v>43524</v>
      </c>
      <c r="I5" s="52">
        <f t="shared" ref="I5:BA5" ca="1" si="12">EOMONTH(EDATE(H5,1),0)</f>
        <v>43555</v>
      </c>
      <c r="J5" s="52">
        <f t="shared" ca="1" si="12"/>
        <v>43585</v>
      </c>
      <c r="K5" s="52">
        <f t="shared" ca="1" si="12"/>
        <v>43616</v>
      </c>
      <c r="L5" s="52">
        <f t="shared" ca="1" si="12"/>
        <v>43646</v>
      </c>
      <c r="M5" s="52">
        <f t="shared" ca="1" si="12"/>
        <v>43677</v>
      </c>
      <c r="N5" s="52">
        <f t="shared" ca="1" si="12"/>
        <v>43708</v>
      </c>
      <c r="O5" s="52">
        <f t="shared" ca="1" si="12"/>
        <v>43738</v>
      </c>
      <c r="P5" s="52">
        <f t="shared" ca="1" si="12"/>
        <v>43769</v>
      </c>
      <c r="Q5" s="52">
        <f t="shared" ca="1" si="12"/>
        <v>43799</v>
      </c>
      <c r="R5" s="52">
        <f t="shared" ca="1" si="12"/>
        <v>43830</v>
      </c>
      <c r="S5" s="52">
        <f t="shared" ca="1" si="12"/>
        <v>43861</v>
      </c>
      <c r="T5" s="52">
        <f t="shared" ca="1" si="12"/>
        <v>43890</v>
      </c>
      <c r="U5" s="52">
        <f t="shared" ca="1" si="12"/>
        <v>43921</v>
      </c>
      <c r="V5" s="52">
        <f t="shared" ca="1" si="12"/>
        <v>43951</v>
      </c>
      <c r="W5" s="52">
        <f t="shared" ca="1" si="12"/>
        <v>43982</v>
      </c>
      <c r="X5" s="52">
        <f t="shared" ca="1" si="12"/>
        <v>44012</v>
      </c>
      <c r="Y5" s="52">
        <f t="shared" ca="1" si="12"/>
        <v>44043</v>
      </c>
      <c r="Z5" s="52">
        <f t="shared" ca="1" si="12"/>
        <v>44074</v>
      </c>
      <c r="AA5" s="52">
        <f t="shared" ca="1" si="12"/>
        <v>44104</v>
      </c>
      <c r="AB5" s="52">
        <f t="shared" ca="1" si="12"/>
        <v>44135</v>
      </c>
      <c r="AC5" s="52">
        <f t="shared" ca="1" si="12"/>
        <v>44165</v>
      </c>
      <c r="AD5" s="52">
        <f t="shared" ca="1" si="12"/>
        <v>44196</v>
      </c>
      <c r="AE5" s="52">
        <f t="shared" ca="1" si="12"/>
        <v>44227</v>
      </c>
      <c r="AF5" s="52">
        <f t="shared" ca="1" si="12"/>
        <v>44255</v>
      </c>
      <c r="AG5" s="52">
        <f t="shared" ca="1" si="12"/>
        <v>44286</v>
      </c>
      <c r="AH5" s="52">
        <f t="shared" ca="1" si="12"/>
        <v>44316</v>
      </c>
      <c r="AI5" s="52">
        <f t="shared" ca="1" si="12"/>
        <v>44347</v>
      </c>
      <c r="AJ5" s="52">
        <f t="shared" ca="1" si="12"/>
        <v>44377</v>
      </c>
      <c r="AK5" s="52">
        <f t="shared" ca="1" si="12"/>
        <v>44408</v>
      </c>
      <c r="AL5" s="52">
        <f t="shared" ca="1" si="12"/>
        <v>44439</v>
      </c>
      <c r="AM5" s="52">
        <f t="shared" ca="1" si="12"/>
        <v>44469</v>
      </c>
      <c r="AN5" s="52">
        <f t="shared" ca="1" si="12"/>
        <v>44500</v>
      </c>
      <c r="AO5" s="52">
        <f t="shared" ca="1" si="12"/>
        <v>44530</v>
      </c>
      <c r="AP5" s="52">
        <f t="shared" ca="1" si="12"/>
        <v>44561</v>
      </c>
      <c r="AQ5" s="52">
        <f t="shared" ca="1" si="12"/>
        <v>44592</v>
      </c>
      <c r="AR5" s="52">
        <f t="shared" ca="1" si="12"/>
        <v>44620</v>
      </c>
      <c r="AS5" s="52">
        <f t="shared" ca="1" si="12"/>
        <v>44651</v>
      </c>
      <c r="AT5" s="52">
        <f t="shared" ca="1" si="12"/>
        <v>44681</v>
      </c>
      <c r="AU5" s="52">
        <f t="shared" ca="1" si="12"/>
        <v>44712</v>
      </c>
      <c r="AV5" s="52">
        <f t="shared" ca="1" si="12"/>
        <v>44742</v>
      </c>
      <c r="AW5" s="52">
        <f t="shared" ca="1" si="12"/>
        <v>44773</v>
      </c>
      <c r="AX5" s="52">
        <f t="shared" ca="1" si="12"/>
        <v>44804</v>
      </c>
      <c r="AY5" s="52">
        <f t="shared" ca="1" si="12"/>
        <v>44834</v>
      </c>
      <c r="AZ5" s="52">
        <f t="shared" ca="1" si="12"/>
        <v>44865</v>
      </c>
      <c r="BA5" s="52">
        <f t="shared" ca="1" si="12"/>
        <v>44895</v>
      </c>
      <c r="BC5" s="87">
        <f ca="1">INDEX(G5:BA5,0,IF(OR(MATCH(EOMONTH(EDATE('Get Started'!D9,0),0),G5:BA5,0)=12,MATCH(EOMONTH(EDATE('Get Started'!D9,0),0),G5:BA5,0)=9,MATCH(EOMONTH(EDATE('Get Started'!D9,0),0),G5:BA5,0)=6,MATCH(EOMONTH(EDATE('Get Started'!D9,0),0),G5:BA5,0)=3),3,IF(OR(MATCH(EOMONTH(EDATE('Get Started'!D9,0),0),G5:BA5,0)=11,MATCH(EOMONTH(EDATE('Get Started'!D9,0),0),G5:BA5,0)=8,MATCH(EOMONTH(EDATE('Get Started'!D9,0),0),G5:BA5,0)=5,MATCH(EOMONTH(EDATE('Get Started'!D9,0),0),G5:BA5,0)=2),2,1)))</f>
        <v>43555</v>
      </c>
      <c r="BD5" s="52">
        <f ca="1">EOMONTH(EDATE(BC5,3),0)</f>
        <v>43646</v>
      </c>
      <c r="BE5" s="52">
        <f t="shared" ref="BE5:BR5" ca="1" si="13">EOMONTH(EDATE(BD5,3),0)</f>
        <v>43738</v>
      </c>
      <c r="BF5" s="52">
        <f t="shared" ca="1" si="13"/>
        <v>43830</v>
      </c>
      <c r="BG5" s="52">
        <f t="shared" ca="1" si="13"/>
        <v>43921</v>
      </c>
      <c r="BH5" s="52">
        <f t="shared" ca="1" si="13"/>
        <v>44012</v>
      </c>
      <c r="BI5" s="52">
        <f t="shared" ca="1" si="13"/>
        <v>44104</v>
      </c>
      <c r="BJ5" s="52">
        <f t="shared" ca="1" si="13"/>
        <v>44196</v>
      </c>
      <c r="BK5" s="52">
        <f t="shared" ca="1" si="13"/>
        <v>44286</v>
      </c>
      <c r="BL5" s="52">
        <f t="shared" ca="1" si="13"/>
        <v>44377</v>
      </c>
      <c r="BM5" s="52">
        <f t="shared" ca="1" si="13"/>
        <v>44469</v>
      </c>
      <c r="BN5" s="52">
        <f t="shared" ca="1" si="13"/>
        <v>44561</v>
      </c>
      <c r="BO5" s="52">
        <f t="shared" ca="1" si="13"/>
        <v>44651</v>
      </c>
      <c r="BP5" s="52">
        <f t="shared" ca="1" si="13"/>
        <v>44742</v>
      </c>
      <c r="BQ5" s="52">
        <f t="shared" ca="1" si="13"/>
        <v>44834</v>
      </c>
      <c r="BR5" s="52">
        <f t="shared" ca="1" si="13"/>
        <v>44926</v>
      </c>
      <c r="BT5" s="53">
        <f ca="1">EOMONTH('Get Started'!D9,0)</f>
        <v>43830</v>
      </c>
      <c r="BU5" s="52">
        <f ca="1">EOMONTH(EDATE(BT5,12),0)</f>
        <v>44196</v>
      </c>
      <c r="BV5" s="52">
        <f ca="1">EOMONTH(EDATE(BU5,12),0)</f>
        <v>44561</v>
      </c>
      <c r="BW5" s="52">
        <f ca="1">EOMONTH(EDATE(BV5,12),0)</f>
        <v>44926</v>
      </c>
    </row>
    <row r="6" spans="2:75">
      <c r="B6" s="44" t="s">
        <v>2</v>
      </c>
      <c r="C6" s="45" t="s">
        <v>35</v>
      </c>
      <c r="D6" s="46" t="s">
        <v>36</v>
      </c>
      <c r="E6" s="46" t="s">
        <v>56</v>
      </c>
      <c r="F6" s="46"/>
      <c r="G6" s="5">
        <v>1</v>
      </c>
      <c r="H6" s="47">
        <f t="shared" ref="H6" si="14">G6+1</f>
        <v>2</v>
      </c>
      <c r="I6" s="47">
        <f t="shared" ref="I6" si="15">H6+1</f>
        <v>3</v>
      </c>
      <c r="J6" s="47">
        <f t="shared" ref="J6" si="16">I6+1</f>
        <v>4</v>
      </c>
      <c r="K6" s="47">
        <f t="shared" ref="K6" si="17">J6+1</f>
        <v>5</v>
      </c>
      <c r="L6" s="47">
        <f t="shared" ref="L6" si="18">K6+1</f>
        <v>6</v>
      </c>
      <c r="M6" s="47">
        <f t="shared" ref="M6" si="19">L6+1</f>
        <v>7</v>
      </c>
      <c r="N6" s="47">
        <f t="shared" ref="N6" si="20">M6+1</f>
        <v>8</v>
      </c>
      <c r="O6" s="47">
        <f t="shared" ref="O6" si="21">N6+1</f>
        <v>9</v>
      </c>
      <c r="P6" s="47">
        <f t="shared" ref="P6" si="22">O6+1</f>
        <v>10</v>
      </c>
      <c r="Q6" s="47">
        <f t="shared" ref="Q6" si="23">P6+1</f>
        <v>11</v>
      </c>
      <c r="R6" s="47">
        <f t="shared" ref="R6" si="24">Q6+1</f>
        <v>12</v>
      </c>
      <c r="S6" s="47">
        <f t="shared" ref="S6" si="25">R6+1</f>
        <v>13</v>
      </c>
      <c r="T6" s="47">
        <f t="shared" ref="T6" si="26">S6+1</f>
        <v>14</v>
      </c>
      <c r="U6" s="47">
        <f t="shared" ref="U6" si="27">T6+1</f>
        <v>15</v>
      </c>
      <c r="V6" s="47">
        <f t="shared" ref="V6" si="28">U6+1</f>
        <v>16</v>
      </c>
      <c r="W6" s="47">
        <f t="shared" ref="W6" si="29">V6+1</f>
        <v>17</v>
      </c>
      <c r="X6" s="47">
        <f t="shared" ref="X6" si="30">W6+1</f>
        <v>18</v>
      </c>
      <c r="Y6" s="47">
        <f t="shared" ref="Y6" si="31">X6+1</f>
        <v>19</v>
      </c>
      <c r="Z6" s="47">
        <f t="shared" ref="Z6" si="32">Y6+1</f>
        <v>20</v>
      </c>
      <c r="AA6" s="47">
        <f t="shared" ref="AA6" si="33">Z6+1</f>
        <v>21</v>
      </c>
      <c r="AB6" s="47">
        <f t="shared" ref="AB6" si="34">AA6+1</f>
        <v>22</v>
      </c>
      <c r="AC6" s="47">
        <f t="shared" ref="AC6" si="35">AB6+1</f>
        <v>23</v>
      </c>
      <c r="AD6" s="47">
        <f t="shared" ref="AD6" si="36">AC6+1</f>
        <v>24</v>
      </c>
      <c r="AE6" s="47">
        <f t="shared" ref="AE6" si="37">AD6+1</f>
        <v>25</v>
      </c>
      <c r="AF6" s="47">
        <f t="shared" ref="AF6" si="38">AE6+1</f>
        <v>26</v>
      </c>
      <c r="AG6" s="47">
        <f t="shared" ref="AG6" si="39">AF6+1</f>
        <v>27</v>
      </c>
      <c r="AH6" s="47">
        <f t="shared" ref="AH6" si="40">AG6+1</f>
        <v>28</v>
      </c>
      <c r="AI6" s="47">
        <f t="shared" ref="AI6" si="41">AH6+1</f>
        <v>29</v>
      </c>
      <c r="AJ6" s="47">
        <f t="shared" ref="AJ6" si="42">AI6+1</f>
        <v>30</v>
      </c>
      <c r="AK6" s="47">
        <f t="shared" ref="AK6" si="43">AJ6+1</f>
        <v>31</v>
      </c>
      <c r="AL6" s="47">
        <f t="shared" ref="AL6" si="44">AK6+1</f>
        <v>32</v>
      </c>
      <c r="AM6" s="47">
        <f t="shared" ref="AM6" si="45">AL6+1</f>
        <v>33</v>
      </c>
      <c r="AN6" s="47">
        <f t="shared" ref="AN6" si="46">AM6+1</f>
        <v>34</v>
      </c>
      <c r="AO6" s="47">
        <f t="shared" ref="AO6" si="47">AN6+1</f>
        <v>35</v>
      </c>
      <c r="AP6" s="47">
        <f t="shared" ref="AP6" si="48">AO6+1</f>
        <v>36</v>
      </c>
      <c r="AQ6" s="47">
        <f t="shared" ref="AQ6" si="49">AP6+1</f>
        <v>37</v>
      </c>
      <c r="AR6" s="47">
        <f t="shared" ref="AR6" si="50">AQ6+1</f>
        <v>38</v>
      </c>
      <c r="AS6" s="47">
        <f t="shared" ref="AS6" si="51">AR6+1</f>
        <v>39</v>
      </c>
      <c r="AT6" s="47">
        <f t="shared" ref="AT6" si="52">AS6+1</f>
        <v>40</v>
      </c>
      <c r="AU6" s="47">
        <f t="shared" ref="AU6" si="53">AT6+1</f>
        <v>41</v>
      </c>
      <c r="AV6" s="47">
        <f t="shared" ref="AV6" si="54">AU6+1</f>
        <v>42</v>
      </c>
      <c r="AW6" s="47">
        <f t="shared" ref="AW6" si="55">AV6+1</f>
        <v>43</v>
      </c>
      <c r="AX6" s="47">
        <f t="shared" ref="AX6" si="56">AW6+1</f>
        <v>44</v>
      </c>
      <c r="AY6" s="47">
        <f t="shared" ref="AY6" si="57">AX6+1</f>
        <v>45</v>
      </c>
      <c r="AZ6" s="47">
        <f t="shared" ref="AZ6" si="58">AY6+1</f>
        <v>46</v>
      </c>
      <c r="BA6" s="47">
        <f t="shared" ref="BA6" si="59">AZ6+1</f>
        <v>47</v>
      </c>
      <c r="BC6" s="54">
        <f t="shared" ref="BC6:BM6" ca="1" si="60">INDEX($G6:$BA6,0,MATCH(BC5,$G5:$BA5,1))</f>
        <v>3</v>
      </c>
      <c r="BD6" s="54">
        <f t="shared" ca="1" si="60"/>
        <v>6</v>
      </c>
      <c r="BE6" s="54">
        <f t="shared" ca="1" si="60"/>
        <v>9</v>
      </c>
      <c r="BF6" s="54">
        <f t="shared" ca="1" si="60"/>
        <v>12</v>
      </c>
      <c r="BG6" s="54">
        <f t="shared" ca="1" si="60"/>
        <v>15</v>
      </c>
      <c r="BH6" s="54">
        <f t="shared" ca="1" si="60"/>
        <v>18</v>
      </c>
      <c r="BI6" s="54">
        <f t="shared" ca="1" si="60"/>
        <v>21</v>
      </c>
      <c r="BJ6" s="54">
        <f t="shared" ca="1" si="60"/>
        <v>24</v>
      </c>
      <c r="BK6" s="54">
        <f t="shared" ca="1" si="60"/>
        <v>27</v>
      </c>
      <c r="BL6" s="54">
        <f t="shared" ca="1" si="60"/>
        <v>30</v>
      </c>
      <c r="BM6" s="54">
        <f t="shared" ca="1" si="60"/>
        <v>33</v>
      </c>
      <c r="BN6" s="54">
        <f t="shared" ref="BN6:BR6" ca="1" si="61">INDEX($G6:$BA6,0,MATCH(BN5,$G5:$BA5,1))</f>
        <v>36</v>
      </c>
      <c r="BO6" s="54">
        <f t="shared" ca="1" si="61"/>
        <v>39</v>
      </c>
      <c r="BP6" s="54">
        <f t="shared" ca="1" si="61"/>
        <v>42</v>
      </c>
      <c r="BQ6" s="54">
        <f t="shared" ca="1" si="61"/>
        <v>45</v>
      </c>
      <c r="BR6" s="54">
        <f t="shared" ca="1" si="61"/>
        <v>47</v>
      </c>
      <c r="BT6" s="55">
        <f ca="1">INDEX($G6:$BA6,0,MATCH(BT5,$G5:$BA5,1))</f>
        <v>12</v>
      </c>
      <c r="BU6" s="55">
        <f ca="1">INDEX($G6:$BA6,0,MATCH(BU5,$G5:$BA5,1))</f>
        <v>24</v>
      </c>
      <c r="BV6" s="55">
        <f ca="1">INDEX($G6:$BA6,0,MATCH(BV5,$G5:$BA5,1))</f>
        <v>36</v>
      </c>
      <c r="BW6" s="55">
        <f ca="1">INDEX($G6:$BA6,0,MATCH(BW5,$G5:$BA5,1))</f>
        <v>47</v>
      </c>
    </row>
    <row r="7" spans="2:75" s="2" customFormat="1">
      <c r="B7" s="27" t="s">
        <v>37</v>
      </c>
      <c r="C7" s="31"/>
      <c r="D7" s="27"/>
      <c r="E7" s="27"/>
      <c r="F7" s="27"/>
      <c r="G7" s="48" t="str">
        <f t="shared" ref="G7:H7" ca="1" si="62">TEXT(G5,"mmmm")</f>
        <v>January</v>
      </c>
      <c r="H7" s="48" t="str">
        <f t="shared" ca="1" si="62"/>
        <v>February</v>
      </c>
      <c r="I7" s="48" t="str">
        <f t="shared" ref="I7:BA7" ca="1" si="63">TEXT(I5,"mmmm")</f>
        <v>March</v>
      </c>
      <c r="J7" s="48" t="str">
        <f t="shared" ca="1" si="63"/>
        <v>April</v>
      </c>
      <c r="K7" s="48" t="str">
        <f t="shared" ca="1" si="63"/>
        <v>May</v>
      </c>
      <c r="L7" s="48" t="str">
        <f t="shared" ca="1" si="63"/>
        <v>June</v>
      </c>
      <c r="M7" s="48" t="str">
        <f t="shared" ca="1" si="63"/>
        <v>July</v>
      </c>
      <c r="N7" s="48" t="str">
        <f t="shared" ca="1" si="63"/>
        <v>August</v>
      </c>
      <c r="O7" s="48" t="str">
        <f t="shared" ca="1" si="63"/>
        <v>September</v>
      </c>
      <c r="P7" s="48" t="str">
        <f t="shared" ca="1" si="63"/>
        <v>October</v>
      </c>
      <c r="Q7" s="48" t="str">
        <f t="shared" ca="1" si="63"/>
        <v>November</v>
      </c>
      <c r="R7" s="48" t="str">
        <f t="shared" ca="1" si="63"/>
        <v>December</v>
      </c>
      <c r="S7" s="48" t="str">
        <f t="shared" ca="1" si="63"/>
        <v>January</v>
      </c>
      <c r="T7" s="48" t="str">
        <f t="shared" ca="1" si="63"/>
        <v>February</v>
      </c>
      <c r="U7" s="48" t="str">
        <f t="shared" ca="1" si="63"/>
        <v>March</v>
      </c>
      <c r="V7" s="48" t="str">
        <f t="shared" ca="1" si="63"/>
        <v>April</v>
      </c>
      <c r="W7" s="48" t="str">
        <f t="shared" ca="1" si="63"/>
        <v>May</v>
      </c>
      <c r="X7" s="48" t="str">
        <f t="shared" ca="1" si="63"/>
        <v>June</v>
      </c>
      <c r="Y7" s="48" t="str">
        <f t="shared" ca="1" si="63"/>
        <v>July</v>
      </c>
      <c r="Z7" s="48" t="str">
        <f t="shared" ca="1" si="63"/>
        <v>August</v>
      </c>
      <c r="AA7" s="48" t="str">
        <f t="shared" ca="1" si="63"/>
        <v>September</v>
      </c>
      <c r="AB7" s="48" t="str">
        <f t="shared" ca="1" si="63"/>
        <v>October</v>
      </c>
      <c r="AC7" s="48" t="str">
        <f t="shared" ca="1" si="63"/>
        <v>November</v>
      </c>
      <c r="AD7" s="48" t="str">
        <f t="shared" ca="1" si="63"/>
        <v>December</v>
      </c>
      <c r="AE7" s="48" t="str">
        <f t="shared" ca="1" si="63"/>
        <v>January</v>
      </c>
      <c r="AF7" s="48" t="str">
        <f t="shared" ca="1" si="63"/>
        <v>February</v>
      </c>
      <c r="AG7" s="48" t="str">
        <f t="shared" ca="1" si="63"/>
        <v>March</v>
      </c>
      <c r="AH7" s="48" t="str">
        <f t="shared" ca="1" si="63"/>
        <v>April</v>
      </c>
      <c r="AI7" s="48" t="str">
        <f t="shared" ca="1" si="63"/>
        <v>May</v>
      </c>
      <c r="AJ7" s="48" t="str">
        <f t="shared" ca="1" si="63"/>
        <v>June</v>
      </c>
      <c r="AK7" s="48" t="str">
        <f t="shared" ca="1" si="63"/>
        <v>July</v>
      </c>
      <c r="AL7" s="48" t="str">
        <f t="shared" ca="1" si="63"/>
        <v>August</v>
      </c>
      <c r="AM7" s="48" t="str">
        <f t="shared" ca="1" si="63"/>
        <v>September</v>
      </c>
      <c r="AN7" s="48" t="str">
        <f t="shared" ca="1" si="63"/>
        <v>October</v>
      </c>
      <c r="AO7" s="48" t="str">
        <f t="shared" ca="1" si="63"/>
        <v>November</v>
      </c>
      <c r="AP7" s="48" t="str">
        <f t="shared" ca="1" si="63"/>
        <v>December</v>
      </c>
      <c r="AQ7" s="48" t="str">
        <f t="shared" ca="1" si="63"/>
        <v>January</v>
      </c>
      <c r="AR7" s="48" t="str">
        <f t="shared" ca="1" si="63"/>
        <v>February</v>
      </c>
      <c r="AS7" s="48" t="str">
        <f t="shared" ca="1" si="63"/>
        <v>March</v>
      </c>
      <c r="AT7" s="48" t="str">
        <f t="shared" ca="1" si="63"/>
        <v>April</v>
      </c>
      <c r="AU7" s="48" t="str">
        <f t="shared" ca="1" si="63"/>
        <v>May</v>
      </c>
      <c r="AV7" s="48" t="str">
        <f t="shared" ca="1" si="63"/>
        <v>June</v>
      </c>
      <c r="AW7" s="48" t="str">
        <f t="shared" ca="1" si="63"/>
        <v>July</v>
      </c>
      <c r="AX7" s="48" t="str">
        <f t="shared" ca="1" si="63"/>
        <v>August</v>
      </c>
      <c r="AY7" s="48" t="str">
        <f t="shared" ca="1" si="63"/>
        <v>September</v>
      </c>
      <c r="AZ7" s="48" t="str">
        <f t="shared" ca="1" si="63"/>
        <v>October</v>
      </c>
      <c r="BA7" s="48" t="str">
        <f t="shared" ca="1" si="63"/>
        <v>November</v>
      </c>
      <c r="BC7" s="48" t="str">
        <f t="shared" ref="BC7:BW7" ca="1" si="64">TEXT(BC5,"mmmm")</f>
        <v>March</v>
      </c>
      <c r="BD7" s="48" t="str">
        <f t="shared" ca="1" si="64"/>
        <v>June</v>
      </c>
      <c r="BE7" s="48" t="str">
        <f t="shared" ca="1" si="64"/>
        <v>September</v>
      </c>
      <c r="BF7" s="48" t="str">
        <f t="shared" ca="1" si="64"/>
        <v>December</v>
      </c>
      <c r="BG7" s="48" t="str">
        <f t="shared" ca="1" si="64"/>
        <v>March</v>
      </c>
      <c r="BH7" s="48" t="str">
        <f t="shared" ca="1" si="64"/>
        <v>June</v>
      </c>
      <c r="BI7" s="48" t="str">
        <f t="shared" ca="1" si="64"/>
        <v>September</v>
      </c>
      <c r="BJ7" s="48" t="str">
        <f t="shared" ca="1" si="64"/>
        <v>December</v>
      </c>
      <c r="BK7" s="48" t="str">
        <f t="shared" ca="1" si="64"/>
        <v>March</v>
      </c>
      <c r="BL7" s="48" t="str">
        <f t="shared" ca="1" si="64"/>
        <v>June</v>
      </c>
      <c r="BM7" s="48" t="str">
        <f t="shared" ca="1" si="64"/>
        <v>September</v>
      </c>
      <c r="BN7" s="48" t="str">
        <f t="shared" ca="1" si="64"/>
        <v>December</v>
      </c>
      <c r="BO7" s="48" t="str">
        <f t="shared" ca="1" si="64"/>
        <v>March</v>
      </c>
      <c r="BP7" s="48" t="str">
        <f t="shared" ca="1" si="64"/>
        <v>June</v>
      </c>
      <c r="BQ7" s="48" t="str">
        <f t="shared" ca="1" si="64"/>
        <v>September</v>
      </c>
      <c r="BR7" s="48" t="str">
        <f t="shared" ca="1" si="64"/>
        <v>December</v>
      </c>
      <c r="BS7" s="26"/>
      <c r="BT7" s="48" t="str">
        <f t="shared" ca="1" si="64"/>
        <v>December</v>
      </c>
      <c r="BU7" s="48" t="str">
        <f t="shared" ca="1" si="64"/>
        <v>December</v>
      </c>
      <c r="BV7" s="48" t="str">
        <f t="shared" ca="1" si="64"/>
        <v>December</v>
      </c>
      <c r="BW7" s="48" t="str">
        <f t="shared" ca="1" si="64"/>
        <v>December</v>
      </c>
    </row>
    <row r="8" spans="2:75" s="2" customFormat="1">
      <c r="B8" s="37" t="s">
        <v>159</v>
      </c>
      <c r="C8" s="31"/>
      <c r="D8" s="27"/>
      <c r="E8" s="27"/>
      <c r="F8" s="27"/>
      <c r="G8" s="26">
        <f ca="1">IF(MOD(MONTH(G5)+12-MONTH('Get Started'!$D9),12)=0,12,MOD(MONTH(G5)+12-MONTH('Get Started'!$D9),12))</f>
        <v>1</v>
      </c>
      <c r="H8" s="26">
        <f ca="1">IF(MOD(MONTH(H5)+12-MONTH('Get Started'!$D9),12)=0,12,MOD(MONTH(H5)+12-MONTH('Get Started'!$D9),12))</f>
        <v>2</v>
      </c>
      <c r="I8" s="26">
        <f ca="1">IF(MOD(MONTH(I5)+12-MONTH('Get Started'!$D9),12)=0,12,MOD(MONTH(I5)+12-MONTH('Get Started'!$D9),12))</f>
        <v>3</v>
      </c>
      <c r="J8" s="26">
        <f ca="1">IF(MOD(MONTH(J5)+12-MONTH('Get Started'!$D9),12)=0,12,MOD(MONTH(J5)+12-MONTH('Get Started'!$D9),12))</f>
        <v>4</v>
      </c>
      <c r="K8" s="26">
        <f ca="1">IF(MOD(MONTH(K5)+12-MONTH('Get Started'!$D9),12)=0,12,MOD(MONTH(K5)+12-MONTH('Get Started'!$D9),12))</f>
        <v>5</v>
      </c>
      <c r="L8" s="26">
        <f ca="1">IF(MOD(MONTH(L5)+12-MONTH('Get Started'!$D9),12)=0,12,MOD(MONTH(L5)+12-MONTH('Get Started'!$D9),12))</f>
        <v>6</v>
      </c>
      <c r="M8" s="26">
        <f ca="1">IF(MOD(MONTH(M5)+12-MONTH('Get Started'!$D9),12)=0,12,MOD(MONTH(M5)+12-MONTH('Get Started'!$D9),12))</f>
        <v>7</v>
      </c>
      <c r="N8" s="26">
        <f ca="1">IF(MOD(MONTH(N5)+12-MONTH('Get Started'!$D9),12)=0,12,MOD(MONTH(N5)+12-MONTH('Get Started'!$D9),12))</f>
        <v>8</v>
      </c>
      <c r="O8" s="26">
        <f ca="1">IF(MOD(MONTH(O5)+12-MONTH('Get Started'!$D9),12)=0,12,MOD(MONTH(O5)+12-MONTH('Get Started'!$D9),12))</f>
        <v>9</v>
      </c>
      <c r="P8" s="26">
        <f ca="1">IF(MOD(MONTH(P5)+12-MONTH('Get Started'!$D9),12)=0,12,MOD(MONTH(P5)+12-MONTH('Get Started'!$D9),12))</f>
        <v>10</v>
      </c>
      <c r="Q8" s="26">
        <f ca="1">IF(MOD(MONTH(Q5)+12-MONTH('Get Started'!$D9),12)=0,12,MOD(MONTH(Q5)+12-MONTH('Get Started'!$D9),12))</f>
        <v>11</v>
      </c>
      <c r="R8" s="26">
        <f ca="1">IF(MOD(MONTH(R5)+12-MONTH('Get Started'!$D9),12)=0,12,MOD(MONTH(R5)+12-MONTH('Get Started'!$D9),12))</f>
        <v>12</v>
      </c>
      <c r="S8" s="26">
        <f ca="1">IF(MOD(MONTH(S5)+12-MONTH('Get Started'!$D9),12)=0,12,MOD(MONTH(S5)+12-MONTH('Get Started'!$D9),12))</f>
        <v>1</v>
      </c>
      <c r="T8" s="26">
        <f ca="1">IF(MOD(MONTH(T5)+12-MONTH('Get Started'!$D9),12)=0,12,MOD(MONTH(T5)+12-MONTH('Get Started'!$D9),12))</f>
        <v>2</v>
      </c>
      <c r="U8" s="26">
        <f ca="1">IF(MOD(MONTH(U5)+12-MONTH('Get Started'!$D9),12)=0,12,MOD(MONTH(U5)+12-MONTH('Get Started'!$D9),12))</f>
        <v>3</v>
      </c>
      <c r="V8" s="26">
        <f ca="1">IF(MOD(MONTH(V5)+12-MONTH('Get Started'!$D9),12)=0,12,MOD(MONTH(V5)+12-MONTH('Get Started'!$D9),12))</f>
        <v>4</v>
      </c>
      <c r="W8" s="26">
        <f ca="1">IF(MOD(MONTH(W5)+12-MONTH('Get Started'!$D9),12)=0,12,MOD(MONTH(W5)+12-MONTH('Get Started'!$D9),12))</f>
        <v>5</v>
      </c>
      <c r="X8" s="26">
        <f ca="1">IF(MOD(MONTH(X5)+12-MONTH('Get Started'!$D9),12)=0,12,MOD(MONTH(X5)+12-MONTH('Get Started'!$D9),12))</f>
        <v>6</v>
      </c>
      <c r="Y8" s="26">
        <f ca="1">IF(MOD(MONTH(Y5)+12-MONTH('Get Started'!$D9),12)=0,12,MOD(MONTH(Y5)+12-MONTH('Get Started'!$D9),12))</f>
        <v>7</v>
      </c>
      <c r="Z8" s="26">
        <f ca="1">IF(MOD(MONTH(Z5)+12-MONTH('Get Started'!$D9),12)=0,12,MOD(MONTH(Z5)+12-MONTH('Get Started'!$D9),12))</f>
        <v>8</v>
      </c>
      <c r="AA8" s="26">
        <f ca="1">IF(MOD(MONTH(AA5)+12-MONTH('Get Started'!$D9),12)=0,12,MOD(MONTH(AA5)+12-MONTH('Get Started'!$D9),12))</f>
        <v>9</v>
      </c>
      <c r="AB8" s="26">
        <f ca="1">IF(MOD(MONTH(AB5)+12-MONTH('Get Started'!$D9),12)=0,12,MOD(MONTH(AB5)+12-MONTH('Get Started'!$D9),12))</f>
        <v>10</v>
      </c>
      <c r="AC8" s="26">
        <f ca="1">IF(MOD(MONTH(AC5)+12-MONTH('Get Started'!$D9),12)=0,12,MOD(MONTH(AC5)+12-MONTH('Get Started'!$D9),12))</f>
        <v>11</v>
      </c>
      <c r="AD8" s="26">
        <f ca="1">IF(MOD(MONTH(AD5)+12-MONTH('Get Started'!$D9),12)=0,12,MOD(MONTH(AD5)+12-MONTH('Get Started'!$D9),12))</f>
        <v>12</v>
      </c>
      <c r="AE8" s="26">
        <f ca="1">IF(MOD(MONTH(AE5)+12-MONTH('Get Started'!$D9),12)=0,12,MOD(MONTH(AE5)+12-MONTH('Get Started'!$D9),12))</f>
        <v>1</v>
      </c>
      <c r="AF8" s="26">
        <f ca="1">IF(MOD(MONTH(AF5)+12-MONTH('Get Started'!$D9),12)=0,12,MOD(MONTH(AF5)+12-MONTH('Get Started'!$D9),12))</f>
        <v>2</v>
      </c>
      <c r="AG8" s="26">
        <f ca="1">IF(MOD(MONTH(AG5)+12-MONTH('Get Started'!$D9),12)=0,12,MOD(MONTH(AG5)+12-MONTH('Get Started'!$D9),12))</f>
        <v>3</v>
      </c>
      <c r="AH8" s="26">
        <f ca="1">IF(MOD(MONTH(AH5)+12-MONTH('Get Started'!$D9),12)=0,12,MOD(MONTH(AH5)+12-MONTH('Get Started'!$D9),12))</f>
        <v>4</v>
      </c>
      <c r="AI8" s="26">
        <f ca="1">IF(MOD(MONTH(AI5)+12-MONTH('Get Started'!$D9),12)=0,12,MOD(MONTH(AI5)+12-MONTH('Get Started'!$D9),12))</f>
        <v>5</v>
      </c>
      <c r="AJ8" s="26">
        <f ca="1">IF(MOD(MONTH(AJ5)+12-MONTH('Get Started'!$D9),12)=0,12,MOD(MONTH(AJ5)+12-MONTH('Get Started'!$D9),12))</f>
        <v>6</v>
      </c>
      <c r="AK8" s="26">
        <f ca="1">IF(MOD(MONTH(AK5)+12-MONTH('Get Started'!$D9),12)=0,12,MOD(MONTH(AK5)+12-MONTH('Get Started'!$D9),12))</f>
        <v>7</v>
      </c>
      <c r="AL8" s="26">
        <f ca="1">IF(MOD(MONTH(AL5)+12-MONTH('Get Started'!$D9),12)=0,12,MOD(MONTH(AL5)+12-MONTH('Get Started'!$D9),12))</f>
        <v>8</v>
      </c>
      <c r="AM8" s="26">
        <f ca="1">IF(MOD(MONTH(AM5)+12-MONTH('Get Started'!$D9),12)=0,12,MOD(MONTH(AM5)+12-MONTH('Get Started'!$D9),12))</f>
        <v>9</v>
      </c>
      <c r="AN8" s="26">
        <f ca="1">IF(MOD(MONTH(AN5)+12-MONTH('Get Started'!$D9),12)=0,12,MOD(MONTH(AN5)+12-MONTH('Get Started'!$D9),12))</f>
        <v>10</v>
      </c>
      <c r="AO8" s="26">
        <f ca="1">IF(MOD(MONTH(AO5)+12-MONTH('Get Started'!$D9),12)=0,12,MOD(MONTH(AO5)+12-MONTH('Get Started'!$D9),12))</f>
        <v>11</v>
      </c>
      <c r="AP8" s="26">
        <f ca="1">IF(MOD(MONTH(AP5)+12-MONTH('Get Started'!$D9),12)=0,12,MOD(MONTH(AP5)+12-MONTH('Get Started'!$D9),12))</f>
        <v>12</v>
      </c>
      <c r="AQ8" s="26">
        <f ca="1">IF(MOD(MONTH(AQ5)+12-MONTH('Get Started'!$D9),12)=0,12,MOD(MONTH(AQ5)+12-MONTH('Get Started'!$D9),12))</f>
        <v>1</v>
      </c>
      <c r="AR8" s="26">
        <f ca="1">IF(MOD(MONTH(AR5)+12-MONTH('Get Started'!$D9),12)=0,12,MOD(MONTH(AR5)+12-MONTH('Get Started'!$D9),12))</f>
        <v>2</v>
      </c>
      <c r="AS8" s="26">
        <f ca="1">IF(MOD(MONTH(AS5)+12-MONTH('Get Started'!$D9),12)=0,12,MOD(MONTH(AS5)+12-MONTH('Get Started'!$D9),12))</f>
        <v>3</v>
      </c>
      <c r="AT8" s="26">
        <f ca="1">IF(MOD(MONTH(AT5)+12-MONTH('Get Started'!$D9),12)=0,12,MOD(MONTH(AT5)+12-MONTH('Get Started'!$D9),12))</f>
        <v>4</v>
      </c>
      <c r="AU8" s="26">
        <f ca="1">IF(MOD(MONTH(AU5)+12-MONTH('Get Started'!$D9),12)=0,12,MOD(MONTH(AU5)+12-MONTH('Get Started'!$D9),12))</f>
        <v>5</v>
      </c>
      <c r="AV8" s="26">
        <f ca="1">IF(MOD(MONTH(AV5)+12-MONTH('Get Started'!$D9),12)=0,12,MOD(MONTH(AV5)+12-MONTH('Get Started'!$D9),12))</f>
        <v>6</v>
      </c>
      <c r="AW8" s="26">
        <f ca="1">IF(MOD(MONTH(AW5)+12-MONTH('Get Started'!$D9),12)=0,12,MOD(MONTH(AW5)+12-MONTH('Get Started'!$D9),12))</f>
        <v>7</v>
      </c>
      <c r="AX8" s="26">
        <f ca="1">IF(MOD(MONTH(AX5)+12-MONTH('Get Started'!$D9),12)=0,12,MOD(MONTH(AX5)+12-MONTH('Get Started'!$D9),12))</f>
        <v>8</v>
      </c>
      <c r="AY8" s="26">
        <f ca="1">IF(MOD(MONTH(AY5)+12-MONTH('Get Started'!$D9),12)=0,12,MOD(MONTH(AY5)+12-MONTH('Get Started'!$D9),12))</f>
        <v>9</v>
      </c>
      <c r="AZ8" s="26">
        <f ca="1">IF(MOD(MONTH(AZ5)+12-MONTH('Get Started'!$D9),12)=0,12,MOD(MONTH(AZ5)+12-MONTH('Get Started'!$D9),12))</f>
        <v>10</v>
      </c>
      <c r="BA8" s="26">
        <f ca="1">IF(MOD(MONTH(BA5)+12-MONTH('Get Started'!$D9),12)=0,12,MOD(MONTH(BA5)+12-MONTH('Get Started'!$D9),12))</f>
        <v>11</v>
      </c>
      <c r="BC8" s="26">
        <f ca="1">IF(MOD(MONTH(BC5)+12-MONTH('Get Started'!$D9),12)=0,12,MOD(MONTH(BC5)+12-MONTH('Get Started'!$D9),12))</f>
        <v>3</v>
      </c>
      <c r="BD8" s="26">
        <f ca="1">IF(MOD(MONTH(BD5)+12-MONTH('Get Started'!$D9),12)=0,12,MOD(MONTH(BD5)+12-MONTH('Get Started'!$D9),12))</f>
        <v>6</v>
      </c>
      <c r="BE8" s="26">
        <f ca="1">IF(MOD(MONTH(BE5)+12-MONTH('Get Started'!$D9),12)=0,12,MOD(MONTH(BE5)+12-MONTH('Get Started'!$D9),12))</f>
        <v>9</v>
      </c>
      <c r="BF8" s="26">
        <f ca="1">IF(MOD(MONTH(BF5)+12-MONTH('Get Started'!$D9),12)=0,12,MOD(MONTH(BF5)+12-MONTH('Get Started'!$D9),12))</f>
        <v>12</v>
      </c>
      <c r="BG8" s="26">
        <f ca="1">IF(MOD(MONTH(BG5)+12-MONTH('Get Started'!$D9),12)=0,12,MOD(MONTH(BG5)+12-MONTH('Get Started'!$D9),12))</f>
        <v>3</v>
      </c>
      <c r="BH8" s="26">
        <f ca="1">IF(MOD(MONTH(BH5)+12-MONTH('Get Started'!$D9),12)=0,12,MOD(MONTH(BH5)+12-MONTH('Get Started'!$D9),12))</f>
        <v>6</v>
      </c>
      <c r="BI8" s="26">
        <f ca="1">IF(MOD(MONTH(BI5)+12-MONTH('Get Started'!$D9),12)=0,12,MOD(MONTH(BI5)+12-MONTH('Get Started'!$D9),12))</f>
        <v>9</v>
      </c>
      <c r="BJ8" s="26">
        <f ca="1">IF(MOD(MONTH(BJ5)+12-MONTH('Get Started'!$D9),12)=0,12,MOD(MONTH(BJ5)+12-MONTH('Get Started'!$D9),12))</f>
        <v>12</v>
      </c>
      <c r="BK8" s="26">
        <f ca="1">IF(MOD(MONTH(BK5)+12-MONTH('Get Started'!$D9),12)=0,12,MOD(MONTH(BK5)+12-MONTH('Get Started'!$D9),12))</f>
        <v>3</v>
      </c>
      <c r="BL8" s="26">
        <f ca="1">IF(MOD(MONTH(BL5)+12-MONTH('Get Started'!$D9),12)=0,12,MOD(MONTH(BL5)+12-MONTH('Get Started'!$D9),12))</f>
        <v>6</v>
      </c>
      <c r="BM8" s="26">
        <f ca="1">IF(MOD(MONTH(BM5)+12-MONTH('Get Started'!$D9),12)=0,12,MOD(MONTH(BM5)+12-MONTH('Get Started'!$D9),12))</f>
        <v>9</v>
      </c>
      <c r="BN8" s="26">
        <f ca="1">IF(MOD(MONTH(BN5)+12-MONTH('Get Started'!$D9),12)=0,12,MOD(MONTH(BN5)+12-MONTH('Get Started'!$D9),12))</f>
        <v>12</v>
      </c>
      <c r="BO8" s="26">
        <f ca="1">IF(MOD(MONTH(BO5)+12-MONTH('Get Started'!$D9),12)=0,12,MOD(MONTH(BO5)+12-MONTH('Get Started'!$D9),12))</f>
        <v>3</v>
      </c>
      <c r="BP8" s="26">
        <f ca="1">IF(MOD(MONTH(BP5)+12-MONTH('Get Started'!$D9),12)=0,12,MOD(MONTH(BP5)+12-MONTH('Get Started'!$D9),12))</f>
        <v>6</v>
      </c>
      <c r="BQ8" s="26">
        <f ca="1">IF(MOD(MONTH(BQ5)+12-MONTH('Get Started'!$D9),12)=0,12,MOD(MONTH(BQ5)+12-MONTH('Get Started'!$D9),12))</f>
        <v>9</v>
      </c>
      <c r="BR8" s="26">
        <f ca="1">IF(MOD(MONTH(BR5)+12-MONTH('Get Started'!$D9),12)=0,12,MOD(MONTH(BR5)+12-MONTH('Get Started'!$D9),12))</f>
        <v>12</v>
      </c>
      <c r="BS8" s="26"/>
      <c r="BT8" s="26">
        <f ca="1">IF(MOD(MONTH(BT5)+12-MONTH('Get Started'!$D9),12)=0,12,MOD(MONTH(BT5)+12-MONTH('Get Started'!$D9),12))</f>
        <v>12</v>
      </c>
      <c r="BU8" s="26">
        <f ca="1">IF(MOD(MONTH(BU5)+12-MONTH('Get Started'!$D9),12)=0,12,MOD(MONTH(BU5)+12-MONTH('Get Started'!$D9),12))</f>
        <v>12</v>
      </c>
      <c r="BV8" s="26">
        <f ca="1">IF(MOD(MONTH(BV5)+12-MONTH('Get Started'!$D9),12)=0,12,MOD(MONTH(BV5)+12-MONTH('Get Started'!$D9),12))</f>
        <v>12</v>
      </c>
      <c r="BW8" s="26">
        <f ca="1">IF(MOD(MONTH(BW5)+12-MONTH('Get Started'!$D9),12)=0,12,MOD(MONTH(BW5)+12-MONTH('Get Started'!$D9),12))</f>
        <v>12</v>
      </c>
    </row>
    <row r="9" spans="2:75">
      <c r="BC9" s="49"/>
      <c r="BD9" s="49"/>
      <c r="BE9" s="49"/>
      <c r="BF9" s="49"/>
      <c r="BG9" s="49"/>
      <c r="BH9" s="49"/>
      <c r="BI9" s="49"/>
      <c r="BJ9" s="49"/>
      <c r="BK9" s="49"/>
      <c r="BL9" s="49"/>
      <c r="BM9" s="49"/>
      <c r="BN9" s="49"/>
      <c r="BO9" s="49"/>
      <c r="BP9" s="49"/>
      <c r="BQ9" s="49"/>
      <c r="BR9" s="49"/>
      <c r="BT9" s="49"/>
      <c r="BU9" s="49"/>
      <c r="BV9" s="49"/>
      <c r="BW9" s="49"/>
    </row>
    <row r="10" spans="2:75" s="74" customFormat="1">
      <c r="B10" s="57" t="s">
        <v>33</v>
      </c>
      <c r="C10" s="75"/>
      <c r="BC10" s="76"/>
      <c r="BD10" s="76"/>
      <c r="BE10" s="76"/>
      <c r="BF10" s="76"/>
      <c r="BG10" s="76"/>
      <c r="BH10" s="76"/>
      <c r="BI10" s="76"/>
      <c r="BJ10" s="76"/>
      <c r="BK10" s="76"/>
      <c r="BL10" s="76"/>
      <c r="BM10" s="76"/>
      <c r="BN10" s="76"/>
      <c r="BO10" s="76"/>
      <c r="BP10" s="76"/>
      <c r="BQ10" s="76"/>
      <c r="BR10" s="76"/>
      <c r="BT10" s="76"/>
      <c r="BU10" s="76"/>
      <c r="BV10" s="76"/>
      <c r="BW10" s="76"/>
    </row>
    <row r="11" spans="2:75" s="74" customFormat="1">
      <c r="B11" s="79" t="s">
        <v>109</v>
      </c>
      <c r="C11" s="81" t="str">
        <f>'Get Started'!$D$7</f>
        <v>$</v>
      </c>
      <c r="D11" s="74" t="s">
        <v>112</v>
      </c>
      <c r="F11" s="82"/>
      <c r="G11" s="79">
        <v>0</v>
      </c>
      <c r="H11" s="79">
        <f t="shared" ref="H11" si="65">G11</f>
        <v>0</v>
      </c>
      <c r="I11" s="79">
        <f t="shared" ref="I11" si="66">H11</f>
        <v>0</v>
      </c>
      <c r="J11" s="79">
        <f t="shared" ref="J11" si="67">I11</f>
        <v>0</v>
      </c>
      <c r="K11" s="79">
        <f t="shared" ref="K11" si="68">J11</f>
        <v>0</v>
      </c>
      <c r="L11" s="79">
        <f t="shared" ref="L11" si="69">K11</f>
        <v>0</v>
      </c>
      <c r="M11" s="79">
        <f t="shared" ref="M11" si="70">L11</f>
        <v>0</v>
      </c>
      <c r="N11" s="79">
        <f t="shared" ref="N11" si="71">M11</f>
        <v>0</v>
      </c>
      <c r="O11" s="79">
        <f t="shared" ref="O11" si="72">N11</f>
        <v>0</v>
      </c>
      <c r="P11" s="79">
        <f t="shared" ref="P11" si="73">O11</f>
        <v>0</v>
      </c>
      <c r="Q11" s="79">
        <f t="shared" ref="Q11" si="74">P11</f>
        <v>0</v>
      </c>
      <c r="R11" s="79">
        <f t="shared" ref="R11" si="75">Q11</f>
        <v>0</v>
      </c>
      <c r="S11" s="79">
        <f t="shared" ref="S11" si="76">R11</f>
        <v>0</v>
      </c>
      <c r="T11" s="79">
        <f t="shared" ref="T11" si="77">S11</f>
        <v>0</v>
      </c>
      <c r="U11" s="79">
        <f t="shared" ref="U11" si="78">T11</f>
        <v>0</v>
      </c>
      <c r="V11" s="79">
        <f t="shared" ref="V11" si="79">U11</f>
        <v>0</v>
      </c>
      <c r="W11" s="79">
        <f t="shared" ref="W11" si="80">V11</f>
        <v>0</v>
      </c>
      <c r="X11" s="79">
        <f t="shared" ref="X11" si="81">W11</f>
        <v>0</v>
      </c>
      <c r="Y11" s="79">
        <f t="shared" ref="Y11" si="82">X11</f>
        <v>0</v>
      </c>
      <c r="Z11" s="79">
        <f t="shared" ref="Z11" si="83">Y11</f>
        <v>0</v>
      </c>
      <c r="AA11" s="79">
        <f t="shared" ref="AA11" si="84">Z11</f>
        <v>0</v>
      </c>
      <c r="AB11" s="79">
        <f t="shared" ref="AB11" si="85">AA11</f>
        <v>0</v>
      </c>
      <c r="AC11" s="79">
        <f t="shared" ref="AC11" si="86">AB11</f>
        <v>0</v>
      </c>
      <c r="AD11" s="79">
        <f t="shared" ref="AD11" si="87">AC11</f>
        <v>0</v>
      </c>
      <c r="AE11" s="79">
        <f t="shared" ref="AE11" si="88">AD11</f>
        <v>0</v>
      </c>
      <c r="AF11" s="79">
        <f t="shared" ref="AF11" si="89">AE11</f>
        <v>0</v>
      </c>
      <c r="AG11" s="79">
        <f t="shared" ref="AG11" si="90">AF11</f>
        <v>0</v>
      </c>
      <c r="AH11" s="79">
        <f t="shared" ref="AH11" si="91">AG11</f>
        <v>0</v>
      </c>
      <c r="AI11" s="79">
        <f t="shared" ref="AI11" si="92">AH11</f>
        <v>0</v>
      </c>
      <c r="AJ11" s="79">
        <f t="shared" ref="AJ11" si="93">AI11</f>
        <v>0</v>
      </c>
      <c r="AK11" s="79">
        <f t="shared" ref="AK11" si="94">AJ11</f>
        <v>0</v>
      </c>
      <c r="AL11" s="79">
        <f t="shared" ref="AL11" si="95">AK11</f>
        <v>0</v>
      </c>
      <c r="AM11" s="79">
        <f t="shared" ref="AM11" si="96">AL11</f>
        <v>0</v>
      </c>
      <c r="AN11" s="79">
        <f t="shared" ref="AN11" si="97">AM11</f>
        <v>0</v>
      </c>
      <c r="AO11" s="79">
        <f t="shared" ref="AO11" si="98">AN11</f>
        <v>0</v>
      </c>
      <c r="AP11" s="79">
        <f t="shared" ref="AP11" si="99">AO11</f>
        <v>0</v>
      </c>
      <c r="AQ11" s="79">
        <f t="shared" ref="AQ11" si="100">AP11</f>
        <v>0</v>
      </c>
      <c r="AR11" s="79">
        <f t="shared" ref="AR11" si="101">AQ11</f>
        <v>0</v>
      </c>
      <c r="AS11" s="79">
        <f t="shared" ref="AS11" si="102">AR11</f>
        <v>0</v>
      </c>
      <c r="AT11" s="79">
        <f t="shared" ref="AT11" si="103">AS11</f>
        <v>0</v>
      </c>
      <c r="AU11" s="79">
        <f t="shared" ref="AU11" si="104">AT11</f>
        <v>0</v>
      </c>
      <c r="AV11" s="79">
        <f t="shared" ref="AV11:AV13" si="105">AU11</f>
        <v>0</v>
      </c>
      <c r="AW11" s="79">
        <f t="shared" ref="AW11:AW13" si="106">AV11</f>
        <v>0</v>
      </c>
      <c r="AX11" s="79">
        <f t="shared" ref="AX11:AX13" si="107">AW11</f>
        <v>0</v>
      </c>
      <c r="AY11" s="79">
        <f t="shared" ref="AY11:AY13" si="108">AX11</f>
        <v>0</v>
      </c>
      <c r="AZ11" s="79">
        <f t="shared" ref="AZ11:AZ13" si="109">AY11</f>
        <v>0</v>
      </c>
      <c r="BA11" s="79">
        <f t="shared" ref="BA11:BA13" si="110">AZ11</f>
        <v>0</v>
      </c>
      <c r="BC11" s="76">
        <f t="shared" ref="BC11:BM14" ca="1" si="111">SUMIFS($G11:$BA11,$G$4:$BA$4,BC$4,$G$3:$BA$3,BC$3)</f>
        <v>0</v>
      </c>
      <c r="BD11" s="76">
        <f t="shared" ca="1" si="111"/>
        <v>0</v>
      </c>
      <c r="BE11" s="76">
        <f t="shared" ca="1" si="111"/>
        <v>0</v>
      </c>
      <c r="BF11" s="76">
        <f t="shared" ca="1" si="111"/>
        <v>0</v>
      </c>
      <c r="BG11" s="76">
        <f t="shared" ca="1" si="111"/>
        <v>0</v>
      </c>
      <c r="BH11" s="76">
        <f t="shared" ca="1" si="111"/>
        <v>0</v>
      </c>
      <c r="BI11" s="76">
        <f t="shared" ca="1" si="111"/>
        <v>0</v>
      </c>
      <c r="BJ11" s="76">
        <f t="shared" ca="1" si="111"/>
        <v>0</v>
      </c>
      <c r="BK11" s="76">
        <f t="shared" ca="1" si="111"/>
        <v>0</v>
      </c>
      <c r="BL11" s="76">
        <f t="shared" ca="1" si="111"/>
        <v>0</v>
      </c>
      <c r="BM11" s="76">
        <f t="shared" ca="1" si="111"/>
        <v>0</v>
      </c>
      <c r="BN11" s="76">
        <f t="shared" ref="BN11:BR14" ca="1" si="112">SUMIFS($G11:$BA11,$G$4:$BA$4,BN$4,$G$3:$BA$3,BN$3)</f>
        <v>0</v>
      </c>
      <c r="BO11" s="76">
        <f t="shared" ca="1" si="112"/>
        <v>0</v>
      </c>
      <c r="BP11" s="76">
        <f t="shared" ca="1" si="112"/>
        <v>0</v>
      </c>
      <c r="BQ11" s="76">
        <f t="shared" ca="1" si="112"/>
        <v>0</v>
      </c>
      <c r="BR11" s="76">
        <f t="shared" ca="1" si="112"/>
        <v>0</v>
      </c>
      <c r="BT11" s="76">
        <f t="shared" ref="BT11:BW14" ca="1" si="113">SUMIFS($G11:$BA11,$G$4:$BA$4,BT$4)</f>
        <v>0</v>
      </c>
      <c r="BU11" s="76">
        <f t="shared" ca="1" si="113"/>
        <v>0</v>
      </c>
      <c r="BV11" s="76">
        <f t="shared" ca="1" si="113"/>
        <v>0</v>
      </c>
      <c r="BW11" s="76">
        <f t="shared" ca="1" si="113"/>
        <v>0</v>
      </c>
    </row>
    <row r="12" spans="2:75" s="74" customFormat="1">
      <c r="B12" s="79" t="s">
        <v>110</v>
      </c>
      <c r="C12" s="81" t="str">
        <f>'Get Started'!$D$7</f>
        <v>$</v>
      </c>
      <c r="D12" s="74" t="s">
        <v>112</v>
      </c>
      <c r="F12" s="82"/>
      <c r="G12" s="79">
        <v>0</v>
      </c>
      <c r="H12" s="79">
        <f t="shared" ref="H12:AO12" si="114">G12</f>
        <v>0</v>
      </c>
      <c r="I12" s="79">
        <f t="shared" si="114"/>
        <v>0</v>
      </c>
      <c r="J12" s="79">
        <f t="shared" si="114"/>
        <v>0</v>
      </c>
      <c r="K12" s="79">
        <f t="shared" si="114"/>
        <v>0</v>
      </c>
      <c r="L12" s="79">
        <f t="shared" si="114"/>
        <v>0</v>
      </c>
      <c r="M12" s="79">
        <f t="shared" si="114"/>
        <v>0</v>
      </c>
      <c r="N12" s="79">
        <f t="shared" si="114"/>
        <v>0</v>
      </c>
      <c r="O12" s="79">
        <f t="shared" si="114"/>
        <v>0</v>
      </c>
      <c r="P12" s="79">
        <f t="shared" si="114"/>
        <v>0</v>
      </c>
      <c r="Q12" s="79">
        <f t="shared" si="114"/>
        <v>0</v>
      </c>
      <c r="R12" s="79">
        <f t="shared" si="114"/>
        <v>0</v>
      </c>
      <c r="S12" s="79">
        <f t="shared" si="114"/>
        <v>0</v>
      </c>
      <c r="T12" s="79">
        <f t="shared" si="114"/>
        <v>0</v>
      </c>
      <c r="U12" s="79">
        <f t="shared" si="114"/>
        <v>0</v>
      </c>
      <c r="V12" s="79">
        <f t="shared" si="114"/>
        <v>0</v>
      </c>
      <c r="W12" s="79">
        <f t="shared" si="114"/>
        <v>0</v>
      </c>
      <c r="X12" s="79">
        <f t="shared" si="114"/>
        <v>0</v>
      </c>
      <c r="Y12" s="79">
        <f t="shared" si="114"/>
        <v>0</v>
      </c>
      <c r="Z12" s="79">
        <f t="shared" si="114"/>
        <v>0</v>
      </c>
      <c r="AA12" s="79">
        <f t="shared" si="114"/>
        <v>0</v>
      </c>
      <c r="AB12" s="79">
        <f t="shared" si="114"/>
        <v>0</v>
      </c>
      <c r="AC12" s="79">
        <f t="shared" si="114"/>
        <v>0</v>
      </c>
      <c r="AD12" s="79">
        <f t="shared" si="114"/>
        <v>0</v>
      </c>
      <c r="AE12" s="79">
        <f t="shared" si="114"/>
        <v>0</v>
      </c>
      <c r="AF12" s="79">
        <f t="shared" si="114"/>
        <v>0</v>
      </c>
      <c r="AG12" s="79">
        <f t="shared" si="114"/>
        <v>0</v>
      </c>
      <c r="AH12" s="79">
        <f t="shared" si="114"/>
        <v>0</v>
      </c>
      <c r="AI12" s="79">
        <f t="shared" si="114"/>
        <v>0</v>
      </c>
      <c r="AJ12" s="79">
        <f t="shared" si="114"/>
        <v>0</v>
      </c>
      <c r="AK12" s="79">
        <f t="shared" si="114"/>
        <v>0</v>
      </c>
      <c r="AL12" s="79">
        <f t="shared" si="114"/>
        <v>0</v>
      </c>
      <c r="AM12" s="79">
        <f t="shared" si="114"/>
        <v>0</v>
      </c>
      <c r="AN12" s="79">
        <f t="shared" si="114"/>
        <v>0</v>
      </c>
      <c r="AO12" s="79">
        <f t="shared" si="114"/>
        <v>0</v>
      </c>
      <c r="AP12" s="79">
        <f t="shared" ref="AP12:AP13" si="115">AO12</f>
        <v>0</v>
      </c>
      <c r="AQ12" s="79">
        <f t="shared" ref="AQ12:AQ13" si="116">AP12</f>
        <v>0</v>
      </c>
      <c r="AR12" s="79">
        <f t="shared" ref="AR12:AR13" si="117">AQ12</f>
        <v>0</v>
      </c>
      <c r="AS12" s="79">
        <f t="shared" ref="AS12:AS13" si="118">AR12</f>
        <v>0</v>
      </c>
      <c r="AT12" s="79">
        <f t="shared" ref="AT12:AT13" si="119">AS12</f>
        <v>0</v>
      </c>
      <c r="AU12" s="79">
        <f t="shared" ref="AU12:AU13" si="120">AT12</f>
        <v>0</v>
      </c>
      <c r="AV12" s="79">
        <f t="shared" si="105"/>
        <v>0</v>
      </c>
      <c r="AW12" s="79">
        <f t="shared" si="106"/>
        <v>0</v>
      </c>
      <c r="AX12" s="79">
        <f t="shared" si="107"/>
        <v>0</v>
      </c>
      <c r="AY12" s="79">
        <f t="shared" si="108"/>
        <v>0</v>
      </c>
      <c r="AZ12" s="79">
        <f t="shared" si="109"/>
        <v>0</v>
      </c>
      <c r="BA12" s="79">
        <f t="shared" si="110"/>
        <v>0</v>
      </c>
      <c r="BC12" s="76">
        <f t="shared" ca="1" si="111"/>
        <v>0</v>
      </c>
      <c r="BD12" s="76">
        <f t="shared" ca="1" si="111"/>
        <v>0</v>
      </c>
      <c r="BE12" s="76">
        <f t="shared" ca="1" si="111"/>
        <v>0</v>
      </c>
      <c r="BF12" s="76">
        <f t="shared" ca="1" si="111"/>
        <v>0</v>
      </c>
      <c r="BG12" s="76">
        <f t="shared" ca="1" si="111"/>
        <v>0</v>
      </c>
      <c r="BH12" s="76">
        <f t="shared" ca="1" si="111"/>
        <v>0</v>
      </c>
      <c r="BI12" s="76">
        <f t="shared" ca="1" si="111"/>
        <v>0</v>
      </c>
      <c r="BJ12" s="76">
        <f t="shared" ca="1" si="111"/>
        <v>0</v>
      </c>
      <c r="BK12" s="76">
        <f t="shared" ca="1" si="111"/>
        <v>0</v>
      </c>
      <c r="BL12" s="76">
        <f t="shared" ca="1" si="111"/>
        <v>0</v>
      </c>
      <c r="BM12" s="76">
        <f t="shared" ca="1" si="111"/>
        <v>0</v>
      </c>
      <c r="BN12" s="76">
        <f t="shared" ca="1" si="112"/>
        <v>0</v>
      </c>
      <c r="BO12" s="76">
        <f t="shared" ca="1" si="112"/>
        <v>0</v>
      </c>
      <c r="BP12" s="76">
        <f t="shared" ca="1" si="112"/>
        <v>0</v>
      </c>
      <c r="BQ12" s="76">
        <f t="shared" ca="1" si="112"/>
        <v>0</v>
      </c>
      <c r="BR12" s="76">
        <f t="shared" ca="1" si="112"/>
        <v>0</v>
      </c>
      <c r="BT12" s="76">
        <f t="shared" ca="1" si="113"/>
        <v>0</v>
      </c>
      <c r="BU12" s="76">
        <f t="shared" ca="1" si="113"/>
        <v>0</v>
      </c>
      <c r="BV12" s="76">
        <f t="shared" ca="1" si="113"/>
        <v>0</v>
      </c>
      <c r="BW12" s="76">
        <f t="shared" ca="1" si="113"/>
        <v>0</v>
      </c>
    </row>
    <row r="13" spans="2:75" s="74" customFormat="1">
      <c r="B13" s="79" t="s">
        <v>111</v>
      </c>
      <c r="C13" s="81" t="str">
        <f>'Get Started'!$D$7</f>
        <v>$</v>
      </c>
      <c r="D13" s="74" t="s">
        <v>112</v>
      </c>
      <c r="F13" s="82"/>
      <c r="G13" s="79">
        <v>0</v>
      </c>
      <c r="H13" s="79">
        <f t="shared" ref="H13:AO13" si="121">G13</f>
        <v>0</v>
      </c>
      <c r="I13" s="79">
        <f t="shared" si="121"/>
        <v>0</v>
      </c>
      <c r="J13" s="79">
        <f t="shared" si="121"/>
        <v>0</v>
      </c>
      <c r="K13" s="79">
        <f t="shared" si="121"/>
        <v>0</v>
      </c>
      <c r="L13" s="79">
        <f t="shared" si="121"/>
        <v>0</v>
      </c>
      <c r="M13" s="79">
        <f t="shared" si="121"/>
        <v>0</v>
      </c>
      <c r="N13" s="79">
        <f t="shared" si="121"/>
        <v>0</v>
      </c>
      <c r="O13" s="79">
        <f t="shared" si="121"/>
        <v>0</v>
      </c>
      <c r="P13" s="79">
        <f t="shared" si="121"/>
        <v>0</v>
      </c>
      <c r="Q13" s="79">
        <f t="shared" si="121"/>
        <v>0</v>
      </c>
      <c r="R13" s="79">
        <f t="shared" si="121"/>
        <v>0</v>
      </c>
      <c r="S13" s="79">
        <f t="shared" si="121"/>
        <v>0</v>
      </c>
      <c r="T13" s="79">
        <f t="shared" si="121"/>
        <v>0</v>
      </c>
      <c r="U13" s="79">
        <f t="shared" si="121"/>
        <v>0</v>
      </c>
      <c r="V13" s="79">
        <f t="shared" si="121"/>
        <v>0</v>
      </c>
      <c r="W13" s="79">
        <f t="shared" si="121"/>
        <v>0</v>
      </c>
      <c r="X13" s="79">
        <f t="shared" si="121"/>
        <v>0</v>
      </c>
      <c r="Y13" s="79">
        <f t="shared" si="121"/>
        <v>0</v>
      </c>
      <c r="Z13" s="79">
        <f t="shared" si="121"/>
        <v>0</v>
      </c>
      <c r="AA13" s="79">
        <f t="shared" si="121"/>
        <v>0</v>
      </c>
      <c r="AB13" s="79">
        <f t="shared" si="121"/>
        <v>0</v>
      </c>
      <c r="AC13" s="79">
        <f t="shared" si="121"/>
        <v>0</v>
      </c>
      <c r="AD13" s="79">
        <f t="shared" si="121"/>
        <v>0</v>
      </c>
      <c r="AE13" s="79">
        <f t="shared" si="121"/>
        <v>0</v>
      </c>
      <c r="AF13" s="79">
        <f t="shared" si="121"/>
        <v>0</v>
      </c>
      <c r="AG13" s="79">
        <f t="shared" si="121"/>
        <v>0</v>
      </c>
      <c r="AH13" s="79">
        <f t="shared" si="121"/>
        <v>0</v>
      </c>
      <c r="AI13" s="79">
        <f t="shared" si="121"/>
        <v>0</v>
      </c>
      <c r="AJ13" s="79">
        <f t="shared" si="121"/>
        <v>0</v>
      </c>
      <c r="AK13" s="79">
        <f t="shared" si="121"/>
        <v>0</v>
      </c>
      <c r="AL13" s="79">
        <f t="shared" si="121"/>
        <v>0</v>
      </c>
      <c r="AM13" s="79">
        <f t="shared" si="121"/>
        <v>0</v>
      </c>
      <c r="AN13" s="79">
        <f t="shared" si="121"/>
        <v>0</v>
      </c>
      <c r="AO13" s="79">
        <f t="shared" si="121"/>
        <v>0</v>
      </c>
      <c r="AP13" s="79">
        <f t="shared" si="115"/>
        <v>0</v>
      </c>
      <c r="AQ13" s="79">
        <f t="shared" si="116"/>
        <v>0</v>
      </c>
      <c r="AR13" s="79">
        <f t="shared" si="117"/>
        <v>0</v>
      </c>
      <c r="AS13" s="79">
        <f t="shared" si="118"/>
        <v>0</v>
      </c>
      <c r="AT13" s="79">
        <f t="shared" si="119"/>
        <v>0</v>
      </c>
      <c r="AU13" s="79">
        <f t="shared" si="120"/>
        <v>0</v>
      </c>
      <c r="AV13" s="79">
        <f t="shared" si="105"/>
        <v>0</v>
      </c>
      <c r="AW13" s="79">
        <f t="shared" si="106"/>
        <v>0</v>
      </c>
      <c r="AX13" s="79">
        <f t="shared" si="107"/>
        <v>0</v>
      </c>
      <c r="AY13" s="79">
        <f t="shared" si="108"/>
        <v>0</v>
      </c>
      <c r="AZ13" s="79">
        <f t="shared" si="109"/>
        <v>0</v>
      </c>
      <c r="BA13" s="79">
        <f t="shared" si="110"/>
        <v>0</v>
      </c>
      <c r="BC13" s="76">
        <f t="shared" ca="1" si="111"/>
        <v>0</v>
      </c>
      <c r="BD13" s="76">
        <f t="shared" ca="1" si="111"/>
        <v>0</v>
      </c>
      <c r="BE13" s="76">
        <f t="shared" ca="1" si="111"/>
        <v>0</v>
      </c>
      <c r="BF13" s="76">
        <f t="shared" ca="1" si="111"/>
        <v>0</v>
      </c>
      <c r="BG13" s="76">
        <f t="shared" ca="1" si="111"/>
        <v>0</v>
      </c>
      <c r="BH13" s="76">
        <f t="shared" ca="1" si="111"/>
        <v>0</v>
      </c>
      <c r="BI13" s="76">
        <f t="shared" ca="1" si="111"/>
        <v>0</v>
      </c>
      <c r="BJ13" s="76">
        <f t="shared" ca="1" si="111"/>
        <v>0</v>
      </c>
      <c r="BK13" s="76">
        <f t="shared" ca="1" si="111"/>
        <v>0</v>
      </c>
      <c r="BL13" s="76">
        <f t="shared" ca="1" si="111"/>
        <v>0</v>
      </c>
      <c r="BM13" s="76">
        <f t="shared" ca="1" si="111"/>
        <v>0</v>
      </c>
      <c r="BN13" s="76">
        <f t="shared" ca="1" si="112"/>
        <v>0</v>
      </c>
      <c r="BO13" s="76">
        <f t="shared" ca="1" si="112"/>
        <v>0</v>
      </c>
      <c r="BP13" s="76">
        <f t="shared" ca="1" si="112"/>
        <v>0</v>
      </c>
      <c r="BQ13" s="76">
        <f t="shared" ca="1" si="112"/>
        <v>0</v>
      </c>
      <c r="BR13" s="76">
        <f t="shared" ca="1" si="112"/>
        <v>0</v>
      </c>
      <c r="BT13" s="76">
        <f t="shared" ca="1" si="113"/>
        <v>0</v>
      </c>
      <c r="BU13" s="76">
        <f t="shared" ca="1" si="113"/>
        <v>0</v>
      </c>
      <c r="BV13" s="76">
        <f t="shared" ca="1" si="113"/>
        <v>0</v>
      </c>
      <c r="BW13" s="76">
        <f t="shared" ca="1" si="113"/>
        <v>0</v>
      </c>
    </row>
    <row r="14" spans="2:75" s="74" customFormat="1">
      <c r="B14" s="74" t="s">
        <v>298</v>
      </c>
      <c r="C14" s="81" t="str">
        <f>'Get Started'!$D$7</f>
        <v>$</v>
      </c>
      <c r="D14" s="74" t="s">
        <v>67</v>
      </c>
      <c r="G14" s="77">
        <f t="shared" ref="G14:AO14" si="122">SUM(G11:G13)</f>
        <v>0</v>
      </c>
      <c r="H14" s="77">
        <f t="shared" si="122"/>
        <v>0</v>
      </c>
      <c r="I14" s="77">
        <f t="shared" si="122"/>
        <v>0</v>
      </c>
      <c r="J14" s="77">
        <f t="shared" si="122"/>
        <v>0</v>
      </c>
      <c r="K14" s="77">
        <f t="shared" si="122"/>
        <v>0</v>
      </c>
      <c r="L14" s="77">
        <f t="shared" si="122"/>
        <v>0</v>
      </c>
      <c r="M14" s="77">
        <f t="shared" si="122"/>
        <v>0</v>
      </c>
      <c r="N14" s="77">
        <f t="shared" si="122"/>
        <v>0</v>
      </c>
      <c r="O14" s="77">
        <f t="shared" si="122"/>
        <v>0</v>
      </c>
      <c r="P14" s="77">
        <f t="shared" si="122"/>
        <v>0</v>
      </c>
      <c r="Q14" s="77">
        <f t="shared" si="122"/>
        <v>0</v>
      </c>
      <c r="R14" s="77">
        <f t="shared" si="122"/>
        <v>0</v>
      </c>
      <c r="S14" s="77">
        <f t="shared" si="122"/>
        <v>0</v>
      </c>
      <c r="T14" s="77">
        <f t="shared" si="122"/>
        <v>0</v>
      </c>
      <c r="U14" s="77">
        <f t="shared" si="122"/>
        <v>0</v>
      </c>
      <c r="V14" s="77">
        <f t="shared" si="122"/>
        <v>0</v>
      </c>
      <c r="W14" s="77">
        <f t="shared" si="122"/>
        <v>0</v>
      </c>
      <c r="X14" s="77">
        <f t="shared" si="122"/>
        <v>0</v>
      </c>
      <c r="Y14" s="77">
        <f t="shared" si="122"/>
        <v>0</v>
      </c>
      <c r="Z14" s="77">
        <f t="shared" si="122"/>
        <v>0</v>
      </c>
      <c r="AA14" s="77">
        <f t="shared" si="122"/>
        <v>0</v>
      </c>
      <c r="AB14" s="77">
        <f t="shared" si="122"/>
        <v>0</v>
      </c>
      <c r="AC14" s="77">
        <f t="shared" si="122"/>
        <v>0</v>
      </c>
      <c r="AD14" s="77">
        <f t="shared" si="122"/>
        <v>0</v>
      </c>
      <c r="AE14" s="77">
        <f t="shared" si="122"/>
        <v>0</v>
      </c>
      <c r="AF14" s="77">
        <f t="shared" si="122"/>
        <v>0</v>
      </c>
      <c r="AG14" s="77">
        <f t="shared" si="122"/>
        <v>0</v>
      </c>
      <c r="AH14" s="77">
        <f t="shared" si="122"/>
        <v>0</v>
      </c>
      <c r="AI14" s="77">
        <f t="shared" si="122"/>
        <v>0</v>
      </c>
      <c r="AJ14" s="77">
        <f t="shared" si="122"/>
        <v>0</v>
      </c>
      <c r="AK14" s="77">
        <f t="shared" si="122"/>
        <v>0</v>
      </c>
      <c r="AL14" s="77">
        <f t="shared" si="122"/>
        <v>0</v>
      </c>
      <c r="AM14" s="77">
        <f t="shared" si="122"/>
        <v>0</v>
      </c>
      <c r="AN14" s="77">
        <f t="shared" si="122"/>
        <v>0</v>
      </c>
      <c r="AO14" s="77">
        <f t="shared" si="122"/>
        <v>0</v>
      </c>
      <c r="AP14" s="77">
        <f t="shared" ref="AP14:BA14" si="123">SUM(AP11:AP13)</f>
        <v>0</v>
      </c>
      <c r="AQ14" s="77">
        <f t="shared" si="123"/>
        <v>0</v>
      </c>
      <c r="AR14" s="77">
        <f t="shared" si="123"/>
        <v>0</v>
      </c>
      <c r="AS14" s="77">
        <f t="shared" si="123"/>
        <v>0</v>
      </c>
      <c r="AT14" s="77">
        <f t="shared" si="123"/>
        <v>0</v>
      </c>
      <c r="AU14" s="77">
        <f t="shared" si="123"/>
        <v>0</v>
      </c>
      <c r="AV14" s="77">
        <f t="shared" si="123"/>
        <v>0</v>
      </c>
      <c r="AW14" s="77">
        <f t="shared" si="123"/>
        <v>0</v>
      </c>
      <c r="AX14" s="77">
        <f t="shared" si="123"/>
        <v>0</v>
      </c>
      <c r="AY14" s="77">
        <f t="shared" si="123"/>
        <v>0</v>
      </c>
      <c r="AZ14" s="77">
        <f t="shared" si="123"/>
        <v>0</v>
      </c>
      <c r="BA14" s="77">
        <f t="shared" si="123"/>
        <v>0</v>
      </c>
      <c r="BC14" s="77">
        <f t="shared" ca="1" si="111"/>
        <v>0</v>
      </c>
      <c r="BD14" s="77">
        <f t="shared" ca="1" si="111"/>
        <v>0</v>
      </c>
      <c r="BE14" s="77">
        <f t="shared" ca="1" si="111"/>
        <v>0</v>
      </c>
      <c r="BF14" s="77">
        <f t="shared" ca="1" si="111"/>
        <v>0</v>
      </c>
      <c r="BG14" s="77">
        <f t="shared" ca="1" si="111"/>
        <v>0</v>
      </c>
      <c r="BH14" s="77">
        <f t="shared" ca="1" si="111"/>
        <v>0</v>
      </c>
      <c r="BI14" s="77">
        <f t="shared" ca="1" si="111"/>
        <v>0</v>
      </c>
      <c r="BJ14" s="77">
        <f t="shared" ca="1" si="111"/>
        <v>0</v>
      </c>
      <c r="BK14" s="77">
        <f t="shared" ca="1" si="111"/>
        <v>0</v>
      </c>
      <c r="BL14" s="77">
        <f t="shared" ca="1" si="111"/>
        <v>0</v>
      </c>
      <c r="BM14" s="77">
        <f t="shared" ca="1" si="111"/>
        <v>0</v>
      </c>
      <c r="BN14" s="77">
        <f t="shared" ca="1" si="112"/>
        <v>0</v>
      </c>
      <c r="BO14" s="77">
        <f t="shared" ca="1" si="112"/>
        <v>0</v>
      </c>
      <c r="BP14" s="77">
        <f t="shared" ca="1" si="112"/>
        <v>0</v>
      </c>
      <c r="BQ14" s="77">
        <f t="shared" ca="1" si="112"/>
        <v>0</v>
      </c>
      <c r="BR14" s="77">
        <f t="shared" ca="1" si="112"/>
        <v>0</v>
      </c>
      <c r="BT14" s="77">
        <f t="shared" ca="1" si="113"/>
        <v>0</v>
      </c>
      <c r="BU14" s="77">
        <f t="shared" ca="1" si="113"/>
        <v>0</v>
      </c>
      <c r="BV14" s="77">
        <f t="shared" ca="1" si="113"/>
        <v>0</v>
      </c>
      <c r="BW14" s="77">
        <f t="shared" ca="1" si="113"/>
        <v>0</v>
      </c>
    </row>
    <row r="15" spans="2:75" s="74" customFormat="1">
      <c r="C15" s="81"/>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C15" s="76"/>
      <c r="BD15" s="76"/>
      <c r="BE15" s="76"/>
      <c r="BF15" s="76"/>
      <c r="BG15" s="76"/>
      <c r="BH15" s="76"/>
      <c r="BI15" s="76"/>
      <c r="BJ15" s="76"/>
      <c r="BK15" s="76"/>
      <c r="BL15" s="76"/>
      <c r="BM15" s="76"/>
      <c r="BN15" s="76"/>
      <c r="BO15" s="76"/>
      <c r="BP15" s="76"/>
      <c r="BQ15" s="76"/>
      <c r="BR15" s="76"/>
      <c r="BT15" s="76"/>
      <c r="BU15" s="76"/>
      <c r="BV15" s="76"/>
      <c r="BW15" s="76"/>
    </row>
    <row r="16" spans="2:75" s="74" customFormat="1">
      <c r="C16" s="81"/>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c r="AT16" s="76"/>
      <c r="AU16" s="76"/>
      <c r="AV16" s="76"/>
      <c r="AW16" s="76"/>
      <c r="AX16" s="76"/>
      <c r="AY16" s="76"/>
      <c r="AZ16" s="76"/>
      <c r="BA16" s="76"/>
      <c r="BC16" s="76"/>
      <c r="BD16" s="76"/>
      <c r="BE16" s="76"/>
      <c r="BF16" s="76"/>
      <c r="BG16" s="76"/>
      <c r="BH16" s="76"/>
      <c r="BI16" s="76"/>
      <c r="BJ16" s="76"/>
      <c r="BK16" s="76"/>
      <c r="BL16" s="76"/>
      <c r="BM16" s="76"/>
      <c r="BN16" s="76"/>
      <c r="BO16" s="76"/>
      <c r="BP16" s="76"/>
      <c r="BQ16" s="76"/>
      <c r="BR16" s="76"/>
      <c r="BT16" s="76"/>
      <c r="BU16" s="76"/>
      <c r="BV16" s="76"/>
      <c r="BW16" s="76"/>
    </row>
    <row r="17" spans="2:75" s="74" customFormat="1">
      <c r="B17" s="57" t="s">
        <v>60</v>
      </c>
      <c r="C17" s="80"/>
      <c r="D17" s="74" t="s">
        <v>74</v>
      </c>
      <c r="BC17" s="76"/>
      <c r="BD17" s="76"/>
      <c r="BE17" s="76"/>
      <c r="BF17" s="76"/>
      <c r="BG17" s="76"/>
      <c r="BH17" s="76"/>
      <c r="BI17" s="76"/>
      <c r="BJ17" s="76"/>
      <c r="BK17" s="76"/>
      <c r="BL17" s="76"/>
      <c r="BM17" s="76"/>
      <c r="BN17" s="76"/>
      <c r="BO17" s="76"/>
      <c r="BP17" s="76"/>
      <c r="BQ17" s="76"/>
      <c r="BR17" s="76"/>
      <c r="BT17" s="76"/>
      <c r="BU17" s="76"/>
      <c r="BV17" s="76"/>
      <c r="BW17" s="76"/>
    </row>
    <row r="18" spans="2:75" s="74" customFormat="1">
      <c r="B18" s="79" t="s">
        <v>129</v>
      </c>
      <c r="C18" s="81" t="str">
        <f>'Get Started'!$D$7</f>
        <v>$</v>
      </c>
      <c r="D18" s="79" t="s">
        <v>40</v>
      </c>
      <c r="E18" s="82" t="s">
        <v>128</v>
      </c>
      <c r="G18" s="79">
        <v>0</v>
      </c>
      <c r="H18" s="79">
        <f t="shared" ref="H18:AO18" si="124">G18</f>
        <v>0</v>
      </c>
      <c r="I18" s="79">
        <f t="shared" si="124"/>
        <v>0</v>
      </c>
      <c r="J18" s="79">
        <f t="shared" si="124"/>
        <v>0</v>
      </c>
      <c r="K18" s="79">
        <f t="shared" si="124"/>
        <v>0</v>
      </c>
      <c r="L18" s="79">
        <f t="shared" si="124"/>
        <v>0</v>
      </c>
      <c r="M18" s="79">
        <f t="shared" si="124"/>
        <v>0</v>
      </c>
      <c r="N18" s="79">
        <f t="shared" si="124"/>
        <v>0</v>
      </c>
      <c r="O18" s="79">
        <f t="shared" si="124"/>
        <v>0</v>
      </c>
      <c r="P18" s="79">
        <f t="shared" si="124"/>
        <v>0</v>
      </c>
      <c r="Q18" s="79">
        <f t="shared" si="124"/>
        <v>0</v>
      </c>
      <c r="R18" s="79">
        <f t="shared" si="124"/>
        <v>0</v>
      </c>
      <c r="S18" s="79">
        <f t="shared" si="124"/>
        <v>0</v>
      </c>
      <c r="T18" s="79">
        <f t="shared" si="124"/>
        <v>0</v>
      </c>
      <c r="U18" s="79">
        <f t="shared" si="124"/>
        <v>0</v>
      </c>
      <c r="V18" s="79">
        <f t="shared" si="124"/>
        <v>0</v>
      </c>
      <c r="W18" s="79">
        <f t="shared" si="124"/>
        <v>0</v>
      </c>
      <c r="X18" s="79">
        <f t="shared" si="124"/>
        <v>0</v>
      </c>
      <c r="Y18" s="79">
        <f t="shared" si="124"/>
        <v>0</v>
      </c>
      <c r="Z18" s="79">
        <f t="shared" si="124"/>
        <v>0</v>
      </c>
      <c r="AA18" s="79">
        <f t="shared" si="124"/>
        <v>0</v>
      </c>
      <c r="AB18" s="79">
        <f t="shared" si="124"/>
        <v>0</v>
      </c>
      <c r="AC18" s="79">
        <f t="shared" si="124"/>
        <v>0</v>
      </c>
      <c r="AD18" s="79">
        <f t="shared" si="124"/>
        <v>0</v>
      </c>
      <c r="AE18" s="79">
        <f t="shared" si="124"/>
        <v>0</v>
      </c>
      <c r="AF18" s="79">
        <f t="shared" si="124"/>
        <v>0</v>
      </c>
      <c r="AG18" s="79">
        <f t="shared" si="124"/>
        <v>0</v>
      </c>
      <c r="AH18" s="79">
        <f t="shared" si="124"/>
        <v>0</v>
      </c>
      <c r="AI18" s="79">
        <f t="shared" si="124"/>
        <v>0</v>
      </c>
      <c r="AJ18" s="79">
        <f t="shared" si="124"/>
        <v>0</v>
      </c>
      <c r="AK18" s="79">
        <f t="shared" si="124"/>
        <v>0</v>
      </c>
      <c r="AL18" s="79">
        <f t="shared" si="124"/>
        <v>0</v>
      </c>
      <c r="AM18" s="79">
        <f t="shared" si="124"/>
        <v>0</v>
      </c>
      <c r="AN18" s="79">
        <f t="shared" si="124"/>
        <v>0</v>
      </c>
      <c r="AO18" s="79">
        <f t="shared" si="124"/>
        <v>0</v>
      </c>
      <c r="AP18" s="79">
        <f t="shared" ref="AP18:AP23" si="125">AO18</f>
        <v>0</v>
      </c>
      <c r="AQ18" s="79">
        <f t="shared" ref="AQ18:AQ23" si="126">AP18</f>
        <v>0</v>
      </c>
      <c r="AR18" s="79">
        <f t="shared" ref="AR18:AR23" si="127">AQ18</f>
        <v>0</v>
      </c>
      <c r="AS18" s="79">
        <f t="shared" ref="AS18:AS23" si="128">AR18</f>
        <v>0</v>
      </c>
      <c r="AT18" s="79">
        <f t="shared" ref="AT18:AT23" si="129">AS18</f>
        <v>0</v>
      </c>
      <c r="AU18" s="79">
        <f t="shared" ref="AU18:AU23" si="130">AT18</f>
        <v>0</v>
      </c>
      <c r="AV18" s="79">
        <f t="shared" ref="AV18:AV23" si="131">AU18</f>
        <v>0</v>
      </c>
      <c r="AW18" s="79">
        <f t="shared" ref="AW18:AW23" si="132">AV18</f>
        <v>0</v>
      </c>
      <c r="AX18" s="79">
        <f t="shared" ref="AX18:AX23" si="133">AW18</f>
        <v>0</v>
      </c>
      <c r="AY18" s="79">
        <f t="shared" ref="AY18:AY23" si="134">AX18</f>
        <v>0</v>
      </c>
      <c r="AZ18" s="79">
        <f t="shared" ref="AZ18:AZ23" si="135">AY18</f>
        <v>0</v>
      </c>
      <c r="BA18" s="79">
        <f t="shared" ref="BA18:BA23" si="136">AZ18</f>
        <v>0</v>
      </c>
      <c r="BC18" s="76">
        <f t="shared" ref="BC18:BM27" ca="1" si="137">SUMIFS($G18:$BA18,$G$4:$BA$4,BC$4,$G$3:$BA$3,BC$3)</f>
        <v>0</v>
      </c>
      <c r="BD18" s="76">
        <f t="shared" ca="1" si="137"/>
        <v>0</v>
      </c>
      <c r="BE18" s="76">
        <f t="shared" ca="1" si="137"/>
        <v>0</v>
      </c>
      <c r="BF18" s="76">
        <f t="shared" ca="1" si="137"/>
        <v>0</v>
      </c>
      <c r="BG18" s="76">
        <f t="shared" ca="1" si="137"/>
        <v>0</v>
      </c>
      <c r="BH18" s="76">
        <f t="shared" ca="1" si="137"/>
        <v>0</v>
      </c>
      <c r="BI18" s="76">
        <f t="shared" ca="1" si="137"/>
        <v>0</v>
      </c>
      <c r="BJ18" s="76">
        <f t="shared" ca="1" si="137"/>
        <v>0</v>
      </c>
      <c r="BK18" s="76">
        <f t="shared" ca="1" si="137"/>
        <v>0</v>
      </c>
      <c r="BL18" s="76">
        <f t="shared" ca="1" si="137"/>
        <v>0</v>
      </c>
      <c r="BM18" s="76">
        <f t="shared" ca="1" si="137"/>
        <v>0</v>
      </c>
      <c r="BN18" s="76">
        <f t="shared" ref="BN18:BR33" ca="1" si="138">SUMIFS($G18:$BA18,$G$4:$BA$4,BN$4,$G$3:$BA$3,BN$3)</f>
        <v>0</v>
      </c>
      <c r="BO18" s="76">
        <f t="shared" ca="1" si="138"/>
        <v>0</v>
      </c>
      <c r="BP18" s="76">
        <f t="shared" ca="1" si="138"/>
        <v>0</v>
      </c>
      <c r="BQ18" s="76">
        <f t="shared" ca="1" si="138"/>
        <v>0</v>
      </c>
      <c r="BR18" s="76">
        <f t="shared" ca="1" si="138"/>
        <v>0</v>
      </c>
      <c r="BT18" s="76">
        <f t="shared" ref="BT18:BW37" ca="1" si="139">SUMIFS($G18:$BA18,$G$4:$BA$4,BT$4)</f>
        <v>0</v>
      </c>
      <c r="BU18" s="76">
        <f t="shared" ca="1" si="139"/>
        <v>0</v>
      </c>
      <c r="BV18" s="76">
        <f t="shared" ca="1" si="139"/>
        <v>0</v>
      </c>
      <c r="BW18" s="76">
        <f t="shared" ca="1" si="139"/>
        <v>0</v>
      </c>
    </row>
    <row r="19" spans="2:75" s="74" customFormat="1">
      <c r="B19" s="79" t="s">
        <v>130</v>
      </c>
      <c r="C19" s="81" t="str">
        <f>'Get Started'!$D$7</f>
        <v>$</v>
      </c>
      <c r="D19" s="79" t="s">
        <v>40</v>
      </c>
      <c r="E19" s="82" t="s">
        <v>128</v>
      </c>
      <c r="G19" s="79">
        <v>0</v>
      </c>
      <c r="H19" s="79">
        <f t="shared" ref="H19:AO19" si="140">G19</f>
        <v>0</v>
      </c>
      <c r="I19" s="79">
        <f t="shared" si="140"/>
        <v>0</v>
      </c>
      <c r="J19" s="79">
        <f t="shared" si="140"/>
        <v>0</v>
      </c>
      <c r="K19" s="79">
        <f t="shared" si="140"/>
        <v>0</v>
      </c>
      <c r="L19" s="79">
        <f t="shared" si="140"/>
        <v>0</v>
      </c>
      <c r="M19" s="79">
        <f t="shared" si="140"/>
        <v>0</v>
      </c>
      <c r="N19" s="79">
        <f t="shared" si="140"/>
        <v>0</v>
      </c>
      <c r="O19" s="79">
        <f t="shared" si="140"/>
        <v>0</v>
      </c>
      <c r="P19" s="79">
        <f t="shared" si="140"/>
        <v>0</v>
      </c>
      <c r="Q19" s="79">
        <f t="shared" si="140"/>
        <v>0</v>
      </c>
      <c r="R19" s="79">
        <f t="shared" si="140"/>
        <v>0</v>
      </c>
      <c r="S19" s="79">
        <f t="shared" si="140"/>
        <v>0</v>
      </c>
      <c r="T19" s="79">
        <f t="shared" si="140"/>
        <v>0</v>
      </c>
      <c r="U19" s="79">
        <f t="shared" si="140"/>
        <v>0</v>
      </c>
      <c r="V19" s="79">
        <f t="shared" si="140"/>
        <v>0</v>
      </c>
      <c r="W19" s="79">
        <f t="shared" si="140"/>
        <v>0</v>
      </c>
      <c r="X19" s="79">
        <f t="shared" si="140"/>
        <v>0</v>
      </c>
      <c r="Y19" s="79">
        <f t="shared" si="140"/>
        <v>0</v>
      </c>
      <c r="Z19" s="79">
        <f t="shared" si="140"/>
        <v>0</v>
      </c>
      <c r="AA19" s="79">
        <f t="shared" si="140"/>
        <v>0</v>
      </c>
      <c r="AB19" s="79">
        <f t="shared" si="140"/>
        <v>0</v>
      </c>
      <c r="AC19" s="79">
        <f t="shared" si="140"/>
        <v>0</v>
      </c>
      <c r="AD19" s="79">
        <f t="shared" si="140"/>
        <v>0</v>
      </c>
      <c r="AE19" s="79">
        <f t="shared" si="140"/>
        <v>0</v>
      </c>
      <c r="AF19" s="79">
        <f t="shared" si="140"/>
        <v>0</v>
      </c>
      <c r="AG19" s="79">
        <f t="shared" si="140"/>
        <v>0</v>
      </c>
      <c r="AH19" s="79">
        <f t="shared" si="140"/>
        <v>0</v>
      </c>
      <c r="AI19" s="79">
        <f t="shared" si="140"/>
        <v>0</v>
      </c>
      <c r="AJ19" s="79">
        <f t="shared" si="140"/>
        <v>0</v>
      </c>
      <c r="AK19" s="79">
        <f t="shared" si="140"/>
        <v>0</v>
      </c>
      <c r="AL19" s="79">
        <f t="shared" si="140"/>
        <v>0</v>
      </c>
      <c r="AM19" s="79">
        <f t="shared" si="140"/>
        <v>0</v>
      </c>
      <c r="AN19" s="79">
        <f t="shared" si="140"/>
        <v>0</v>
      </c>
      <c r="AO19" s="79">
        <f t="shared" si="140"/>
        <v>0</v>
      </c>
      <c r="AP19" s="79">
        <f t="shared" si="125"/>
        <v>0</v>
      </c>
      <c r="AQ19" s="79">
        <f t="shared" si="126"/>
        <v>0</v>
      </c>
      <c r="AR19" s="79">
        <f t="shared" si="127"/>
        <v>0</v>
      </c>
      <c r="AS19" s="79">
        <f t="shared" si="128"/>
        <v>0</v>
      </c>
      <c r="AT19" s="79">
        <f t="shared" si="129"/>
        <v>0</v>
      </c>
      <c r="AU19" s="79">
        <f t="shared" si="130"/>
        <v>0</v>
      </c>
      <c r="AV19" s="79">
        <f t="shared" si="131"/>
        <v>0</v>
      </c>
      <c r="AW19" s="79">
        <f t="shared" si="132"/>
        <v>0</v>
      </c>
      <c r="AX19" s="79">
        <f t="shared" si="133"/>
        <v>0</v>
      </c>
      <c r="AY19" s="79">
        <f t="shared" si="134"/>
        <v>0</v>
      </c>
      <c r="AZ19" s="79">
        <f t="shared" si="135"/>
        <v>0</v>
      </c>
      <c r="BA19" s="79">
        <f t="shared" si="136"/>
        <v>0</v>
      </c>
      <c r="BC19" s="76">
        <f t="shared" ca="1" si="137"/>
        <v>0</v>
      </c>
      <c r="BD19" s="76">
        <f t="shared" ca="1" si="137"/>
        <v>0</v>
      </c>
      <c r="BE19" s="76">
        <f t="shared" ca="1" si="137"/>
        <v>0</v>
      </c>
      <c r="BF19" s="76">
        <f t="shared" ca="1" si="137"/>
        <v>0</v>
      </c>
      <c r="BG19" s="76">
        <f t="shared" ca="1" si="137"/>
        <v>0</v>
      </c>
      <c r="BH19" s="76">
        <f t="shared" ca="1" si="137"/>
        <v>0</v>
      </c>
      <c r="BI19" s="76">
        <f t="shared" ca="1" si="137"/>
        <v>0</v>
      </c>
      <c r="BJ19" s="76">
        <f t="shared" ca="1" si="137"/>
        <v>0</v>
      </c>
      <c r="BK19" s="76">
        <f t="shared" ca="1" si="137"/>
        <v>0</v>
      </c>
      <c r="BL19" s="76">
        <f t="shared" ca="1" si="137"/>
        <v>0</v>
      </c>
      <c r="BM19" s="76">
        <f t="shared" ca="1" si="137"/>
        <v>0</v>
      </c>
      <c r="BN19" s="76">
        <f t="shared" ca="1" si="138"/>
        <v>0</v>
      </c>
      <c r="BO19" s="76">
        <f t="shared" ca="1" si="138"/>
        <v>0</v>
      </c>
      <c r="BP19" s="76">
        <f t="shared" ca="1" si="138"/>
        <v>0</v>
      </c>
      <c r="BQ19" s="76">
        <f t="shared" ca="1" si="138"/>
        <v>0</v>
      </c>
      <c r="BR19" s="76">
        <f t="shared" ca="1" si="138"/>
        <v>0</v>
      </c>
      <c r="BT19" s="76">
        <f t="shared" ca="1" si="139"/>
        <v>0</v>
      </c>
      <c r="BU19" s="76">
        <f t="shared" ca="1" si="139"/>
        <v>0</v>
      </c>
      <c r="BV19" s="76">
        <f t="shared" ca="1" si="139"/>
        <v>0</v>
      </c>
      <c r="BW19" s="76">
        <f t="shared" ca="1" si="139"/>
        <v>0</v>
      </c>
    </row>
    <row r="20" spans="2:75" s="74" customFormat="1">
      <c r="B20" s="79" t="s">
        <v>131</v>
      </c>
      <c r="C20" s="81" t="str">
        <f>'Get Started'!$D$7</f>
        <v>$</v>
      </c>
      <c r="D20" s="79" t="s">
        <v>40</v>
      </c>
      <c r="E20" s="82" t="s">
        <v>128</v>
      </c>
      <c r="G20" s="79">
        <v>0</v>
      </c>
      <c r="H20" s="79">
        <f t="shared" ref="H20:AO20" si="141">G20</f>
        <v>0</v>
      </c>
      <c r="I20" s="79">
        <f t="shared" si="141"/>
        <v>0</v>
      </c>
      <c r="J20" s="79">
        <f t="shared" si="141"/>
        <v>0</v>
      </c>
      <c r="K20" s="79">
        <f t="shared" si="141"/>
        <v>0</v>
      </c>
      <c r="L20" s="79">
        <f t="shared" si="141"/>
        <v>0</v>
      </c>
      <c r="M20" s="79">
        <f t="shared" si="141"/>
        <v>0</v>
      </c>
      <c r="N20" s="79">
        <f t="shared" si="141"/>
        <v>0</v>
      </c>
      <c r="O20" s="79">
        <f t="shared" si="141"/>
        <v>0</v>
      </c>
      <c r="P20" s="79">
        <f t="shared" si="141"/>
        <v>0</v>
      </c>
      <c r="Q20" s="79">
        <f t="shared" si="141"/>
        <v>0</v>
      </c>
      <c r="R20" s="79">
        <f t="shared" si="141"/>
        <v>0</v>
      </c>
      <c r="S20" s="79">
        <f t="shared" si="141"/>
        <v>0</v>
      </c>
      <c r="T20" s="79">
        <f t="shared" si="141"/>
        <v>0</v>
      </c>
      <c r="U20" s="79">
        <f t="shared" si="141"/>
        <v>0</v>
      </c>
      <c r="V20" s="79">
        <f t="shared" si="141"/>
        <v>0</v>
      </c>
      <c r="W20" s="79">
        <f t="shared" si="141"/>
        <v>0</v>
      </c>
      <c r="X20" s="79">
        <f t="shared" si="141"/>
        <v>0</v>
      </c>
      <c r="Y20" s="79">
        <f t="shared" si="141"/>
        <v>0</v>
      </c>
      <c r="Z20" s="79">
        <f t="shared" si="141"/>
        <v>0</v>
      </c>
      <c r="AA20" s="79">
        <f t="shared" si="141"/>
        <v>0</v>
      </c>
      <c r="AB20" s="79">
        <f t="shared" si="141"/>
        <v>0</v>
      </c>
      <c r="AC20" s="79">
        <f t="shared" si="141"/>
        <v>0</v>
      </c>
      <c r="AD20" s="79">
        <f t="shared" si="141"/>
        <v>0</v>
      </c>
      <c r="AE20" s="79">
        <f t="shared" si="141"/>
        <v>0</v>
      </c>
      <c r="AF20" s="79">
        <f t="shared" si="141"/>
        <v>0</v>
      </c>
      <c r="AG20" s="79">
        <f t="shared" si="141"/>
        <v>0</v>
      </c>
      <c r="AH20" s="79">
        <f t="shared" si="141"/>
        <v>0</v>
      </c>
      <c r="AI20" s="79">
        <f t="shared" si="141"/>
        <v>0</v>
      </c>
      <c r="AJ20" s="79">
        <f t="shared" si="141"/>
        <v>0</v>
      </c>
      <c r="AK20" s="79">
        <f t="shared" si="141"/>
        <v>0</v>
      </c>
      <c r="AL20" s="79">
        <f t="shared" si="141"/>
        <v>0</v>
      </c>
      <c r="AM20" s="79">
        <f t="shared" si="141"/>
        <v>0</v>
      </c>
      <c r="AN20" s="79">
        <f t="shared" si="141"/>
        <v>0</v>
      </c>
      <c r="AO20" s="79">
        <f t="shared" si="141"/>
        <v>0</v>
      </c>
      <c r="AP20" s="79">
        <f t="shared" si="125"/>
        <v>0</v>
      </c>
      <c r="AQ20" s="79">
        <f t="shared" si="126"/>
        <v>0</v>
      </c>
      <c r="AR20" s="79">
        <f t="shared" si="127"/>
        <v>0</v>
      </c>
      <c r="AS20" s="79">
        <f t="shared" si="128"/>
        <v>0</v>
      </c>
      <c r="AT20" s="79">
        <f t="shared" si="129"/>
        <v>0</v>
      </c>
      <c r="AU20" s="79">
        <f t="shared" si="130"/>
        <v>0</v>
      </c>
      <c r="AV20" s="79">
        <f t="shared" si="131"/>
        <v>0</v>
      </c>
      <c r="AW20" s="79">
        <f t="shared" si="132"/>
        <v>0</v>
      </c>
      <c r="AX20" s="79">
        <f t="shared" si="133"/>
        <v>0</v>
      </c>
      <c r="AY20" s="79">
        <f t="shared" si="134"/>
        <v>0</v>
      </c>
      <c r="AZ20" s="79">
        <f t="shared" si="135"/>
        <v>0</v>
      </c>
      <c r="BA20" s="79">
        <f t="shared" si="136"/>
        <v>0</v>
      </c>
      <c r="BC20" s="76">
        <f t="shared" ca="1" si="137"/>
        <v>0</v>
      </c>
      <c r="BD20" s="76">
        <f t="shared" ca="1" si="137"/>
        <v>0</v>
      </c>
      <c r="BE20" s="76">
        <f t="shared" ca="1" si="137"/>
        <v>0</v>
      </c>
      <c r="BF20" s="76">
        <f t="shared" ca="1" si="137"/>
        <v>0</v>
      </c>
      <c r="BG20" s="76">
        <f t="shared" ca="1" si="137"/>
        <v>0</v>
      </c>
      <c r="BH20" s="76">
        <f t="shared" ca="1" si="137"/>
        <v>0</v>
      </c>
      <c r="BI20" s="76">
        <f t="shared" ca="1" si="137"/>
        <v>0</v>
      </c>
      <c r="BJ20" s="76">
        <f t="shared" ca="1" si="137"/>
        <v>0</v>
      </c>
      <c r="BK20" s="76">
        <f t="shared" ca="1" si="137"/>
        <v>0</v>
      </c>
      <c r="BL20" s="76">
        <f t="shared" ca="1" si="137"/>
        <v>0</v>
      </c>
      <c r="BM20" s="76">
        <f t="shared" ca="1" si="137"/>
        <v>0</v>
      </c>
      <c r="BN20" s="76">
        <f t="shared" ca="1" si="138"/>
        <v>0</v>
      </c>
      <c r="BO20" s="76">
        <f t="shared" ca="1" si="138"/>
        <v>0</v>
      </c>
      <c r="BP20" s="76">
        <f t="shared" ca="1" si="138"/>
        <v>0</v>
      </c>
      <c r="BQ20" s="76">
        <f t="shared" ca="1" si="138"/>
        <v>0</v>
      </c>
      <c r="BR20" s="76">
        <f t="shared" ca="1" si="138"/>
        <v>0</v>
      </c>
      <c r="BT20" s="76">
        <f t="shared" ca="1" si="139"/>
        <v>0</v>
      </c>
      <c r="BU20" s="76">
        <f t="shared" ca="1" si="139"/>
        <v>0</v>
      </c>
      <c r="BV20" s="76">
        <f t="shared" ca="1" si="139"/>
        <v>0</v>
      </c>
      <c r="BW20" s="76">
        <f t="shared" ca="1" si="139"/>
        <v>0</v>
      </c>
    </row>
    <row r="21" spans="2:75" s="74" customFormat="1">
      <c r="B21" s="79" t="s">
        <v>132</v>
      </c>
      <c r="C21" s="81" t="str">
        <f>'Get Started'!$D$7</f>
        <v>$</v>
      </c>
      <c r="D21" s="79" t="s">
        <v>40</v>
      </c>
      <c r="E21" s="82" t="s">
        <v>128</v>
      </c>
      <c r="G21" s="79">
        <v>0</v>
      </c>
      <c r="H21" s="79">
        <f t="shared" ref="H21:AO21" si="142">G21</f>
        <v>0</v>
      </c>
      <c r="I21" s="79">
        <f t="shared" si="142"/>
        <v>0</v>
      </c>
      <c r="J21" s="79">
        <f t="shared" si="142"/>
        <v>0</v>
      </c>
      <c r="K21" s="79">
        <f t="shared" si="142"/>
        <v>0</v>
      </c>
      <c r="L21" s="79">
        <f t="shared" si="142"/>
        <v>0</v>
      </c>
      <c r="M21" s="79">
        <f t="shared" si="142"/>
        <v>0</v>
      </c>
      <c r="N21" s="79">
        <f t="shared" si="142"/>
        <v>0</v>
      </c>
      <c r="O21" s="79">
        <f t="shared" si="142"/>
        <v>0</v>
      </c>
      <c r="P21" s="79">
        <f t="shared" si="142"/>
        <v>0</v>
      </c>
      <c r="Q21" s="79">
        <f t="shared" si="142"/>
        <v>0</v>
      </c>
      <c r="R21" s="79">
        <f t="shared" si="142"/>
        <v>0</v>
      </c>
      <c r="S21" s="79">
        <f t="shared" si="142"/>
        <v>0</v>
      </c>
      <c r="T21" s="79">
        <f t="shared" si="142"/>
        <v>0</v>
      </c>
      <c r="U21" s="79">
        <f t="shared" si="142"/>
        <v>0</v>
      </c>
      <c r="V21" s="79">
        <f t="shared" si="142"/>
        <v>0</v>
      </c>
      <c r="W21" s="79">
        <f t="shared" si="142"/>
        <v>0</v>
      </c>
      <c r="X21" s="79">
        <f t="shared" si="142"/>
        <v>0</v>
      </c>
      <c r="Y21" s="79">
        <f t="shared" si="142"/>
        <v>0</v>
      </c>
      <c r="Z21" s="79">
        <f t="shared" si="142"/>
        <v>0</v>
      </c>
      <c r="AA21" s="79">
        <f t="shared" si="142"/>
        <v>0</v>
      </c>
      <c r="AB21" s="79">
        <f t="shared" si="142"/>
        <v>0</v>
      </c>
      <c r="AC21" s="79">
        <f t="shared" si="142"/>
        <v>0</v>
      </c>
      <c r="AD21" s="79">
        <f t="shared" si="142"/>
        <v>0</v>
      </c>
      <c r="AE21" s="79">
        <f t="shared" si="142"/>
        <v>0</v>
      </c>
      <c r="AF21" s="79">
        <f t="shared" si="142"/>
        <v>0</v>
      </c>
      <c r="AG21" s="79">
        <f t="shared" si="142"/>
        <v>0</v>
      </c>
      <c r="AH21" s="79">
        <f t="shared" si="142"/>
        <v>0</v>
      </c>
      <c r="AI21" s="79">
        <f t="shared" si="142"/>
        <v>0</v>
      </c>
      <c r="AJ21" s="79">
        <f t="shared" si="142"/>
        <v>0</v>
      </c>
      <c r="AK21" s="79">
        <f t="shared" si="142"/>
        <v>0</v>
      </c>
      <c r="AL21" s="79">
        <f t="shared" si="142"/>
        <v>0</v>
      </c>
      <c r="AM21" s="79">
        <f t="shared" si="142"/>
        <v>0</v>
      </c>
      <c r="AN21" s="79">
        <f t="shared" si="142"/>
        <v>0</v>
      </c>
      <c r="AO21" s="79">
        <f t="shared" si="142"/>
        <v>0</v>
      </c>
      <c r="AP21" s="79">
        <f t="shared" si="125"/>
        <v>0</v>
      </c>
      <c r="AQ21" s="79">
        <f t="shared" si="126"/>
        <v>0</v>
      </c>
      <c r="AR21" s="79">
        <f t="shared" si="127"/>
        <v>0</v>
      </c>
      <c r="AS21" s="79">
        <f t="shared" si="128"/>
        <v>0</v>
      </c>
      <c r="AT21" s="79">
        <f t="shared" si="129"/>
        <v>0</v>
      </c>
      <c r="AU21" s="79">
        <f t="shared" si="130"/>
        <v>0</v>
      </c>
      <c r="AV21" s="79">
        <f t="shared" si="131"/>
        <v>0</v>
      </c>
      <c r="AW21" s="79">
        <f t="shared" si="132"/>
        <v>0</v>
      </c>
      <c r="AX21" s="79">
        <f t="shared" si="133"/>
        <v>0</v>
      </c>
      <c r="AY21" s="79">
        <f t="shared" si="134"/>
        <v>0</v>
      </c>
      <c r="AZ21" s="79">
        <f t="shared" si="135"/>
        <v>0</v>
      </c>
      <c r="BA21" s="79">
        <f t="shared" si="136"/>
        <v>0</v>
      </c>
      <c r="BC21" s="76">
        <f t="shared" ca="1" si="137"/>
        <v>0</v>
      </c>
      <c r="BD21" s="76">
        <f t="shared" ca="1" si="137"/>
        <v>0</v>
      </c>
      <c r="BE21" s="76">
        <f t="shared" ca="1" si="137"/>
        <v>0</v>
      </c>
      <c r="BF21" s="76">
        <f t="shared" ca="1" si="137"/>
        <v>0</v>
      </c>
      <c r="BG21" s="76">
        <f t="shared" ca="1" si="137"/>
        <v>0</v>
      </c>
      <c r="BH21" s="76">
        <f t="shared" ca="1" si="137"/>
        <v>0</v>
      </c>
      <c r="BI21" s="76">
        <f t="shared" ca="1" si="137"/>
        <v>0</v>
      </c>
      <c r="BJ21" s="76">
        <f t="shared" ca="1" si="137"/>
        <v>0</v>
      </c>
      <c r="BK21" s="76">
        <f t="shared" ca="1" si="137"/>
        <v>0</v>
      </c>
      <c r="BL21" s="76">
        <f t="shared" ca="1" si="137"/>
        <v>0</v>
      </c>
      <c r="BM21" s="76">
        <f t="shared" ca="1" si="137"/>
        <v>0</v>
      </c>
      <c r="BN21" s="76">
        <f t="shared" ca="1" si="138"/>
        <v>0</v>
      </c>
      <c r="BO21" s="76">
        <f t="shared" ca="1" si="138"/>
        <v>0</v>
      </c>
      <c r="BP21" s="76">
        <f t="shared" ca="1" si="138"/>
        <v>0</v>
      </c>
      <c r="BQ21" s="76">
        <f t="shared" ca="1" si="138"/>
        <v>0</v>
      </c>
      <c r="BR21" s="76">
        <f t="shared" ca="1" si="138"/>
        <v>0</v>
      </c>
      <c r="BT21" s="76">
        <f t="shared" ca="1" si="139"/>
        <v>0</v>
      </c>
      <c r="BU21" s="76">
        <f t="shared" ca="1" si="139"/>
        <v>0</v>
      </c>
      <c r="BV21" s="76">
        <f t="shared" ca="1" si="139"/>
        <v>0</v>
      </c>
      <c r="BW21" s="76">
        <f t="shared" ca="1" si="139"/>
        <v>0</v>
      </c>
    </row>
    <row r="22" spans="2:75" s="74" customFormat="1">
      <c r="B22" s="79" t="s">
        <v>133</v>
      </c>
      <c r="C22" s="81" t="str">
        <f>'Get Started'!$D$7</f>
        <v>$</v>
      </c>
      <c r="D22" s="79" t="s">
        <v>40</v>
      </c>
      <c r="E22" s="82" t="s">
        <v>128</v>
      </c>
      <c r="G22" s="79">
        <v>0</v>
      </c>
      <c r="H22" s="79">
        <f t="shared" ref="H22:AO22" si="143">G22</f>
        <v>0</v>
      </c>
      <c r="I22" s="79">
        <f t="shared" si="143"/>
        <v>0</v>
      </c>
      <c r="J22" s="79">
        <f t="shared" si="143"/>
        <v>0</v>
      </c>
      <c r="K22" s="79">
        <f t="shared" si="143"/>
        <v>0</v>
      </c>
      <c r="L22" s="79">
        <f t="shared" si="143"/>
        <v>0</v>
      </c>
      <c r="M22" s="79">
        <f t="shared" si="143"/>
        <v>0</v>
      </c>
      <c r="N22" s="79">
        <f t="shared" si="143"/>
        <v>0</v>
      </c>
      <c r="O22" s="79">
        <f t="shared" si="143"/>
        <v>0</v>
      </c>
      <c r="P22" s="79">
        <f t="shared" si="143"/>
        <v>0</v>
      </c>
      <c r="Q22" s="79">
        <f t="shared" si="143"/>
        <v>0</v>
      </c>
      <c r="R22" s="79">
        <f t="shared" si="143"/>
        <v>0</v>
      </c>
      <c r="S22" s="79">
        <f t="shared" si="143"/>
        <v>0</v>
      </c>
      <c r="T22" s="79">
        <f t="shared" si="143"/>
        <v>0</v>
      </c>
      <c r="U22" s="79">
        <f t="shared" si="143"/>
        <v>0</v>
      </c>
      <c r="V22" s="79">
        <f t="shared" si="143"/>
        <v>0</v>
      </c>
      <c r="W22" s="79">
        <f t="shared" si="143"/>
        <v>0</v>
      </c>
      <c r="X22" s="79">
        <f t="shared" si="143"/>
        <v>0</v>
      </c>
      <c r="Y22" s="79">
        <f t="shared" si="143"/>
        <v>0</v>
      </c>
      <c r="Z22" s="79">
        <f t="shared" si="143"/>
        <v>0</v>
      </c>
      <c r="AA22" s="79">
        <f t="shared" si="143"/>
        <v>0</v>
      </c>
      <c r="AB22" s="79">
        <f t="shared" si="143"/>
        <v>0</v>
      </c>
      <c r="AC22" s="79">
        <f t="shared" si="143"/>
        <v>0</v>
      </c>
      <c r="AD22" s="79">
        <f t="shared" si="143"/>
        <v>0</v>
      </c>
      <c r="AE22" s="79">
        <f t="shared" si="143"/>
        <v>0</v>
      </c>
      <c r="AF22" s="79">
        <f t="shared" si="143"/>
        <v>0</v>
      </c>
      <c r="AG22" s="79">
        <f t="shared" si="143"/>
        <v>0</v>
      </c>
      <c r="AH22" s="79">
        <f t="shared" si="143"/>
        <v>0</v>
      </c>
      <c r="AI22" s="79">
        <f t="shared" si="143"/>
        <v>0</v>
      </c>
      <c r="AJ22" s="79">
        <f t="shared" si="143"/>
        <v>0</v>
      </c>
      <c r="AK22" s="79">
        <f t="shared" si="143"/>
        <v>0</v>
      </c>
      <c r="AL22" s="79">
        <f t="shared" si="143"/>
        <v>0</v>
      </c>
      <c r="AM22" s="79">
        <f t="shared" si="143"/>
        <v>0</v>
      </c>
      <c r="AN22" s="79">
        <f t="shared" si="143"/>
        <v>0</v>
      </c>
      <c r="AO22" s="79">
        <f t="shared" si="143"/>
        <v>0</v>
      </c>
      <c r="AP22" s="79">
        <f t="shared" si="125"/>
        <v>0</v>
      </c>
      <c r="AQ22" s="79">
        <f t="shared" si="126"/>
        <v>0</v>
      </c>
      <c r="AR22" s="79">
        <f t="shared" si="127"/>
        <v>0</v>
      </c>
      <c r="AS22" s="79">
        <f t="shared" si="128"/>
        <v>0</v>
      </c>
      <c r="AT22" s="79">
        <f t="shared" si="129"/>
        <v>0</v>
      </c>
      <c r="AU22" s="79">
        <f t="shared" si="130"/>
        <v>0</v>
      </c>
      <c r="AV22" s="79">
        <f t="shared" si="131"/>
        <v>0</v>
      </c>
      <c r="AW22" s="79">
        <f t="shared" si="132"/>
        <v>0</v>
      </c>
      <c r="AX22" s="79">
        <f t="shared" si="133"/>
        <v>0</v>
      </c>
      <c r="AY22" s="79">
        <f t="shared" si="134"/>
        <v>0</v>
      </c>
      <c r="AZ22" s="79">
        <f t="shared" si="135"/>
        <v>0</v>
      </c>
      <c r="BA22" s="79">
        <f t="shared" si="136"/>
        <v>0</v>
      </c>
      <c r="BC22" s="76">
        <f t="shared" ca="1" si="137"/>
        <v>0</v>
      </c>
      <c r="BD22" s="76">
        <f t="shared" ca="1" si="137"/>
        <v>0</v>
      </c>
      <c r="BE22" s="76">
        <f t="shared" ca="1" si="137"/>
        <v>0</v>
      </c>
      <c r="BF22" s="76">
        <f t="shared" ca="1" si="137"/>
        <v>0</v>
      </c>
      <c r="BG22" s="76">
        <f t="shared" ca="1" si="137"/>
        <v>0</v>
      </c>
      <c r="BH22" s="76">
        <f t="shared" ca="1" si="137"/>
        <v>0</v>
      </c>
      <c r="BI22" s="76">
        <f t="shared" ca="1" si="137"/>
        <v>0</v>
      </c>
      <c r="BJ22" s="76">
        <f t="shared" ca="1" si="137"/>
        <v>0</v>
      </c>
      <c r="BK22" s="76">
        <f t="shared" ca="1" si="137"/>
        <v>0</v>
      </c>
      <c r="BL22" s="76">
        <f t="shared" ca="1" si="137"/>
        <v>0</v>
      </c>
      <c r="BM22" s="76">
        <f t="shared" ca="1" si="137"/>
        <v>0</v>
      </c>
      <c r="BN22" s="76">
        <f t="shared" ca="1" si="138"/>
        <v>0</v>
      </c>
      <c r="BO22" s="76">
        <f t="shared" ca="1" si="138"/>
        <v>0</v>
      </c>
      <c r="BP22" s="76">
        <f t="shared" ca="1" si="138"/>
        <v>0</v>
      </c>
      <c r="BQ22" s="76">
        <f t="shared" ca="1" si="138"/>
        <v>0</v>
      </c>
      <c r="BR22" s="76">
        <f t="shared" ca="1" si="138"/>
        <v>0</v>
      </c>
      <c r="BT22" s="76">
        <f t="shared" ca="1" si="139"/>
        <v>0</v>
      </c>
      <c r="BU22" s="76">
        <f t="shared" ca="1" si="139"/>
        <v>0</v>
      </c>
      <c r="BV22" s="76">
        <f t="shared" ca="1" si="139"/>
        <v>0</v>
      </c>
      <c r="BW22" s="76">
        <f t="shared" ca="1" si="139"/>
        <v>0</v>
      </c>
    </row>
    <row r="23" spans="2:75" s="74" customFormat="1">
      <c r="B23" s="79" t="s">
        <v>134</v>
      </c>
      <c r="C23" s="81" t="str">
        <f>'Get Started'!$D$7</f>
        <v>$</v>
      </c>
      <c r="D23" s="79" t="s">
        <v>40</v>
      </c>
      <c r="E23" s="82" t="s">
        <v>128</v>
      </c>
      <c r="G23" s="79">
        <v>0</v>
      </c>
      <c r="H23" s="79">
        <f t="shared" ref="H23:AO23" si="144">G23</f>
        <v>0</v>
      </c>
      <c r="I23" s="79">
        <f t="shared" si="144"/>
        <v>0</v>
      </c>
      <c r="J23" s="79">
        <f t="shared" si="144"/>
        <v>0</v>
      </c>
      <c r="K23" s="79">
        <f t="shared" si="144"/>
        <v>0</v>
      </c>
      <c r="L23" s="79">
        <f t="shared" si="144"/>
        <v>0</v>
      </c>
      <c r="M23" s="79">
        <f t="shared" si="144"/>
        <v>0</v>
      </c>
      <c r="N23" s="79">
        <f t="shared" si="144"/>
        <v>0</v>
      </c>
      <c r="O23" s="79">
        <f t="shared" si="144"/>
        <v>0</v>
      </c>
      <c r="P23" s="79">
        <f t="shared" si="144"/>
        <v>0</v>
      </c>
      <c r="Q23" s="79">
        <f t="shared" si="144"/>
        <v>0</v>
      </c>
      <c r="R23" s="79">
        <f t="shared" si="144"/>
        <v>0</v>
      </c>
      <c r="S23" s="79">
        <f t="shared" si="144"/>
        <v>0</v>
      </c>
      <c r="T23" s="79">
        <f t="shared" si="144"/>
        <v>0</v>
      </c>
      <c r="U23" s="79">
        <f t="shared" si="144"/>
        <v>0</v>
      </c>
      <c r="V23" s="79">
        <f t="shared" si="144"/>
        <v>0</v>
      </c>
      <c r="W23" s="79">
        <f t="shared" si="144"/>
        <v>0</v>
      </c>
      <c r="X23" s="79">
        <f t="shared" si="144"/>
        <v>0</v>
      </c>
      <c r="Y23" s="79">
        <f t="shared" si="144"/>
        <v>0</v>
      </c>
      <c r="Z23" s="79">
        <f t="shared" si="144"/>
        <v>0</v>
      </c>
      <c r="AA23" s="79">
        <f t="shared" si="144"/>
        <v>0</v>
      </c>
      <c r="AB23" s="79">
        <f t="shared" si="144"/>
        <v>0</v>
      </c>
      <c r="AC23" s="79">
        <f t="shared" si="144"/>
        <v>0</v>
      </c>
      <c r="AD23" s="79">
        <f t="shared" si="144"/>
        <v>0</v>
      </c>
      <c r="AE23" s="79">
        <f t="shared" si="144"/>
        <v>0</v>
      </c>
      <c r="AF23" s="79">
        <f t="shared" si="144"/>
        <v>0</v>
      </c>
      <c r="AG23" s="79">
        <f t="shared" si="144"/>
        <v>0</v>
      </c>
      <c r="AH23" s="79">
        <f t="shared" si="144"/>
        <v>0</v>
      </c>
      <c r="AI23" s="79">
        <f t="shared" si="144"/>
        <v>0</v>
      </c>
      <c r="AJ23" s="79">
        <f t="shared" si="144"/>
        <v>0</v>
      </c>
      <c r="AK23" s="79">
        <f t="shared" si="144"/>
        <v>0</v>
      </c>
      <c r="AL23" s="79">
        <f t="shared" si="144"/>
        <v>0</v>
      </c>
      <c r="AM23" s="79">
        <f t="shared" si="144"/>
        <v>0</v>
      </c>
      <c r="AN23" s="79">
        <f t="shared" si="144"/>
        <v>0</v>
      </c>
      <c r="AO23" s="79">
        <f t="shared" si="144"/>
        <v>0</v>
      </c>
      <c r="AP23" s="79">
        <f t="shared" si="125"/>
        <v>0</v>
      </c>
      <c r="AQ23" s="79">
        <f t="shared" si="126"/>
        <v>0</v>
      </c>
      <c r="AR23" s="79">
        <f t="shared" si="127"/>
        <v>0</v>
      </c>
      <c r="AS23" s="79">
        <f t="shared" si="128"/>
        <v>0</v>
      </c>
      <c r="AT23" s="79">
        <f t="shared" si="129"/>
        <v>0</v>
      </c>
      <c r="AU23" s="79">
        <f t="shared" si="130"/>
        <v>0</v>
      </c>
      <c r="AV23" s="79">
        <f t="shared" si="131"/>
        <v>0</v>
      </c>
      <c r="AW23" s="79">
        <f t="shared" si="132"/>
        <v>0</v>
      </c>
      <c r="AX23" s="79">
        <f t="shared" si="133"/>
        <v>0</v>
      </c>
      <c r="AY23" s="79">
        <f t="shared" si="134"/>
        <v>0</v>
      </c>
      <c r="AZ23" s="79">
        <f t="shared" si="135"/>
        <v>0</v>
      </c>
      <c r="BA23" s="79">
        <f t="shared" si="136"/>
        <v>0</v>
      </c>
      <c r="BC23" s="76">
        <f t="shared" ca="1" si="137"/>
        <v>0</v>
      </c>
      <c r="BD23" s="76">
        <f t="shared" ca="1" si="137"/>
        <v>0</v>
      </c>
      <c r="BE23" s="76">
        <f t="shared" ca="1" si="137"/>
        <v>0</v>
      </c>
      <c r="BF23" s="76">
        <f t="shared" ca="1" si="137"/>
        <v>0</v>
      </c>
      <c r="BG23" s="76">
        <f t="shared" ca="1" si="137"/>
        <v>0</v>
      </c>
      <c r="BH23" s="76">
        <f t="shared" ca="1" si="137"/>
        <v>0</v>
      </c>
      <c r="BI23" s="76">
        <f t="shared" ca="1" si="137"/>
        <v>0</v>
      </c>
      <c r="BJ23" s="76">
        <f t="shared" ca="1" si="137"/>
        <v>0</v>
      </c>
      <c r="BK23" s="76">
        <f t="shared" ca="1" si="137"/>
        <v>0</v>
      </c>
      <c r="BL23" s="76">
        <f t="shared" ca="1" si="137"/>
        <v>0</v>
      </c>
      <c r="BM23" s="76">
        <f t="shared" ca="1" si="137"/>
        <v>0</v>
      </c>
      <c r="BN23" s="76">
        <f t="shared" ca="1" si="138"/>
        <v>0</v>
      </c>
      <c r="BO23" s="76">
        <f t="shared" ca="1" si="138"/>
        <v>0</v>
      </c>
      <c r="BP23" s="76">
        <f t="shared" ca="1" si="138"/>
        <v>0</v>
      </c>
      <c r="BQ23" s="76">
        <f t="shared" ca="1" si="138"/>
        <v>0</v>
      </c>
      <c r="BR23" s="76">
        <f t="shared" ca="1" si="138"/>
        <v>0</v>
      </c>
      <c r="BT23" s="76">
        <f t="shared" ca="1" si="139"/>
        <v>0</v>
      </c>
      <c r="BU23" s="76">
        <f t="shared" ca="1" si="139"/>
        <v>0</v>
      </c>
      <c r="BV23" s="76">
        <f t="shared" ca="1" si="139"/>
        <v>0</v>
      </c>
      <c r="BW23" s="76">
        <f t="shared" ca="1" si="139"/>
        <v>0</v>
      </c>
    </row>
    <row r="24" spans="2:75" s="74" customFormat="1">
      <c r="B24" s="79" t="s">
        <v>147</v>
      </c>
      <c r="C24" s="81" t="str">
        <f>'Get Started'!$D$7</f>
        <v>$</v>
      </c>
      <c r="D24" s="79" t="s">
        <v>40</v>
      </c>
      <c r="E24" s="82" t="s">
        <v>128</v>
      </c>
      <c r="G24" s="79">
        <v>0</v>
      </c>
      <c r="H24" s="79">
        <f t="shared" ref="H24:H25" si="145">G24</f>
        <v>0</v>
      </c>
      <c r="I24" s="79">
        <f t="shared" ref="I24:I25" si="146">H24</f>
        <v>0</v>
      </c>
      <c r="J24" s="79">
        <f t="shared" ref="J24:J25" si="147">I24</f>
        <v>0</v>
      </c>
      <c r="K24" s="79">
        <f t="shared" ref="K24:K25" si="148">J24</f>
        <v>0</v>
      </c>
      <c r="L24" s="79">
        <f t="shared" ref="L24:L25" si="149">K24</f>
        <v>0</v>
      </c>
      <c r="M24" s="79">
        <f t="shared" ref="M24:M25" si="150">L24</f>
        <v>0</v>
      </c>
      <c r="N24" s="79">
        <f t="shared" ref="N24:N25" si="151">M24</f>
        <v>0</v>
      </c>
      <c r="O24" s="79">
        <f t="shared" ref="O24:O25" si="152">N24</f>
        <v>0</v>
      </c>
      <c r="P24" s="79">
        <f t="shared" ref="P24:P25" si="153">O24</f>
        <v>0</v>
      </c>
      <c r="Q24" s="79">
        <f t="shared" ref="Q24:Q25" si="154">P24</f>
        <v>0</v>
      </c>
      <c r="R24" s="79">
        <f t="shared" ref="R24:R25" si="155">Q24</f>
        <v>0</v>
      </c>
      <c r="S24" s="79">
        <f t="shared" ref="S24:S25" si="156">R24</f>
        <v>0</v>
      </c>
      <c r="T24" s="79">
        <f t="shared" ref="T24:T25" si="157">S24</f>
        <v>0</v>
      </c>
      <c r="U24" s="79">
        <f t="shared" ref="U24:U25" si="158">T24</f>
        <v>0</v>
      </c>
      <c r="V24" s="79">
        <f t="shared" ref="V24:V25" si="159">U24</f>
        <v>0</v>
      </c>
      <c r="W24" s="79">
        <f t="shared" ref="W24:W25" si="160">V24</f>
        <v>0</v>
      </c>
      <c r="X24" s="79">
        <f t="shared" ref="X24:X25" si="161">W24</f>
        <v>0</v>
      </c>
      <c r="Y24" s="79">
        <f t="shared" ref="Y24:Y25" si="162">X24</f>
        <v>0</v>
      </c>
      <c r="Z24" s="79">
        <f t="shared" ref="Z24:Z25" si="163">Y24</f>
        <v>0</v>
      </c>
      <c r="AA24" s="79">
        <f t="shared" ref="AA24:AA25" si="164">Z24</f>
        <v>0</v>
      </c>
      <c r="AB24" s="79">
        <f t="shared" ref="AB24:AB25" si="165">AA24</f>
        <v>0</v>
      </c>
      <c r="AC24" s="79">
        <f t="shared" ref="AC24:AC25" si="166">AB24</f>
        <v>0</v>
      </c>
      <c r="AD24" s="79">
        <f t="shared" ref="AD24:AD25" si="167">AC24</f>
        <v>0</v>
      </c>
      <c r="AE24" s="79">
        <f t="shared" ref="AE24:AE25" si="168">AD24</f>
        <v>0</v>
      </c>
      <c r="AF24" s="79">
        <f t="shared" ref="AF24:AF25" si="169">AE24</f>
        <v>0</v>
      </c>
      <c r="AG24" s="79">
        <f t="shared" ref="AG24:AG25" si="170">AF24</f>
        <v>0</v>
      </c>
      <c r="AH24" s="79">
        <f t="shared" ref="AH24:AH25" si="171">AG24</f>
        <v>0</v>
      </c>
      <c r="AI24" s="79">
        <f t="shared" ref="AI24:AI25" si="172">AH24</f>
        <v>0</v>
      </c>
      <c r="AJ24" s="79">
        <f t="shared" ref="AJ24:AJ25" si="173">AI24</f>
        <v>0</v>
      </c>
      <c r="AK24" s="79">
        <f t="shared" ref="AK24:AK25" si="174">AJ24</f>
        <v>0</v>
      </c>
      <c r="AL24" s="79">
        <f t="shared" ref="AL24:AL25" si="175">AK24</f>
        <v>0</v>
      </c>
      <c r="AM24" s="79">
        <f t="shared" ref="AM24:AM25" si="176">AL24</f>
        <v>0</v>
      </c>
      <c r="AN24" s="79">
        <f t="shared" ref="AN24:AN25" si="177">AM24</f>
        <v>0</v>
      </c>
      <c r="AO24" s="79">
        <f t="shared" ref="AO24:AO25" si="178">AN24</f>
        <v>0</v>
      </c>
      <c r="AP24" s="79">
        <f t="shared" ref="AP24:AP25" si="179">AO24</f>
        <v>0</v>
      </c>
      <c r="AQ24" s="79">
        <f t="shared" ref="AQ24:AQ25" si="180">AP24</f>
        <v>0</v>
      </c>
      <c r="AR24" s="79">
        <f t="shared" ref="AR24:AR25" si="181">AQ24</f>
        <v>0</v>
      </c>
      <c r="AS24" s="79">
        <f t="shared" ref="AS24:AS25" si="182">AR24</f>
        <v>0</v>
      </c>
      <c r="AT24" s="79">
        <f t="shared" ref="AT24:AT25" si="183">AS24</f>
        <v>0</v>
      </c>
      <c r="AU24" s="79">
        <f t="shared" ref="AU24:AU25" si="184">AT24</f>
        <v>0</v>
      </c>
      <c r="AV24" s="79">
        <f t="shared" ref="AV24:AV25" si="185">AU24</f>
        <v>0</v>
      </c>
      <c r="AW24" s="79">
        <f t="shared" ref="AW24:AW25" si="186">AV24</f>
        <v>0</v>
      </c>
      <c r="AX24" s="79">
        <f t="shared" ref="AX24:AX25" si="187">AW24</f>
        <v>0</v>
      </c>
      <c r="AY24" s="79">
        <f t="shared" ref="AY24:AY25" si="188">AX24</f>
        <v>0</v>
      </c>
      <c r="AZ24" s="79">
        <f t="shared" ref="AZ24:AZ25" si="189">AY24</f>
        <v>0</v>
      </c>
      <c r="BA24" s="79">
        <f t="shared" ref="BA24:BA25" si="190">AZ24</f>
        <v>0</v>
      </c>
      <c r="BC24" s="76">
        <f t="shared" ca="1" si="137"/>
        <v>0</v>
      </c>
      <c r="BD24" s="76">
        <f t="shared" ca="1" si="137"/>
        <v>0</v>
      </c>
      <c r="BE24" s="76">
        <f t="shared" ca="1" si="137"/>
        <v>0</v>
      </c>
      <c r="BF24" s="76">
        <f t="shared" ca="1" si="137"/>
        <v>0</v>
      </c>
      <c r="BG24" s="76">
        <f t="shared" ca="1" si="137"/>
        <v>0</v>
      </c>
      <c r="BH24" s="76">
        <f t="shared" ca="1" si="137"/>
        <v>0</v>
      </c>
      <c r="BI24" s="76">
        <f t="shared" ca="1" si="137"/>
        <v>0</v>
      </c>
      <c r="BJ24" s="76">
        <f t="shared" ca="1" si="137"/>
        <v>0</v>
      </c>
      <c r="BK24" s="76">
        <f t="shared" ca="1" si="137"/>
        <v>0</v>
      </c>
      <c r="BL24" s="76">
        <f t="shared" ca="1" si="137"/>
        <v>0</v>
      </c>
      <c r="BM24" s="76">
        <f t="shared" ca="1" si="137"/>
        <v>0</v>
      </c>
      <c r="BN24" s="76">
        <f t="shared" ca="1" si="138"/>
        <v>0</v>
      </c>
      <c r="BO24" s="76">
        <f t="shared" ca="1" si="138"/>
        <v>0</v>
      </c>
      <c r="BP24" s="76">
        <f t="shared" ca="1" si="138"/>
        <v>0</v>
      </c>
      <c r="BQ24" s="76">
        <f t="shared" ca="1" si="138"/>
        <v>0</v>
      </c>
      <c r="BR24" s="76">
        <f t="shared" ca="1" si="138"/>
        <v>0</v>
      </c>
      <c r="BT24" s="76">
        <f t="shared" ca="1" si="139"/>
        <v>0</v>
      </c>
      <c r="BU24" s="76">
        <f t="shared" ca="1" si="139"/>
        <v>0</v>
      </c>
      <c r="BV24" s="76">
        <f t="shared" ca="1" si="139"/>
        <v>0</v>
      </c>
      <c r="BW24" s="76">
        <f t="shared" ca="1" si="139"/>
        <v>0</v>
      </c>
    </row>
    <row r="25" spans="2:75" s="74" customFormat="1">
      <c r="B25" s="79" t="s">
        <v>148</v>
      </c>
      <c r="C25" s="81" t="str">
        <f>'Get Started'!$D$7</f>
        <v>$</v>
      </c>
      <c r="D25" s="79" t="s">
        <v>41</v>
      </c>
      <c r="E25" s="82" t="s">
        <v>128</v>
      </c>
      <c r="G25" s="79">
        <v>0</v>
      </c>
      <c r="H25" s="79">
        <f t="shared" si="145"/>
        <v>0</v>
      </c>
      <c r="I25" s="79">
        <f t="shared" si="146"/>
        <v>0</v>
      </c>
      <c r="J25" s="79">
        <f t="shared" si="147"/>
        <v>0</v>
      </c>
      <c r="K25" s="79">
        <f t="shared" si="148"/>
        <v>0</v>
      </c>
      <c r="L25" s="79">
        <f t="shared" si="149"/>
        <v>0</v>
      </c>
      <c r="M25" s="79">
        <f t="shared" si="150"/>
        <v>0</v>
      </c>
      <c r="N25" s="79">
        <f t="shared" si="151"/>
        <v>0</v>
      </c>
      <c r="O25" s="79">
        <f t="shared" si="152"/>
        <v>0</v>
      </c>
      <c r="P25" s="79">
        <f t="shared" si="153"/>
        <v>0</v>
      </c>
      <c r="Q25" s="79">
        <f t="shared" si="154"/>
        <v>0</v>
      </c>
      <c r="R25" s="79">
        <f t="shared" si="155"/>
        <v>0</v>
      </c>
      <c r="S25" s="79">
        <f t="shared" si="156"/>
        <v>0</v>
      </c>
      <c r="T25" s="79">
        <f t="shared" si="157"/>
        <v>0</v>
      </c>
      <c r="U25" s="79">
        <f t="shared" si="158"/>
        <v>0</v>
      </c>
      <c r="V25" s="79">
        <f t="shared" si="159"/>
        <v>0</v>
      </c>
      <c r="W25" s="79">
        <f t="shared" si="160"/>
        <v>0</v>
      </c>
      <c r="X25" s="79">
        <f t="shared" si="161"/>
        <v>0</v>
      </c>
      <c r="Y25" s="79">
        <f t="shared" si="162"/>
        <v>0</v>
      </c>
      <c r="Z25" s="79">
        <f t="shared" si="163"/>
        <v>0</v>
      </c>
      <c r="AA25" s="79">
        <f t="shared" si="164"/>
        <v>0</v>
      </c>
      <c r="AB25" s="79">
        <f t="shared" si="165"/>
        <v>0</v>
      </c>
      <c r="AC25" s="79">
        <f t="shared" si="166"/>
        <v>0</v>
      </c>
      <c r="AD25" s="79">
        <f t="shared" si="167"/>
        <v>0</v>
      </c>
      <c r="AE25" s="79">
        <f t="shared" si="168"/>
        <v>0</v>
      </c>
      <c r="AF25" s="79">
        <f t="shared" si="169"/>
        <v>0</v>
      </c>
      <c r="AG25" s="79">
        <f t="shared" si="170"/>
        <v>0</v>
      </c>
      <c r="AH25" s="79">
        <f t="shared" si="171"/>
        <v>0</v>
      </c>
      <c r="AI25" s="79">
        <f t="shared" si="172"/>
        <v>0</v>
      </c>
      <c r="AJ25" s="79">
        <f t="shared" si="173"/>
        <v>0</v>
      </c>
      <c r="AK25" s="79">
        <f t="shared" si="174"/>
        <v>0</v>
      </c>
      <c r="AL25" s="79">
        <f t="shared" si="175"/>
        <v>0</v>
      </c>
      <c r="AM25" s="79">
        <f t="shared" si="176"/>
        <v>0</v>
      </c>
      <c r="AN25" s="79">
        <f t="shared" si="177"/>
        <v>0</v>
      </c>
      <c r="AO25" s="79">
        <f t="shared" si="178"/>
        <v>0</v>
      </c>
      <c r="AP25" s="79">
        <f t="shared" si="179"/>
        <v>0</v>
      </c>
      <c r="AQ25" s="79">
        <f t="shared" si="180"/>
        <v>0</v>
      </c>
      <c r="AR25" s="79">
        <f t="shared" si="181"/>
        <v>0</v>
      </c>
      <c r="AS25" s="79">
        <f t="shared" si="182"/>
        <v>0</v>
      </c>
      <c r="AT25" s="79">
        <f t="shared" si="183"/>
        <v>0</v>
      </c>
      <c r="AU25" s="79">
        <f t="shared" si="184"/>
        <v>0</v>
      </c>
      <c r="AV25" s="79">
        <f t="shared" si="185"/>
        <v>0</v>
      </c>
      <c r="AW25" s="79">
        <f t="shared" si="186"/>
        <v>0</v>
      </c>
      <c r="AX25" s="79">
        <f t="shared" si="187"/>
        <v>0</v>
      </c>
      <c r="AY25" s="79">
        <f t="shared" si="188"/>
        <v>0</v>
      </c>
      <c r="AZ25" s="79">
        <f t="shared" si="189"/>
        <v>0</v>
      </c>
      <c r="BA25" s="79">
        <f t="shared" si="190"/>
        <v>0</v>
      </c>
      <c r="BC25" s="76">
        <f t="shared" ca="1" si="137"/>
        <v>0</v>
      </c>
      <c r="BD25" s="76">
        <f t="shared" ca="1" si="137"/>
        <v>0</v>
      </c>
      <c r="BE25" s="76">
        <f t="shared" ca="1" si="137"/>
        <v>0</v>
      </c>
      <c r="BF25" s="76">
        <f t="shared" ca="1" si="137"/>
        <v>0</v>
      </c>
      <c r="BG25" s="76">
        <f t="shared" ca="1" si="137"/>
        <v>0</v>
      </c>
      <c r="BH25" s="76">
        <f t="shared" ca="1" si="137"/>
        <v>0</v>
      </c>
      <c r="BI25" s="76">
        <f t="shared" ca="1" si="137"/>
        <v>0</v>
      </c>
      <c r="BJ25" s="76">
        <f t="shared" ca="1" si="137"/>
        <v>0</v>
      </c>
      <c r="BK25" s="76">
        <f t="shared" ca="1" si="137"/>
        <v>0</v>
      </c>
      <c r="BL25" s="76">
        <f t="shared" ca="1" si="137"/>
        <v>0</v>
      </c>
      <c r="BM25" s="76">
        <f t="shared" ca="1" si="137"/>
        <v>0</v>
      </c>
      <c r="BN25" s="76">
        <f t="shared" ca="1" si="138"/>
        <v>0</v>
      </c>
      <c r="BO25" s="76">
        <f t="shared" ca="1" si="138"/>
        <v>0</v>
      </c>
      <c r="BP25" s="76">
        <f t="shared" ca="1" si="138"/>
        <v>0</v>
      </c>
      <c r="BQ25" s="76">
        <f t="shared" ca="1" si="138"/>
        <v>0</v>
      </c>
      <c r="BR25" s="76">
        <f t="shared" ca="1" si="138"/>
        <v>0</v>
      </c>
      <c r="BT25" s="76">
        <f t="shared" ca="1" si="139"/>
        <v>0</v>
      </c>
      <c r="BU25" s="76">
        <f t="shared" ca="1" si="139"/>
        <v>0</v>
      </c>
      <c r="BV25" s="76">
        <f t="shared" ca="1" si="139"/>
        <v>0</v>
      </c>
      <c r="BW25" s="76">
        <f t="shared" ca="1" si="139"/>
        <v>0</v>
      </c>
    </row>
    <row r="26" spans="2:75" s="74" customFormat="1">
      <c r="B26" s="79" t="s">
        <v>135</v>
      </c>
      <c r="C26" s="81" t="str">
        <f>'Get Started'!$D$7</f>
        <v>$</v>
      </c>
      <c r="D26" s="79" t="s">
        <v>54</v>
      </c>
      <c r="E26" s="82" t="s">
        <v>128</v>
      </c>
      <c r="G26" s="79">
        <v>0</v>
      </c>
      <c r="H26" s="79">
        <f t="shared" ref="H26:AO26" si="191">G26</f>
        <v>0</v>
      </c>
      <c r="I26" s="79">
        <f t="shared" si="191"/>
        <v>0</v>
      </c>
      <c r="J26" s="79">
        <f t="shared" si="191"/>
        <v>0</v>
      </c>
      <c r="K26" s="79">
        <f t="shared" si="191"/>
        <v>0</v>
      </c>
      <c r="L26" s="79">
        <f t="shared" si="191"/>
        <v>0</v>
      </c>
      <c r="M26" s="79">
        <f t="shared" si="191"/>
        <v>0</v>
      </c>
      <c r="N26" s="79">
        <f t="shared" si="191"/>
        <v>0</v>
      </c>
      <c r="O26" s="79">
        <f t="shared" si="191"/>
        <v>0</v>
      </c>
      <c r="P26" s="79">
        <f t="shared" si="191"/>
        <v>0</v>
      </c>
      <c r="Q26" s="79">
        <f t="shared" si="191"/>
        <v>0</v>
      </c>
      <c r="R26" s="79">
        <f t="shared" si="191"/>
        <v>0</v>
      </c>
      <c r="S26" s="79">
        <f t="shared" si="191"/>
        <v>0</v>
      </c>
      <c r="T26" s="79">
        <f t="shared" si="191"/>
        <v>0</v>
      </c>
      <c r="U26" s="79">
        <f t="shared" si="191"/>
        <v>0</v>
      </c>
      <c r="V26" s="79">
        <f t="shared" si="191"/>
        <v>0</v>
      </c>
      <c r="W26" s="79">
        <f t="shared" si="191"/>
        <v>0</v>
      </c>
      <c r="X26" s="79">
        <f t="shared" si="191"/>
        <v>0</v>
      </c>
      <c r="Y26" s="79">
        <f t="shared" si="191"/>
        <v>0</v>
      </c>
      <c r="Z26" s="79">
        <f t="shared" si="191"/>
        <v>0</v>
      </c>
      <c r="AA26" s="79">
        <f t="shared" si="191"/>
        <v>0</v>
      </c>
      <c r="AB26" s="79">
        <f t="shared" si="191"/>
        <v>0</v>
      </c>
      <c r="AC26" s="79">
        <f t="shared" si="191"/>
        <v>0</v>
      </c>
      <c r="AD26" s="79">
        <f t="shared" si="191"/>
        <v>0</v>
      </c>
      <c r="AE26" s="79">
        <f t="shared" si="191"/>
        <v>0</v>
      </c>
      <c r="AF26" s="79">
        <f t="shared" si="191"/>
        <v>0</v>
      </c>
      <c r="AG26" s="79">
        <f t="shared" si="191"/>
        <v>0</v>
      </c>
      <c r="AH26" s="79">
        <f t="shared" si="191"/>
        <v>0</v>
      </c>
      <c r="AI26" s="79">
        <f t="shared" si="191"/>
        <v>0</v>
      </c>
      <c r="AJ26" s="79">
        <f t="shared" si="191"/>
        <v>0</v>
      </c>
      <c r="AK26" s="79">
        <f t="shared" si="191"/>
        <v>0</v>
      </c>
      <c r="AL26" s="79">
        <f t="shared" si="191"/>
        <v>0</v>
      </c>
      <c r="AM26" s="79">
        <f t="shared" si="191"/>
        <v>0</v>
      </c>
      <c r="AN26" s="79">
        <f t="shared" si="191"/>
        <v>0</v>
      </c>
      <c r="AO26" s="79">
        <f t="shared" si="191"/>
        <v>0</v>
      </c>
      <c r="AP26" s="79">
        <f t="shared" ref="AP26:AP49" si="192">AO26</f>
        <v>0</v>
      </c>
      <c r="AQ26" s="79">
        <f t="shared" ref="AQ26:AQ49" si="193">AP26</f>
        <v>0</v>
      </c>
      <c r="AR26" s="79">
        <f t="shared" ref="AR26:AR49" si="194">AQ26</f>
        <v>0</v>
      </c>
      <c r="AS26" s="79">
        <f t="shared" ref="AS26:AS49" si="195">AR26</f>
        <v>0</v>
      </c>
      <c r="AT26" s="79">
        <f t="shared" ref="AT26:AT49" si="196">AS26</f>
        <v>0</v>
      </c>
      <c r="AU26" s="79">
        <f t="shared" ref="AU26:AU49" si="197">AT26</f>
        <v>0</v>
      </c>
      <c r="AV26" s="79">
        <f t="shared" ref="AV26:AV49" si="198">AU26</f>
        <v>0</v>
      </c>
      <c r="AW26" s="79">
        <f t="shared" ref="AW26:AW49" si="199">AV26</f>
        <v>0</v>
      </c>
      <c r="AX26" s="79">
        <f t="shared" ref="AX26:AX49" si="200">AW26</f>
        <v>0</v>
      </c>
      <c r="AY26" s="79">
        <f t="shared" ref="AY26:AY49" si="201">AX26</f>
        <v>0</v>
      </c>
      <c r="AZ26" s="79">
        <f t="shared" ref="AZ26:AZ49" si="202">AY26</f>
        <v>0</v>
      </c>
      <c r="BA26" s="79">
        <f t="shared" ref="BA26:BA49" si="203">AZ26</f>
        <v>0</v>
      </c>
      <c r="BC26" s="76">
        <f t="shared" ca="1" si="137"/>
        <v>0</v>
      </c>
      <c r="BD26" s="76">
        <f t="shared" ca="1" si="137"/>
        <v>0</v>
      </c>
      <c r="BE26" s="76">
        <f t="shared" ca="1" si="137"/>
        <v>0</v>
      </c>
      <c r="BF26" s="76">
        <f t="shared" ca="1" si="137"/>
        <v>0</v>
      </c>
      <c r="BG26" s="76">
        <f t="shared" ca="1" si="137"/>
        <v>0</v>
      </c>
      <c r="BH26" s="76">
        <f t="shared" ca="1" si="137"/>
        <v>0</v>
      </c>
      <c r="BI26" s="76">
        <f t="shared" ca="1" si="137"/>
        <v>0</v>
      </c>
      <c r="BJ26" s="76">
        <f t="shared" ca="1" si="137"/>
        <v>0</v>
      </c>
      <c r="BK26" s="76">
        <f t="shared" ca="1" si="137"/>
        <v>0</v>
      </c>
      <c r="BL26" s="76">
        <f t="shared" ca="1" si="137"/>
        <v>0</v>
      </c>
      <c r="BM26" s="76">
        <f t="shared" ca="1" si="137"/>
        <v>0</v>
      </c>
      <c r="BN26" s="76">
        <f t="shared" ca="1" si="138"/>
        <v>0</v>
      </c>
      <c r="BO26" s="76">
        <f t="shared" ca="1" si="138"/>
        <v>0</v>
      </c>
      <c r="BP26" s="76">
        <f t="shared" ca="1" si="138"/>
        <v>0</v>
      </c>
      <c r="BQ26" s="76">
        <f t="shared" ca="1" si="138"/>
        <v>0</v>
      </c>
      <c r="BR26" s="76">
        <f t="shared" ca="1" si="138"/>
        <v>0</v>
      </c>
      <c r="BT26" s="76">
        <f t="shared" ca="1" si="139"/>
        <v>0</v>
      </c>
      <c r="BU26" s="76">
        <f t="shared" ca="1" si="139"/>
        <v>0</v>
      </c>
      <c r="BV26" s="76">
        <f t="shared" ca="1" si="139"/>
        <v>0</v>
      </c>
      <c r="BW26" s="76">
        <f t="shared" ca="1" si="139"/>
        <v>0</v>
      </c>
    </row>
    <row r="27" spans="2:75" s="74" customFormat="1">
      <c r="B27" s="79" t="s">
        <v>136</v>
      </c>
      <c r="C27" s="81" t="str">
        <f>'Get Started'!$D$7</f>
        <v>$</v>
      </c>
      <c r="D27" s="79" t="s">
        <v>41</v>
      </c>
      <c r="E27" s="82" t="s">
        <v>128</v>
      </c>
      <c r="G27" s="79">
        <v>0</v>
      </c>
      <c r="H27" s="79">
        <f t="shared" ref="H27:AO27" si="204">G27</f>
        <v>0</v>
      </c>
      <c r="I27" s="79">
        <f t="shared" si="204"/>
        <v>0</v>
      </c>
      <c r="J27" s="79">
        <f t="shared" si="204"/>
        <v>0</v>
      </c>
      <c r="K27" s="79">
        <f t="shared" si="204"/>
        <v>0</v>
      </c>
      <c r="L27" s="79">
        <f t="shared" si="204"/>
        <v>0</v>
      </c>
      <c r="M27" s="79">
        <f t="shared" si="204"/>
        <v>0</v>
      </c>
      <c r="N27" s="79">
        <f t="shared" si="204"/>
        <v>0</v>
      </c>
      <c r="O27" s="79">
        <f t="shared" si="204"/>
        <v>0</v>
      </c>
      <c r="P27" s="79">
        <f t="shared" si="204"/>
        <v>0</v>
      </c>
      <c r="Q27" s="79">
        <f t="shared" si="204"/>
        <v>0</v>
      </c>
      <c r="R27" s="79">
        <f t="shared" si="204"/>
        <v>0</v>
      </c>
      <c r="S27" s="79">
        <f t="shared" si="204"/>
        <v>0</v>
      </c>
      <c r="T27" s="79">
        <f t="shared" si="204"/>
        <v>0</v>
      </c>
      <c r="U27" s="79">
        <f t="shared" si="204"/>
        <v>0</v>
      </c>
      <c r="V27" s="79">
        <f t="shared" si="204"/>
        <v>0</v>
      </c>
      <c r="W27" s="79">
        <f t="shared" si="204"/>
        <v>0</v>
      </c>
      <c r="X27" s="79">
        <f t="shared" si="204"/>
        <v>0</v>
      </c>
      <c r="Y27" s="79">
        <f t="shared" si="204"/>
        <v>0</v>
      </c>
      <c r="Z27" s="79">
        <f t="shared" si="204"/>
        <v>0</v>
      </c>
      <c r="AA27" s="79">
        <f t="shared" si="204"/>
        <v>0</v>
      </c>
      <c r="AB27" s="79">
        <f t="shared" si="204"/>
        <v>0</v>
      </c>
      <c r="AC27" s="79">
        <f t="shared" si="204"/>
        <v>0</v>
      </c>
      <c r="AD27" s="79">
        <f t="shared" si="204"/>
        <v>0</v>
      </c>
      <c r="AE27" s="79">
        <f t="shared" si="204"/>
        <v>0</v>
      </c>
      <c r="AF27" s="79">
        <f t="shared" si="204"/>
        <v>0</v>
      </c>
      <c r="AG27" s="79">
        <f t="shared" si="204"/>
        <v>0</v>
      </c>
      <c r="AH27" s="79">
        <f t="shared" si="204"/>
        <v>0</v>
      </c>
      <c r="AI27" s="79">
        <f t="shared" si="204"/>
        <v>0</v>
      </c>
      <c r="AJ27" s="79">
        <f t="shared" si="204"/>
        <v>0</v>
      </c>
      <c r="AK27" s="79">
        <f t="shared" si="204"/>
        <v>0</v>
      </c>
      <c r="AL27" s="79">
        <f t="shared" si="204"/>
        <v>0</v>
      </c>
      <c r="AM27" s="79">
        <f t="shared" si="204"/>
        <v>0</v>
      </c>
      <c r="AN27" s="79">
        <f t="shared" si="204"/>
        <v>0</v>
      </c>
      <c r="AO27" s="79">
        <f t="shared" si="204"/>
        <v>0</v>
      </c>
      <c r="AP27" s="79">
        <f t="shared" si="192"/>
        <v>0</v>
      </c>
      <c r="AQ27" s="79">
        <f t="shared" si="193"/>
        <v>0</v>
      </c>
      <c r="AR27" s="79">
        <f t="shared" si="194"/>
        <v>0</v>
      </c>
      <c r="AS27" s="79">
        <f t="shared" si="195"/>
        <v>0</v>
      </c>
      <c r="AT27" s="79">
        <f t="shared" si="196"/>
        <v>0</v>
      </c>
      <c r="AU27" s="79">
        <f t="shared" si="197"/>
        <v>0</v>
      </c>
      <c r="AV27" s="79">
        <f t="shared" si="198"/>
        <v>0</v>
      </c>
      <c r="AW27" s="79">
        <f t="shared" si="199"/>
        <v>0</v>
      </c>
      <c r="AX27" s="79">
        <f t="shared" si="200"/>
        <v>0</v>
      </c>
      <c r="AY27" s="79">
        <f t="shared" si="201"/>
        <v>0</v>
      </c>
      <c r="AZ27" s="79">
        <f t="shared" si="202"/>
        <v>0</v>
      </c>
      <c r="BA27" s="79">
        <f t="shared" si="203"/>
        <v>0</v>
      </c>
      <c r="BC27" s="76">
        <f t="shared" ca="1" si="137"/>
        <v>0</v>
      </c>
      <c r="BD27" s="76">
        <f t="shared" ca="1" si="137"/>
        <v>0</v>
      </c>
      <c r="BE27" s="76">
        <f t="shared" ca="1" si="137"/>
        <v>0</v>
      </c>
      <c r="BF27" s="76">
        <f t="shared" ca="1" si="137"/>
        <v>0</v>
      </c>
      <c r="BG27" s="76">
        <f t="shared" ca="1" si="137"/>
        <v>0</v>
      </c>
      <c r="BH27" s="76">
        <f t="shared" ca="1" si="137"/>
        <v>0</v>
      </c>
      <c r="BI27" s="76">
        <f t="shared" ca="1" si="137"/>
        <v>0</v>
      </c>
      <c r="BJ27" s="76">
        <f t="shared" ca="1" si="137"/>
        <v>0</v>
      </c>
      <c r="BK27" s="76">
        <f t="shared" ca="1" si="137"/>
        <v>0</v>
      </c>
      <c r="BL27" s="76">
        <f t="shared" ca="1" si="137"/>
        <v>0</v>
      </c>
      <c r="BM27" s="76">
        <f t="shared" ca="1" si="137"/>
        <v>0</v>
      </c>
      <c r="BN27" s="76">
        <f t="shared" ca="1" si="138"/>
        <v>0</v>
      </c>
      <c r="BO27" s="76">
        <f t="shared" ca="1" si="138"/>
        <v>0</v>
      </c>
      <c r="BP27" s="76">
        <f t="shared" ca="1" si="138"/>
        <v>0</v>
      </c>
      <c r="BQ27" s="76">
        <f t="shared" ca="1" si="138"/>
        <v>0</v>
      </c>
      <c r="BR27" s="76">
        <f t="shared" ca="1" si="138"/>
        <v>0</v>
      </c>
      <c r="BT27" s="76">
        <f t="shared" ca="1" si="139"/>
        <v>0</v>
      </c>
      <c r="BU27" s="76">
        <f t="shared" ca="1" si="139"/>
        <v>0</v>
      </c>
      <c r="BV27" s="76">
        <f t="shared" ca="1" si="139"/>
        <v>0</v>
      </c>
      <c r="BW27" s="76">
        <f t="shared" ca="1" si="139"/>
        <v>0</v>
      </c>
    </row>
    <row r="28" spans="2:75" s="74" customFormat="1">
      <c r="B28" s="79" t="s">
        <v>137</v>
      </c>
      <c r="C28" s="81" t="str">
        <f>'Get Started'!$D$7</f>
        <v>$</v>
      </c>
      <c r="D28" s="79" t="s">
        <v>113</v>
      </c>
      <c r="E28" s="82" t="s">
        <v>128</v>
      </c>
      <c r="G28" s="79">
        <v>0</v>
      </c>
      <c r="H28" s="79">
        <f t="shared" ref="H28:AO28" si="205">G28</f>
        <v>0</v>
      </c>
      <c r="I28" s="79">
        <f t="shared" si="205"/>
        <v>0</v>
      </c>
      <c r="J28" s="79">
        <f t="shared" si="205"/>
        <v>0</v>
      </c>
      <c r="K28" s="79">
        <f t="shared" si="205"/>
        <v>0</v>
      </c>
      <c r="L28" s="79">
        <f t="shared" si="205"/>
        <v>0</v>
      </c>
      <c r="M28" s="79">
        <f t="shared" si="205"/>
        <v>0</v>
      </c>
      <c r="N28" s="79">
        <f t="shared" si="205"/>
        <v>0</v>
      </c>
      <c r="O28" s="79">
        <f t="shared" si="205"/>
        <v>0</v>
      </c>
      <c r="P28" s="79">
        <f t="shared" si="205"/>
        <v>0</v>
      </c>
      <c r="Q28" s="79">
        <f t="shared" si="205"/>
        <v>0</v>
      </c>
      <c r="R28" s="79">
        <f t="shared" si="205"/>
        <v>0</v>
      </c>
      <c r="S28" s="79">
        <f t="shared" si="205"/>
        <v>0</v>
      </c>
      <c r="T28" s="79">
        <f t="shared" si="205"/>
        <v>0</v>
      </c>
      <c r="U28" s="79">
        <f t="shared" si="205"/>
        <v>0</v>
      </c>
      <c r="V28" s="79">
        <f t="shared" si="205"/>
        <v>0</v>
      </c>
      <c r="W28" s="79">
        <f t="shared" si="205"/>
        <v>0</v>
      </c>
      <c r="X28" s="79">
        <f t="shared" si="205"/>
        <v>0</v>
      </c>
      <c r="Y28" s="79">
        <f t="shared" si="205"/>
        <v>0</v>
      </c>
      <c r="Z28" s="79">
        <f t="shared" si="205"/>
        <v>0</v>
      </c>
      <c r="AA28" s="79">
        <f t="shared" si="205"/>
        <v>0</v>
      </c>
      <c r="AB28" s="79">
        <f t="shared" si="205"/>
        <v>0</v>
      </c>
      <c r="AC28" s="79">
        <f t="shared" si="205"/>
        <v>0</v>
      </c>
      <c r="AD28" s="79">
        <f t="shared" si="205"/>
        <v>0</v>
      </c>
      <c r="AE28" s="79">
        <f t="shared" si="205"/>
        <v>0</v>
      </c>
      <c r="AF28" s="79">
        <f t="shared" si="205"/>
        <v>0</v>
      </c>
      <c r="AG28" s="79">
        <f t="shared" si="205"/>
        <v>0</v>
      </c>
      <c r="AH28" s="79">
        <f t="shared" si="205"/>
        <v>0</v>
      </c>
      <c r="AI28" s="79">
        <f t="shared" si="205"/>
        <v>0</v>
      </c>
      <c r="AJ28" s="79">
        <f t="shared" si="205"/>
        <v>0</v>
      </c>
      <c r="AK28" s="79">
        <f t="shared" si="205"/>
        <v>0</v>
      </c>
      <c r="AL28" s="79">
        <f t="shared" si="205"/>
        <v>0</v>
      </c>
      <c r="AM28" s="79">
        <f t="shared" si="205"/>
        <v>0</v>
      </c>
      <c r="AN28" s="79">
        <f t="shared" si="205"/>
        <v>0</v>
      </c>
      <c r="AO28" s="79">
        <f t="shared" si="205"/>
        <v>0</v>
      </c>
      <c r="AP28" s="79">
        <f t="shared" si="192"/>
        <v>0</v>
      </c>
      <c r="AQ28" s="79">
        <f t="shared" si="193"/>
        <v>0</v>
      </c>
      <c r="AR28" s="79">
        <f t="shared" si="194"/>
        <v>0</v>
      </c>
      <c r="AS28" s="79">
        <f t="shared" si="195"/>
        <v>0</v>
      </c>
      <c r="AT28" s="79">
        <f t="shared" si="196"/>
        <v>0</v>
      </c>
      <c r="AU28" s="79">
        <f t="shared" si="197"/>
        <v>0</v>
      </c>
      <c r="AV28" s="79">
        <f t="shared" si="198"/>
        <v>0</v>
      </c>
      <c r="AW28" s="79">
        <f t="shared" si="199"/>
        <v>0</v>
      </c>
      <c r="AX28" s="79">
        <f t="shared" si="200"/>
        <v>0</v>
      </c>
      <c r="AY28" s="79">
        <f t="shared" si="201"/>
        <v>0</v>
      </c>
      <c r="AZ28" s="79">
        <f t="shared" si="202"/>
        <v>0</v>
      </c>
      <c r="BA28" s="79">
        <f t="shared" si="203"/>
        <v>0</v>
      </c>
      <c r="BC28" s="76">
        <f t="shared" ref="BC28:BM37" ca="1" si="206">SUMIFS($G28:$BA28,$G$4:$BA$4,BC$4,$G$3:$BA$3,BC$3)</f>
        <v>0</v>
      </c>
      <c r="BD28" s="76">
        <f t="shared" ca="1" si="206"/>
        <v>0</v>
      </c>
      <c r="BE28" s="76">
        <f t="shared" ca="1" si="206"/>
        <v>0</v>
      </c>
      <c r="BF28" s="76">
        <f t="shared" ca="1" si="206"/>
        <v>0</v>
      </c>
      <c r="BG28" s="76">
        <f t="shared" ca="1" si="206"/>
        <v>0</v>
      </c>
      <c r="BH28" s="76">
        <f t="shared" ca="1" si="206"/>
        <v>0</v>
      </c>
      <c r="BI28" s="76">
        <f t="shared" ca="1" si="206"/>
        <v>0</v>
      </c>
      <c r="BJ28" s="76">
        <f t="shared" ca="1" si="206"/>
        <v>0</v>
      </c>
      <c r="BK28" s="76">
        <f t="shared" ca="1" si="206"/>
        <v>0</v>
      </c>
      <c r="BL28" s="76">
        <f t="shared" ca="1" si="206"/>
        <v>0</v>
      </c>
      <c r="BM28" s="76">
        <f t="shared" ca="1" si="206"/>
        <v>0</v>
      </c>
      <c r="BN28" s="76">
        <f t="shared" ca="1" si="138"/>
        <v>0</v>
      </c>
      <c r="BO28" s="76">
        <f t="shared" ca="1" si="138"/>
        <v>0</v>
      </c>
      <c r="BP28" s="76">
        <f t="shared" ca="1" si="138"/>
        <v>0</v>
      </c>
      <c r="BQ28" s="76">
        <f t="shared" ca="1" si="138"/>
        <v>0</v>
      </c>
      <c r="BR28" s="76">
        <f t="shared" ca="1" si="138"/>
        <v>0</v>
      </c>
      <c r="BT28" s="76">
        <f t="shared" ca="1" si="139"/>
        <v>0</v>
      </c>
      <c r="BU28" s="76">
        <f t="shared" ca="1" si="139"/>
        <v>0</v>
      </c>
      <c r="BV28" s="76">
        <f t="shared" ca="1" si="139"/>
        <v>0</v>
      </c>
      <c r="BW28" s="76">
        <f t="shared" ca="1" si="139"/>
        <v>0</v>
      </c>
    </row>
    <row r="29" spans="2:75" s="74" customFormat="1">
      <c r="B29" s="79" t="s">
        <v>138</v>
      </c>
      <c r="C29" s="81" t="str">
        <f>'Get Started'!$D$7</f>
        <v>$</v>
      </c>
      <c r="D29" s="79" t="s">
        <v>41</v>
      </c>
      <c r="E29" s="82" t="s">
        <v>128</v>
      </c>
      <c r="G29" s="79">
        <v>0</v>
      </c>
      <c r="H29" s="79">
        <f t="shared" ref="H29:AO29" si="207">G29</f>
        <v>0</v>
      </c>
      <c r="I29" s="79">
        <f t="shared" si="207"/>
        <v>0</v>
      </c>
      <c r="J29" s="79">
        <f t="shared" si="207"/>
        <v>0</v>
      </c>
      <c r="K29" s="79">
        <f t="shared" si="207"/>
        <v>0</v>
      </c>
      <c r="L29" s="79">
        <f t="shared" si="207"/>
        <v>0</v>
      </c>
      <c r="M29" s="79">
        <f t="shared" si="207"/>
        <v>0</v>
      </c>
      <c r="N29" s="79">
        <f t="shared" si="207"/>
        <v>0</v>
      </c>
      <c r="O29" s="79">
        <f t="shared" si="207"/>
        <v>0</v>
      </c>
      <c r="P29" s="79">
        <f t="shared" si="207"/>
        <v>0</v>
      </c>
      <c r="Q29" s="79">
        <f t="shared" si="207"/>
        <v>0</v>
      </c>
      <c r="R29" s="79">
        <f t="shared" si="207"/>
        <v>0</v>
      </c>
      <c r="S29" s="79">
        <f t="shared" si="207"/>
        <v>0</v>
      </c>
      <c r="T29" s="79">
        <f t="shared" si="207"/>
        <v>0</v>
      </c>
      <c r="U29" s="79">
        <f t="shared" si="207"/>
        <v>0</v>
      </c>
      <c r="V29" s="79">
        <f t="shared" si="207"/>
        <v>0</v>
      </c>
      <c r="W29" s="79">
        <f t="shared" si="207"/>
        <v>0</v>
      </c>
      <c r="X29" s="79">
        <f t="shared" si="207"/>
        <v>0</v>
      </c>
      <c r="Y29" s="79">
        <f t="shared" si="207"/>
        <v>0</v>
      </c>
      <c r="Z29" s="79">
        <f t="shared" si="207"/>
        <v>0</v>
      </c>
      <c r="AA29" s="79">
        <f t="shared" si="207"/>
        <v>0</v>
      </c>
      <c r="AB29" s="79">
        <f t="shared" si="207"/>
        <v>0</v>
      </c>
      <c r="AC29" s="79">
        <f t="shared" si="207"/>
        <v>0</v>
      </c>
      <c r="AD29" s="79">
        <f t="shared" si="207"/>
        <v>0</v>
      </c>
      <c r="AE29" s="79">
        <f t="shared" si="207"/>
        <v>0</v>
      </c>
      <c r="AF29" s="79">
        <f t="shared" si="207"/>
        <v>0</v>
      </c>
      <c r="AG29" s="79">
        <f t="shared" si="207"/>
        <v>0</v>
      </c>
      <c r="AH29" s="79">
        <f t="shared" si="207"/>
        <v>0</v>
      </c>
      <c r="AI29" s="79">
        <f t="shared" si="207"/>
        <v>0</v>
      </c>
      <c r="AJ29" s="79">
        <f t="shared" si="207"/>
        <v>0</v>
      </c>
      <c r="AK29" s="79">
        <f t="shared" si="207"/>
        <v>0</v>
      </c>
      <c r="AL29" s="79">
        <f t="shared" si="207"/>
        <v>0</v>
      </c>
      <c r="AM29" s="79">
        <f t="shared" si="207"/>
        <v>0</v>
      </c>
      <c r="AN29" s="79">
        <f t="shared" si="207"/>
        <v>0</v>
      </c>
      <c r="AO29" s="79">
        <f t="shared" si="207"/>
        <v>0</v>
      </c>
      <c r="AP29" s="79">
        <f t="shared" si="192"/>
        <v>0</v>
      </c>
      <c r="AQ29" s="79">
        <f t="shared" si="193"/>
        <v>0</v>
      </c>
      <c r="AR29" s="79">
        <f t="shared" si="194"/>
        <v>0</v>
      </c>
      <c r="AS29" s="79">
        <f t="shared" si="195"/>
        <v>0</v>
      </c>
      <c r="AT29" s="79">
        <f t="shared" si="196"/>
        <v>0</v>
      </c>
      <c r="AU29" s="79">
        <f t="shared" si="197"/>
        <v>0</v>
      </c>
      <c r="AV29" s="79">
        <f t="shared" si="198"/>
        <v>0</v>
      </c>
      <c r="AW29" s="79">
        <f t="shared" si="199"/>
        <v>0</v>
      </c>
      <c r="AX29" s="79">
        <f t="shared" si="200"/>
        <v>0</v>
      </c>
      <c r="AY29" s="79">
        <f t="shared" si="201"/>
        <v>0</v>
      </c>
      <c r="AZ29" s="79">
        <f t="shared" si="202"/>
        <v>0</v>
      </c>
      <c r="BA29" s="79">
        <f t="shared" si="203"/>
        <v>0</v>
      </c>
      <c r="BC29" s="76">
        <f t="shared" ca="1" si="206"/>
        <v>0</v>
      </c>
      <c r="BD29" s="76">
        <f t="shared" ca="1" si="206"/>
        <v>0</v>
      </c>
      <c r="BE29" s="76">
        <f t="shared" ca="1" si="206"/>
        <v>0</v>
      </c>
      <c r="BF29" s="76">
        <f t="shared" ca="1" si="206"/>
        <v>0</v>
      </c>
      <c r="BG29" s="76">
        <f t="shared" ca="1" si="206"/>
        <v>0</v>
      </c>
      <c r="BH29" s="76">
        <f t="shared" ca="1" si="206"/>
        <v>0</v>
      </c>
      <c r="BI29" s="76">
        <f t="shared" ca="1" si="206"/>
        <v>0</v>
      </c>
      <c r="BJ29" s="76">
        <f t="shared" ca="1" si="206"/>
        <v>0</v>
      </c>
      <c r="BK29" s="76">
        <f t="shared" ca="1" si="206"/>
        <v>0</v>
      </c>
      <c r="BL29" s="76">
        <f t="shared" ca="1" si="206"/>
        <v>0</v>
      </c>
      <c r="BM29" s="76">
        <f t="shared" ca="1" si="206"/>
        <v>0</v>
      </c>
      <c r="BN29" s="76">
        <f t="shared" ca="1" si="138"/>
        <v>0</v>
      </c>
      <c r="BO29" s="76">
        <f t="shared" ca="1" si="138"/>
        <v>0</v>
      </c>
      <c r="BP29" s="76">
        <f t="shared" ca="1" si="138"/>
        <v>0</v>
      </c>
      <c r="BQ29" s="76">
        <f t="shared" ca="1" si="138"/>
        <v>0</v>
      </c>
      <c r="BR29" s="76">
        <f t="shared" ca="1" si="138"/>
        <v>0</v>
      </c>
      <c r="BT29" s="76">
        <f t="shared" ca="1" si="139"/>
        <v>0</v>
      </c>
      <c r="BU29" s="76">
        <f t="shared" ca="1" si="139"/>
        <v>0</v>
      </c>
      <c r="BV29" s="76">
        <f t="shared" ca="1" si="139"/>
        <v>0</v>
      </c>
      <c r="BW29" s="76">
        <f t="shared" ca="1" si="139"/>
        <v>0</v>
      </c>
    </row>
    <row r="30" spans="2:75" s="74" customFormat="1">
      <c r="B30" s="79" t="s">
        <v>139</v>
      </c>
      <c r="C30" s="81" t="str">
        <f>'Get Started'!$D$7</f>
        <v>$</v>
      </c>
      <c r="D30" s="79" t="s">
        <v>41</v>
      </c>
      <c r="E30" s="82" t="s">
        <v>128</v>
      </c>
      <c r="G30" s="79">
        <v>0</v>
      </c>
      <c r="H30" s="79">
        <f t="shared" ref="H30:AO30" si="208">G30</f>
        <v>0</v>
      </c>
      <c r="I30" s="79">
        <f t="shared" si="208"/>
        <v>0</v>
      </c>
      <c r="J30" s="79">
        <f t="shared" si="208"/>
        <v>0</v>
      </c>
      <c r="K30" s="79">
        <f t="shared" si="208"/>
        <v>0</v>
      </c>
      <c r="L30" s="79">
        <f t="shared" si="208"/>
        <v>0</v>
      </c>
      <c r="M30" s="79">
        <f t="shared" si="208"/>
        <v>0</v>
      </c>
      <c r="N30" s="79">
        <f t="shared" si="208"/>
        <v>0</v>
      </c>
      <c r="O30" s="79">
        <f t="shared" si="208"/>
        <v>0</v>
      </c>
      <c r="P30" s="79">
        <f t="shared" si="208"/>
        <v>0</v>
      </c>
      <c r="Q30" s="79">
        <f t="shared" si="208"/>
        <v>0</v>
      </c>
      <c r="R30" s="79">
        <f t="shared" si="208"/>
        <v>0</v>
      </c>
      <c r="S30" s="79">
        <f t="shared" si="208"/>
        <v>0</v>
      </c>
      <c r="T30" s="79">
        <f t="shared" si="208"/>
        <v>0</v>
      </c>
      <c r="U30" s="79">
        <f t="shared" si="208"/>
        <v>0</v>
      </c>
      <c r="V30" s="79">
        <f t="shared" si="208"/>
        <v>0</v>
      </c>
      <c r="W30" s="79">
        <f t="shared" si="208"/>
        <v>0</v>
      </c>
      <c r="X30" s="79">
        <f t="shared" si="208"/>
        <v>0</v>
      </c>
      <c r="Y30" s="79">
        <f t="shared" si="208"/>
        <v>0</v>
      </c>
      <c r="Z30" s="79">
        <f t="shared" si="208"/>
        <v>0</v>
      </c>
      <c r="AA30" s="79">
        <f t="shared" si="208"/>
        <v>0</v>
      </c>
      <c r="AB30" s="79">
        <f t="shared" si="208"/>
        <v>0</v>
      </c>
      <c r="AC30" s="79">
        <f t="shared" si="208"/>
        <v>0</v>
      </c>
      <c r="AD30" s="79">
        <f t="shared" si="208"/>
        <v>0</v>
      </c>
      <c r="AE30" s="79">
        <f t="shared" si="208"/>
        <v>0</v>
      </c>
      <c r="AF30" s="79">
        <f t="shared" si="208"/>
        <v>0</v>
      </c>
      <c r="AG30" s="79">
        <f t="shared" si="208"/>
        <v>0</v>
      </c>
      <c r="AH30" s="79">
        <f t="shared" si="208"/>
        <v>0</v>
      </c>
      <c r="AI30" s="79">
        <f t="shared" si="208"/>
        <v>0</v>
      </c>
      <c r="AJ30" s="79">
        <f t="shared" si="208"/>
        <v>0</v>
      </c>
      <c r="AK30" s="79">
        <f t="shared" si="208"/>
        <v>0</v>
      </c>
      <c r="AL30" s="79">
        <f t="shared" si="208"/>
        <v>0</v>
      </c>
      <c r="AM30" s="79">
        <f t="shared" si="208"/>
        <v>0</v>
      </c>
      <c r="AN30" s="79">
        <f t="shared" si="208"/>
        <v>0</v>
      </c>
      <c r="AO30" s="79">
        <f t="shared" si="208"/>
        <v>0</v>
      </c>
      <c r="AP30" s="79">
        <f t="shared" si="192"/>
        <v>0</v>
      </c>
      <c r="AQ30" s="79">
        <f t="shared" si="193"/>
        <v>0</v>
      </c>
      <c r="AR30" s="79">
        <f t="shared" si="194"/>
        <v>0</v>
      </c>
      <c r="AS30" s="79">
        <f t="shared" si="195"/>
        <v>0</v>
      </c>
      <c r="AT30" s="79">
        <f t="shared" si="196"/>
        <v>0</v>
      </c>
      <c r="AU30" s="79">
        <f t="shared" si="197"/>
        <v>0</v>
      </c>
      <c r="AV30" s="79">
        <f t="shared" si="198"/>
        <v>0</v>
      </c>
      <c r="AW30" s="79">
        <f t="shared" si="199"/>
        <v>0</v>
      </c>
      <c r="AX30" s="79">
        <f t="shared" si="200"/>
        <v>0</v>
      </c>
      <c r="AY30" s="79">
        <f t="shared" si="201"/>
        <v>0</v>
      </c>
      <c r="AZ30" s="79">
        <f t="shared" si="202"/>
        <v>0</v>
      </c>
      <c r="BA30" s="79">
        <f t="shared" si="203"/>
        <v>0</v>
      </c>
      <c r="BC30" s="76">
        <f t="shared" ca="1" si="206"/>
        <v>0</v>
      </c>
      <c r="BD30" s="76">
        <f t="shared" ca="1" si="206"/>
        <v>0</v>
      </c>
      <c r="BE30" s="76">
        <f t="shared" ca="1" si="206"/>
        <v>0</v>
      </c>
      <c r="BF30" s="76">
        <f t="shared" ca="1" si="206"/>
        <v>0</v>
      </c>
      <c r="BG30" s="76">
        <f t="shared" ca="1" si="206"/>
        <v>0</v>
      </c>
      <c r="BH30" s="76">
        <f t="shared" ca="1" si="206"/>
        <v>0</v>
      </c>
      <c r="BI30" s="76">
        <f t="shared" ca="1" si="206"/>
        <v>0</v>
      </c>
      <c r="BJ30" s="76">
        <f t="shared" ca="1" si="206"/>
        <v>0</v>
      </c>
      <c r="BK30" s="76">
        <f t="shared" ca="1" si="206"/>
        <v>0</v>
      </c>
      <c r="BL30" s="76">
        <f t="shared" ca="1" si="206"/>
        <v>0</v>
      </c>
      <c r="BM30" s="76">
        <f t="shared" ca="1" si="206"/>
        <v>0</v>
      </c>
      <c r="BN30" s="76">
        <f t="shared" ca="1" si="138"/>
        <v>0</v>
      </c>
      <c r="BO30" s="76">
        <f t="shared" ca="1" si="138"/>
        <v>0</v>
      </c>
      <c r="BP30" s="76">
        <f t="shared" ca="1" si="138"/>
        <v>0</v>
      </c>
      <c r="BQ30" s="76">
        <f t="shared" ca="1" si="138"/>
        <v>0</v>
      </c>
      <c r="BR30" s="76">
        <f t="shared" ca="1" si="138"/>
        <v>0</v>
      </c>
      <c r="BT30" s="76">
        <f t="shared" ca="1" si="139"/>
        <v>0</v>
      </c>
      <c r="BU30" s="76">
        <f t="shared" ca="1" si="139"/>
        <v>0</v>
      </c>
      <c r="BV30" s="76">
        <f t="shared" ca="1" si="139"/>
        <v>0</v>
      </c>
      <c r="BW30" s="76">
        <f t="shared" ca="1" si="139"/>
        <v>0</v>
      </c>
    </row>
    <row r="31" spans="2:75" s="74" customFormat="1">
      <c r="B31" s="79" t="s">
        <v>140</v>
      </c>
      <c r="C31" s="81" t="str">
        <f>'Get Started'!$D$7</f>
        <v>$</v>
      </c>
      <c r="D31" s="79" t="s">
        <v>41</v>
      </c>
      <c r="E31" s="82" t="s">
        <v>128</v>
      </c>
      <c r="G31" s="79">
        <v>0</v>
      </c>
      <c r="H31" s="79">
        <f t="shared" ref="H31:AO31" si="209">G31</f>
        <v>0</v>
      </c>
      <c r="I31" s="79">
        <f t="shared" si="209"/>
        <v>0</v>
      </c>
      <c r="J31" s="79">
        <f t="shared" si="209"/>
        <v>0</v>
      </c>
      <c r="K31" s="79">
        <f t="shared" si="209"/>
        <v>0</v>
      </c>
      <c r="L31" s="79">
        <f t="shared" si="209"/>
        <v>0</v>
      </c>
      <c r="M31" s="79">
        <f t="shared" si="209"/>
        <v>0</v>
      </c>
      <c r="N31" s="79">
        <f t="shared" si="209"/>
        <v>0</v>
      </c>
      <c r="O31" s="79">
        <f t="shared" si="209"/>
        <v>0</v>
      </c>
      <c r="P31" s="79">
        <f t="shared" si="209"/>
        <v>0</v>
      </c>
      <c r="Q31" s="79">
        <f t="shared" si="209"/>
        <v>0</v>
      </c>
      <c r="R31" s="79">
        <f t="shared" si="209"/>
        <v>0</v>
      </c>
      <c r="S31" s="79">
        <f t="shared" si="209"/>
        <v>0</v>
      </c>
      <c r="T31" s="79">
        <f t="shared" si="209"/>
        <v>0</v>
      </c>
      <c r="U31" s="79">
        <f t="shared" si="209"/>
        <v>0</v>
      </c>
      <c r="V31" s="79">
        <f t="shared" si="209"/>
        <v>0</v>
      </c>
      <c r="W31" s="79">
        <f t="shared" si="209"/>
        <v>0</v>
      </c>
      <c r="X31" s="79">
        <f t="shared" si="209"/>
        <v>0</v>
      </c>
      <c r="Y31" s="79">
        <f t="shared" si="209"/>
        <v>0</v>
      </c>
      <c r="Z31" s="79">
        <f t="shared" si="209"/>
        <v>0</v>
      </c>
      <c r="AA31" s="79">
        <f t="shared" si="209"/>
        <v>0</v>
      </c>
      <c r="AB31" s="79">
        <f t="shared" si="209"/>
        <v>0</v>
      </c>
      <c r="AC31" s="79">
        <f t="shared" si="209"/>
        <v>0</v>
      </c>
      <c r="AD31" s="79">
        <f t="shared" si="209"/>
        <v>0</v>
      </c>
      <c r="AE31" s="79">
        <f t="shared" si="209"/>
        <v>0</v>
      </c>
      <c r="AF31" s="79">
        <f t="shared" si="209"/>
        <v>0</v>
      </c>
      <c r="AG31" s="79">
        <f t="shared" si="209"/>
        <v>0</v>
      </c>
      <c r="AH31" s="79">
        <f t="shared" si="209"/>
        <v>0</v>
      </c>
      <c r="AI31" s="79">
        <f t="shared" si="209"/>
        <v>0</v>
      </c>
      <c r="AJ31" s="79">
        <f t="shared" si="209"/>
        <v>0</v>
      </c>
      <c r="AK31" s="79">
        <f t="shared" si="209"/>
        <v>0</v>
      </c>
      <c r="AL31" s="79">
        <f t="shared" si="209"/>
        <v>0</v>
      </c>
      <c r="AM31" s="79">
        <f t="shared" si="209"/>
        <v>0</v>
      </c>
      <c r="AN31" s="79">
        <f t="shared" si="209"/>
        <v>0</v>
      </c>
      <c r="AO31" s="79">
        <f t="shared" si="209"/>
        <v>0</v>
      </c>
      <c r="AP31" s="79">
        <f t="shared" si="192"/>
        <v>0</v>
      </c>
      <c r="AQ31" s="79">
        <f t="shared" si="193"/>
        <v>0</v>
      </c>
      <c r="AR31" s="79">
        <f t="shared" si="194"/>
        <v>0</v>
      </c>
      <c r="AS31" s="79">
        <f t="shared" si="195"/>
        <v>0</v>
      </c>
      <c r="AT31" s="79">
        <f t="shared" si="196"/>
        <v>0</v>
      </c>
      <c r="AU31" s="79">
        <f t="shared" si="197"/>
        <v>0</v>
      </c>
      <c r="AV31" s="79">
        <f t="shared" si="198"/>
        <v>0</v>
      </c>
      <c r="AW31" s="79">
        <f t="shared" si="199"/>
        <v>0</v>
      </c>
      <c r="AX31" s="79">
        <f t="shared" si="200"/>
        <v>0</v>
      </c>
      <c r="AY31" s="79">
        <f t="shared" si="201"/>
        <v>0</v>
      </c>
      <c r="AZ31" s="79">
        <f t="shared" si="202"/>
        <v>0</v>
      </c>
      <c r="BA31" s="79">
        <f t="shared" si="203"/>
        <v>0</v>
      </c>
      <c r="BC31" s="76">
        <f t="shared" ca="1" si="206"/>
        <v>0</v>
      </c>
      <c r="BD31" s="76">
        <f t="shared" ca="1" si="206"/>
        <v>0</v>
      </c>
      <c r="BE31" s="76">
        <f t="shared" ca="1" si="206"/>
        <v>0</v>
      </c>
      <c r="BF31" s="76">
        <f t="shared" ca="1" si="206"/>
        <v>0</v>
      </c>
      <c r="BG31" s="76">
        <f t="shared" ca="1" si="206"/>
        <v>0</v>
      </c>
      <c r="BH31" s="76">
        <f t="shared" ca="1" si="206"/>
        <v>0</v>
      </c>
      <c r="BI31" s="76">
        <f t="shared" ca="1" si="206"/>
        <v>0</v>
      </c>
      <c r="BJ31" s="76">
        <f t="shared" ca="1" si="206"/>
        <v>0</v>
      </c>
      <c r="BK31" s="76">
        <f t="shared" ca="1" si="206"/>
        <v>0</v>
      </c>
      <c r="BL31" s="76">
        <f t="shared" ca="1" si="206"/>
        <v>0</v>
      </c>
      <c r="BM31" s="76">
        <f t="shared" ca="1" si="206"/>
        <v>0</v>
      </c>
      <c r="BN31" s="76">
        <f t="shared" ca="1" si="138"/>
        <v>0</v>
      </c>
      <c r="BO31" s="76">
        <f t="shared" ca="1" si="138"/>
        <v>0</v>
      </c>
      <c r="BP31" s="76">
        <f t="shared" ca="1" si="138"/>
        <v>0</v>
      </c>
      <c r="BQ31" s="76">
        <f t="shared" ca="1" si="138"/>
        <v>0</v>
      </c>
      <c r="BR31" s="76">
        <f t="shared" ca="1" si="138"/>
        <v>0</v>
      </c>
      <c r="BT31" s="76">
        <f t="shared" ca="1" si="139"/>
        <v>0</v>
      </c>
      <c r="BU31" s="76">
        <f t="shared" ca="1" si="139"/>
        <v>0</v>
      </c>
      <c r="BV31" s="76">
        <f t="shared" ca="1" si="139"/>
        <v>0</v>
      </c>
      <c r="BW31" s="76">
        <f t="shared" ca="1" si="139"/>
        <v>0</v>
      </c>
    </row>
    <row r="32" spans="2:75" s="74" customFormat="1">
      <c r="B32" s="79" t="s">
        <v>141</v>
      </c>
      <c r="C32" s="81" t="str">
        <f>'Get Started'!$D$7</f>
        <v>$</v>
      </c>
      <c r="D32" s="79" t="s">
        <v>41</v>
      </c>
      <c r="E32" s="82" t="s">
        <v>128</v>
      </c>
      <c r="G32" s="79">
        <v>0</v>
      </c>
      <c r="H32" s="79">
        <f t="shared" ref="H32:AO32" si="210">G32</f>
        <v>0</v>
      </c>
      <c r="I32" s="79">
        <f t="shared" si="210"/>
        <v>0</v>
      </c>
      <c r="J32" s="79">
        <f t="shared" si="210"/>
        <v>0</v>
      </c>
      <c r="K32" s="79">
        <f t="shared" si="210"/>
        <v>0</v>
      </c>
      <c r="L32" s="79">
        <f t="shared" si="210"/>
        <v>0</v>
      </c>
      <c r="M32" s="79">
        <f t="shared" si="210"/>
        <v>0</v>
      </c>
      <c r="N32" s="79">
        <f t="shared" si="210"/>
        <v>0</v>
      </c>
      <c r="O32" s="79">
        <f t="shared" si="210"/>
        <v>0</v>
      </c>
      <c r="P32" s="79">
        <f t="shared" si="210"/>
        <v>0</v>
      </c>
      <c r="Q32" s="79">
        <f t="shared" si="210"/>
        <v>0</v>
      </c>
      <c r="R32" s="79">
        <f t="shared" si="210"/>
        <v>0</v>
      </c>
      <c r="S32" s="79">
        <f t="shared" si="210"/>
        <v>0</v>
      </c>
      <c r="T32" s="79">
        <f t="shared" si="210"/>
        <v>0</v>
      </c>
      <c r="U32" s="79">
        <f t="shared" si="210"/>
        <v>0</v>
      </c>
      <c r="V32" s="79">
        <f t="shared" si="210"/>
        <v>0</v>
      </c>
      <c r="W32" s="79">
        <f t="shared" si="210"/>
        <v>0</v>
      </c>
      <c r="X32" s="79">
        <f t="shared" si="210"/>
        <v>0</v>
      </c>
      <c r="Y32" s="79">
        <f t="shared" si="210"/>
        <v>0</v>
      </c>
      <c r="Z32" s="79">
        <f t="shared" si="210"/>
        <v>0</v>
      </c>
      <c r="AA32" s="79">
        <f t="shared" si="210"/>
        <v>0</v>
      </c>
      <c r="AB32" s="79">
        <f t="shared" si="210"/>
        <v>0</v>
      </c>
      <c r="AC32" s="79">
        <f t="shared" si="210"/>
        <v>0</v>
      </c>
      <c r="AD32" s="79">
        <f t="shared" si="210"/>
        <v>0</v>
      </c>
      <c r="AE32" s="79">
        <f t="shared" si="210"/>
        <v>0</v>
      </c>
      <c r="AF32" s="79">
        <f t="shared" si="210"/>
        <v>0</v>
      </c>
      <c r="AG32" s="79">
        <f t="shared" si="210"/>
        <v>0</v>
      </c>
      <c r="AH32" s="79">
        <f t="shared" si="210"/>
        <v>0</v>
      </c>
      <c r="AI32" s="79">
        <f t="shared" si="210"/>
        <v>0</v>
      </c>
      <c r="AJ32" s="79">
        <f t="shared" si="210"/>
        <v>0</v>
      </c>
      <c r="AK32" s="79">
        <f t="shared" si="210"/>
        <v>0</v>
      </c>
      <c r="AL32" s="79">
        <f t="shared" si="210"/>
        <v>0</v>
      </c>
      <c r="AM32" s="79">
        <f t="shared" si="210"/>
        <v>0</v>
      </c>
      <c r="AN32" s="79">
        <f t="shared" si="210"/>
        <v>0</v>
      </c>
      <c r="AO32" s="79">
        <f t="shared" si="210"/>
        <v>0</v>
      </c>
      <c r="AP32" s="79">
        <f t="shared" si="192"/>
        <v>0</v>
      </c>
      <c r="AQ32" s="79">
        <f t="shared" si="193"/>
        <v>0</v>
      </c>
      <c r="AR32" s="79">
        <f t="shared" si="194"/>
        <v>0</v>
      </c>
      <c r="AS32" s="79">
        <f t="shared" si="195"/>
        <v>0</v>
      </c>
      <c r="AT32" s="79">
        <f t="shared" si="196"/>
        <v>0</v>
      </c>
      <c r="AU32" s="79">
        <f t="shared" si="197"/>
        <v>0</v>
      </c>
      <c r="AV32" s="79">
        <f t="shared" si="198"/>
        <v>0</v>
      </c>
      <c r="AW32" s="79">
        <f t="shared" si="199"/>
        <v>0</v>
      </c>
      <c r="AX32" s="79">
        <f t="shared" si="200"/>
        <v>0</v>
      </c>
      <c r="AY32" s="79">
        <f t="shared" si="201"/>
        <v>0</v>
      </c>
      <c r="AZ32" s="79">
        <f t="shared" si="202"/>
        <v>0</v>
      </c>
      <c r="BA32" s="79">
        <f t="shared" si="203"/>
        <v>0</v>
      </c>
      <c r="BC32" s="76">
        <f t="shared" ca="1" si="206"/>
        <v>0</v>
      </c>
      <c r="BD32" s="76">
        <f t="shared" ca="1" si="206"/>
        <v>0</v>
      </c>
      <c r="BE32" s="76">
        <f t="shared" ca="1" si="206"/>
        <v>0</v>
      </c>
      <c r="BF32" s="76">
        <f t="shared" ca="1" si="206"/>
        <v>0</v>
      </c>
      <c r="BG32" s="76">
        <f t="shared" ca="1" si="206"/>
        <v>0</v>
      </c>
      <c r="BH32" s="76">
        <f t="shared" ca="1" si="206"/>
        <v>0</v>
      </c>
      <c r="BI32" s="76">
        <f t="shared" ca="1" si="206"/>
        <v>0</v>
      </c>
      <c r="BJ32" s="76">
        <f t="shared" ca="1" si="206"/>
        <v>0</v>
      </c>
      <c r="BK32" s="76">
        <f t="shared" ca="1" si="206"/>
        <v>0</v>
      </c>
      <c r="BL32" s="76">
        <f t="shared" ca="1" si="206"/>
        <v>0</v>
      </c>
      <c r="BM32" s="76">
        <f t="shared" ca="1" si="206"/>
        <v>0</v>
      </c>
      <c r="BN32" s="76">
        <f t="shared" ca="1" si="138"/>
        <v>0</v>
      </c>
      <c r="BO32" s="76">
        <f t="shared" ca="1" si="138"/>
        <v>0</v>
      </c>
      <c r="BP32" s="76">
        <f t="shared" ca="1" si="138"/>
        <v>0</v>
      </c>
      <c r="BQ32" s="76">
        <f t="shared" ca="1" si="138"/>
        <v>0</v>
      </c>
      <c r="BR32" s="76">
        <f t="shared" ca="1" si="138"/>
        <v>0</v>
      </c>
      <c r="BT32" s="76">
        <f t="shared" ca="1" si="139"/>
        <v>0</v>
      </c>
      <c r="BU32" s="76">
        <f t="shared" ca="1" si="139"/>
        <v>0</v>
      </c>
      <c r="BV32" s="76">
        <f t="shared" ca="1" si="139"/>
        <v>0</v>
      </c>
      <c r="BW32" s="76">
        <f t="shared" ca="1" si="139"/>
        <v>0</v>
      </c>
    </row>
    <row r="33" spans="2:75" s="74" customFormat="1">
      <c r="B33" s="79" t="s">
        <v>142</v>
      </c>
      <c r="C33" s="81" t="str">
        <f>'Get Started'!$D$7</f>
        <v>$</v>
      </c>
      <c r="D33" s="79" t="s">
        <v>41</v>
      </c>
      <c r="E33" s="82" t="s">
        <v>128</v>
      </c>
      <c r="G33" s="79">
        <v>0</v>
      </c>
      <c r="H33" s="79">
        <f t="shared" ref="H33:AO33" si="211">G33</f>
        <v>0</v>
      </c>
      <c r="I33" s="79">
        <f t="shared" si="211"/>
        <v>0</v>
      </c>
      <c r="J33" s="79">
        <f t="shared" si="211"/>
        <v>0</v>
      </c>
      <c r="K33" s="79">
        <f t="shared" si="211"/>
        <v>0</v>
      </c>
      <c r="L33" s="79">
        <f t="shared" si="211"/>
        <v>0</v>
      </c>
      <c r="M33" s="79">
        <f t="shared" si="211"/>
        <v>0</v>
      </c>
      <c r="N33" s="79">
        <f t="shared" si="211"/>
        <v>0</v>
      </c>
      <c r="O33" s="79">
        <f t="shared" si="211"/>
        <v>0</v>
      </c>
      <c r="P33" s="79">
        <f t="shared" si="211"/>
        <v>0</v>
      </c>
      <c r="Q33" s="79">
        <f t="shared" si="211"/>
        <v>0</v>
      </c>
      <c r="R33" s="79">
        <f t="shared" si="211"/>
        <v>0</v>
      </c>
      <c r="S33" s="79">
        <f t="shared" si="211"/>
        <v>0</v>
      </c>
      <c r="T33" s="79">
        <f t="shared" si="211"/>
        <v>0</v>
      </c>
      <c r="U33" s="79">
        <f t="shared" si="211"/>
        <v>0</v>
      </c>
      <c r="V33" s="79">
        <f t="shared" si="211"/>
        <v>0</v>
      </c>
      <c r="W33" s="79">
        <f t="shared" si="211"/>
        <v>0</v>
      </c>
      <c r="X33" s="79">
        <f t="shared" si="211"/>
        <v>0</v>
      </c>
      <c r="Y33" s="79">
        <f t="shared" si="211"/>
        <v>0</v>
      </c>
      <c r="Z33" s="79">
        <f t="shared" si="211"/>
        <v>0</v>
      </c>
      <c r="AA33" s="79">
        <f t="shared" si="211"/>
        <v>0</v>
      </c>
      <c r="AB33" s="79">
        <f t="shared" si="211"/>
        <v>0</v>
      </c>
      <c r="AC33" s="79">
        <f t="shared" si="211"/>
        <v>0</v>
      </c>
      <c r="AD33" s="79">
        <f t="shared" si="211"/>
        <v>0</v>
      </c>
      <c r="AE33" s="79">
        <f t="shared" si="211"/>
        <v>0</v>
      </c>
      <c r="AF33" s="79">
        <f t="shared" si="211"/>
        <v>0</v>
      </c>
      <c r="AG33" s="79">
        <f t="shared" si="211"/>
        <v>0</v>
      </c>
      <c r="AH33" s="79">
        <f t="shared" si="211"/>
        <v>0</v>
      </c>
      <c r="AI33" s="79">
        <f t="shared" si="211"/>
        <v>0</v>
      </c>
      <c r="AJ33" s="79">
        <f t="shared" si="211"/>
        <v>0</v>
      </c>
      <c r="AK33" s="79">
        <f t="shared" si="211"/>
        <v>0</v>
      </c>
      <c r="AL33" s="79">
        <f t="shared" si="211"/>
        <v>0</v>
      </c>
      <c r="AM33" s="79">
        <f t="shared" si="211"/>
        <v>0</v>
      </c>
      <c r="AN33" s="79">
        <f t="shared" si="211"/>
        <v>0</v>
      </c>
      <c r="AO33" s="79">
        <f t="shared" si="211"/>
        <v>0</v>
      </c>
      <c r="AP33" s="79">
        <f t="shared" si="192"/>
        <v>0</v>
      </c>
      <c r="AQ33" s="79">
        <f t="shared" si="193"/>
        <v>0</v>
      </c>
      <c r="AR33" s="79">
        <f t="shared" si="194"/>
        <v>0</v>
      </c>
      <c r="AS33" s="79">
        <f t="shared" si="195"/>
        <v>0</v>
      </c>
      <c r="AT33" s="79">
        <f t="shared" si="196"/>
        <v>0</v>
      </c>
      <c r="AU33" s="79">
        <f t="shared" si="197"/>
        <v>0</v>
      </c>
      <c r="AV33" s="79">
        <f t="shared" si="198"/>
        <v>0</v>
      </c>
      <c r="AW33" s="79">
        <f t="shared" si="199"/>
        <v>0</v>
      </c>
      <c r="AX33" s="79">
        <f t="shared" si="200"/>
        <v>0</v>
      </c>
      <c r="AY33" s="79">
        <f t="shared" si="201"/>
        <v>0</v>
      </c>
      <c r="AZ33" s="79">
        <f t="shared" si="202"/>
        <v>0</v>
      </c>
      <c r="BA33" s="79">
        <f t="shared" si="203"/>
        <v>0</v>
      </c>
      <c r="BC33" s="76">
        <f t="shared" ca="1" si="206"/>
        <v>0</v>
      </c>
      <c r="BD33" s="76">
        <f t="shared" ca="1" si="206"/>
        <v>0</v>
      </c>
      <c r="BE33" s="76">
        <f t="shared" ca="1" si="206"/>
        <v>0</v>
      </c>
      <c r="BF33" s="76">
        <f t="shared" ca="1" si="206"/>
        <v>0</v>
      </c>
      <c r="BG33" s="76">
        <f t="shared" ca="1" si="206"/>
        <v>0</v>
      </c>
      <c r="BH33" s="76">
        <f t="shared" ca="1" si="206"/>
        <v>0</v>
      </c>
      <c r="BI33" s="76">
        <f t="shared" ca="1" si="206"/>
        <v>0</v>
      </c>
      <c r="BJ33" s="76">
        <f t="shared" ca="1" si="206"/>
        <v>0</v>
      </c>
      <c r="BK33" s="76">
        <f t="shared" ca="1" si="206"/>
        <v>0</v>
      </c>
      <c r="BL33" s="76">
        <f t="shared" ca="1" si="206"/>
        <v>0</v>
      </c>
      <c r="BM33" s="76">
        <f t="shared" ca="1" si="206"/>
        <v>0</v>
      </c>
      <c r="BN33" s="76">
        <f t="shared" ca="1" si="138"/>
        <v>0</v>
      </c>
      <c r="BO33" s="76">
        <f t="shared" ca="1" si="138"/>
        <v>0</v>
      </c>
      <c r="BP33" s="76">
        <f t="shared" ca="1" si="138"/>
        <v>0</v>
      </c>
      <c r="BQ33" s="76">
        <f t="shared" ca="1" si="138"/>
        <v>0</v>
      </c>
      <c r="BR33" s="76">
        <f t="shared" ca="1" si="138"/>
        <v>0</v>
      </c>
      <c r="BT33" s="76">
        <f t="shared" ca="1" si="139"/>
        <v>0</v>
      </c>
      <c r="BU33" s="76">
        <f t="shared" ca="1" si="139"/>
        <v>0</v>
      </c>
      <c r="BV33" s="76">
        <f t="shared" ca="1" si="139"/>
        <v>0</v>
      </c>
      <c r="BW33" s="76">
        <f t="shared" ca="1" si="139"/>
        <v>0</v>
      </c>
    </row>
    <row r="34" spans="2:75" s="74" customFormat="1">
      <c r="B34" s="79" t="s">
        <v>143</v>
      </c>
      <c r="C34" s="81" t="str">
        <f>'Get Started'!$D$7</f>
        <v>$</v>
      </c>
      <c r="D34" s="79" t="s">
        <v>54</v>
      </c>
      <c r="E34" s="82" t="s">
        <v>128</v>
      </c>
      <c r="G34" s="79">
        <v>0</v>
      </c>
      <c r="H34" s="79">
        <f t="shared" ref="H34:AO34" si="212">G34</f>
        <v>0</v>
      </c>
      <c r="I34" s="79">
        <f t="shared" si="212"/>
        <v>0</v>
      </c>
      <c r="J34" s="79">
        <f t="shared" si="212"/>
        <v>0</v>
      </c>
      <c r="K34" s="79">
        <f t="shared" si="212"/>
        <v>0</v>
      </c>
      <c r="L34" s="79">
        <f t="shared" si="212"/>
        <v>0</v>
      </c>
      <c r="M34" s="79">
        <f t="shared" si="212"/>
        <v>0</v>
      </c>
      <c r="N34" s="79">
        <f t="shared" si="212"/>
        <v>0</v>
      </c>
      <c r="O34" s="79">
        <f t="shared" si="212"/>
        <v>0</v>
      </c>
      <c r="P34" s="79">
        <f t="shared" si="212"/>
        <v>0</v>
      </c>
      <c r="Q34" s="79">
        <f t="shared" si="212"/>
        <v>0</v>
      </c>
      <c r="R34" s="79">
        <f t="shared" si="212"/>
        <v>0</v>
      </c>
      <c r="S34" s="79">
        <f t="shared" si="212"/>
        <v>0</v>
      </c>
      <c r="T34" s="79">
        <f t="shared" si="212"/>
        <v>0</v>
      </c>
      <c r="U34" s="79">
        <f t="shared" si="212"/>
        <v>0</v>
      </c>
      <c r="V34" s="79">
        <f t="shared" si="212"/>
        <v>0</v>
      </c>
      <c r="W34" s="79">
        <f t="shared" si="212"/>
        <v>0</v>
      </c>
      <c r="X34" s="79">
        <f t="shared" si="212"/>
        <v>0</v>
      </c>
      <c r="Y34" s="79">
        <f t="shared" si="212"/>
        <v>0</v>
      </c>
      <c r="Z34" s="79">
        <f t="shared" si="212"/>
        <v>0</v>
      </c>
      <c r="AA34" s="79">
        <f t="shared" si="212"/>
        <v>0</v>
      </c>
      <c r="AB34" s="79">
        <f t="shared" si="212"/>
        <v>0</v>
      </c>
      <c r="AC34" s="79">
        <f t="shared" si="212"/>
        <v>0</v>
      </c>
      <c r="AD34" s="79">
        <f t="shared" si="212"/>
        <v>0</v>
      </c>
      <c r="AE34" s="79">
        <f t="shared" si="212"/>
        <v>0</v>
      </c>
      <c r="AF34" s="79">
        <f t="shared" si="212"/>
        <v>0</v>
      </c>
      <c r="AG34" s="79">
        <f t="shared" si="212"/>
        <v>0</v>
      </c>
      <c r="AH34" s="79">
        <f t="shared" si="212"/>
        <v>0</v>
      </c>
      <c r="AI34" s="79">
        <f t="shared" si="212"/>
        <v>0</v>
      </c>
      <c r="AJ34" s="79">
        <f t="shared" si="212"/>
        <v>0</v>
      </c>
      <c r="AK34" s="79">
        <f t="shared" si="212"/>
        <v>0</v>
      </c>
      <c r="AL34" s="79">
        <f t="shared" si="212"/>
        <v>0</v>
      </c>
      <c r="AM34" s="79">
        <f t="shared" si="212"/>
        <v>0</v>
      </c>
      <c r="AN34" s="79">
        <f t="shared" si="212"/>
        <v>0</v>
      </c>
      <c r="AO34" s="79">
        <f t="shared" si="212"/>
        <v>0</v>
      </c>
      <c r="AP34" s="79">
        <f t="shared" si="192"/>
        <v>0</v>
      </c>
      <c r="AQ34" s="79">
        <f t="shared" si="193"/>
        <v>0</v>
      </c>
      <c r="AR34" s="79">
        <f t="shared" si="194"/>
        <v>0</v>
      </c>
      <c r="AS34" s="79">
        <f t="shared" si="195"/>
        <v>0</v>
      </c>
      <c r="AT34" s="79">
        <f t="shared" si="196"/>
        <v>0</v>
      </c>
      <c r="AU34" s="79">
        <f t="shared" si="197"/>
        <v>0</v>
      </c>
      <c r="AV34" s="79">
        <f t="shared" si="198"/>
        <v>0</v>
      </c>
      <c r="AW34" s="79">
        <f t="shared" si="199"/>
        <v>0</v>
      </c>
      <c r="AX34" s="79">
        <f t="shared" si="200"/>
        <v>0</v>
      </c>
      <c r="AY34" s="79">
        <f t="shared" si="201"/>
        <v>0</v>
      </c>
      <c r="AZ34" s="79">
        <f t="shared" si="202"/>
        <v>0</v>
      </c>
      <c r="BA34" s="79">
        <f t="shared" si="203"/>
        <v>0</v>
      </c>
      <c r="BC34" s="76">
        <f t="shared" ca="1" si="206"/>
        <v>0</v>
      </c>
      <c r="BD34" s="76">
        <f t="shared" ca="1" si="206"/>
        <v>0</v>
      </c>
      <c r="BE34" s="76">
        <f t="shared" ca="1" si="206"/>
        <v>0</v>
      </c>
      <c r="BF34" s="76">
        <f t="shared" ca="1" si="206"/>
        <v>0</v>
      </c>
      <c r="BG34" s="76">
        <f t="shared" ca="1" si="206"/>
        <v>0</v>
      </c>
      <c r="BH34" s="76">
        <f t="shared" ca="1" si="206"/>
        <v>0</v>
      </c>
      <c r="BI34" s="76">
        <f t="shared" ca="1" si="206"/>
        <v>0</v>
      </c>
      <c r="BJ34" s="76">
        <f t="shared" ca="1" si="206"/>
        <v>0</v>
      </c>
      <c r="BK34" s="76">
        <f t="shared" ca="1" si="206"/>
        <v>0</v>
      </c>
      <c r="BL34" s="76">
        <f t="shared" ca="1" si="206"/>
        <v>0</v>
      </c>
      <c r="BM34" s="76">
        <f t="shared" ca="1" si="206"/>
        <v>0</v>
      </c>
      <c r="BN34" s="76">
        <f t="shared" ref="BN34:BR49" ca="1" si="213">SUMIFS($G34:$BA34,$G$4:$BA$4,BN$4,$G$3:$BA$3,BN$3)</f>
        <v>0</v>
      </c>
      <c r="BO34" s="76">
        <f t="shared" ca="1" si="213"/>
        <v>0</v>
      </c>
      <c r="BP34" s="76">
        <f t="shared" ca="1" si="213"/>
        <v>0</v>
      </c>
      <c r="BQ34" s="76">
        <f t="shared" ca="1" si="213"/>
        <v>0</v>
      </c>
      <c r="BR34" s="76">
        <f t="shared" ca="1" si="213"/>
        <v>0</v>
      </c>
      <c r="BT34" s="76">
        <f t="shared" ca="1" si="139"/>
        <v>0</v>
      </c>
      <c r="BU34" s="76">
        <f t="shared" ca="1" si="139"/>
        <v>0</v>
      </c>
      <c r="BV34" s="76">
        <f t="shared" ca="1" si="139"/>
        <v>0</v>
      </c>
      <c r="BW34" s="76">
        <f t="shared" ca="1" si="139"/>
        <v>0</v>
      </c>
    </row>
    <row r="35" spans="2:75" s="74" customFormat="1">
      <c r="B35" s="79" t="s">
        <v>144</v>
      </c>
      <c r="C35" s="81" t="str">
        <f>'Get Started'!$D$7</f>
        <v>$</v>
      </c>
      <c r="D35" s="79" t="s">
        <v>41</v>
      </c>
      <c r="E35" s="82" t="s">
        <v>128</v>
      </c>
      <c r="G35" s="79">
        <v>0</v>
      </c>
      <c r="H35" s="79">
        <f t="shared" ref="H35:AO35" si="214">G35</f>
        <v>0</v>
      </c>
      <c r="I35" s="79">
        <f t="shared" si="214"/>
        <v>0</v>
      </c>
      <c r="J35" s="79">
        <f t="shared" si="214"/>
        <v>0</v>
      </c>
      <c r="K35" s="79">
        <f t="shared" si="214"/>
        <v>0</v>
      </c>
      <c r="L35" s="79">
        <f t="shared" si="214"/>
        <v>0</v>
      </c>
      <c r="M35" s="79">
        <f t="shared" si="214"/>
        <v>0</v>
      </c>
      <c r="N35" s="79">
        <f t="shared" si="214"/>
        <v>0</v>
      </c>
      <c r="O35" s="79">
        <f t="shared" si="214"/>
        <v>0</v>
      </c>
      <c r="P35" s="79">
        <f t="shared" si="214"/>
        <v>0</v>
      </c>
      <c r="Q35" s="79">
        <f t="shared" si="214"/>
        <v>0</v>
      </c>
      <c r="R35" s="79">
        <f t="shared" si="214"/>
        <v>0</v>
      </c>
      <c r="S35" s="79">
        <f t="shared" si="214"/>
        <v>0</v>
      </c>
      <c r="T35" s="79">
        <f t="shared" si="214"/>
        <v>0</v>
      </c>
      <c r="U35" s="79">
        <f t="shared" si="214"/>
        <v>0</v>
      </c>
      <c r="V35" s="79">
        <f t="shared" si="214"/>
        <v>0</v>
      </c>
      <c r="W35" s="79">
        <f t="shared" si="214"/>
        <v>0</v>
      </c>
      <c r="X35" s="79">
        <f t="shared" si="214"/>
        <v>0</v>
      </c>
      <c r="Y35" s="79">
        <f t="shared" si="214"/>
        <v>0</v>
      </c>
      <c r="Z35" s="79">
        <f t="shared" si="214"/>
        <v>0</v>
      </c>
      <c r="AA35" s="79">
        <f t="shared" si="214"/>
        <v>0</v>
      </c>
      <c r="AB35" s="79">
        <f t="shared" si="214"/>
        <v>0</v>
      </c>
      <c r="AC35" s="79">
        <f t="shared" si="214"/>
        <v>0</v>
      </c>
      <c r="AD35" s="79">
        <f t="shared" si="214"/>
        <v>0</v>
      </c>
      <c r="AE35" s="79">
        <f t="shared" si="214"/>
        <v>0</v>
      </c>
      <c r="AF35" s="79">
        <f t="shared" si="214"/>
        <v>0</v>
      </c>
      <c r="AG35" s="79">
        <f t="shared" si="214"/>
        <v>0</v>
      </c>
      <c r="AH35" s="79">
        <f t="shared" si="214"/>
        <v>0</v>
      </c>
      <c r="AI35" s="79">
        <f t="shared" si="214"/>
        <v>0</v>
      </c>
      <c r="AJ35" s="79">
        <f t="shared" si="214"/>
        <v>0</v>
      </c>
      <c r="AK35" s="79">
        <f t="shared" si="214"/>
        <v>0</v>
      </c>
      <c r="AL35" s="79">
        <f t="shared" si="214"/>
        <v>0</v>
      </c>
      <c r="AM35" s="79">
        <f t="shared" si="214"/>
        <v>0</v>
      </c>
      <c r="AN35" s="79">
        <f t="shared" si="214"/>
        <v>0</v>
      </c>
      <c r="AO35" s="79">
        <f t="shared" si="214"/>
        <v>0</v>
      </c>
      <c r="AP35" s="79">
        <f t="shared" si="192"/>
        <v>0</v>
      </c>
      <c r="AQ35" s="79">
        <f t="shared" si="193"/>
        <v>0</v>
      </c>
      <c r="AR35" s="79">
        <f t="shared" si="194"/>
        <v>0</v>
      </c>
      <c r="AS35" s="79">
        <f t="shared" si="195"/>
        <v>0</v>
      </c>
      <c r="AT35" s="79">
        <f t="shared" si="196"/>
        <v>0</v>
      </c>
      <c r="AU35" s="79">
        <f t="shared" si="197"/>
        <v>0</v>
      </c>
      <c r="AV35" s="79">
        <f t="shared" si="198"/>
        <v>0</v>
      </c>
      <c r="AW35" s="79">
        <f t="shared" si="199"/>
        <v>0</v>
      </c>
      <c r="AX35" s="79">
        <f t="shared" si="200"/>
        <v>0</v>
      </c>
      <c r="AY35" s="79">
        <f t="shared" si="201"/>
        <v>0</v>
      </c>
      <c r="AZ35" s="79">
        <f t="shared" si="202"/>
        <v>0</v>
      </c>
      <c r="BA35" s="79">
        <f t="shared" si="203"/>
        <v>0</v>
      </c>
      <c r="BC35" s="76">
        <f t="shared" ca="1" si="206"/>
        <v>0</v>
      </c>
      <c r="BD35" s="76">
        <f t="shared" ca="1" si="206"/>
        <v>0</v>
      </c>
      <c r="BE35" s="76">
        <f t="shared" ca="1" si="206"/>
        <v>0</v>
      </c>
      <c r="BF35" s="76">
        <f t="shared" ca="1" si="206"/>
        <v>0</v>
      </c>
      <c r="BG35" s="76">
        <f t="shared" ca="1" si="206"/>
        <v>0</v>
      </c>
      <c r="BH35" s="76">
        <f t="shared" ca="1" si="206"/>
        <v>0</v>
      </c>
      <c r="BI35" s="76">
        <f t="shared" ca="1" si="206"/>
        <v>0</v>
      </c>
      <c r="BJ35" s="76">
        <f t="shared" ca="1" si="206"/>
        <v>0</v>
      </c>
      <c r="BK35" s="76">
        <f t="shared" ca="1" si="206"/>
        <v>0</v>
      </c>
      <c r="BL35" s="76">
        <f t="shared" ca="1" si="206"/>
        <v>0</v>
      </c>
      <c r="BM35" s="76">
        <f t="shared" ca="1" si="206"/>
        <v>0</v>
      </c>
      <c r="BN35" s="76">
        <f t="shared" ca="1" si="213"/>
        <v>0</v>
      </c>
      <c r="BO35" s="76">
        <f t="shared" ca="1" si="213"/>
        <v>0</v>
      </c>
      <c r="BP35" s="76">
        <f t="shared" ca="1" si="213"/>
        <v>0</v>
      </c>
      <c r="BQ35" s="76">
        <f t="shared" ca="1" si="213"/>
        <v>0</v>
      </c>
      <c r="BR35" s="76">
        <f t="shared" ca="1" si="213"/>
        <v>0</v>
      </c>
      <c r="BT35" s="76">
        <f t="shared" ca="1" si="139"/>
        <v>0</v>
      </c>
      <c r="BU35" s="76">
        <f t="shared" ca="1" si="139"/>
        <v>0</v>
      </c>
      <c r="BV35" s="76">
        <f t="shared" ca="1" si="139"/>
        <v>0</v>
      </c>
      <c r="BW35" s="76">
        <f t="shared" ca="1" si="139"/>
        <v>0</v>
      </c>
    </row>
    <row r="36" spans="2:75" s="74" customFormat="1">
      <c r="B36" s="79" t="s">
        <v>145</v>
      </c>
      <c r="C36" s="81" t="str">
        <f>'Get Started'!$D$7</f>
        <v>$</v>
      </c>
      <c r="D36" s="79" t="s">
        <v>41</v>
      </c>
      <c r="E36" s="82" t="s">
        <v>128</v>
      </c>
      <c r="G36" s="79">
        <v>0</v>
      </c>
      <c r="H36" s="79">
        <f t="shared" ref="H36:AO36" si="215">G36</f>
        <v>0</v>
      </c>
      <c r="I36" s="79">
        <f t="shared" si="215"/>
        <v>0</v>
      </c>
      <c r="J36" s="79">
        <f t="shared" si="215"/>
        <v>0</v>
      </c>
      <c r="K36" s="79">
        <f t="shared" si="215"/>
        <v>0</v>
      </c>
      <c r="L36" s="79">
        <f t="shared" si="215"/>
        <v>0</v>
      </c>
      <c r="M36" s="79">
        <f t="shared" si="215"/>
        <v>0</v>
      </c>
      <c r="N36" s="79">
        <f t="shared" si="215"/>
        <v>0</v>
      </c>
      <c r="O36" s="79">
        <f t="shared" si="215"/>
        <v>0</v>
      </c>
      <c r="P36" s="79">
        <f t="shared" si="215"/>
        <v>0</v>
      </c>
      <c r="Q36" s="79">
        <f t="shared" si="215"/>
        <v>0</v>
      </c>
      <c r="R36" s="79">
        <f t="shared" si="215"/>
        <v>0</v>
      </c>
      <c r="S36" s="79">
        <f t="shared" si="215"/>
        <v>0</v>
      </c>
      <c r="T36" s="79">
        <f t="shared" si="215"/>
        <v>0</v>
      </c>
      <c r="U36" s="79">
        <f t="shared" si="215"/>
        <v>0</v>
      </c>
      <c r="V36" s="79">
        <f t="shared" si="215"/>
        <v>0</v>
      </c>
      <c r="W36" s="79">
        <f t="shared" si="215"/>
        <v>0</v>
      </c>
      <c r="X36" s="79">
        <f t="shared" si="215"/>
        <v>0</v>
      </c>
      <c r="Y36" s="79">
        <f t="shared" si="215"/>
        <v>0</v>
      </c>
      <c r="Z36" s="79">
        <f t="shared" si="215"/>
        <v>0</v>
      </c>
      <c r="AA36" s="79">
        <f t="shared" si="215"/>
        <v>0</v>
      </c>
      <c r="AB36" s="79">
        <f t="shared" si="215"/>
        <v>0</v>
      </c>
      <c r="AC36" s="79">
        <f t="shared" si="215"/>
        <v>0</v>
      </c>
      <c r="AD36" s="79">
        <f t="shared" si="215"/>
        <v>0</v>
      </c>
      <c r="AE36" s="79">
        <f t="shared" si="215"/>
        <v>0</v>
      </c>
      <c r="AF36" s="79">
        <f t="shared" si="215"/>
        <v>0</v>
      </c>
      <c r="AG36" s="79">
        <f t="shared" si="215"/>
        <v>0</v>
      </c>
      <c r="AH36" s="79">
        <f t="shared" si="215"/>
        <v>0</v>
      </c>
      <c r="AI36" s="79">
        <f t="shared" si="215"/>
        <v>0</v>
      </c>
      <c r="AJ36" s="79">
        <f t="shared" si="215"/>
        <v>0</v>
      </c>
      <c r="AK36" s="79">
        <f t="shared" si="215"/>
        <v>0</v>
      </c>
      <c r="AL36" s="79">
        <f t="shared" si="215"/>
        <v>0</v>
      </c>
      <c r="AM36" s="79">
        <f t="shared" si="215"/>
        <v>0</v>
      </c>
      <c r="AN36" s="79">
        <f t="shared" si="215"/>
        <v>0</v>
      </c>
      <c r="AO36" s="79">
        <f t="shared" si="215"/>
        <v>0</v>
      </c>
      <c r="AP36" s="79">
        <f t="shared" si="192"/>
        <v>0</v>
      </c>
      <c r="AQ36" s="79">
        <f t="shared" si="193"/>
        <v>0</v>
      </c>
      <c r="AR36" s="79">
        <f t="shared" si="194"/>
        <v>0</v>
      </c>
      <c r="AS36" s="79">
        <f t="shared" si="195"/>
        <v>0</v>
      </c>
      <c r="AT36" s="79">
        <f t="shared" si="196"/>
        <v>0</v>
      </c>
      <c r="AU36" s="79">
        <f t="shared" si="197"/>
        <v>0</v>
      </c>
      <c r="AV36" s="79">
        <f t="shared" si="198"/>
        <v>0</v>
      </c>
      <c r="AW36" s="79">
        <f t="shared" si="199"/>
        <v>0</v>
      </c>
      <c r="AX36" s="79">
        <f t="shared" si="200"/>
        <v>0</v>
      </c>
      <c r="AY36" s="79">
        <f t="shared" si="201"/>
        <v>0</v>
      </c>
      <c r="AZ36" s="79">
        <f t="shared" si="202"/>
        <v>0</v>
      </c>
      <c r="BA36" s="79">
        <f t="shared" si="203"/>
        <v>0</v>
      </c>
      <c r="BC36" s="76">
        <f t="shared" ca="1" si="206"/>
        <v>0</v>
      </c>
      <c r="BD36" s="76">
        <f t="shared" ca="1" si="206"/>
        <v>0</v>
      </c>
      <c r="BE36" s="76">
        <f t="shared" ca="1" si="206"/>
        <v>0</v>
      </c>
      <c r="BF36" s="76">
        <f t="shared" ca="1" si="206"/>
        <v>0</v>
      </c>
      <c r="BG36" s="76">
        <f t="shared" ca="1" si="206"/>
        <v>0</v>
      </c>
      <c r="BH36" s="76">
        <f t="shared" ca="1" si="206"/>
        <v>0</v>
      </c>
      <c r="BI36" s="76">
        <f t="shared" ca="1" si="206"/>
        <v>0</v>
      </c>
      <c r="BJ36" s="76">
        <f t="shared" ca="1" si="206"/>
        <v>0</v>
      </c>
      <c r="BK36" s="76">
        <f t="shared" ca="1" si="206"/>
        <v>0</v>
      </c>
      <c r="BL36" s="76">
        <f t="shared" ca="1" si="206"/>
        <v>0</v>
      </c>
      <c r="BM36" s="76">
        <f t="shared" ca="1" si="206"/>
        <v>0</v>
      </c>
      <c r="BN36" s="76">
        <f t="shared" ca="1" si="213"/>
        <v>0</v>
      </c>
      <c r="BO36" s="76">
        <f t="shared" ca="1" si="213"/>
        <v>0</v>
      </c>
      <c r="BP36" s="76">
        <f t="shared" ca="1" si="213"/>
        <v>0</v>
      </c>
      <c r="BQ36" s="76">
        <f t="shared" ca="1" si="213"/>
        <v>0</v>
      </c>
      <c r="BR36" s="76">
        <f t="shared" ca="1" si="213"/>
        <v>0</v>
      </c>
      <c r="BT36" s="76">
        <f t="shared" ca="1" si="139"/>
        <v>0</v>
      </c>
      <c r="BU36" s="76">
        <f t="shared" ca="1" si="139"/>
        <v>0</v>
      </c>
      <c r="BV36" s="76">
        <f t="shared" ca="1" si="139"/>
        <v>0</v>
      </c>
      <c r="BW36" s="76">
        <f t="shared" ca="1" si="139"/>
        <v>0</v>
      </c>
    </row>
    <row r="37" spans="2:75" s="74" customFormat="1">
      <c r="B37" s="79" t="s">
        <v>146</v>
      </c>
      <c r="C37" s="81" t="str">
        <f>'Get Started'!$D$7</f>
        <v>$</v>
      </c>
      <c r="D37" s="79" t="s">
        <v>41</v>
      </c>
      <c r="E37" s="82" t="s">
        <v>128</v>
      </c>
      <c r="G37" s="79">
        <v>0</v>
      </c>
      <c r="H37" s="79">
        <f t="shared" ref="H37:AO37" si="216">G37</f>
        <v>0</v>
      </c>
      <c r="I37" s="79">
        <f t="shared" si="216"/>
        <v>0</v>
      </c>
      <c r="J37" s="79">
        <f t="shared" si="216"/>
        <v>0</v>
      </c>
      <c r="K37" s="79">
        <f t="shared" si="216"/>
        <v>0</v>
      </c>
      <c r="L37" s="79">
        <f t="shared" si="216"/>
        <v>0</v>
      </c>
      <c r="M37" s="79">
        <f t="shared" si="216"/>
        <v>0</v>
      </c>
      <c r="N37" s="79">
        <f t="shared" si="216"/>
        <v>0</v>
      </c>
      <c r="O37" s="79">
        <f t="shared" si="216"/>
        <v>0</v>
      </c>
      <c r="P37" s="79">
        <f t="shared" si="216"/>
        <v>0</v>
      </c>
      <c r="Q37" s="79">
        <f t="shared" si="216"/>
        <v>0</v>
      </c>
      <c r="R37" s="79">
        <f t="shared" si="216"/>
        <v>0</v>
      </c>
      <c r="S37" s="79">
        <f t="shared" si="216"/>
        <v>0</v>
      </c>
      <c r="T37" s="79">
        <f t="shared" si="216"/>
        <v>0</v>
      </c>
      <c r="U37" s="79">
        <f t="shared" si="216"/>
        <v>0</v>
      </c>
      <c r="V37" s="79">
        <f t="shared" si="216"/>
        <v>0</v>
      </c>
      <c r="W37" s="79">
        <f t="shared" si="216"/>
        <v>0</v>
      </c>
      <c r="X37" s="79">
        <f t="shared" si="216"/>
        <v>0</v>
      </c>
      <c r="Y37" s="79">
        <f t="shared" si="216"/>
        <v>0</v>
      </c>
      <c r="Z37" s="79">
        <f t="shared" si="216"/>
        <v>0</v>
      </c>
      <c r="AA37" s="79">
        <f t="shared" si="216"/>
        <v>0</v>
      </c>
      <c r="AB37" s="79">
        <f t="shared" si="216"/>
        <v>0</v>
      </c>
      <c r="AC37" s="79">
        <f t="shared" si="216"/>
        <v>0</v>
      </c>
      <c r="AD37" s="79">
        <f t="shared" si="216"/>
        <v>0</v>
      </c>
      <c r="AE37" s="79">
        <f t="shared" si="216"/>
        <v>0</v>
      </c>
      <c r="AF37" s="79">
        <f t="shared" si="216"/>
        <v>0</v>
      </c>
      <c r="AG37" s="79">
        <f t="shared" si="216"/>
        <v>0</v>
      </c>
      <c r="AH37" s="79">
        <f t="shared" si="216"/>
        <v>0</v>
      </c>
      <c r="AI37" s="79">
        <f t="shared" si="216"/>
        <v>0</v>
      </c>
      <c r="AJ37" s="79">
        <f t="shared" si="216"/>
        <v>0</v>
      </c>
      <c r="AK37" s="79">
        <f t="shared" si="216"/>
        <v>0</v>
      </c>
      <c r="AL37" s="79">
        <f t="shared" si="216"/>
        <v>0</v>
      </c>
      <c r="AM37" s="79">
        <f t="shared" si="216"/>
        <v>0</v>
      </c>
      <c r="AN37" s="79">
        <f t="shared" si="216"/>
        <v>0</v>
      </c>
      <c r="AO37" s="79">
        <f t="shared" si="216"/>
        <v>0</v>
      </c>
      <c r="AP37" s="79">
        <f t="shared" si="192"/>
        <v>0</v>
      </c>
      <c r="AQ37" s="79">
        <f t="shared" si="193"/>
        <v>0</v>
      </c>
      <c r="AR37" s="79">
        <f t="shared" si="194"/>
        <v>0</v>
      </c>
      <c r="AS37" s="79">
        <f t="shared" si="195"/>
        <v>0</v>
      </c>
      <c r="AT37" s="79">
        <f t="shared" si="196"/>
        <v>0</v>
      </c>
      <c r="AU37" s="79">
        <f t="shared" si="197"/>
        <v>0</v>
      </c>
      <c r="AV37" s="79">
        <f t="shared" si="198"/>
        <v>0</v>
      </c>
      <c r="AW37" s="79">
        <f t="shared" si="199"/>
        <v>0</v>
      </c>
      <c r="AX37" s="79">
        <f t="shared" si="200"/>
        <v>0</v>
      </c>
      <c r="AY37" s="79">
        <f t="shared" si="201"/>
        <v>0</v>
      </c>
      <c r="AZ37" s="79">
        <f t="shared" si="202"/>
        <v>0</v>
      </c>
      <c r="BA37" s="79">
        <f t="shared" si="203"/>
        <v>0</v>
      </c>
      <c r="BC37" s="76">
        <f t="shared" ca="1" si="206"/>
        <v>0</v>
      </c>
      <c r="BD37" s="76">
        <f t="shared" ca="1" si="206"/>
        <v>0</v>
      </c>
      <c r="BE37" s="76">
        <f t="shared" ca="1" si="206"/>
        <v>0</v>
      </c>
      <c r="BF37" s="76">
        <f t="shared" ca="1" si="206"/>
        <v>0</v>
      </c>
      <c r="BG37" s="76">
        <f t="shared" ca="1" si="206"/>
        <v>0</v>
      </c>
      <c r="BH37" s="76">
        <f t="shared" ca="1" si="206"/>
        <v>0</v>
      </c>
      <c r="BI37" s="76">
        <f t="shared" ca="1" si="206"/>
        <v>0</v>
      </c>
      <c r="BJ37" s="76">
        <f t="shared" ca="1" si="206"/>
        <v>0</v>
      </c>
      <c r="BK37" s="76">
        <f t="shared" ca="1" si="206"/>
        <v>0</v>
      </c>
      <c r="BL37" s="76">
        <f t="shared" ca="1" si="206"/>
        <v>0</v>
      </c>
      <c r="BM37" s="76">
        <f t="shared" ca="1" si="206"/>
        <v>0</v>
      </c>
      <c r="BN37" s="76">
        <f t="shared" ca="1" si="213"/>
        <v>0</v>
      </c>
      <c r="BO37" s="76">
        <f t="shared" ca="1" si="213"/>
        <v>0</v>
      </c>
      <c r="BP37" s="76">
        <f t="shared" ca="1" si="213"/>
        <v>0</v>
      </c>
      <c r="BQ37" s="76">
        <f t="shared" ca="1" si="213"/>
        <v>0</v>
      </c>
      <c r="BR37" s="76">
        <f t="shared" ca="1" si="213"/>
        <v>0</v>
      </c>
      <c r="BT37" s="76">
        <f t="shared" ca="1" si="139"/>
        <v>0</v>
      </c>
      <c r="BU37" s="76">
        <f t="shared" ca="1" si="139"/>
        <v>0</v>
      </c>
      <c r="BV37" s="76">
        <f t="shared" ca="1" si="139"/>
        <v>0</v>
      </c>
      <c r="BW37" s="76">
        <f t="shared" ca="1" si="139"/>
        <v>0</v>
      </c>
    </row>
    <row r="38" spans="2:75" s="74" customFormat="1">
      <c r="B38" s="79" t="s">
        <v>38</v>
      </c>
      <c r="C38" s="81" t="str">
        <f>'Get Started'!$D$7</f>
        <v>$</v>
      </c>
      <c r="D38" s="79" t="s">
        <v>38</v>
      </c>
      <c r="E38" s="82" t="s">
        <v>128</v>
      </c>
      <c r="G38" s="79">
        <v>0</v>
      </c>
      <c r="H38" s="79">
        <f t="shared" ref="H38:AO38" si="217">G38</f>
        <v>0</v>
      </c>
      <c r="I38" s="79">
        <f t="shared" si="217"/>
        <v>0</v>
      </c>
      <c r="J38" s="79">
        <f t="shared" si="217"/>
        <v>0</v>
      </c>
      <c r="K38" s="79">
        <f t="shared" si="217"/>
        <v>0</v>
      </c>
      <c r="L38" s="79">
        <f t="shared" si="217"/>
        <v>0</v>
      </c>
      <c r="M38" s="79">
        <f t="shared" si="217"/>
        <v>0</v>
      </c>
      <c r="N38" s="79">
        <f t="shared" si="217"/>
        <v>0</v>
      </c>
      <c r="O38" s="79">
        <f t="shared" si="217"/>
        <v>0</v>
      </c>
      <c r="P38" s="79">
        <f t="shared" si="217"/>
        <v>0</v>
      </c>
      <c r="Q38" s="79">
        <f t="shared" si="217"/>
        <v>0</v>
      </c>
      <c r="R38" s="79">
        <f t="shared" si="217"/>
        <v>0</v>
      </c>
      <c r="S38" s="79">
        <f t="shared" si="217"/>
        <v>0</v>
      </c>
      <c r="T38" s="79">
        <f t="shared" si="217"/>
        <v>0</v>
      </c>
      <c r="U38" s="79">
        <f t="shared" si="217"/>
        <v>0</v>
      </c>
      <c r="V38" s="79">
        <f t="shared" si="217"/>
        <v>0</v>
      </c>
      <c r="W38" s="79">
        <f t="shared" si="217"/>
        <v>0</v>
      </c>
      <c r="X38" s="79">
        <f t="shared" si="217"/>
        <v>0</v>
      </c>
      <c r="Y38" s="79">
        <f t="shared" si="217"/>
        <v>0</v>
      </c>
      <c r="Z38" s="79">
        <f t="shared" si="217"/>
        <v>0</v>
      </c>
      <c r="AA38" s="79">
        <f t="shared" si="217"/>
        <v>0</v>
      </c>
      <c r="AB38" s="79">
        <f t="shared" si="217"/>
        <v>0</v>
      </c>
      <c r="AC38" s="79">
        <f t="shared" si="217"/>
        <v>0</v>
      </c>
      <c r="AD38" s="79">
        <f t="shared" si="217"/>
        <v>0</v>
      </c>
      <c r="AE38" s="79">
        <f t="shared" si="217"/>
        <v>0</v>
      </c>
      <c r="AF38" s="79">
        <f t="shared" si="217"/>
        <v>0</v>
      </c>
      <c r="AG38" s="79">
        <f t="shared" si="217"/>
        <v>0</v>
      </c>
      <c r="AH38" s="79">
        <f t="shared" si="217"/>
        <v>0</v>
      </c>
      <c r="AI38" s="79">
        <f t="shared" si="217"/>
        <v>0</v>
      </c>
      <c r="AJ38" s="79">
        <f t="shared" si="217"/>
        <v>0</v>
      </c>
      <c r="AK38" s="79">
        <f t="shared" si="217"/>
        <v>0</v>
      </c>
      <c r="AL38" s="79">
        <f t="shared" si="217"/>
        <v>0</v>
      </c>
      <c r="AM38" s="79">
        <f t="shared" si="217"/>
        <v>0</v>
      </c>
      <c r="AN38" s="79">
        <f t="shared" si="217"/>
        <v>0</v>
      </c>
      <c r="AO38" s="79">
        <f t="shared" si="217"/>
        <v>0</v>
      </c>
      <c r="AP38" s="79">
        <f t="shared" si="192"/>
        <v>0</v>
      </c>
      <c r="AQ38" s="79">
        <f t="shared" si="193"/>
        <v>0</v>
      </c>
      <c r="AR38" s="79">
        <f t="shared" si="194"/>
        <v>0</v>
      </c>
      <c r="AS38" s="79">
        <f t="shared" si="195"/>
        <v>0</v>
      </c>
      <c r="AT38" s="79">
        <f t="shared" si="196"/>
        <v>0</v>
      </c>
      <c r="AU38" s="79">
        <f t="shared" si="197"/>
        <v>0</v>
      </c>
      <c r="AV38" s="79">
        <f t="shared" si="198"/>
        <v>0</v>
      </c>
      <c r="AW38" s="79">
        <f t="shared" si="199"/>
        <v>0</v>
      </c>
      <c r="AX38" s="79">
        <f t="shared" si="200"/>
        <v>0</v>
      </c>
      <c r="AY38" s="79">
        <f t="shared" si="201"/>
        <v>0</v>
      </c>
      <c r="AZ38" s="79">
        <f t="shared" si="202"/>
        <v>0</v>
      </c>
      <c r="BA38" s="79">
        <f t="shared" si="203"/>
        <v>0</v>
      </c>
      <c r="BC38" s="76">
        <f t="shared" ref="BC38:BM47" ca="1" si="218">SUMIFS($G38:$BA38,$G$4:$BA$4,BC$4,$G$3:$BA$3,BC$3)</f>
        <v>0</v>
      </c>
      <c r="BD38" s="76">
        <f t="shared" ca="1" si="218"/>
        <v>0</v>
      </c>
      <c r="BE38" s="76">
        <f t="shared" ca="1" si="218"/>
        <v>0</v>
      </c>
      <c r="BF38" s="76">
        <f t="shared" ca="1" si="218"/>
        <v>0</v>
      </c>
      <c r="BG38" s="76">
        <f t="shared" ca="1" si="218"/>
        <v>0</v>
      </c>
      <c r="BH38" s="76">
        <f t="shared" ca="1" si="218"/>
        <v>0</v>
      </c>
      <c r="BI38" s="76">
        <f t="shared" ca="1" si="218"/>
        <v>0</v>
      </c>
      <c r="BJ38" s="76">
        <f t="shared" ca="1" si="218"/>
        <v>0</v>
      </c>
      <c r="BK38" s="76">
        <f t="shared" ca="1" si="218"/>
        <v>0</v>
      </c>
      <c r="BL38" s="76">
        <f t="shared" ca="1" si="218"/>
        <v>0</v>
      </c>
      <c r="BM38" s="76">
        <f t="shared" ca="1" si="218"/>
        <v>0</v>
      </c>
      <c r="BN38" s="76">
        <f t="shared" ca="1" si="213"/>
        <v>0</v>
      </c>
      <c r="BO38" s="76">
        <f t="shared" ca="1" si="213"/>
        <v>0</v>
      </c>
      <c r="BP38" s="76">
        <f t="shared" ca="1" si="213"/>
        <v>0</v>
      </c>
      <c r="BQ38" s="76">
        <f t="shared" ca="1" si="213"/>
        <v>0</v>
      </c>
      <c r="BR38" s="76">
        <f t="shared" ca="1" si="213"/>
        <v>0</v>
      </c>
      <c r="BT38" s="76">
        <f t="shared" ref="BT38:BW50" ca="1" si="219">SUMIFS($G38:$BA38,$G$4:$BA$4,BT$4)</f>
        <v>0</v>
      </c>
      <c r="BU38" s="76">
        <f t="shared" ca="1" si="219"/>
        <v>0</v>
      </c>
      <c r="BV38" s="76">
        <f t="shared" ca="1" si="219"/>
        <v>0</v>
      </c>
      <c r="BW38" s="76">
        <f t="shared" ca="1" si="219"/>
        <v>0</v>
      </c>
    </row>
    <row r="39" spans="2:75" s="74" customFormat="1">
      <c r="B39" s="79" t="s">
        <v>38</v>
      </c>
      <c r="C39" s="81" t="str">
        <f>'Get Started'!$D$7</f>
        <v>$</v>
      </c>
      <c r="D39" s="79" t="s">
        <v>38</v>
      </c>
      <c r="E39" s="82" t="s">
        <v>128</v>
      </c>
      <c r="G39" s="79">
        <v>0</v>
      </c>
      <c r="H39" s="79">
        <f t="shared" ref="H39:AO39" si="220">G39</f>
        <v>0</v>
      </c>
      <c r="I39" s="79">
        <f t="shared" si="220"/>
        <v>0</v>
      </c>
      <c r="J39" s="79">
        <f t="shared" si="220"/>
        <v>0</v>
      </c>
      <c r="K39" s="79">
        <f t="shared" si="220"/>
        <v>0</v>
      </c>
      <c r="L39" s="79">
        <f t="shared" si="220"/>
        <v>0</v>
      </c>
      <c r="M39" s="79">
        <f t="shared" si="220"/>
        <v>0</v>
      </c>
      <c r="N39" s="79">
        <f t="shared" si="220"/>
        <v>0</v>
      </c>
      <c r="O39" s="79">
        <f t="shared" si="220"/>
        <v>0</v>
      </c>
      <c r="P39" s="79">
        <f t="shared" si="220"/>
        <v>0</v>
      </c>
      <c r="Q39" s="79">
        <f t="shared" si="220"/>
        <v>0</v>
      </c>
      <c r="R39" s="79">
        <f t="shared" si="220"/>
        <v>0</v>
      </c>
      <c r="S39" s="79">
        <f t="shared" si="220"/>
        <v>0</v>
      </c>
      <c r="T39" s="79">
        <f t="shared" si="220"/>
        <v>0</v>
      </c>
      <c r="U39" s="79">
        <f t="shared" si="220"/>
        <v>0</v>
      </c>
      <c r="V39" s="79">
        <f t="shared" si="220"/>
        <v>0</v>
      </c>
      <c r="W39" s="79">
        <f t="shared" si="220"/>
        <v>0</v>
      </c>
      <c r="X39" s="79">
        <f t="shared" si="220"/>
        <v>0</v>
      </c>
      <c r="Y39" s="79">
        <f t="shared" si="220"/>
        <v>0</v>
      </c>
      <c r="Z39" s="79">
        <f t="shared" si="220"/>
        <v>0</v>
      </c>
      <c r="AA39" s="79">
        <f t="shared" si="220"/>
        <v>0</v>
      </c>
      <c r="AB39" s="79">
        <f t="shared" si="220"/>
        <v>0</v>
      </c>
      <c r="AC39" s="79">
        <f t="shared" si="220"/>
        <v>0</v>
      </c>
      <c r="AD39" s="79">
        <f t="shared" si="220"/>
        <v>0</v>
      </c>
      <c r="AE39" s="79">
        <f t="shared" si="220"/>
        <v>0</v>
      </c>
      <c r="AF39" s="79">
        <f t="shared" si="220"/>
        <v>0</v>
      </c>
      <c r="AG39" s="79">
        <f t="shared" si="220"/>
        <v>0</v>
      </c>
      <c r="AH39" s="79">
        <f t="shared" si="220"/>
        <v>0</v>
      </c>
      <c r="AI39" s="79">
        <f t="shared" si="220"/>
        <v>0</v>
      </c>
      <c r="AJ39" s="79">
        <f t="shared" si="220"/>
        <v>0</v>
      </c>
      <c r="AK39" s="79">
        <f t="shared" si="220"/>
        <v>0</v>
      </c>
      <c r="AL39" s="79">
        <f t="shared" si="220"/>
        <v>0</v>
      </c>
      <c r="AM39" s="79">
        <f t="shared" si="220"/>
        <v>0</v>
      </c>
      <c r="AN39" s="79">
        <f t="shared" si="220"/>
        <v>0</v>
      </c>
      <c r="AO39" s="79">
        <f t="shared" si="220"/>
        <v>0</v>
      </c>
      <c r="AP39" s="79">
        <f t="shared" si="192"/>
        <v>0</v>
      </c>
      <c r="AQ39" s="79">
        <f t="shared" si="193"/>
        <v>0</v>
      </c>
      <c r="AR39" s="79">
        <f t="shared" si="194"/>
        <v>0</v>
      </c>
      <c r="AS39" s="79">
        <f t="shared" si="195"/>
        <v>0</v>
      </c>
      <c r="AT39" s="79">
        <f t="shared" si="196"/>
        <v>0</v>
      </c>
      <c r="AU39" s="79">
        <f t="shared" si="197"/>
        <v>0</v>
      </c>
      <c r="AV39" s="79">
        <f t="shared" si="198"/>
        <v>0</v>
      </c>
      <c r="AW39" s="79">
        <f t="shared" si="199"/>
        <v>0</v>
      </c>
      <c r="AX39" s="79">
        <f t="shared" si="200"/>
        <v>0</v>
      </c>
      <c r="AY39" s="79">
        <f t="shared" si="201"/>
        <v>0</v>
      </c>
      <c r="AZ39" s="79">
        <f t="shared" si="202"/>
        <v>0</v>
      </c>
      <c r="BA39" s="79">
        <f t="shared" si="203"/>
        <v>0</v>
      </c>
      <c r="BC39" s="76">
        <f t="shared" ca="1" si="218"/>
        <v>0</v>
      </c>
      <c r="BD39" s="76">
        <f t="shared" ca="1" si="218"/>
        <v>0</v>
      </c>
      <c r="BE39" s="76">
        <f t="shared" ca="1" si="218"/>
        <v>0</v>
      </c>
      <c r="BF39" s="76">
        <f t="shared" ca="1" si="218"/>
        <v>0</v>
      </c>
      <c r="BG39" s="76">
        <f t="shared" ca="1" si="218"/>
        <v>0</v>
      </c>
      <c r="BH39" s="76">
        <f t="shared" ca="1" si="218"/>
        <v>0</v>
      </c>
      <c r="BI39" s="76">
        <f t="shared" ca="1" si="218"/>
        <v>0</v>
      </c>
      <c r="BJ39" s="76">
        <f t="shared" ca="1" si="218"/>
        <v>0</v>
      </c>
      <c r="BK39" s="76">
        <f t="shared" ca="1" si="218"/>
        <v>0</v>
      </c>
      <c r="BL39" s="76">
        <f t="shared" ca="1" si="218"/>
        <v>0</v>
      </c>
      <c r="BM39" s="76">
        <f t="shared" ca="1" si="218"/>
        <v>0</v>
      </c>
      <c r="BN39" s="76">
        <f t="shared" ca="1" si="213"/>
        <v>0</v>
      </c>
      <c r="BO39" s="76">
        <f t="shared" ca="1" si="213"/>
        <v>0</v>
      </c>
      <c r="BP39" s="76">
        <f t="shared" ca="1" si="213"/>
        <v>0</v>
      </c>
      <c r="BQ39" s="76">
        <f t="shared" ca="1" si="213"/>
        <v>0</v>
      </c>
      <c r="BR39" s="76">
        <f t="shared" ca="1" si="213"/>
        <v>0</v>
      </c>
      <c r="BT39" s="76">
        <f t="shared" ca="1" si="219"/>
        <v>0</v>
      </c>
      <c r="BU39" s="76">
        <f t="shared" ca="1" si="219"/>
        <v>0</v>
      </c>
      <c r="BV39" s="76">
        <f t="shared" ca="1" si="219"/>
        <v>0</v>
      </c>
      <c r="BW39" s="76">
        <f t="shared" ca="1" si="219"/>
        <v>0</v>
      </c>
    </row>
    <row r="40" spans="2:75" s="74" customFormat="1">
      <c r="B40" s="79" t="s">
        <v>38</v>
      </c>
      <c r="C40" s="81" t="str">
        <f>'Get Started'!$D$7</f>
        <v>$</v>
      </c>
      <c r="D40" s="79" t="s">
        <v>38</v>
      </c>
      <c r="E40" s="82" t="s">
        <v>128</v>
      </c>
      <c r="G40" s="79">
        <v>0</v>
      </c>
      <c r="H40" s="79">
        <f t="shared" ref="H40:AO40" si="221">G40</f>
        <v>0</v>
      </c>
      <c r="I40" s="79">
        <f t="shared" si="221"/>
        <v>0</v>
      </c>
      <c r="J40" s="79">
        <f t="shared" si="221"/>
        <v>0</v>
      </c>
      <c r="K40" s="79">
        <f t="shared" si="221"/>
        <v>0</v>
      </c>
      <c r="L40" s="79">
        <f t="shared" si="221"/>
        <v>0</v>
      </c>
      <c r="M40" s="79">
        <f t="shared" si="221"/>
        <v>0</v>
      </c>
      <c r="N40" s="79">
        <f t="shared" si="221"/>
        <v>0</v>
      </c>
      <c r="O40" s="79">
        <f t="shared" si="221"/>
        <v>0</v>
      </c>
      <c r="P40" s="79">
        <f t="shared" si="221"/>
        <v>0</v>
      </c>
      <c r="Q40" s="79">
        <f t="shared" si="221"/>
        <v>0</v>
      </c>
      <c r="R40" s="79">
        <f t="shared" si="221"/>
        <v>0</v>
      </c>
      <c r="S40" s="79">
        <f t="shared" si="221"/>
        <v>0</v>
      </c>
      <c r="T40" s="79">
        <f t="shared" si="221"/>
        <v>0</v>
      </c>
      <c r="U40" s="79">
        <f t="shared" si="221"/>
        <v>0</v>
      </c>
      <c r="V40" s="79">
        <f t="shared" si="221"/>
        <v>0</v>
      </c>
      <c r="W40" s="79">
        <f t="shared" si="221"/>
        <v>0</v>
      </c>
      <c r="X40" s="79">
        <f t="shared" si="221"/>
        <v>0</v>
      </c>
      <c r="Y40" s="79">
        <f t="shared" si="221"/>
        <v>0</v>
      </c>
      <c r="Z40" s="79">
        <f t="shared" si="221"/>
        <v>0</v>
      </c>
      <c r="AA40" s="79">
        <f t="shared" si="221"/>
        <v>0</v>
      </c>
      <c r="AB40" s="79">
        <f t="shared" si="221"/>
        <v>0</v>
      </c>
      <c r="AC40" s="79">
        <f t="shared" si="221"/>
        <v>0</v>
      </c>
      <c r="AD40" s="79">
        <f t="shared" si="221"/>
        <v>0</v>
      </c>
      <c r="AE40" s="79">
        <f t="shared" si="221"/>
        <v>0</v>
      </c>
      <c r="AF40" s="79">
        <f t="shared" si="221"/>
        <v>0</v>
      </c>
      <c r="AG40" s="79">
        <f t="shared" si="221"/>
        <v>0</v>
      </c>
      <c r="AH40" s="79">
        <f t="shared" si="221"/>
        <v>0</v>
      </c>
      <c r="AI40" s="79">
        <f t="shared" si="221"/>
        <v>0</v>
      </c>
      <c r="AJ40" s="79">
        <f t="shared" si="221"/>
        <v>0</v>
      </c>
      <c r="AK40" s="79">
        <f t="shared" si="221"/>
        <v>0</v>
      </c>
      <c r="AL40" s="79">
        <f t="shared" si="221"/>
        <v>0</v>
      </c>
      <c r="AM40" s="79">
        <f t="shared" si="221"/>
        <v>0</v>
      </c>
      <c r="AN40" s="79">
        <f t="shared" si="221"/>
        <v>0</v>
      </c>
      <c r="AO40" s="79">
        <f t="shared" si="221"/>
        <v>0</v>
      </c>
      <c r="AP40" s="79">
        <f t="shared" si="192"/>
        <v>0</v>
      </c>
      <c r="AQ40" s="79">
        <f t="shared" si="193"/>
        <v>0</v>
      </c>
      <c r="AR40" s="79">
        <f t="shared" si="194"/>
        <v>0</v>
      </c>
      <c r="AS40" s="79">
        <f t="shared" si="195"/>
        <v>0</v>
      </c>
      <c r="AT40" s="79">
        <f t="shared" si="196"/>
        <v>0</v>
      </c>
      <c r="AU40" s="79">
        <f t="shared" si="197"/>
        <v>0</v>
      </c>
      <c r="AV40" s="79">
        <f t="shared" si="198"/>
        <v>0</v>
      </c>
      <c r="AW40" s="79">
        <f t="shared" si="199"/>
        <v>0</v>
      </c>
      <c r="AX40" s="79">
        <f t="shared" si="200"/>
        <v>0</v>
      </c>
      <c r="AY40" s="79">
        <f t="shared" si="201"/>
        <v>0</v>
      </c>
      <c r="AZ40" s="79">
        <f t="shared" si="202"/>
        <v>0</v>
      </c>
      <c r="BA40" s="79">
        <f t="shared" si="203"/>
        <v>0</v>
      </c>
      <c r="BC40" s="76">
        <f t="shared" ca="1" si="218"/>
        <v>0</v>
      </c>
      <c r="BD40" s="76">
        <f t="shared" ca="1" si="218"/>
        <v>0</v>
      </c>
      <c r="BE40" s="76">
        <f t="shared" ca="1" si="218"/>
        <v>0</v>
      </c>
      <c r="BF40" s="76">
        <f t="shared" ca="1" si="218"/>
        <v>0</v>
      </c>
      <c r="BG40" s="76">
        <f t="shared" ca="1" si="218"/>
        <v>0</v>
      </c>
      <c r="BH40" s="76">
        <f t="shared" ca="1" si="218"/>
        <v>0</v>
      </c>
      <c r="BI40" s="76">
        <f t="shared" ca="1" si="218"/>
        <v>0</v>
      </c>
      <c r="BJ40" s="76">
        <f t="shared" ca="1" si="218"/>
        <v>0</v>
      </c>
      <c r="BK40" s="76">
        <f t="shared" ca="1" si="218"/>
        <v>0</v>
      </c>
      <c r="BL40" s="76">
        <f t="shared" ca="1" si="218"/>
        <v>0</v>
      </c>
      <c r="BM40" s="76">
        <f t="shared" ca="1" si="218"/>
        <v>0</v>
      </c>
      <c r="BN40" s="76">
        <f t="shared" ca="1" si="213"/>
        <v>0</v>
      </c>
      <c r="BO40" s="76">
        <f t="shared" ca="1" si="213"/>
        <v>0</v>
      </c>
      <c r="BP40" s="76">
        <f t="shared" ca="1" si="213"/>
        <v>0</v>
      </c>
      <c r="BQ40" s="76">
        <f t="shared" ca="1" si="213"/>
        <v>0</v>
      </c>
      <c r="BR40" s="76">
        <f t="shared" ca="1" si="213"/>
        <v>0</v>
      </c>
      <c r="BT40" s="76">
        <f t="shared" ca="1" si="219"/>
        <v>0</v>
      </c>
      <c r="BU40" s="76">
        <f t="shared" ca="1" si="219"/>
        <v>0</v>
      </c>
      <c r="BV40" s="76">
        <f t="shared" ca="1" si="219"/>
        <v>0</v>
      </c>
      <c r="BW40" s="76">
        <f t="shared" ca="1" si="219"/>
        <v>0</v>
      </c>
    </row>
    <row r="41" spans="2:75" s="74" customFormat="1">
      <c r="B41" s="79" t="s">
        <v>38</v>
      </c>
      <c r="C41" s="81" t="str">
        <f>'Get Started'!$D$7</f>
        <v>$</v>
      </c>
      <c r="D41" s="79" t="s">
        <v>38</v>
      </c>
      <c r="E41" s="82" t="s">
        <v>128</v>
      </c>
      <c r="G41" s="79">
        <v>0</v>
      </c>
      <c r="H41" s="79">
        <f t="shared" ref="H41:AO41" si="222">G41</f>
        <v>0</v>
      </c>
      <c r="I41" s="79">
        <f t="shared" si="222"/>
        <v>0</v>
      </c>
      <c r="J41" s="79">
        <f t="shared" si="222"/>
        <v>0</v>
      </c>
      <c r="K41" s="79">
        <f t="shared" si="222"/>
        <v>0</v>
      </c>
      <c r="L41" s="79">
        <f t="shared" si="222"/>
        <v>0</v>
      </c>
      <c r="M41" s="79">
        <f t="shared" si="222"/>
        <v>0</v>
      </c>
      <c r="N41" s="79">
        <f t="shared" si="222"/>
        <v>0</v>
      </c>
      <c r="O41" s="79">
        <f t="shared" si="222"/>
        <v>0</v>
      </c>
      <c r="P41" s="79">
        <f t="shared" si="222"/>
        <v>0</v>
      </c>
      <c r="Q41" s="79">
        <f t="shared" si="222"/>
        <v>0</v>
      </c>
      <c r="R41" s="79">
        <f t="shared" si="222"/>
        <v>0</v>
      </c>
      <c r="S41" s="79">
        <f t="shared" si="222"/>
        <v>0</v>
      </c>
      <c r="T41" s="79">
        <f t="shared" si="222"/>
        <v>0</v>
      </c>
      <c r="U41" s="79">
        <f t="shared" si="222"/>
        <v>0</v>
      </c>
      <c r="V41" s="79">
        <f t="shared" si="222"/>
        <v>0</v>
      </c>
      <c r="W41" s="79">
        <f t="shared" si="222"/>
        <v>0</v>
      </c>
      <c r="X41" s="79">
        <f t="shared" si="222"/>
        <v>0</v>
      </c>
      <c r="Y41" s="79">
        <f t="shared" si="222"/>
        <v>0</v>
      </c>
      <c r="Z41" s="79">
        <f t="shared" si="222"/>
        <v>0</v>
      </c>
      <c r="AA41" s="79">
        <f t="shared" si="222"/>
        <v>0</v>
      </c>
      <c r="AB41" s="79">
        <f t="shared" si="222"/>
        <v>0</v>
      </c>
      <c r="AC41" s="79">
        <f t="shared" si="222"/>
        <v>0</v>
      </c>
      <c r="AD41" s="79">
        <f t="shared" si="222"/>
        <v>0</v>
      </c>
      <c r="AE41" s="79">
        <f t="shared" si="222"/>
        <v>0</v>
      </c>
      <c r="AF41" s="79">
        <f t="shared" si="222"/>
        <v>0</v>
      </c>
      <c r="AG41" s="79">
        <f t="shared" si="222"/>
        <v>0</v>
      </c>
      <c r="AH41" s="79">
        <f t="shared" si="222"/>
        <v>0</v>
      </c>
      <c r="AI41" s="79">
        <f t="shared" si="222"/>
        <v>0</v>
      </c>
      <c r="AJ41" s="79">
        <f t="shared" si="222"/>
        <v>0</v>
      </c>
      <c r="AK41" s="79">
        <f t="shared" si="222"/>
        <v>0</v>
      </c>
      <c r="AL41" s="79">
        <f t="shared" si="222"/>
        <v>0</v>
      </c>
      <c r="AM41" s="79">
        <f t="shared" si="222"/>
        <v>0</v>
      </c>
      <c r="AN41" s="79">
        <f t="shared" si="222"/>
        <v>0</v>
      </c>
      <c r="AO41" s="79">
        <f t="shared" si="222"/>
        <v>0</v>
      </c>
      <c r="AP41" s="79">
        <f t="shared" si="192"/>
        <v>0</v>
      </c>
      <c r="AQ41" s="79">
        <f t="shared" si="193"/>
        <v>0</v>
      </c>
      <c r="AR41" s="79">
        <f t="shared" si="194"/>
        <v>0</v>
      </c>
      <c r="AS41" s="79">
        <f t="shared" si="195"/>
        <v>0</v>
      </c>
      <c r="AT41" s="79">
        <f t="shared" si="196"/>
        <v>0</v>
      </c>
      <c r="AU41" s="79">
        <f t="shared" si="197"/>
        <v>0</v>
      </c>
      <c r="AV41" s="79">
        <f t="shared" si="198"/>
        <v>0</v>
      </c>
      <c r="AW41" s="79">
        <f t="shared" si="199"/>
        <v>0</v>
      </c>
      <c r="AX41" s="79">
        <f t="shared" si="200"/>
        <v>0</v>
      </c>
      <c r="AY41" s="79">
        <f t="shared" si="201"/>
        <v>0</v>
      </c>
      <c r="AZ41" s="79">
        <f t="shared" si="202"/>
        <v>0</v>
      </c>
      <c r="BA41" s="79">
        <f t="shared" si="203"/>
        <v>0</v>
      </c>
      <c r="BC41" s="76">
        <f t="shared" ca="1" si="218"/>
        <v>0</v>
      </c>
      <c r="BD41" s="76">
        <f t="shared" ca="1" si="218"/>
        <v>0</v>
      </c>
      <c r="BE41" s="76">
        <f t="shared" ca="1" si="218"/>
        <v>0</v>
      </c>
      <c r="BF41" s="76">
        <f t="shared" ca="1" si="218"/>
        <v>0</v>
      </c>
      <c r="BG41" s="76">
        <f t="shared" ca="1" si="218"/>
        <v>0</v>
      </c>
      <c r="BH41" s="76">
        <f t="shared" ca="1" si="218"/>
        <v>0</v>
      </c>
      <c r="BI41" s="76">
        <f t="shared" ca="1" si="218"/>
        <v>0</v>
      </c>
      <c r="BJ41" s="76">
        <f t="shared" ca="1" si="218"/>
        <v>0</v>
      </c>
      <c r="BK41" s="76">
        <f t="shared" ca="1" si="218"/>
        <v>0</v>
      </c>
      <c r="BL41" s="76">
        <f t="shared" ca="1" si="218"/>
        <v>0</v>
      </c>
      <c r="BM41" s="76">
        <f t="shared" ca="1" si="218"/>
        <v>0</v>
      </c>
      <c r="BN41" s="76">
        <f t="shared" ca="1" si="213"/>
        <v>0</v>
      </c>
      <c r="BO41" s="76">
        <f t="shared" ca="1" si="213"/>
        <v>0</v>
      </c>
      <c r="BP41" s="76">
        <f t="shared" ca="1" si="213"/>
        <v>0</v>
      </c>
      <c r="BQ41" s="76">
        <f t="shared" ca="1" si="213"/>
        <v>0</v>
      </c>
      <c r="BR41" s="76">
        <f t="shared" ca="1" si="213"/>
        <v>0</v>
      </c>
      <c r="BT41" s="76">
        <f t="shared" ca="1" si="219"/>
        <v>0</v>
      </c>
      <c r="BU41" s="76">
        <f t="shared" ca="1" si="219"/>
        <v>0</v>
      </c>
      <c r="BV41" s="76">
        <f t="shared" ca="1" si="219"/>
        <v>0</v>
      </c>
      <c r="BW41" s="76">
        <f t="shared" ca="1" si="219"/>
        <v>0</v>
      </c>
    </row>
    <row r="42" spans="2:75" s="74" customFormat="1">
      <c r="B42" s="79" t="s">
        <v>38</v>
      </c>
      <c r="C42" s="81" t="str">
        <f>'Get Started'!$D$7</f>
        <v>$</v>
      </c>
      <c r="D42" s="79" t="s">
        <v>38</v>
      </c>
      <c r="E42" s="82" t="s">
        <v>128</v>
      </c>
      <c r="G42" s="79">
        <v>0</v>
      </c>
      <c r="H42" s="79">
        <f t="shared" ref="H42:AO42" si="223">G42</f>
        <v>0</v>
      </c>
      <c r="I42" s="79">
        <f t="shared" si="223"/>
        <v>0</v>
      </c>
      <c r="J42" s="79">
        <f t="shared" si="223"/>
        <v>0</v>
      </c>
      <c r="K42" s="79">
        <f t="shared" si="223"/>
        <v>0</v>
      </c>
      <c r="L42" s="79">
        <f t="shared" si="223"/>
        <v>0</v>
      </c>
      <c r="M42" s="79">
        <f t="shared" si="223"/>
        <v>0</v>
      </c>
      <c r="N42" s="79">
        <f t="shared" si="223"/>
        <v>0</v>
      </c>
      <c r="O42" s="79">
        <f t="shared" si="223"/>
        <v>0</v>
      </c>
      <c r="P42" s="79">
        <f t="shared" si="223"/>
        <v>0</v>
      </c>
      <c r="Q42" s="79">
        <f t="shared" si="223"/>
        <v>0</v>
      </c>
      <c r="R42" s="79">
        <f t="shared" si="223"/>
        <v>0</v>
      </c>
      <c r="S42" s="79">
        <f t="shared" si="223"/>
        <v>0</v>
      </c>
      <c r="T42" s="79">
        <f t="shared" si="223"/>
        <v>0</v>
      </c>
      <c r="U42" s="79">
        <f t="shared" si="223"/>
        <v>0</v>
      </c>
      <c r="V42" s="79">
        <f t="shared" si="223"/>
        <v>0</v>
      </c>
      <c r="W42" s="79">
        <f t="shared" si="223"/>
        <v>0</v>
      </c>
      <c r="X42" s="79">
        <f t="shared" si="223"/>
        <v>0</v>
      </c>
      <c r="Y42" s="79">
        <f t="shared" si="223"/>
        <v>0</v>
      </c>
      <c r="Z42" s="79">
        <f t="shared" si="223"/>
        <v>0</v>
      </c>
      <c r="AA42" s="79">
        <f t="shared" si="223"/>
        <v>0</v>
      </c>
      <c r="AB42" s="79">
        <f t="shared" si="223"/>
        <v>0</v>
      </c>
      <c r="AC42" s="79">
        <f t="shared" si="223"/>
        <v>0</v>
      </c>
      <c r="AD42" s="79">
        <f t="shared" si="223"/>
        <v>0</v>
      </c>
      <c r="AE42" s="79">
        <f t="shared" si="223"/>
        <v>0</v>
      </c>
      <c r="AF42" s="79">
        <f t="shared" si="223"/>
        <v>0</v>
      </c>
      <c r="AG42" s="79">
        <f t="shared" si="223"/>
        <v>0</v>
      </c>
      <c r="AH42" s="79">
        <f t="shared" si="223"/>
        <v>0</v>
      </c>
      <c r="AI42" s="79">
        <f t="shared" si="223"/>
        <v>0</v>
      </c>
      <c r="AJ42" s="79">
        <f t="shared" si="223"/>
        <v>0</v>
      </c>
      <c r="AK42" s="79">
        <f t="shared" si="223"/>
        <v>0</v>
      </c>
      <c r="AL42" s="79">
        <f t="shared" si="223"/>
        <v>0</v>
      </c>
      <c r="AM42" s="79">
        <f t="shared" si="223"/>
        <v>0</v>
      </c>
      <c r="AN42" s="79">
        <f t="shared" si="223"/>
        <v>0</v>
      </c>
      <c r="AO42" s="79">
        <f t="shared" si="223"/>
        <v>0</v>
      </c>
      <c r="AP42" s="79">
        <f t="shared" si="192"/>
        <v>0</v>
      </c>
      <c r="AQ42" s="79">
        <f t="shared" si="193"/>
        <v>0</v>
      </c>
      <c r="AR42" s="79">
        <f t="shared" si="194"/>
        <v>0</v>
      </c>
      <c r="AS42" s="79">
        <f t="shared" si="195"/>
        <v>0</v>
      </c>
      <c r="AT42" s="79">
        <f t="shared" si="196"/>
        <v>0</v>
      </c>
      <c r="AU42" s="79">
        <f t="shared" si="197"/>
        <v>0</v>
      </c>
      <c r="AV42" s="79">
        <f t="shared" si="198"/>
        <v>0</v>
      </c>
      <c r="AW42" s="79">
        <f t="shared" si="199"/>
        <v>0</v>
      </c>
      <c r="AX42" s="79">
        <f t="shared" si="200"/>
        <v>0</v>
      </c>
      <c r="AY42" s="79">
        <f t="shared" si="201"/>
        <v>0</v>
      </c>
      <c r="AZ42" s="79">
        <f t="shared" si="202"/>
        <v>0</v>
      </c>
      <c r="BA42" s="79">
        <f t="shared" si="203"/>
        <v>0</v>
      </c>
      <c r="BC42" s="76">
        <f t="shared" ca="1" si="218"/>
        <v>0</v>
      </c>
      <c r="BD42" s="76">
        <f t="shared" ca="1" si="218"/>
        <v>0</v>
      </c>
      <c r="BE42" s="76">
        <f t="shared" ca="1" si="218"/>
        <v>0</v>
      </c>
      <c r="BF42" s="76">
        <f t="shared" ca="1" si="218"/>
        <v>0</v>
      </c>
      <c r="BG42" s="76">
        <f t="shared" ca="1" si="218"/>
        <v>0</v>
      </c>
      <c r="BH42" s="76">
        <f t="shared" ca="1" si="218"/>
        <v>0</v>
      </c>
      <c r="BI42" s="76">
        <f t="shared" ca="1" si="218"/>
        <v>0</v>
      </c>
      <c r="BJ42" s="76">
        <f t="shared" ca="1" si="218"/>
        <v>0</v>
      </c>
      <c r="BK42" s="76">
        <f t="shared" ca="1" si="218"/>
        <v>0</v>
      </c>
      <c r="BL42" s="76">
        <f t="shared" ca="1" si="218"/>
        <v>0</v>
      </c>
      <c r="BM42" s="76">
        <f t="shared" ca="1" si="218"/>
        <v>0</v>
      </c>
      <c r="BN42" s="76">
        <f t="shared" ca="1" si="213"/>
        <v>0</v>
      </c>
      <c r="BO42" s="76">
        <f t="shared" ca="1" si="213"/>
        <v>0</v>
      </c>
      <c r="BP42" s="76">
        <f t="shared" ca="1" si="213"/>
        <v>0</v>
      </c>
      <c r="BQ42" s="76">
        <f t="shared" ca="1" si="213"/>
        <v>0</v>
      </c>
      <c r="BR42" s="76">
        <f t="shared" ca="1" si="213"/>
        <v>0</v>
      </c>
      <c r="BT42" s="76">
        <f t="shared" ca="1" si="219"/>
        <v>0</v>
      </c>
      <c r="BU42" s="76">
        <f t="shared" ca="1" si="219"/>
        <v>0</v>
      </c>
      <c r="BV42" s="76">
        <f t="shared" ca="1" si="219"/>
        <v>0</v>
      </c>
      <c r="BW42" s="76">
        <f t="shared" ca="1" si="219"/>
        <v>0</v>
      </c>
    </row>
    <row r="43" spans="2:75" s="74" customFormat="1">
      <c r="B43" s="79" t="s">
        <v>38</v>
      </c>
      <c r="C43" s="81" t="str">
        <f>'Get Started'!$D$7</f>
        <v>$</v>
      </c>
      <c r="D43" s="79" t="s">
        <v>38</v>
      </c>
      <c r="E43" s="82" t="s">
        <v>128</v>
      </c>
      <c r="G43" s="79">
        <v>0</v>
      </c>
      <c r="H43" s="79">
        <f t="shared" ref="H43:AO43" si="224">G43</f>
        <v>0</v>
      </c>
      <c r="I43" s="79">
        <f t="shared" si="224"/>
        <v>0</v>
      </c>
      <c r="J43" s="79">
        <f t="shared" si="224"/>
        <v>0</v>
      </c>
      <c r="K43" s="79">
        <f t="shared" si="224"/>
        <v>0</v>
      </c>
      <c r="L43" s="79">
        <f t="shared" si="224"/>
        <v>0</v>
      </c>
      <c r="M43" s="79">
        <f t="shared" si="224"/>
        <v>0</v>
      </c>
      <c r="N43" s="79">
        <f t="shared" si="224"/>
        <v>0</v>
      </c>
      <c r="O43" s="79">
        <f t="shared" si="224"/>
        <v>0</v>
      </c>
      <c r="P43" s="79">
        <f t="shared" si="224"/>
        <v>0</v>
      </c>
      <c r="Q43" s="79">
        <f t="shared" si="224"/>
        <v>0</v>
      </c>
      <c r="R43" s="79">
        <f t="shared" si="224"/>
        <v>0</v>
      </c>
      <c r="S43" s="79">
        <f t="shared" si="224"/>
        <v>0</v>
      </c>
      <c r="T43" s="79">
        <f t="shared" si="224"/>
        <v>0</v>
      </c>
      <c r="U43" s="79">
        <f t="shared" si="224"/>
        <v>0</v>
      </c>
      <c r="V43" s="79">
        <f t="shared" si="224"/>
        <v>0</v>
      </c>
      <c r="W43" s="79">
        <f t="shared" si="224"/>
        <v>0</v>
      </c>
      <c r="X43" s="79">
        <f t="shared" si="224"/>
        <v>0</v>
      </c>
      <c r="Y43" s="79">
        <f t="shared" si="224"/>
        <v>0</v>
      </c>
      <c r="Z43" s="79">
        <f t="shared" si="224"/>
        <v>0</v>
      </c>
      <c r="AA43" s="79">
        <f t="shared" si="224"/>
        <v>0</v>
      </c>
      <c r="AB43" s="79">
        <f t="shared" si="224"/>
        <v>0</v>
      </c>
      <c r="AC43" s="79">
        <f t="shared" si="224"/>
        <v>0</v>
      </c>
      <c r="AD43" s="79">
        <f t="shared" si="224"/>
        <v>0</v>
      </c>
      <c r="AE43" s="79">
        <f t="shared" si="224"/>
        <v>0</v>
      </c>
      <c r="AF43" s="79">
        <f t="shared" si="224"/>
        <v>0</v>
      </c>
      <c r="AG43" s="79">
        <f t="shared" si="224"/>
        <v>0</v>
      </c>
      <c r="AH43" s="79">
        <f t="shared" si="224"/>
        <v>0</v>
      </c>
      <c r="AI43" s="79">
        <f t="shared" si="224"/>
        <v>0</v>
      </c>
      <c r="AJ43" s="79">
        <f t="shared" si="224"/>
        <v>0</v>
      </c>
      <c r="AK43" s="79">
        <f t="shared" si="224"/>
        <v>0</v>
      </c>
      <c r="AL43" s="79">
        <f t="shared" si="224"/>
        <v>0</v>
      </c>
      <c r="AM43" s="79">
        <f t="shared" si="224"/>
        <v>0</v>
      </c>
      <c r="AN43" s="79">
        <f t="shared" si="224"/>
        <v>0</v>
      </c>
      <c r="AO43" s="79">
        <f t="shared" si="224"/>
        <v>0</v>
      </c>
      <c r="AP43" s="79">
        <f t="shared" si="192"/>
        <v>0</v>
      </c>
      <c r="AQ43" s="79">
        <f t="shared" si="193"/>
        <v>0</v>
      </c>
      <c r="AR43" s="79">
        <f t="shared" si="194"/>
        <v>0</v>
      </c>
      <c r="AS43" s="79">
        <f t="shared" si="195"/>
        <v>0</v>
      </c>
      <c r="AT43" s="79">
        <f t="shared" si="196"/>
        <v>0</v>
      </c>
      <c r="AU43" s="79">
        <f t="shared" si="197"/>
        <v>0</v>
      </c>
      <c r="AV43" s="79">
        <f t="shared" si="198"/>
        <v>0</v>
      </c>
      <c r="AW43" s="79">
        <f t="shared" si="199"/>
        <v>0</v>
      </c>
      <c r="AX43" s="79">
        <f t="shared" si="200"/>
        <v>0</v>
      </c>
      <c r="AY43" s="79">
        <f t="shared" si="201"/>
        <v>0</v>
      </c>
      <c r="AZ43" s="79">
        <f t="shared" si="202"/>
        <v>0</v>
      </c>
      <c r="BA43" s="79">
        <f t="shared" si="203"/>
        <v>0</v>
      </c>
      <c r="BC43" s="76">
        <f t="shared" ca="1" si="218"/>
        <v>0</v>
      </c>
      <c r="BD43" s="76">
        <f t="shared" ca="1" si="218"/>
        <v>0</v>
      </c>
      <c r="BE43" s="76">
        <f t="shared" ca="1" si="218"/>
        <v>0</v>
      </c>
      <c r="BF43" s="76">
        <f t="shared" ca="1" si="218"/>
        <v>0</v>
      </c>
      <c r="BG43" s="76">
        <f t="shared" ca="1" si="218"/>
        <v>0</v>
      </c>
      <c r="BH43" s="76">
        <f t="shared" ca="1" si="218"/>
        <v>0</v>
      </c>
      <c r="BI43" s="76">
        <f t="shared" ca="1" si="218"/>
        <v>0</v>
      </c>
      <c r="BJ43" s="76">
        <f t="shared" ca="1" si="218"/>
        <v>0</v>
      </c>
      <c r="BK43" s="76">
        <f t="shared" ca="1" si="218"/>
        <v>0</v>
      </c>
      <c r="BL43" s="76">
        <f t="shared" ca="1" si="218"/>
        <v>0</v>
      </c>
      <c r="BM43" s="76">
        <f t="shared" ca="1" si="218"/>
        <v>0</v>
      </c>
      <c r="BN43" s="76">
        <f t="shared" ca="1" si="213"/>
        <v>0</v>
      </c>
      <c r="BO43" s="76">
        <f t="shared" ca="1" si="213"/>
        <v>0</v>
      </c>
      <c r="BP43" s="76">
        <f t="shared" ca="1" si="213"/>
        <v>0</v>
      </c>
      <c r="BQ43" s="76">
        <f t="shared" ca="1" si="213"/>
        <v>0</v>
      </c>
      <c r="BR43" s="76">
        <f t="shared" ca="1" si="213"/>
        <v>0</v>
      </c>
      <c r="BT43" s="76">
        <f t="shared" ca="1" si="219"/>
        <v>0</v>
      </c>
      <c r="BU43" s="76">
        <f t="shared" ca="1" si="219"/>
        <v>0</v>
      </c>
      <c r="BV43" s="76">
        <f t="shared" ca="1" si="219"/>
        <v>0</v>
      </c>
      <c r="BW43" s="76">
        <f t="shared" ca="1" si="219"/>
        <v>0</v>
      </c>
    </row>
    <row r="44" spans="2:75" s="74" customFormat="1">
      <c r="B44" s="79" t="s">
        <v>38</v>
      </c>
      <c r="C44" s="81" t="str">
        <f>'Get Started'!$D$7</f>
        <v>$</v>
      </c>
      <c r="D44" s="79" t="s">
        <v>38</v>
      </c>
      <c r="E44" s="82" t="s">
        <v>128</v>
      </c>
      <c r="G44" s="79">
        <v>0</v>
      </c>
      <c r="H44" s="79">
        <f t="shared" ref="H44:AO44" si="225">G44</f>
        <v>0</v>
      </c>
      <c r="I44" s="79">
        <f t="shared" si="225"/>
        <v>0</v>
      </c>
      <c r="J44" s="79">
        <f t="shared" si="225"/>
        <v>0</v>
      </c>
      <c r="K44" s="79">
        <f t="shared" si="225"/>
        <v>0</v>
      </c>
      <c r="L44" s="79">
        <f t="shared" si="225"/>
        <v>0</v>
      </c>
      <c r="M44" s="79">
        <f t="shared" si="225"/>
        <v>0</v>
      </c>
      <c r="N44" s="79">
        <f t="shared" si="225"/>
        <v>0</v>
      </c>
      <c r="O44" s="79">
        <f t="shared" si="225"/>
        <v>0</v>
      </c>
      <c r="P44" s="79">
        <f t="shared" si="225"/>
        <v>0</v>
      </c>
      <c r="Q44" s="79">
        <f t="shared" si="225"/>
        <v>0</v>
      </c>
      <c r="R44" s="79">
        <f t="shared" si="225"/>
        <v>0</v>
      </c>
      <c r="S44" s="79">
        <f t="shared" si="225"/>
        <v>0</v>
      </c>
      <c r="T44" s="79">
        <f t="shared" si="225"/>
        <v>0</v>
      </c>
      <c r="U44" s="79">
        <f t="shared" si="225"/>
        <v>0</v>
      </c>
      <c r="V44" s="79">
        <f t="shared" si="225"/>
        <v>0</v>
      </c>
      <c r="W44" s="79">
        <f t="shared" si="225"/>
        <v>0</v>
      </c>
      <c r="X44" s="79">
        <f t="shared" si="225"/>
        <v>0</v>
      </c>
      <c r="Y44" s="79">
        <f t="shared" si="225"/>
        <v>0</v>
      </c>
      <c r="Z44" s="79">
        <f t="shared" si="225"/>
        <v>0</v>
      </c>
      <c r="AA44" s="79">
        <f t="shared" si="225"/>
        <v>0</v>
      </c>
      <c r="AB44" s="79">
        <f t="shared" si="225"/>
        <v>0</v>
      </c>
      <c r="AC44" s="79">
        <f t="shared" si="225"/>
        <v>0</v>
      </c>
      <c r="AD44" s="79">
        <f t="shared" si="225"/>
        <v>0</v>
      </c>
      <c r="AE44" s="79">
        <f t="shared" si="225"/>
        <v>0</v>
      </c>
      <c r="AF44" s="79">
        <f t="shared" si="225"/>
        <v>0</v>
      </c>
      <c r="AG44" s="79">
        <f t="shared" si="225"/>
        <v>0</v>
      </c>
      <c r="AH44" s="79">
        <f t="shared" si="225"/>
        <v>0</v>
      </c>
      <c r="AI44" s="79">
        <f t="shared" si="225"/>
        <v>0</v>
      </c>
      <c r="AJ44" s="79">
        <f t="shared" si="225"/>
        <v>0</v>
      </c>
      <c r="AK44" s="79">
        <f t="shared" si="225"/>
        <v>0</v>
      </c>
      <c r="AL44" s="79">
        <f t="shared" si="225"/>
        <v>0</v>
      </c>
      <c r="AM44" s="79">
        <f t="shared" si="225"/>
        <v>0</v>
      </c>
      <c r="AN44" s="79">
        <f t="shared" si="225"/>
        <v>0</v>
      </c>
      <c r="AO44" s="79">
        <f t="shared" si="225"/>
        <v>0</v>
      </c>
      <c r="AP44" s="79">
        <f t="shared" si="192"/>
        <v>0</v>
      </c>
      <c r="AQ44" s="79">
        <f t="shared" si="193"/>
        <v>0</v>
      </c>
      <c r="AR44" s="79">
        <f t="shared" si="194"/>
        <v>0</v>
      </c>
      <c r="AS44" s="79">
        <f t="shared" si="195"/>
        <v>0</v>
      </c>
      <c r="AT44" s="79">
        <f t="shared" si="196"/>
        <v>0</v>
      </c>
      <c r="AU44" s="79">
        <f t="shared" si="197"/>
        <v>0</v>
      </c>
      <c r="AV44" s="79">
        <f t="shared" si="198"/>
        <v>0</v>
      </c>
      <c r="AW44" s="79">
        <f t="shared" si="199"/>
        <v>0</v>
      </c>
      <c r="AX44" s="79">
        <f t="shared" si="200"/>
        <v>0</v>
      </c>
      <c r="AY44" s="79">
        <f t="shared" si="201"/>
        <v>0</v>
      </c>
      <c r="AZ44" s="79">
        <f t="shared" si="202"/>
        <v>0</v>
      </c>
      <c r="BA44" s="79">
        <f t="shared" si="203"/>
        <v>0</v>
      </c>
      <c r="BC44" s="76">
        <f t="shared" ca="1" si="218"/>
        <v>0</v>
      </c>
      <c r="BD44" s="76">
        <f t="shared" ca="1" si="218"/>
        <v>0</v>
      </c>
      <c r="BE44" s="76">
        <f t="shared" ca="1" si="218"/>
        <v>0</v>
      </c>
      <c r="BF44" s="76">
        <f t="shared" ca="1" si="218"/>
        <v>0</v>
      </c>
      <c r="BG44" s="76">
        <f t="shared" ca="1" si="218"/>
        <v>0</v>
      </c>
      <c r="BH44" s="76">
        <f t="shared" ca="1" si="218"/>
        <v>0</v>
      </c>
      <c r="BI44" s="76">
        <f t="shared" ca="1" si="218"/>
        <v>0</v>
      </c>
      <c r="BJ44" s="76">
        <f t="shared" ca="1" si="218"/>
        <v>0</v>
      </c>
      <c r="BK44" s="76">
        <f t="shared" ca="1" si="218"/>
        <v>0</v>
      </c>
      <c r="BL44" s="76">
        <f t="shared" ca="1" si="218"/>
        <v>0</v>
      </c>
      <c r="BM44" s="76">
        <f t="shared" ca="1" si="218"/>
        <v>0</v>
      </c>
      <c r="BN44" s="76">
        <f t="shared" ca="1" si="213"/>
        <v>0</v>
      </c>
      <c r="BO44" s="76">
        <f t="shared" ca="1" si="213"/>
        <v>0</v>
      </c>
      <c r="BP44" s="76">
        <f t="shared" ca="1" si="213"/>
        <v>0</v>
      </c>
      <c r="BQ44" s="76">
        <f t="shared" ca="1" si="213"/>
        <v>0</v>
      </c>
      <c r="BR44" s="76">
        <f t="shared" ca="1" si="213"/>
        <v>0</v>
      </c>
      <c r="BT44" s="76">
        <f t="shared" ca="1" si="219"/>
        <v>0</v>
      </c>
      <c r="BU44" s="76">
        <f t="shared" ca="1" si="219"/>
        <v>0</v>
      </c>
      <c r="BV44" s="76">
        <f t="shared" ca="1" si="219"/>
        <v>0</v>
      </c>
      <c r="BW44" s="76">
        <f t="shared" ca="1" si="219"/>
        <v>0</v>
      </c>
    </row>
    <row r="45" spans="2:75" s="74" customFormat="1">
      <c r="B45" s="79" t="s">
        <v>38</v>
      </c>
      <c r="C45" s="81" t="str">
        <f>'Get Started'!$D$7</f>
        <v>$</v>
      </c>
      <c r="D45" s="79" t="s">
        <v>38</v>
      </c>
      <c r="E45" s="82" t="s">
        <v>128</v>
      </c>
      <c r="G45" s="79">
        <v>0</v>
      </c>
      <c r="H45" s="79">
        <f t="shared" ref="H45:AO45" si="226">G45</f>
        <v>0</v>
      </c>
      <c r="I45" s="79">
        <f t="shared" si="226"/>
        <v>0</v>
      </c>
      <c r="J45" s="79">
        <f t="shared" si="226"/>
        <v>0</v>
      </c>
      <c r="K45" s="79">
        <f t="shared" si="226"/>
        <v>0</v>
      </c>
      <c r="L45" s="79">
        <f t="shared" si="226"/>
        <v>0</v>
      </c>
      <c r="M45" s="79">
        <f t="shared" si="226"/>
        <v>0</v>
      </c>
      <c r="N45" s="79">
        <f t="shared" si="226"/>
        <v>0</v>
      </c>
      <c r="O45" s="79">
        <f t="shared" si="226"/>
        <v>0</v>
      </c>
      <c r="P45" s="79">
        <f t="shared" si="226"/>
        <v>0</v>
      </c>
      <c r="Q45" s="79">
        <f t="shared" si="226"/>
        <v>0</v>
      </c>
      <c r="R45" s="79">
        <f t="shared" si="226"/>
        <v>0</v>
      </c>
      <c r="S45" s="79">
        <f t="shared" si="226"/>
        <v>0</v>
      </c>
      <c r="T45" s="79">
        <f t="shared" si="226"/>
        <v>0</v>
      </c>
      <c r="U45" s="79">
        <f t="shared" si="226"/>
        <v>0</v>
      </c>
      <c r="V45" s="79">
        <f t="shared" si="226"/>
        <v>0</v>
      </c>
      <c r="W45" s="79">
        <f t="shared" si="226"/>
        <v>0</v>
      </c>
      <c r="X45" s="79">
        <f t="shared" si="226"/>
        <v>0</v>
      </c>
      <c r="Y45" s="79">
        <f t="shared" si="226"/>
        <v>0</v>
      </c>
      <c r="Z45" s="79">
        <f t="shared" si="226"/>
        <v>0</v>
      </c>
      <c r="AA45" s="79">
        <f t="shared" si="226"/>
        <v>0</v>
      </c>
      <c r="AB45" s="79">
        <f t="shared" si="226"/>
        <v>0</v>
      </c>
      <c r="AC45" s="79">
        <f t="shared" si="226"/>
        <v>0</v>
      </c>
      <c r="AD45" s="79">
        <f t="shared" si="226"/>
        <v>0</v>
      </c>
      <c r="AE45" s="79">
        <f t="shared" si="226"/>
        <v>0</v>
      </c>
      <c r="AF45" s="79">
        <f t="shared" si="226"/>
        <v>0</v>
      </c>
      <c r="AG45" s="79">
        <f t="shared" si="226"/>
        <v>0</v>
      </c>
      <c r="AH45" s="79">
        <f t="shared" si="226"/>
        <v>0</v>
      </c>
      <c r="AI45" s="79">
        <f t="shared" si="226"/>
        <v>0</v>
      </c>
      <c r="AJ45" s="79">
        <f t="shared" si="226"/>
        <v>0</v>
      </c>
      <c r="AK45" s="79">
        <f t="shared" si="226"/>
        <v>0</v>
      </c>
      <c r="AL45" s="79">
        <f t="shared" si="226"/>
        <v>0</v>
      </c>
      <c r="AM45" s="79">
        <f t="shared" si="226"/>
        <v>0</v>
      </c>
      <c r="AN45" s="79">
        <f t="shared" si="226"/>
        <v>0</v>
      </c>
      <c r="AO45" s="79">
        <f t="shared" si="226"/>
        <v>0</v>
      </c>
      <c r="AP45" s="79">
        <f t="shared" si="192"/>
        <v>0</v>
      </c>
      <c r="AQ45" s="79">
        <f t="shared" si="193"/>
        <v>0</v>
      </c>
      <c r="AR45" s="79">
        <f t="shared" si="194"/>
        <v>0</v>
      </c>
      <c r="AS45" s="79">
        <f t="shared" si="195"/>
        <v>0</v>
      </c>
      <c r="AT45" s="79">
        <f t="shared" si="196"/>
        <v>0</v>
      </c>
      <c r="AU45" s="79">
        <f t="shared" si="197"/>
        <v>0</v>
      </c>
      <c r="AV45" s="79">
        <f t="shared" si="198"/>
        <v>0</v>
      </c>
      <c r="AW45" s="79">
        <f t="shared" si="199"/>
        <v>0</v>
      </c>
      <c r="AX45" s="79">
        <f t="shared" si="200"/>
        <v>0</v>
      </c>
      <c r="AY45" s="79">
        <f t="shared" si="201"/>
        <v>0</v>
      </c>
      <c r="AZ45" s="79">
        <f t="shared" si="202"/>
        <v>0</v>
      </c>
      <c r="BA45" s="79">
        <f t="shared" si="203"/>
        <v>0</v>
      </c>
      <c r="BC45" s="76">
        <f t="shared" ca="1" si="218"/>
        <v>0</v>
      </c>
      <c r="BD45" s="76">
        <f t="shared" ca="1" si="218"/>
        <v>0</v>
      </c>
      <c r="BE45" s="76">
        <f t="shared" ca="1" si="218"/>
        <v>0</v>
      </c>
      <c r="BF45" s="76">
        <f t="shared" ca="1" si="218"/>
        <v>0</v>
      </c>
      <c r="BG45" s="76">
        <f t="shared" ca="1" si="218"/>
        <v>0</v>
      </c>
      <c r="BH45" s="76">
        <f t="shared" ca="1" si="218"/>
        <v>0</v>
      </c>
      <c r="BI45" s="76">
        <f t="shared" ca="1" si="218"/>
        <v>0</v>
      </c>
      <c r="BJ45" s="76">
        <f t="shared" ca="1" si="218"/>
        <v>0</v>
      </c>
      <c r="BK45" s="76">
        <f t="shared" ca="1" si="218"/>
        <v>0</v>
      </c>
      <c r="BL45" s="76">
        <f t="shared" ca="1" si="218"/>
        <v>0</v>
      </c>
      <c r="BM45" s="76">
        <f t="shared" ca="1" si="218"/>
        <v>0</v>
      </c>
      <c r="BN45" s="76">
        <f t="shared" ca="1" si="213"/>
        <v>0</v>
      </c>
      <c r="BO45" s="76">
        <f t="shared" ca="1" si="213"/>
        <v>0</v>
      </c>
      <c r="BP45" s="76">
        <f t="shared" ca="1" si="213"/>
        <v>0</v>
      </c>
      <c r="BQ45" s="76">
        <f t="shared" ca="1" si="213"/>
        <v>0</v>
      </c>
      <c r="BR45" s="76">
        <f t="shared" ca="1" si="213"/>
        <v>0</v>
      </c>
      <c r="BT45" s="76">
        <f t="shared" ca="1" si="219"/>
        <v>0</v>
      </c>
      <c r="BU45" s="76">
        <f t="shared" ca="1" si="219"/>
        <v>0</v>
      </c>
      <c r="BV45" s="76">
        <f t="shared" ca="1" si="219"/>
        <v>0</v>
      </c>
      <c r="BW45" s="76">
        <f t="shared" ca="1" si="219"/>
        <v>0</v>
      </c>
    </row>
    <row r="46" spans="2:75" s="74" customFormat="1">
      <c r="B46" s="79" t="s">
        <v>38</v>
      </c>
      <c r="C46" s="81" t="str">
        <f>'Get Started'!$D$7</f>
        <v>$</v>
      </c>
      <c r="D46" s="79" t="s">
        <v>38</v>
      </c>
      <c r="E46" s="82" t="s">
        <v>128</v>
      </c>
      <c r="G46" s="79">
        <v>0</v>
      </c>
      <c r="H46" s="79">
        <f t="shared" ref="H46:AO46" si="227">G46</f>
        <v>0</v>
      </c>
      <c r="I46" s="79">
        <f t="shared" si="227"/>
        <v>0</v>
      </c>
      <c r="J46" s="79">
        <f t="shared" si="227"/>
        <v>0</v>
      </c>
      <c r="K46" s="79">
        <f t="shared" si="227"/>
        <v>0</v>
      </c>
      <c r="L46" s="79">
        <f t="shared" si="227"/>
        <v>0</v>
      </c>
      <c r="M46" s="79">
        <f t="shared" si="227"/>
        <v>0</v>
      </c>
      <c r="N46" s="79">
        <f t="shared" si="227"/>
        <v>0</v>
      </c>
      <c r="O46" s="79">
        <f t="shared" si="227"/>
        <v>0</v>
      </c>
      <c r="P46" s="79">
        <f t="shared" si="227"/>
        <v>0</v>
      </c>
      <c r="Q46" s="79">
        <f t="shared" si="227"/>
        <v>0</v>
      </c>
      <c r="R46" s="79">
        <f t="shared" si="227"/>
        <v>0</v>
      </c>
      <c r="S46" s="79">
        <f t="shared" si="227"/>
        <v>0</v>
      </c>
      <c r="T46" s="79">
        <f t="shared" si="227"/>
        <v>0</v>
      </c>
      <c r="U46" s="79">
        <f t="shared" si="227"/>
        <v>0</v>
      </c>
      <c r="V46" s="79">
        <f t="shared" si="227"/>
        <v>0</v>
      </c>
      <c r="W46" s="79">
        <f t="shared" si="227"/>
        <v>0</v>
      </c>
      <c r="X46" s="79">
        <f t="shared" si="227"/>
        <v>0</v>
      </c>
      <c r="Y46" s="79">
        <f t="shared" si="227"/>
        <v>0</v>
      </c>
      <c r="Z46" s="79">
        <f t="shared" si="227"/>
        <v>0</v>
      </c>
      <c r="AA46" s="79">
        <f t="shared" si="227"/>
        <v>0</v>
      </c>
      <c r="AB46" s="79">
        <f t="shared" si="227"/>
        <v>0</v>
      </c>
      <c r="AC46" s="79">
        <f t="shared" si="227"/>
        <v>0</v>
      </c>
      <c r="AD46" s="79">
        <f t="shared" si="227"/>
        <v>0</v>
      </c>
      <c r="AE46" s="79">
        <f t="shared" si="227"/>
        <v>0</v>
      </c>
      <c r="AF46" s="79">
        <f t="shared" si="227"/>
        <v>0</v>
      </c>
      <c r="AG46" s="79">
        <f t="shared" si="227"/>
        <v>0</v>
      </c>
      <c r="AH46" s="79">
        <f t="shared" si="227"/>
        <v>0</v>
      </c>
      <c r="AI46" s="79">
        <f t="shared" si="227"/>
        <v>0</v>
      </c>
      <c r="AJ46" s="79">
        <f t="shared" si="227"/>
        <v>0</v>
      </c>
      <c r="AK46" s="79">
        <f t="shared" si="227"/>
        <v>0</v>
      </c>
      <c r="AL46" s="79">
        <f t="shared" si="227"/>
        <v>0</v>
      </c>
      <c r="AM46" s="79">
        <f t="shared" si="227"/>
        <v>0</v>
      </c>
      <c r="AN46" s="79">
        <f t="shared" si="227"/>
        <v>0</v>
      </c>
      <c r="AO46" s="79">
        <f t="shared" si="227"/>
        <v>0</v>
      </c>
      <c r="AP46" s="79">
        <f t="shared" si="192"/>
        <v>0</v>
      </c>
      <c r="AQ46" s="79">
        <f t="shared" si="193"/>
        <v>0</v>
      </c>
      <c r="AR46" s="79">
        <f t="shared" si="194"/>
        <v>0</v>
      </c>
      <c r="AS46" s="79">
        <f t="shared" si="195"/>
        <v>0</v>
      </c>
      <c r="AT46" s="79">
        <f t="shared" si="196"/>
        <v>0</v>
      </c>
      <c r="AU46" s="79">
        <f t="shared" si="197"/>
        <v>0</v>
      </c>
      <c r="AV46" s="79">
        <f t="shared" si="198"/>
        <v>0</v>
      </c>
      <c r="AW46" s="79">
        <f t="shared" si="199"/>
        <v>0</v>
      </c>
      <c r="AX46" s="79">
        <f t="shared" si="200"/>
        <v>0</v>
      </c>
      <c r="AY46" s="79">
        <f t="shared" si="201"/>
        <v>0</v>
      </c>
      <c r="AZ46" s="79">
        <f t="shared" si="202"/>
        <v>0</v>
      </c>
      <c r="BA46" s="79">
        <f t="shared" si="203"/>
        <v>0</v>
      </c>
      <c r="BC46" s="76">
        <f t="shared" ca="1" si="218"/>
        <v>0</v>
      </c>
      <c r="BD46" s="76">
        <f t="shared" ca="1" si="218"/>
        <v>0</v>
      </c>
      <c r="BE46" s="76">
        <f t="shared" ca="1" si="218"/>
        <v>0</v>
      </c>
      <c r="BF46" s="76">
        <f t="shared" ca="1" si="218"/>
        <v>0</v>
      </c>
      <c r="BG46" s="76">
        <f t="shared" ca="1" si="218"/>
        <v>0</v>
      </c>
      <c r="BH46" s="76">
        <f t="shared" ca="1" si="218"/>
        <v>0</v>
      </c>
      <c r="BI46" s="76">
        <f t="shared" ca="1" si="218"/>
        <v>0</v>
      </c>
      <c r="BJ46" s="76">
        <f t="shared" ca="1" si="218"/>
        <v>0</v>
      </c>
      <c r="BK46" s="76">
        <f t="shared" ca="1" si="218"/>
        <v>0</v>
      </c>
      <c r="BL46" s="76">
        <f t="shared" ca="1" si="218"/>
        <v>0</v>
      </c>
      <c r="BM46" s="76">
        <f t="shared" ca="1" si="218"/>
        <v>0</v>
      </c>
      <c r="BN46" s="76">
        <f t="shared" ca="1" si="213"/>
        <v>0</v>
      </c>
      <c r="BO46" s="76">
        <f t="shared" ca="1" si="213"/>
        <v>0</v>
      </c>
      <c r="BP46" s="76">
        <f t="shared" ca="1" si="213"/>
        <v>0</v>
      </c>
      <c r="BQ46" s="76">
        <f t="shared" ca="1" si="213"/>
        <v>0</v>
      </c>
      <c r="BR46" s="76">
        <f t="shared" ca="1" si="213"/>
        <v>0</v>
      </c>
      <c r="BT46" s="76">
        <f t="shared" ca="1" si="219"/>
        <v>0</v>
      </c>
      <c r="BU46" s="76">
        <f t="shared" ca="1" si="219"/>
        <v>0</v>
      </c>
      <c r="BV46" s="76">
        <f t="shared" ca="1" si="219"/>
        <v>0</v>
      </c>
      <c r="BW46" s="76">
        <f t="shared" ca="1" si="219"/>
        <v>0</v>
      </c>
    </row>
    <row r="47" spans="2:75" s="74" customFormat="1">
      <c r="B47" s="79" t="s">
        <v>38</v>
      </c>
      <c r="C47" s="81" t="str">
        <f>'Get Started'!$D$7</f>
        <v>$</v>
      </c>
      <c r="D47" s="79" t="s">
        <v>38</v>
      </c>
      <c r="E47" s="82" t="s">
        <v>128</v>
      </c>
      <c r="G47" s="79">
        <v>0</v>
      </c>
      <c r="H47" s="79">
        <f t="shared" ref="H47:AO47" si="228">G47</f>
        <v>0</v>
      </c>
      <c r="I47" s="79">
        <f t="shared" si="228"/>
        <v>0</v>
      </c>
      <c r="J47" s="79">
        <f t="shared" si="228"/>
        <v>0</v>
      </c>
      <c r="K47" s="79">
        <f t="shared" si="228"/>
        <v>0</v>
      </c>
      <c r="L47" s="79">
        <f t="shared" si="228"/>
        <v>0</v>
      </c>
      <c r="M47" s="79">
        <f t="shared" si="228"/>
        <v>0</v>
      </c>
      <c r="N47" s="79">
        <f t="shared" si="228"/>
        <v>0</v>
      </c>
      <c r="O47" s="79">
        <f t="shared" si="228"/>
        <v>0</v>
      </c>
      <c r="P47" s="79">
        <f t="shared" si="228"/>
        <v>0</v>
      </c>
      <c r="Q47" s="79">
        <f t="shared" si="228"/>
        <v>0</v>
      </c>
      <c r="R47" s="79">
        <f t="shared" si="228"/>
        <v>0</v>
      </c>
      <c r="S47" s="79">
        <f t="shared" si="228"/>
        <v>0</v>
      </c>
      <c r="T47" s="79">
        <f t="shared" si="228"/>
        <v>0</v>
      </c>
      <c r="U47" s="79">
        <f t="shared" si="228"/>
        <v>0</v>
      </c>
      <c r="V47" s="79">
        <f t="shared" si="228"/>
        <v>0</v>
      </c>
      <c r="W47" s="79">
        <f t="shared" si="228"/>
        <v>0</v>
      </c>
      <c r="X47" s="79">
        <f t="shared" si="228"/>
        <v>0</v>
      </c>
      <c r="Y47" s="79">
        <f t="shared" si="228"/>
        <v>0</v>
      </c>
      <c r="Z47" s="79">
        <f t="shared" si="228"/>
        <v>0</v>
      </c>
      <c r="AA47" s="79">
        <f t="shared" si="228"/>
        <v>0</v>
      </c>
      <c r="AB47" s="79">
        <f t="shared" si="228"/>
        <v>0</v>
      </c>
      <c r="AC47" s="79">
        <f t="shared" si="228"/>
        <v>0</v>
      </c>
      <c r="AD47" s="79">
        <f t="shared" si="228"/>
        <v>0</v>
      </c>
      <c r="AE47" s="79">
        <f t="shared" si="228"/>
        <v>0</v>
      </c>
      <c r="AF47" s="79">
        <f t="shared" si="228"/>
        <v>0</v>
      </c>
      <c r="AG47" s="79">
        <f t="shared" si="228"/>
        <v>0</v>
      </c>
      <c r="AH47" s="79">
        <f t="shared" si="228"/>
        <v>0</v>
      </c>
      <c r="AI47" s="79">
        <f t="shared" si="228"/>
        <v>0</v>
      </c>
      <c r="AJ47" s="79">
        <f t="shared" si="228"/>
        <v>0</v>
      </c>
      <c r="AK47" s="79">
        <f t="shared" si="228"/>
        <v>0</v>
      </c>
      <c r="AL47" s="79">
        <f t="shared" si="228"/>
        <v>0</v>
      </c>
      <c r="AM47" s="79">
        <f t="shared" si="228"/>
        <v>0</v>
      </c>
      <c r="AN47" s="79">
        <f t="shared" si="228"/>
        <v>0</v>
      </c>
      <c r="AO47" s="79">
        <f t="shared" si="228"/>
        <v>0</v>
      </c>
      <c r="AP47" s="79">
        <f t="shared" si="192"/>
        <v>0</v>
      </c>
      <c r="AQ47" s="79">
        <f t="shared" si="193"/>
        <v>0</v>
      </c>
      <c r="AR47" s="79">
        <f t="shared" si="194"/>
        <v>0</v>
      </c>
      <c r="AS47" s="79">
        <f t="shared" si="195"/>
        <v>0</v>
      </c>
      <c r="AT47" s="79">
        <f t="shared" si="196"/>
        <v>0</v>
      </c>
      <c r="AU47" s="79">
        <f t="shared" si="197"/>
        <v>0</v>
      </c>
      <c r="AV47" s="79">
        <f t="shared" si="198"/>
        <v>0</v>
      </c>
      <c r="AW47" s="79">
        <f t="shared" si="199"/>
        <v>0</v>
      </c>
      <c r="AX47" s="79">
        <f t="shared" si="200"/>
        <v>0</v>
      </c>
      <c r="AY47" s="79">
        <f t="shared" si="201"/>
        <v>0</v>
      </c>
      <c r="AZ47" s="79">
        <f t="shared" si="202"/>
        <v>0</v>
      </c>
      <c r="BA47" s="79">
        <f t="shared" si="203"/>
        <v>0</v>
      </c>
      <c r="BC47" s="76">
        <f t="shared" ca="1" si="218"/>
        <v>0</v>
      </c>
      <c r="BD47" s="76">
        <f t="shared" ca="1" si="218"/>
        <v>0</v>
      </c>
      <c r="BE47" s="76">
        <f t="shared" ca="1" si="218"/>
        <v>0</v>
      </c>
      <c r="BF47" s="76">
        <f t="shared" ca="1" si="218"/>
        <v>0</v>
      </c>
      <c r="BG47" s="76">
        <f t="shared" ca="1" si="218"/>
        <v>0</v>
      </c>
      <c r="BH47" s="76">
        <f t="shared" ca="1" si="218"/>
        <v>0</v>
      </c>
      <c r="BI47" s="76">
        <f t="shared" ca="1" si="218"/>
        <v>0</v>
      </c>
      <c r="BJ47" s="76">
        <f t="shared" ca="1" si="218"/>
        <v>0</v>
      </c>
      <c r="BK47" s="76">
        <f t="shared" ca="1" si="218"/>
        <v>0</v>
      </c>
      <c r="BL47" s="76">
        <f t="shared" ca="1" si="218"/>
        <v>0</v>
      </c>
      <c r="BM47" s="76">
        <f t="shared" ca="1" si="218"/>
        <v>0</v>
      </c>
      <c r="BN47" s="76">
        <f t="shared" ca="1" si="213"/>
        <v>0</v>
      </c>
      <c r="BO47" s="76">
        <f t="shared" ca="1" si="213"/>
        <v>0</v>
      </c>
      <c r="BP47" s="76">
        <f t="shared" ca="1" si="213"/>
        <v>0</v>
      </c>
      <c r="BQ47" s="76">
        <f t="shared" ca="1" si="213"/>
        <v>0</v>
      </c>
      <c r="BR47" s="76">
        <f t="shared" ca="1" si="213"/>
        <v>0</v>
      </c>
      <c r="BT47" s="76">
        <f t="shared" ca="1" si="219"/>
        <v>0</v>
      </c>
      <c r="BU47" s="76">
        <f t="shared" ca="1" si="219"/>
        <v>0</v>
      </c>
      <c r="BV47" s="76">
        <f t="shared" ca="1" si="219"/>
        <v>0</v>
      </c>
      <c r="BW47" s="76">
        <f t="shared" ca="1" si="219"/>
        <v>0</v>
      </c>
    </row>
    <row r="48" spans="2:75" s="74" customFormat="1">
      <c r="B48" s="79" t="s">
        <v>38</v>
      </c>
      <c r="C48" s="81" t="str">
        <f>'Get Started'!$D$7</f>
        <v>$</v>
      </c>
      <c r="D48" s="79" t="s">
        <v>38</v>
      </c>
      <c r="E48" s="82" t="s">
        <v>128</v>
      </c>
      <c r="G48" s="79">
        <v>0</v>
      </c>
      <c r="H48" s="79">
        <f t="shared" ref="H48:AO48" si="229">G48</f>
        <v>0</v>
      </c>
      <c r="I48" s="79">
        <f t="shared" si="229"/>
        <v>0</v>
      </c>
      <c r="J48" s="79">
        <f t="shared" si="229"/>
        <v>0</v>
      </c>
      <c r="K48" s="79">
        <f t="shared" si="229"/>
        <v>0</v>
      </c>
      <c r="L48" s="79">
        <f t="shared" si="229"/>
        <v>0</v>
      </c>
      <c r="M48" s="79">
        <f t="shared" si="229"/>
        <v>0</v>
      </c>
      <c r="N48" s="79">
        <f t="shared" si="229"/>
        <v>0</v>
      </c>
      <c r="O48" s="79">
        <f t="shared" si="229"/>
        <v>0</v>
      </c>
      <c r="P48" s="79">
        <f t="shared" si="229"/>
        <v>0</v>
      </c>
      <c r="Q48" s="79">
        <f t="shared" si="229"/>
        <v>0</v>
      </c>
      <c r="R48" s="79">
        <f t="shared" si="229"/>
        <v>0</v>
      </c>
      <c r="S48" s="79">
        <f t="shared" si="229"/>
        <v>0</v>
      </c>
      <c r="T48" s="79">
        <f t="shared" si="229"/>
        <v>0</v>
      </c>
      <c r="U48" s="79">
        <f t="shared" si="229"/>
        <v>0</v>
      </c>
      <c r="V48" s="79">
        <f t="shared" si="229"/>
        <v>0</v>
      </c>
      <c r="W48" s="79">
        <f t="shared" si="229"/>
        <v>0</v>
      </c>
      <c r="X48" s="79">
        <f t="shared" si="229"/>
        <v>0</v>
      </c>
      <c r="Y48" s="79">
        <f t="shared" si="229"/>
        <v>0</v>
      </c>
      <c r="Z48" s="79">
        <f t="shared" si="229"/>
        <v>0</v>
      </c>
      <c r="AA48" s="79">
        <f t="shared" si="229"/>
        <v>0</v>
      </c>
      <c r="AB48" s="79">
        <f t="shared" si="229"/>
        <v>0</v>
      </c>
      <c r="AC48" s="79">
        <f t="shared" si="229"/>
        <v>0</v>
      </c>
      <c r="AD48" s="79">
        <f t="shared" si="229"/>
        <v>0</v>
      </c>
      <c r="AE48" s="79">
        <f t="shared" si="229"/>
        <v>0</v>
      </c>
      <c r="AF48" s="79">
        <f t="shared" si="229"/>
        <v>0</v>
      </c>
      <c r="AG48" s="79">
        <f t="shared" si="229"/>
        <v>0</v>
      </c>
      <c r="AH48" s="79">
        <f t="shared" si="229"/>
        <v>0</v>
      </c>
      <c r="AI48" s="79">
        <f t="shared" si="229"/>
        <v>0</v>
      </c>
      <c r="AJ48" s="79">
        <f t="shared" si="229"/>
        <v>0</v>
      </c>
      <c r="AK48" s="79">
        <f t="shared" si="229"/>
        <v>0</v>
      </c>
      <c r="AL48" s="79">
        <f t="shared" si="229"/>
        <v>0</v>
      </c>
      <c r="AM48" s="79">
        <f t="shared" si="229"/>
        <v>0</v>
      </c>
      <c r="AN48" s="79">
        <f t="shared" si="229"/>
        <v>0</v>
      </c>
      <c r="AO48" s="79">
        <f t="shared" si="229"/>
        <v>0</v>
      </c>
      <c r="AP48" s="79">
        <f t="shared" si="192"/>
        <v>0</v>
      </c>
      <c r="AQ48" s="79">
        <f t="shared" si="193"/>
        <v>0</v>
      </c>
      <c r="AR48" s="79">
        <f t="shared" si="194"/>
        <v>0</v>
      </c>
      <c r="AS48" s="79">
        <f t="shared" si="195"/>
        <v>0</v>
      </c>
      <c r="AT48" s="79">
        <f t="shared" si="196"/>
        <v>0</v>
      </c>
      <c r="AU48" s="79">
        <f t="shared" si="197"/>
        <v>0</v>
      </c>
      <c r="AV48" s="79">
        <f t="shared" si="198"/>
        <v>0</v>
      </c>
      <c r="AW48" s="79">
        <f t="shared" si="199"/>
        <v>0</v>
      </c>
      <c r="AX48" s="79">
        <f t="shared" si="200"/>
        <v>0</v>
      </c>
      <c r="AY48" s="79">
        <f t="shared" si="201"/>
        <v>0</v>
      </c>
      <c r="AZ48" s="79">
        <f t="shared" si="202"/>
        <v>0</v>
      </c>
      <c r="BA48" s="79">
        <f t="shared" si="203"/>
        <v>0</v>
      </c>
      <c r="BC48" s="76">
        <f t="shared" ref="BC48:BM50" ca="1" si="230">SUMIFS($G48:$BA48,$G$4:$BA$4,BC$4,$G$3:$BA$3,BC$3)</f>
        <v>0</v>
      </c>
      <c r="BD48" s="76">
        <f t="shared" ca="1" si="230"/>
        <v>0</v>
      </c>
      <c r="BE48" s="76">
        <f t="shared" ca="1" si="230"/>
        <v>0</v>
      </c>
      <c r="BF48" s="76">
        <f t="shared" ca="1" si="230"/>
        <v>0</v>
      </c>
      <c r="BG48" s="76">
        <f t="shared" ca="1" si="230"/>
        <v>0</v>
      </c>
      <c r="BH48" s="76">
        <f t="shared" ca="1" si="230"/>
        <v>0</v>
      </c>
      <c r="BI48" s="76">
        <f t="shared" ca="1" si="230"/>
        <v>0</v>
      </c>
      <c r="BJ48" s="76">
        <f t="shared" ca="1" si="230"/>
        <v>0</v>
      </c>
      <c r="BK48" s="76">
        <f t="shared" ca="1" si="230"/>
        <v>0</v>
      </c>
      <c r="BL48" s="76">
        <f t="shared" ca="1" si="230"/>
        <v>0</v>
      </c>
      <c r="BM48" s="76">
        <f t="shared" ca="1" si="230"/>
        <v>0</v>
      </c>
      <c r="BN48" s="76">
        <f t="shared" ca="1" si="213"/>
        <v>0</v>
      </c>
      <c r="BO48" s="76">
        <f t="shared" ca="1" si="213"/>
        <v>0</v>
      </c>
      <c r="BP48" s="76">
        <f t="shared" ca="1" si="213"/>
        <v>0</v>
      </c>
      <c r="BQ48" s="76">
        <f t="shared" ca="1" si="213"/>
        <v>0</v>
      </c>
      <c r="BR48" s="76">
        <f t="shared" ca="1" si="213"/>
        <v>0</v>
      </c>
      <c r="BT48" s="76">
        <f t="shared" ca="1" si="219"/>
        <v>0</v>
      </c>
      <c r="BU48" s="76">
        <f t="shared" ca="1" si="219"/>
        <v>0</v>
      </c>
      <c r="BV48" s="76">
        <f t="shared" ca="1" si="219"/>
        <v>0</v>
      </c>
      <c r="BW48" s="76">
        <f t="shared" ca="1" si="219"/>
        <v>0</v>
      </c>
    </row>
    <row r="49" spans="2:75" s="74" customFormat="1">
      <c r="B49" s="79" t="s">
        <v>38</v>
      </c>
      <c r="C49" s="81" t="str">
        <f>'Get Started'!$D$7</f>
        <v>$</v>
      </c>
      <c r="D49" s="79" t="s">
        <v>38</v>
      </c>
      <c r="E49" s="82" t="s">
        <v>128</v>
      </c>
      <c r="G49" s="79">
        <v>0</v>
      </c>
      <c r="H49" s="79">
        <f t="shared" ref="H49:AO49" si="231">G49</f>
        <v>0</v>
      </c>
      <c r="I49" s="79">
        <f t="shared" si="231"/>
        <v>0</v>
      </c>
      <c r="J49" s="79">
        <f t="shared" si="231"/>
        <v>0</v>
      </c>
      <c r="K49" s="79">
        <f t="shared" si="231"/>
        <v>0</v>
      </c>
      <c r="L49" s="79">
        <f t="shared" si="231"/>
        <v>0</v>
      </c>
      <c r="M49" s="79">
        <f t="shared" si="231"/>
        <v>0</v>
      </c>
      <c r="N49" s="79">
        <f t="shared" si="231"/>
        <v>0</v>
      </c>
      <c r="O49" s="79">
        <f t="shared" si="231"/>
        <v>0</v>
      </c>
      <c r="P49" s="79">
        <f t="shared" si="231"/>
        <v>0</v>
      </c>
      <c r="Q49" s="79">
        <f t="shared" si="231"/>
        <v>0</v>
      </c>
      <c r="R49" s="79">
        <f t="shared" si="231"/>
        <v>0</v>
      </c>
      <c r="S49" s="79">
        <f t="shared" si="231"/>
        <v>0</v>
      </c>
      <c r="T49" s="79">
        <f t="shared" si="231"/>
        <v>0</v>
      </c>
      <c r="U49" s="79">
        <f t="shared" si="231"/>
        <v>0</v>
      </c>
      <c r="V49" s="79">
        <f t="shared" si="231"/>
        <v>0</v>
      </c>
      <c r="W49" s="79">
        <f t="shared" si="231"/>
        <v>0</v>
      </c>
      <c r="X49" s="79">
        <f t="shared" si="231"/>
        <v>0</v>
      </c>
      <c r="Y49" s="79">
        <f t="shared" si="231"/>
        <v>0</v>
      </c>
      <c r="Z49" s="79">
        <f t="shared" si="231"/>
        <v>0</v>
      </c>
      <c r="AA49" s="79">
        <f t="shared" si="231"/>
        <v>0</v>
      </c>
      <c r="AB49" s="79">
        <f t="shared" si="231"/>
        <v>0</v>
      </c>
      <c r="AC49" s="79">
        <f t="shared" si="231"/>
        <v>0</v>
      </c>
      <c r="AD49" s="79">
        <f t="shared" si="231"/>
        <v>0</v>
      </c>
      <c r="AE49" s="79">
        <f t="shared" si="231"/>
        <v>0</v>
      </c>
      <c r="AF49" s="79">
        <f t="shared" si="231"/>
        <v>0</v>
      </c>
      <c r="AG49" s="79">
        <f t="shared" si="231"/>
        <v>0</v>
      </c>
      <c r="AH49" s="79">
        <f t="shared" si="231"/>
        <v>0</v>
      </c>
      <c r="AI49" s="79">
        <f t="shared" si="231"/>
        <v>0</v>
      </c>
      <c r="AJ49" s="79">
        <f t="shared" si="231"/>
        <v>0</v>
      </c>
      <c r="AK49" s="79">
        <f t="shared" si="231"/>
        <v>0</v>
      </c>
      <c r="AL49" s="79">
        <f t="shared" si="231"/>
        <v>0</v>
      </c>
      <c r="AM49" s="79">
        <f t="shared" si="231"/>
        <v>0</v>
      </c>
      <c r="AN49" s="79">
        <f t="shared" si="231"/>
        <v>0</v>
      </c>
      <c r="AO49" s="79">
        <f t="shared" si="231"/>
        <v>0</v>
      </c>
      <c r="AP49" s="79">
        <f t="shared" si="192"/>
        <v>0</v>
      </c>
      <c r="AQ49" s="79">
        <f t="shared" si="193"/>
        <v>0</v>
      </c>
      <c r="AR49" s="79">
        <f t="shared" si="194"/>
        <v>0</v>
      </c>
      <c r="AS49" s="79">
        <f t="shared" si="195"/>
        <v>0</v>
      </c>
      <c r="AT49" s="79">
        <f t="shared" si="196"/>
        <v>0</v>
      </c>
      <c r="AU49" s="79">
        <f t="shared" si="197"/>
        <v>0</v>
      </c>
      <c r="AV49" s="79">
        <f t="shared" si="198"/>
        <v>0</v>
      </c>
      <c r="AW49" s="79">
        <f t="shared" si="199"/>
        <v>0</v>
      </c>
      <c r="AX49" s="79">
        <f t="shared" si="200"/>
        <v>0</v>
      </c>
      <c r="AY49" s="79">
        <f t="shared" si="201"/>
        <v>0</v>
      </c>
      <c r="AZ49" s="79">
        <f t="shared" si="202"/>
        <v>0</v>
      </c>
      <c r="BA49" s="79">
        <f t="shared" si="203"/>
        <v>0</v>
      </c>
      <c r="BC49" s="76">
        <f t="shared" ca="1" si="230"/>
        <v>0</v>
      </c>
      <c r="BD49" s="76">
        <f t="shared" ca="1" si="230"/>
        <v>0</v>
      </c>
      <c r="BE49" s="76">
        <f t="shared" ca="1" si="230"/>
        <v>0</v>
      </c>
      <c r="BF49" s="76">
        <f t="shared" ca="1" si="230"/>
        <v>0</v>
      </c>
      <c r="BG49" s="76">
        <f t="shared" ca="1" si="230"/>
        <v>0</v>
      </c>
      <c r="BH49" s="76">
        <f t="shared" ca="1" si="230"/>
        <v>0</v>
      </c>
      <c r="BI49" s="76">
        <f t="shared" ca="1" si="230"/>
        <v>0</v>
      </c>
      <c r="BJ49" s="76">
        <f t="shared" ca="1" si="230"/>
        <v>0</v>
      </c>
      <c r="BK49" s="76">
        <f t="shared" ca="1" si="230"/>
        <v>0</v>
      </c>
      <c r="BL49" s="76">
        <f t="shared" ca="1" si="230"/>
        <v>0</v>
      </c>
      <c r="BM49" s="76">
        <f t="shared" ca="1" si="230"/>
        <v>0</v>
      </c>
      <c r="BN49" s="76">
        <f t="shared" ca="1" si="213"/>
        <v>0</v>
      </c>
      <c r="BO49" s="76">
        <f t="shared" ca="1" si="213"/>
        <v>0</v>
      </c>
      <c r="BP49" s="76">
        <f t="shared" ca="1" si="213"/>
        <v>0</v>
      </c>
      <c r="BQ49" s="76">
        <f t="shared" ca="1" si="213"/>
        <v>0</v>
      </c>
      <c r="BR49" s="76">
        <f t="shared" ca="1" si="213"/>
        <v>0</v>
      </c>
      <c r="BT49" s="76">
        <f t="shared" ca="1" si="219"/>
        <v>0</v>
      </c>
      <c r="BU49" s="76">
        <f t="shared" ca="1" si="219"/>
        <v>0</v>
      </c>
      <c r="BV49" s="76">
        <f t="shared" ca="1" si="219"/>
        <v>0</v>
      </c>
      <c r="BW49" s="76">
        <f t="shared" ca="1" si="219"/>
        <v>0</v>
      </c>
    </row>
    <row r="50" spans="2:75" s="74" customFormat="1">
      <c r="B50" s="74" t="s">
        <v>82</v>
      </c>
      <c r="C50" s="81" t="str">
        <f>'Get Started'!$D$7</f>
        <v>$</v>
      </c>
      <c r="D50" s="74" t="s">
        <v>83</v>
      </c>
      <c r="G50" s="77">
        <f t="shared" ref="G50:BA50" si="232">SUM(G18:G49)</f>
        <v>0</v>
      </c>
      <c r="H50" s="77">
        <f t="shared" si="232"/>
        <v>0</v>
      </c>
      <c r="I50" s="77">
        <f t="shared" si="232"/>
        <v>0</v>
      </c>
      <c r="J50" s="77">
        <f t="shared" si="232"/>
        <v>0</v>
      </c>
      <c r="K50" s="77">
        <f t="shared" si="232"/>
        <v>0</v>
      </c>
      <c r="L50" s="77">
        <f t="shared" si="232"/>
        <v>0</v>
      </c>
      <c r="M50" s="77">
        <f t="shared" si="232"/>
        <v>0</v>
      </c>
      <c r="N50" s="77">
        <f t="shared" si="232"/>
        <v>0</v>
      </c>
      <c r="O50" s="77">
        <f t="shared" si="232"/>
        <v>0</v>
      </c>
      <c r="P50" s="77">
        <f t="shared" si="232"/>
        <v>0</v>
      </c>
      <c r="Q50" s="77">
        <f t="shared" si="232"/>
        <v>0</v>
      </c>
      <c r="R50" s="77">
        <f t="shared" si="232"/>
        <v>0</v>
      </c>
      <c r="S50" s="77">
        <f t="shared" si="232"/>
        <v>0</v>
      </c>
      <c r="T50" s="77">
        <f t="shared" si="232"/>
        <v>0</v>
      </c>
      <c r="U50" s="77">
        <f t="shared" si="232"/>
        <v>0</v>
      </c>
      <c r="V50" s="77">
        <f t="shared" si="232"/>
        <v>0</v>
      </c>
      <c r="W50" s="77">
        <f t="shared" si="232"/>
        <v>0</v>
      </c>
      <c r="X50" s="77">
        <f t="shared" si="232"/>
        <v>0</v>
      </c>
      <c r="Y50" s="77">
        <f t="shared" si="232"/>
        <v>0</v>
      </c>
      <c r="Z50" s="77">
        <f t="shared" si="232"/>
        <v>0</v>
      </c>
      <c r="AA50" s="77">
        <f t="shared" si="232"/>
        <v>0</v>
      </c>
      <c r="AB50" s="77">
        <f t="shared" si="232"/>
        <v>0</v>
      </c>
      <c r="AC50" s="77">
        <f t="shared" si="232"/>
        <v>0</v>
      </c>
      <c r="AD50" s="77">
        <f t="shared" si="232"/>
        <v>0</v>
      </c>
      <c r="AE50" s="77">
        <f t="shared" si="232"/>
        <v>0</v>
      </c>
      <c r="AF50" s="77">
        <f t="shared" si="232"/>
        <v>0</v>
      </c>
      <c r="AG50" s="77">
        <f t="shared" si="232"/>
        <v>0</v>
      </c>
      <c r="AH50" s="77">
        <f t="shared" si="232"/>
        <v>0</v>
      </c>
      <c r="AI50" s="77">
        <f t="shared" si="232"/>
        <v>0</v>
      </c>
      <c r="AJ50" s="77">
        <f t="shared" si="232"/>
        <v>0</v>
      </c>
      <c r="AK50" s="77">
        <f t="shared" si="232"/>
        <v>0</v>
      </c>
      <c r="AL50" s="77">
        <f t="shared" si="232"/>
        <v>0</v>
      </c>
      <c r="AM50" s="77">
        <f t="shared" si="232"/>
        <v>0</v>
      </c>
      <c r="AN50" s="77">
        <f t="shared" si="232"/>
        <v>0</v>
      </c>
      <c r="AO50" s="77">
        <f t="shared" si="232"/>
        <v>0</v>
      </c>
      <c r="AP50" s="77">
        <f t="shared" si="232"/>
        <v>0</v>
      </c>
      <c r="AQ50" s="77">
        <f t="shared" si="232"/>
        <v>0</v>
      </c>
      <c r="AR50" s="77">
        <f t="shared" si="232"/>
        <v>0</v>
      </c>
      <c r="AS50" s="77">
        <f t="shared" si="232"/>
        <v>0</v>
      </c>
      <c r="AT50" s="77">
        <f t="shared" si="232"/>
        <v>0</v>
      </c>
      <c r="AU50" s="77">
        <f t="shared" si="232"/>
        <v>0</v>
      </c>
      <c r="AV50" s="77">
        <f t="shared" si="232"/>
        <v>0</v>
      </c>
      <c r="AW50" s="77">
        <f t="shared" si="232"/>
        <v>0</v>
      </c>
      <c r="AX50" s="77">
        <f t="shared" si="232"/>
        <v>0</v>
      </c>
      <c r="AY50" s="77">
        <f t="shared" si="232"/>
        <v>0</v>
      </c>
      <c r="AZ50" s="77">
        <f t="shared" si="232"/>
        <v>0</v>
      </c>
      <c r="BA50" s="77">
        <f t="shared" si="232"/>
        <v>0</v>
      </c>
      <c r="BC50" s="77">
        <f t="shared" ca="1" si="230"/>
        <v>0</v>
      </c>
      <c r="BD50" s="77">
        <f t="shared" ca="1" si="230"/>
        <v>0</v>
      </c>
      <c r="BE50" s="77">
        <f t="shared" ca="1" si="230"/>
        <v>0</v>
      </c>
      <c r="BF50" s="77">
        <f t="shared" ca="1" si="230"/>
        <v>0</v>
      </c>
      <c r="BG50" s="77">
        <f t="shared" ca="1" si="230"/>
        <v>0</v>
      </c>
      <c r="BH50" s="77">
        <f t="shared" ca="1" si="230"/>
        <v>0</v>
      </c>
      <c r="BI50" s="77">
        <f t="shared" ca="1" si="230"/>
        <v>0</v>
      </c>
      <c r="BJ50" s="77">
        <f t="shared" ca="1" si="230"/>
        <v>0</v>
      </c>
      <c r="BK50" s="77">
        <f t="shared" ca="1" si="230"/>
        <v>0</v>
      </c>
      <c r="BL50" s="77">
        <f t="shared" ca="1" si="230"/>
        <v>0</v>
      </c>
      <c r="BM50" s="77">
        <f t="shared" ca="1" si="230"/>
        <v>0</v>
      </c>
      <c r="BN50" s="77">
        <f t="shared" ref="BN50:BR50" ca="1" si="233">SUMIFS($G50:$BA50,$G$4:$BA$4,BN$4,$G$3:$BA$3,BN$3)</f>
        <v>0</v>
      </c>
      <c r="BO50" s="77">
        <f t="shared" ca="1" si="233"/>
        <v>0</v>
      </c>
      <c r="BP50" s="77">
        <f t="shared" ca="1" si="233"/>
        <v>0</v>
      </c>
      <c r="BQ50" s="77">
        <f t="shared" ca="1" si="233"/>
        <v>0</v>
      </c>
      <c r="BR50" s="77">
        <f t="shared" ca="1" si="233"/>
        <v>0</v>
      </c>
      <c r="BT50" s="77">
        <f t="shared" ca="1" si="219"/>
        <v>0</v>
      </c>
      <c r="BU50" s="77">
        <f t="shared" ca="1" si="219"/>
        <v>0</v>
      </c>
      <c r="BV50" s="77">
        <f t="shared" ca="1" si="219"/>
        <v>0</v>
      </c>
      <c r="BW50" s="77">
        <f t="shared" ca="1" si="219"/>
        <v>0</v>
      </c>
    </row>
    <row r="51" spans="2:75" s="74" customFormat="1">
      <c r="C51" s="75"/>
      <c r="BC51" s="76"/>
      <c r="BD51" s="76"/>
      <c r="BE51" s="76"/>
      <c r="BF51" s="76"/>
      <c r="BG51" s="76"/>
      <c r="BH51" s="76"/>
      <c r="BI51" s="76"/>
      <c r="BJ51" s="76"/>
      <c r="BK51" s="76"/>
      <c r="BL51" s="76"/>
      <c r="BM51" s="76"/>
      <c r="BN51" s="76"/>
      <c r="BO51" s="76"/>
      <c r="BP51" s="76"/>
      <c r="BQ51" s="76"/>
      <c r="BR51" s="76"/>
      <c r="BT51" s="76"/>
      <c r="BU51" s="76"/>
      <c r="BV51" s="76"/>
      <c r="BW51" s="76"/>
    </row>
    <row r="52" spans="2:75" s="74" customFormat="1">
      <c r="B52" s="78" t="s">
        <v>124</v>
      </c>
      <c r="C52" s="84"/>
      <c r="E52" s="78"/>
      <c r="BC52" s="76"/>
      <c r="BD52" s="76"/>
      <c r="BE52" s="76"/>
      <c r="BF52" s="76"/>
      <c r="BG52" s="76"/>
      <c r="BH52" s="76"/>
      <c r="BI52" s="76"/>
      <c r="BJ52" s="76"/>
      <c r="BK52" s="76"/>
      <c r="BL52" s="76"/>
      <c r="BM52" s="76"/>
      <c r="BN52" s="76"/>
      <c r="BO52" s="76"/>
      <c r="BP52" s="76"/>
      <c r="BQ52" s="76"/>
      <c r="BR52" s="76"/>
      <c r="BT52" s="76"/>
      <c r="BU52" s="76"/>
      <c r="BV52" s="76"/>
      <c r="BW52" s="76"/>
    </row>
    <row r="53" spans="2:75" s="74" customFormat="1">
      <c r="B53" s="79" t="s">
        <v>40</v>
      </c>
      <c r="C53" s="81" t="str">
        <f>'Get Started'!$D$7</f>
        <v>$</v>
      </c>
      <c r="D53" s="74" t="s">
        <v>125</v>
      </c>
      <c r="G53" s="74">
        <f t="shared" ref="G53:P57" si="234">SUMIF($D$18:$D$49,$B53,G$18:G$49)</f>
        <v>0</v>
      </c>
      <c r="H53" s="74">
        <f t="shared" si="234"/>
        <v>0</v>
      </c>
      <c r="I53" s="74">
        <f t="shared" si="234"/>
        <v>0</v>
      </c>
      <c r="J53" s="74">
        <f t="shared" si="234"/>
        <v>0</v>
      </c>
      <c r="K53" s="74">
        <f t="shared" si="234"/>
        <v>0</v>
      </c>
      <c r="L53" s="74">
        <f t="shared" si="234"/>
        <v>0</v>
      </c>
      <c r="M53" s="74">
        <f t="shared" si="234"/>
        <v>0</v>
      </c>
      <c r="N53" s="74">
        <f t="shared" si="234"/>
        <v>0</v>
      </c>
      <c r="O53" s="74">
        <f t="shared" si="234"/>
        <v>0</v>
      </c>
      <c r="P53" s="74">
        <f t="shared" si="234"/>
        <v>0</v>
      </c>
      <c r="Q53" s="74">
        <f t="shared" ref="Q53:Z57" si="235">SUMIF($D$18:$D$49,$B53,Q$18:Q$49)</f>
        <v>0</v>
      </c>
      <c r="R53" s="74">
        <f t="shared" si="235"/>
        <v>0</v>
      </c>
      <c r="S53" s="74">
        <f t="shared" si="235"/>
        <v>0</v>
      </c>
      <c r="T53" s="74">
        <f t="shared" si="235"/>
        <v>0</v>
      </c>
      <c r="U53" s="74">
        <f t="shared" si="235"/>
        <v>0</v>
      </c>
      <c r="V53" s="74">
        <f t="shared" si="235"/>
        <v>0</v>
      </c>
      <c r="W53" s="74">
        <f t="shared" si="235"/>
        <v>0</v>
      </c>
      <c r="X53" s="74">
        <f t="shared" si="235"/>
        <v>0</v>
      </c>
      <c r="Y53" s="74">
        <f t="shared" si="235"/>
        <v>0</v>
      </c>
      <c r="Z53" s="74">
        <f t="shared" si="235"/>
        <v>0</v>
      </c>
      <c r="AA53" s="74">
        <f t="shared" ref="AA53:AJ57" si="236">SUMIF($D$18:$D$49,$B53,AA$18:AA$49)</f>
        <v>0</v>
      </c>
      <c r="AB53" s="74">
        <f t="shared" si="236"/>
        <v>0</v>
      </c>
      <c r="AC53" s="74">
        <f t="shared" si="236"/>
        <v>0</v>
      </c>
      <c r="AD53" s="74">
        <f t="shared" si="236"/>
        <v>0</v>
      </c>
      <c r="AE53" s="74">
        <f t="shared" si="236"/>
        <v>0</v>
      </c>
      <c r="AF53" s="74">
        <f t="shared" si="236"/>
        <v>0</v>
      </c>
      <c r="AG53" s="74">
        <f t="shared" si="236"/>
        <v>0</v>
      </c>
      <c r="AH53" s="74">
        <f t="shared" si="236"/>
        <v>0</v>
      </c>
      <c r="AI53" s="74">
        <f t="shared" si="236"/>
        <v>0</v>
      </c>
      <c r="AJ53" s="74">
        <f t="shared" si="236"/>
        <v>0</v>
      </c>
      <c r="AK53" s="74">
        <f t="shared" ref="AK53:AT57" si="237">SUMIF($D$18:$D$49,$B53,AK$18:AK$49)</f>
        <v>0</v>
      </c>
      <c r="AL53" s="74">
        <f t="shared" si="237"/>
        <v>0</v>
      </c>
      <c r="AM53" s="74">
        <f t="shared" si="237"/>
        <v>0</v>
      </c>
      <c r="AN53" s="74">
        <f t="shared" si="237"/>
        <v>0</v>
      </c>
      <c r="AO53" s="74">
        <f t="shared" si="237"/>
        <v>0</v>
      </c>
      <c r="AP53" s="74">
        <f t="shared" si="237"/>
        <v>0</v>
      </c>
      <c r="AQ53" s="74">
        <f t="shared" si="237"/>
        <v>0</v>
      </c>
      <c r="AR53" s="74">
        <f t="shared" si="237"/>
        <v>0</v>
      </c>
      <c r="AS53" s="74">
        <f t="shared" si="237"/>
        <v>0</v>
      </c>
      <c r="AT53" s="74">
        <f t="shared" si="237"/>
        <v>0</v>
      </c>
      <c r="AU53" s="74">
        <f t="shared" ref="AU53:BA57" si="238">SUMIF($D$18:$D$49,$B53,AU$18:AU$49)</f>
        <v>0</v>
      </c>
      <c r="AV53" s="74">
        <f t="shared" si="238"/>
        <v>0</v>
      </c>
      <c r="AW53" s="74">
        <f t="shared" si="238"/>
        <v>0</v>
      </c>
      <c r="AX53" s="74">
        <f t="shared" si="238"/>
        <v>0</v>
      </c>
      <c r="AY53" s="74">
        <f t="shared" si="238"/>
        <v>0</v>
      </c>
      <c r="AZ53" s="74">
        <f t="shared" si="238"/>
        <v>0</v>
      </c>
      <c r="BA53" s="74">
        <f t="shared" si="238"/>
        <v>0</v>
      </c>
      <c r="BC53" s="76">
        <f t="shared" ref="BC53:BM58" ca="1" si="239">SUMIFS($G53:$BA53,$G$4:$BA$4,BC$4,$G$3:$BA$3,BC$3)</f>
        <v>0</v>
      </c>
      <c r="BD53" s="76">
        <f t="shared" ca="1" si="239"/>
        <v>0</v>
      </c>
      <c r="BE53" s="76">
        <f t="shared" ca="1" si="239"/>
        <v>0</v>
      </c>
      <c r="BF53" s="76">
        <f t="shared" ca="1" si="239"/>
        <v>0</v>
      </c>
      <c r="BG53" s="76">
        <f t="shared" ca="1" si="239"/>
        <v>0</v>
      </c>
      <c r="BH53" s="76">
        <f t="shared" ca="1" si="239"/>
        <v>0</v>
      </c>
      <c r="BI53" s="76">
        <f t="shared" ca="1" si="239"/>
        <v>0</v>
      </c>
      <c r="BJ53" s="76">
        <f t="shared" ca="1" si="239"/>
        <v>0</v>
      </c>
      <c r="BK53" s="76">
        <f t="shared" ca="1" si="239"/>
        <v>0</v>
      </c>
      <c r="BL53" s="76">
        <f t="shared" ca="1" si="239"/>
        <v>0</v>
      </c>
      <c r="BM53" s="76">
        <f t="shared" ca="1" si="239"/>
        <v>0</v>
      </c>
      <c r="BN53" s="76">
        <f t="shared" ref="BN53:BR58" ca="1" si="240">SUMIFS($G53:$BA53,$G$4:$BA$4,BN$4,$G$3:$BA$3,BN$3)</f>
        <v>0</v>
      </c>
      <c r="BO53" s="76">
        <f t="shared" ca="1" si="240"/>
        <v>0</v>
      </c>
      <c r="BP53" s="76">
        <f t="shared" ca="1" si="240"/>
        <v>0</v>
      </c>
      <c r="BQ53" s="76">
        <f t="shared" ca="1" si="240"/>
        <v>0</v>
      </c>
      <c r="BR53" s="76">
        <f t="shared" ca="1" si="240"/>
        <v>0</v>
      </c>
      <c r="BT53" s="76">
        <f t="shared" ref="BT53:BW58" ca="1" si="241">SUMIFS($G53:$BA53,$G$4:$BA$4,BT$4)</f>
        <v>0</v>
      </c>
      <c r="BU53" s="76">
        <f t="shared" ca="1" si="241"/>
        <v>0</v>
      </c>
      <c r="BV53" s="76">
        <f t="shared" ca="1" si="241"/>
        <v>0</v>
      </c>
      <c r="BW53" s="76">
        <f t="shared" ca="1" si="241"/>
        <v>0</v>
      </c>
    </row>
    <row r="54" spans="2:75" s="74" customFormat="1">
      <c r="B54" s="79" t="s">
        <v>54</v>
      </c>
      <c r="C54" s="81" t="str">
        <f>'Get Started'!$D$7</f>
        <v>$</v>
      </c>
      <c r="D54" s="74" t="s">
        <v>125</v>
      </c>
      <c r="G54" s="74">
        <f t="shared" si="234"/>
        <v>0</v>
      </c>
      <c r="H54" s="74">
        <f t="shared" si="234"/>
        <v>0</v>
      </c>
      <c r="I54" s="74">
        <f t="shared" si="234"/>
        <v>0</v>
      </c>
      <c r="J54" s="74">
        <f t="shared" si="234"/>
        <v>0</v>
      </c>
      <c r="K54" s="74">
        <f t="shared" si="234"/>
        <v>0</v>
      </c>
      <c r="L54" s="74">
        <f t="shared" si="234"/>
        <v>0</v>
      </c>
      <c r="M54" s="74">
        <f t="shared" si="234"/>
        <v>0</v>
      </c>
      <c r="N54" s="74">
        <f t="shared" si="234"/>
        <v>0</v>
      </c>
      <c r="O54" s="74">
        <f t="shared" si="234"/>
        <v>0</v>
      </c>
      <c r="P54" s="74">
        <f t="shared" si="234"/>
        <v>0</v>
      </c>
      <c r="Q54" s="74">
        <f t="shared" si="235"/>
        <v>0</v>
      </c>
      <c r="R54" s="74">
        <f t="shared" si="235"/>
        <v>0</v>
      </c>
      <c r="S54" s="74">
        <f t="shared" si="235"/>
        <v>0</v>
      </c>
      <c r="T54" s="74">
        <f t="shared" si="235"/>
        <v>0</v>
      </c>
      <c r="U54" s="74">
        <f t="shared" si="235"/>
        <v>0</v>
      </c>
      <c r="V54" s="74">
        <f t="shared" si="235"/>
        <v>0</v>
      </c>
      <c r="W54" s="74">
        <f t="shared" si="235"/>
        <v>0</v>
      </c>
      <c r="X54" s="74">
        <f t="shared" si="235"/>
        <v>0</v>
      </c>
      <c r="Y54" s="74">
        <f t="shared" si="235"/>
        <v>0</v>
      </c>
      <c r="Z54" s="74">
        <f t="shared" si="235"/>
        <v>0</v>
      </c>
      <c r="AA54" s="74">
        <f t="shared" si="236"/>
        <v>0</v>
      </c>
      <c r="AB54" s="74">
        <f t="shared" si="236"/>
        <v>0</v>
      </c>
      <c r="AC54" s="74">
        <f t="shared" si="236"/>
        <v>0</v>
      </c>
      <c r="AD54" s="74">
        <f t="shared" si="236"/>
        <v>0</v>
      </c>
      <c r="AE54" s="74">
        <f t="shared" si="236"/>
        <v>0</v>
      </c>
      <c r="AF54" s="74">
        <f t="shared" si="236"/>
        <v>0</v>
      </c>
      <c r="AG54" s="74">
        <f t="shared" si="236"/>
        <v>0</v>
      </c>
      <c r="AH54" s="74">
        <f t="shared" si="236"/>
        <v>0</v>
      </c>
      <c r="AI54" s="74">
        <f t="shared" si="236"/>
        <v>0</v>
      </c>
      <c r="AJ54" s="74">
        <f t="shared" si="236"/>
        <v>0</v>
      </c>
      <c r="AK54" s="74">
        <f t="shared" si="237"/>
        <v>0</v>
      </c>
      <c r="AL54" s="74">
        <f t="shared" si="237"/>
        <v>0</v>
      </c>
      <c r="AM54" s="74">
        <f t="shared" si="237"/>
        <v>0</v>
      </c>
      <c r="AN54" s="74">
        <f t="shared" si="237"/>
        <v>0</v>
      </c>
      <c r="AO54" s="74">
        <f t="shared" si="237"/>
        <v>0</v>
      </c>
      <c r="AP54" s="74">
        <f t="shared" si="237"/>
        <v>0</v>
      </c>
      <c r="AQ54" s="74">
        <f t="shared" si="237"/>
        <v>0</v>
      </c>
      <c r="AR54" s="74">
        <f t="shared" si="237"/>
        <v>0</v>
      </c>
      <c r="AS54" s="74">
        <f t="shared" si="237"/>
        <v>0</v>
      </c>
      <c r="AT54" s="74">
        <f t="shared" si="237"/>
        <v>0</v>
      </c>
      <c r="AU54" s="74">
        <f t="shared" si="238"/>
        <v>0</v>
      </c>
      <c r="AV54" s="74">
        <f t="shared" si="238"/>
        <v>0</v>
      </c>
      <c r="AW54" s="74">
        <f t="shared" si="238"/>
        <v>0</v>
      </c>
      <c r="AX54" s="74">
        <f t="shared" si="238"/>
        <v>0</v>
      </c>
      <c r="AY54" s="74">
        <f t="shared" si="238"/>
        <v>0</v>
      </c>
      <c r="AZ54" s="74">
        <f t="shared" si="238"/>
        <v>0</v>
      </c>
      <c r="BA54" s="74">
        <f t="shared" si="238"/>
        <v>0</v>
      </c>
      <c r="BC54" s="76">
        <f t="shared" ca="1" si="239"/>
        <v>0</v>
      </c>
      <c r="BD54" s="76">
        <f t="shared" ca="1" si="239"/>
        <v>0</v>
      </c>
      <c r="BE54" s="76">
        <f t="shared" ca="1" si="239"/>
        <v>0</v>
      </c>
      <c r="BF54" s="76">
        <f t="shared" ca="1" si="239"/>
        <v>0</v>
      </c>
      <c r="BG54" s="76">
        <f t="shared" ca="1" si="239"/>
        <v>0</v>
      </c>
      <c r="BH54" s="76">
        <f t="shared" ca="1" si="239"/>
        <v>0</v>
      </c>
      <c r="BI54" s="76">
        <f t="shared" ca="1" si="239"/>
        <v>0</v>
      </c>
      <c r="BJ54" s="76">
        <f t="shared" ca="1" si="239"/>
        <v>0</v>
      </c>
      <c r="BK54" s="76">
        <f t="shared" ca="1" si="239"/>
        <v>0</v>
      </c>
      <c r="BL54" s="76">
        <f t="shared" ca="1" si="239"/>
        <v>0</v>
      </c>
      <c r="BM54" s="76">
        <f t="shared" ca="1" si="239"/>
        <v>0</v>
      </c>
      <c r="BN54" s="76">
        <f t="shared" ca="1" si="240"/>
        <v>0</v>
      </c>
      <c r="BO54" s="76">
        <f t="shared" ca="1" si="240"/>
        <v>0</v>
      </c>
      <c r="BP54" s="76">
        <f t="shared" ca="1" si="240"/>
        <v>0</v>
      </c>
      <c r="BQ54" s="76">
        <f t="shared" ca="1" si="240"/>
        <v>0</v>
      </c>
      <c r="BR54" s="76">
        <f t="shared" ca="1" si="240"/>
        <v>0</v>
      </c>
      <c r="BT54" s="76">
        <f t="shared" ca="1" si="241"/>
        <v>0</v>
      </c>
      <c r="BU54" s="76">
        <f t="shared" ca="1" si="241"/>
        <v>0</v>
      </c>
      <c r="BV54" s="76">
        <f t="shared" ca="1" si="241"/>
        <v>0</v>
      </c>
      <c r="BW54" s="76">
        <f t="shared" ca="1" si="241"/>
        <v>0</v>
      </c>
    </row>
    <row r="55" spans="2:75" s="74" customFormat="1">
      <c r="B55" s="79" t="s">
        <v>126</v>
      </c>
      <c r="C55" s="81" t="str">
        <f>'Get Started'!$D$7</f>
        <v>$</v>
      </c>
      <c r="D55" s="74" t="s">
        <v>125</v>
      </c>
      <c r="G55" s="74">
        <f t="shared" si="234"/>
        <v>0</v>
      </c>
      <c r="H55" s="74">
        <f t="shared" si="234"/>
        <v>0</v>
      </c>
      <c r="I55" s="74">
        <f t="shared" si="234"/>
        <v>0</v>
      </c>
      <c r="J55" s="74">
        <f t="shared" si="234"/>
        <v>0</v>
      </c>
      <c r="K55" s="74">
        <f t="shared" si="234"/>
        <v>0</v>
      </c>
      <c r="L55" s="74">
        <f t="shared" si="234"/>
        <v>0</v>
      </c>
      <c r="M55" s="74">
        <f t="shared" si="234"/>
        <v>0</v>
      </c>
      <c r="N55" s="74">
        <f t="shared" si="234"/>
        <v>0</v>
      </c>
      <c r="O55" s="74">
        <f t="shared" si="234"/>
        <v>0</v>
      </c>
      <c r="P55" s="74">
        <f t="shared" si="234"/>
        <v>0</v>
      </c>
      <c r="Q55" s="74">
        <f t="shared" si="235"/>
        <v>0</v>
      </c>
      <c r="R55" s="74">
        <f t="shared" si="235"/>
        <v>0</v>
      </c>
      <c r="S55" s="74">
        <f t="shared" si="235"/>
        <v>0</v>
      </c>
      <c r="T55" s="74">
        <f t="shared" si="235"/>
        <v>0</v>
      </c>
      <c r="U55" s="74">
        <f t="shared" si="235"/>
        <v>0</v>
      </c>
      <c r="V55" s="74">
        <f t="shared" si="235"/>
        <v>0</v>
      </c>
      <c r="W55" s="74">
        <f t="shared" si="235"/>
        <v>0</v>
      </c>
      <c r="X55" s="74">
        <f t="shared" si="235"/>
        <v>0</v>
      </c>
      <c r="Y55" s="74">
        <f t="shared" si="235"/>
        <v>0</v>
      </c>
      <c r="Z55" s="74">
        <f t="shared" si="235"/>
        <v>0</v>
      </c>
      <c r="AA55" s="74">
        <f t="shared" si="236"/>
        <v>0</v>
      </c>
      <c r="AB55" s="74">
        <f t="shared" si="236"/>
        <v>0</v>
      </c>
      <c r="AC55" s="74">
        <f t="shared" si="236"/>
        <v>0</v>
      </c>
      <c r="AD55" s="74">
        <f t="shared" si="236"/>
        <v>0</v>
      </c>
      <c r="AE55" s="74">
        <f t="shared" si="236"/>
        <v>0</v>
      </c>
      <c r="AF55" s="74">
        <f t="shared" si="236"/>
        <v>0</v>
      </c>
      <c r="AG55" s="74">
        <f t="shared" si="236"/>
        <v>0</v>
      </c>
      <c r="AH55" s="74">
        <f t="shared" si="236"/>
        <v>0</v>
      </c>
      <c r="AI55" s="74">
        <f t="shared" si="236"/>
        <v>0</v>
      </c>
      <c r="AJ55" s="74">
        <f t="shared" si="236"/>
        <v>0</v>
      </c>
      <c r="AK55" s="74">
        <f t="shared" si="237"/>
        <v>0</v>
      </c>
      <c r="AL55" s="74">
        <f t="shared" si="237"/>
        <v>0</v>
      </c>
      <c r="AM55" s="74">
        <f t="shared" si="237"/>
        <v>0</v>
      </c>
      <c r="AN55" s="74">
        <f t="shared" si="237"/>
        <v>0</v>
      </c>
      <c r="AO55" s="74">
        <f t="shared" si="237"/>
        <v>0</v>
      </c>
      <c r="AP55" s="74">
        <f t="shared" si="237"/>
        <v>0</v>
      </c>
      <c r="AQ55" s="74">
        <f t="shared" si="237"/>
        <v>0</v>
      </c>
      <c r="AR55" s="74">
        <f t="shared" si="237"/>
        <v>0</v>
      </c>
      <c r="AS55" s="74">
        <f t="shared" si="237"/>
        <v>0</v>
      </c>
      <c r="AT55" s="74">
        <f t="shared" si="237"/>
        <v>0</v>
      </c>
      <c r="AU55" s="74">
        <f t="shared" si="238"/>
        <v>0</v>
      </c>
      <c r="AV55" s="74">
        <f t="shared" si="238"/>
        <v>0</v>
      </c>
      <c r="AW55" s="74">
        <f t="shared" si="238"/>
        <v>0</v>
      </c>
      <c r="AX55" s="74">
        <f t="shared" si="238"/>
        <v>0</v>
      </c>
      <c r="AY55" s="74">
        <f t="shared" si="238"/>
        <v>0</v>
      </c>
      <c r="AZ55" s="74">
        <f t="shared" si="238"/>
        <v>0</v>
      </c>
      <c r="BA55" s="74">
        <f t="shared" si="238"/>
        <v>0</v>
      </c>
      <c r="BC55" s="76">
        <f t="shared" ca="1" si="239"/>
        <v>0</v>
      </c>
      <c r="BD55" s="76">
        <f t="shared" ca="1" si="239"/>
        <v>0</v>
      </c>
      <c r="BE55" s="76">
        <f t="shared" ca="1" si="239"/>
        <v>0</v>
      </c>
      <c r="BF55" s="76">
        <f t="shared" ca="1" si="239"/>
        <v>0</v>
      </c>
      <c r="BG55" s="76">
        <f t="shared" ca="1" si="239"/>
        <v>0</v>
      </c>
      <c r="BH55" s="76">
        <f t="shared" ca="1" si="239"/>
        <v>0</v>
      </c>
      <c r="BI55" s="76">
        <f t="shared" ca="1" si="239"/>
        <v>0</v>
      </c>
      <c r="BJ55" s="76">
        <f t="shared" ca="1" si="239"/>
        <v>0</v>
      </c>
      <c r="BK55" s="76">
        <f t="shared" ca="1" si="239"/>
        <v>0</v>
      </c>
      <c r="BL55" s="76">
        <f t="shared" ca="1" si="239"/>
        <v>0</v>
      </c>
      <c r="BM55" s="76">
        <f t="shared" ca="1" si="239"/>
        <v>0</v>
      </c>
      <c r="BN55" s="76">
        <f t="shared" ca="1" si="240"/>
        <v>0</v>
      </c>
      <c r="BO55" s="76">
        <f t="shared" ca="1" si="240"/>
        <v>0</v>
      </c>
      <c r="BP55" s="76">
        <f t="shared" ca="1" si="240"/>
        <v>0</v>
      </c>
      <c r="BQ55" s="76">
        <f t="shared" ca="1" si="240"/>
        <v>0</v>
      </c>
      <c r="BR55" s="76">
        <f t="shared" ca="1" si="240"/>
        <v>0</v>
      </c>
      <c r="BT55" s="76">
        <f t="shared" ca="1" si="241"/>
        <v>0</v>
      </c>
      <c r="BU55" s="76">
        <f t="shared" ca="1" si="241"/>
        <v>0</v>
      </c>
      <c r="BV55" s="76">
        <f t="shared" ca="1" si="241"/>
        <v>0</v>
      </c>
      <c r="BW55" s="76">
        <f t="shared" ca="1" si="241"/>
        <v>0</v>
      </c>
    </row>
    <row r="56" spans="2:75" s="74" customFormat="1">
      <c r="B56" s="79" t="s">
        <v>113</v>
      </c>
      <c r="C56" s="81" t="str">
        <f>'Get Started'!$D$7</f>
        <v>$</v>
      </c>
      <c r="D56" s="74" t="s">
        <v>125</v>
      </c>
      <c r="G56" s="74">
        <f t="shared" si="234"/>
        <v>0</v>
      </c>
      <c r="H56" s="74">
        <f t="shared" si="234"/>
        <v>0</v>
      </c>
      <c r="I56" s="74">
        <f t="shared" si="234"/>
        <v>0</v>
      </c>
      <c r="J56" s="74">
        <f t="shared" si="234"/>
        <v>0</v>
      </c>
      <c r="K56" s="74">
        <f t="shared" si="234"/>
        <v>0</v>
      </c>
      <c r="L56" s="74">
        <f t="shared" si="234"/>
        <v>0</v>
      </c>
      <c r="M56" s="74">
        <f t="shared" si="234"/>
        <v>0</v>
      </c>
      <c r="N56" s="74">
        <f t="shared" si="234"/>
        <v>0</v>
      </c>
      <c r="O56" s="74">
        <f t="shared" si="234"/>
        <v>0</v>
      </c>
      <c r="P56" s="74">
        <f t="shared" si="234"/>
        <v>0</v>
      </c>
      <c r="Q56" s="74">
        <f t="shared" si="235"/>
        <v>0</v>
      </c>
      <c r="R56" s="74">
        <f t="shared" si="235"/>
        <v>0</v>
      </c>
      <c r="S56" s="74">
        <f t="shared" si="235"/>
        <v>0</v>
      </c>
      <c r="T56" s="74">
        <f t="shared" si="235"/>
        <v>0</v>
      </c>
      <c r="U56" s="74">
        <f t="shared" si="235"/>
        <v>0</v>
      </c>
      <c r="V56" s="74">
        <f t="shared" si="235"/>
        <v>0</v>
      </c>
      <c r="W56" s="74">
        <f t="shared" si="235"/>
        <v>0</v>
      </c>
      <c r="X56" s="74">
        <f t="shared" si="235"/>
        <v>0</v>
      </c>
      <c r="Y56" s="74">
        <f t="shared" si="235"/>
        <v>0</v>
      </c>
      <c r="Z56" s="74">
        <f t="shared" si="235"/>
        <v>0</v>
      </c>
      <c r="AA56" s="74">
        <f t="shared" si="236"/>
        <v>0</v>
      </c>
      <c r="AB56" s="74">
        <f t="shared" si="236"/>
        <v>0</v>
      </c>
      <c r="AC56" s="74">
        <f t="shared" si="236"/>
        <v>0</v>
      </c>
      <c r="AD56" s="74">
        <f t="shared" si="236"/>
        <v>0</v>
      </c>
      <c r="AE56" s="74">
        <f t="shared" si="236"/>
        <v>0</v>
      </c>
      <c r="AF56" s="74">
        <f t="shared" si="236"/>
        <v>0</v>
      </c>
      <c r="AG56" s="74">
        <f t="shared" si="236"/>
        <v>0</v>
      </c>
      <c r="AH56" s="74">
        <f t="shared" si="236"/>
        <v>0</v>
      </c>
      <c r="AI56" s="74">
        <f t="shared" si="236"/>
        <v>0</v>
      </c>
      <c r="AJ56" s="74">
        <f t="shared" si="236"/>
        <v>0</v>
      </c>
      <c r="AK56" s="74">
        <f t="shared" si="237"/>
        <v>0</v>
      </c>
      <c r="AL56" s="74">
        <f t="shared" si="237"/>
        <v>0</v>
      </c>
      <c r="AM56" s="74">
        <f t="shared" si="237"/>
        <v>0</v>
      </c>
      <c r="AN56" s="74">
        <f t="shared" si="237"/>
        <v>0</v>
      </c>
      <c r="AO56" s="74">
        <f t="shared" si="237"/>
        <v>0</v>
      </c>
      <c r="AP56" s="74">
        <f t="shared" si="237"/>
        <v>0</v>
      </c>
      <c r="AQ56" s="74">
        <f t="shared" si="237"/>
        <v>0</v>
      </c>
      <c r="AR56" s="74">
        <f t="shared" si="237"/>
        <v>0</v>
      </c>
      <c r="AS56" s="74">
        <f t="shared" si="237"/>
        <v>0</v>
      </c>
      <c r="AT56" s="74">
        <f t="shared" si="237"/>
        <v>0</v>
      </c>
      <c r="AU56" s="74">
        <f t="shared" si="238"/>
        <v>0</v>
      </c>
      <c r="AV56" s="74">
        <f t="shared" si="238"/>
        <v>0</v>
      </c>
      <c r="AW56" s="74">
        <f t="shared" si="238"/>
        <v>0</v>
      </c>
      <c r="AX56" s="74">
        <f t="shared" si="238"/>
        <v>0</v>
      </c>
      <c r="AY56" s="74">
        <f t="shared" si="238"/>
        <v>0</v>
      </c>
      <c r="AZ56" s="74">
        <f t="shared" si="238"/>
        <v>0</v>
      </c>
      <c r="BA56" s="74">
        <f t="shared" si="238"/>
        <v>0</v>
      </c>
      <c r="BC56" s="76">
        <f t="shared" ca="1" si="239"/>
        <v>0</v>
      </c>
      <c r="BD56" s="76">
        <f t="shared" ca="1" si="239"/>
        <v>0</v>
      </c>
      <c r="BE56" s="76">
        <f t="shared" ca="1" si="239"/>
        <v>0</v>
      </c>
      <c r="BF56" s="76">
        <f t="shared" ca="1" si="239"/>
        <v>0</v>
      </c>
      <c r="BG56" s="76">
        <f t="shared" ca="1" si="239"/>
        <v>0</v>
      </c>
      <c r="BH56" s="76">
        <f t="shared" ca="1" si="239"/>
        <v>0</v>
      </c>
      <c r="BI56" s="76">
        <f t="shared" ca="1" si="239"/>
        <v>0</v>
      </c>
      <c r="BJ56" s="76">
        <f t="shared" ca="1" si="239"/>
        <v>0</v>
      </c>
      <c r="BK56" s="76">
        <f t="shared" ca="1" si="239"/>
        <v>0</v>
      </c>
      <c r="BL56" s="76">
        <f t="shared" ca="1" si="239"/>
        <v>0</v>
      </c>
      <c r="BM56" s="76">
        <f t="shared" ca="1" si="239"/>
        <v>0</v>
      </c>
      <c r="BN56" s="76">
        <f t="shared" ca="1" si="240"/>
        <v>0</v>
      </c>
      <c r="BO56" s="76">
        <f t="shared" ca="1" si="240"/>
        <v>0</v>
      </c>
      <c r="BP56" s="76">
        <f t="shared" ca="1" si="240"/>
        <v>0</v>
      </c>
      <c r="BQ56" s="76">
        <f t="shared" ca="1" si="240"/>
        <v>0</v>
      </c>
      <c r="BR56" s="76">
        <f t="shared" ca="1" si="240"/>
        <v>0</v>
      </c>
      <c r="BT56" s="76">
        <f t="shared" ca="1" si="241"/>
        <v>0</v>
      </c>
      <c r="BU56" s="76">
        <f t="shared" ca="1" si="241"/>
        <v>0</v>
      </c>
      <c r="BV56" s="76">
        <f t="shared" ca="1" si="241"/>
        <v>0</v>
      </c>
      <c r="BW56" s="76">
        <f t="shared" ca="1" si="241"/>
        <v>0</v>
      </c>
    </row>
    <row r="57" spans="2:75" s="74" customFormat="1">
      <c r="B57" s="79" t="s">
        <v>41</v>
      </c>
      <c r="C57" s="81" t="str">
        <f>'Get Started'!$D$7</f>
        <v>$</v>
      </c>
      <c r="D57" s="74" t="s">
        <v>125</v>
      </c>
      <c r="G57" s="74">
        <f t="shared" si="234"/>
        <v>0</v>
      </c>
      <c r="H57" s="74">
        <f t="shared" si="234"/>
        <v>0</v>
      </c>
      <c r="I57" s="74">
        <f t="shared" si="234"/>
        <v>0</v>
      </c>
      <c r="J57" s="74">
        <f t="shared" si="234"/>
        <v>0</v>
      </c>
      <c r="K57" s="74">
        <f t="shared" si="234"/>
        <v>0</v>
      </c>
      <c r="L57" s="74">
        <f t="shared" si="234"/>
        <v>0</v>
      </c>
      <c r="M57" s="74">
        <f t="shared" si="234"/>
        <v>0</v>
      </c>
      <c r="N57" s="74">
        <f t="shared" si="234"/>
        <v>0</v>
      </c>
      <c r="O57" s="74">
        <f t="shared" si="234"/>
        <v>0</v>
      </c>
      <c r="P57" s="74">
        <f t="shared" si="234"/>
        <v>0</v>
      </c>
      <c r="Q57" s="74">
        <f t="shared" si="235"/>
        <v>0</v>
      </c>
      <c r="R57" s="74">
        <f t="shared" si="235"/>
        <v>0</v>
      </c>
      <c r="S57" s="74">
        <f t="shared" si="235"/>
        <v>0</v>
      </c>
      <c r="T57" s="74">
        <f t="shared" si="235"/>
        <v>0</v>
      </c>
      <c r="U57" s="74">
        <f t="shared" si="235"/>
        <v>0</v>
      </c>
      <c r="V57" s="74">
        <f t="shared" si="235"/>
        <v>0</v>
      </c>
      <c r="W57" s="74">
        <f t="shared" si="235"/>
        <v>0</v>
      </c>
      <c r="X57" s="74">
        <f t="shared" si="235"/>
        <v>0</v>
      </c>
      <c r="Y57" s="74">
        <f t="shared" si="235"/>
        <v>0</v>
      </c>
      <c r="Z57" s="74">
        <f t="shared" si="235"/>
        <v>0</v>
      </c>
      <c r="AA57" s="74">
        <f t="shared" si="236"/>
        <v>0</v>
      </c>
      <c r="AB57" s="74">
        <f t="shared" si="236"/>
        <v>0</v>
      </c>
      <c r="AC57" s="74">
        <f t="shared" si="236"/>
        <v>0</v>
      </c>
      <c r="AD57" s="74">
        <f t="shared" si="236"/>
        <v>0</v>
      </c>
      <c r="AE57" s="74">
        <f t="shared" si="236"/>
        <v>0</v>
      </c>
      <c r="AF57" s="74">
        <f t="shared" si="236"/>
        <v>0</v>
      </c>
      <c r="AG57" s="74">
        <f t="shared" si="236"/>
        <v>0</v>
      </c>
      <c r="AH57" s="74">
        <f t="shared" si="236"/>
        <v>0</v>
      </c>
      <c r="AI57" s="74">
        <f t="shared" si="236"/>
        <v>0</v>
      </c>
      <c r="AJ57" s="74">
        <f t="shared" si="236"/>
        <v>0</v>
      </c>
      <c r="AK57" s="74">
        <f t="shared" si="237"/>
        <v>0</v>
      </c>
      <c r="AL57" s="74">
        <f t="shared" si="237"/>
        <v>0</v>
      </c>
      <c r="AM57" s="74">
        <f t="shared" si="237"/>
        <v>0</v>
      </c>
      <c r="AN57" s="74">
        <f t="shared" si="237"/>
        <v>0</v>
      </c>
      <c r="AO57" s="74">
        <f t="shared" si="237"/>
        <v>0</v>
      </c>
      <c r="AP57" s="74">
        <f t="shared" si="237"/>
        <v>0</v>
      </c>
      <c r="AQ57" s="74">
        <f t="shared" si="237"/>
        <v>0</v>
      </c>
      <c r="AR57" s="74">
        <f t="shared" si="237"/>
        <v>0</v>
      </c>
      <c r="AS57" s="74">
        <f t="shared" si="237"/>
        <v>0</v>
      </c>
      <c r="AT57" s="74">
        <f t="shared" si="237"/>
        <v>0</v>
      </c>
      <c r="AU57" s="74">
        <f t="shared" si="238"/>
        <v>0</v>
      </c>
      <c r="AV57" s="74">
        <f t="shared" si="238"/>
        <v>0</v>
      </c>
      <c r="AW57" s="74">
        <f t="shared" si="238"/>
        <v>0</v>
      </c>
      <c r="AX57" s="74">
        <f t="shared" si="238"/>
        <v>0</v>
      </c>
      <c r="AY57" s="74">
        <f t="shared" si="238"/>
        <v>0</v>
      </c>
      <c r="AZ57" s="74">
        <f t="shared" si="238"/>
        <v>0</v>
      </c>
      <c r="BA57" s="74">
        <f t="shared" si="238"/>
        <v>0</v>
      </c>
      <c r="BC57" s="76">
        <f t="shared" ca="1" si="239"/>
        <v>0</v>
      </c>
      <c r="BD57" s="76">
        <f t="shared" ca="1" si="239"/>
        <v>0</v>
      </c>
      <c r="BE57" s="76">
        <f t="shared" ca="1" si="239"/>
        <v>0</v>
      </c>
      <c r="BF57" s="76">
        <f t="shared" ca="1" si="239"/>
        <v>0</v>
      </c>
      <c r="BG57" s="76">
        <f t="shared" ca="1" si="239"/>
        <v>0</v>
      </c>
      <c r="BH57" s="76">
        <f t="shared" ca="1" si="239"/>
        <v>0</v>
      </c>
      <c r="BI57" s="76">
        <f t="shared" ca="1" si="239"/>
        <v>0</v>
      </c>
      <c r="BJ57" s="76">
        <f t="shared" ca="1" si="239"/>
        <v>0</v>
      </c>
      <c r="BK57" s="76">
        <f t="shared" ca="1" si="239"/>
        <v>0</v>
      </c>
      <c r="BL57" s="76">
        <f t="shared" ca="1" si="239"/>
        <v>0</v>
      </c>
      <c r="BM57" s="76">
        <f t="shared" ca="1" si="239"/>
        <v>0</v>
      </c>
      <c r="BN57" s="76">
        <f t="shared" ca="1" si="240"/>
        <v>0</v>
      </c>
      <c r="BO57" s="76">
        <f t="shared" ca="1" si="240"/>
        <v>0</v>
      </c>
      <c r="BP57" s="76">
        <f t="shared" ca="1" si="240"/>
        <v>0</v>
      </c>
      <c r="BQ57" s="76">
        <f t="shared" ca="1" si="240"/>
        <v>0</v>
      </c>
      <c r="BR57" s="76">
        <f t="shared" ca="1" si="240"/>
        <v>0</v>
      </c>
      <c r="BT57" s="76">
        <f t="shared" ca="1" si="241"/>
        <v>0</v>
      </c>
      <c r="BU57" s="76">
        <f t="shared" ca="1" si="241"/>
        <v>0</v>
      </c>
      <c r="BV57" s="76">
        <f t="shared" ca="1" si="241"/>
        <v>0</v>
      </c>
      <c r="BW57" s="76">
        <f t="shared" ca="1" si="241"/>
        <v>0</v>
      </c>
    </row>
    <row r="58" spans="2:75" s="74" customFormat="1">
      <c r="B58" s="74" t="s">
        <v>82</v>
      </c>
      <c r="C58" s="81" t="str">
        <f>'Get Started'!$D$7</f>
        <v>$</v>
      </c>
      <c r="D58" s="74" t="s">
        <v>39</v>
      </c>
      <c r="G58" s="77">
        <f t="shared" ref="G58:AO58" si="242">SUM(G53:G57)</f>
        <v>0</v>
      </c>
      <c r="H58" s="77">
        <f t="shared" si="242"/>
        <v>0</v>
      </c>
      <c r="I58" s="77">
        <f t="shared" si="242"/>
        <v>0</v>
      </c>
      <c r="J58" s="77">
        <f t="shared" si="242"/>
        <v>0</v>
      </c>
      <c r="K58" s="77">
        <f t="shared" si="242"/>
        <v>0</v>
      </c>
      <c r="L58" s="77">
        <f t="shared" si="242"/>
        <v>0</v>
      </c>
      <c r="M58" s="77">
        <f t="shared" si="242"/>
        <v>0</v>
      </c>
      <c r="N58" s="77">
        <f t="shared" si="242"/>
        <v>0</v>
      </c>
      <c r="O58" s="77">
        <f t="shared" si="242"/>
        <v>0</v>
      </c>
      <c r="P58" s="77">
        <f t="shared" si="242"/>
        <v>0</v>
      </c>
      <c r="Q58" s="77">
        <f t="shared" si="242"/>
        <v>0</v>
      </c>
      <c r="R58" s="77">
        <f t="shared" si="242"/>
        <v>0</v>
      </c>
      <c r="S58" s="77">
        <f t="shared" si="242"/>
        <v>0</v>
      </c>
      <c r="T58" s="77">
        <f t="shared" si="242"/>
        <v>0</v>
      </c>
      <c r="U58" s="77">
        <f t="shared" si="242"/>
        <v>0</v>
      </c>
      <c r="V58" s="77">
        <f t="shared" si="242"/>
        <v>0</v>
      </c>
      <c r="W58" s="77">
        <f t="shared" si="242"/>
        <v>0</v>
      </c>
      <c r="X58" s="77">
        <f t="shared" si="242"/>
        <v>0</v>
      </c>
      <c r="Y58" s="77">
        <f t="shared" si="242"/>
        <v>0</v>
      </c>
      <c r="Z58" s="77">
        <f t="shared" si="242"/>
        <v>0</v>
      </c>
      <c r="AA58" s="77">
        <f t="shared" si="242"/>
        <v>0</v>
      </c>
      <c r="AB58" s="77">
        <f t="shared" si="242"/>
        <v>0</v>
      </c>
      <c r="AC58" s="77">
        <f t="shared" si="242"/>
        <v>0</v>
      </c>
      <c r="AD58" s="77">
        <f t="shared" si="242"/>
        <v>0</v>
      </c>
      <c r="AE58" s="77">
        <f t="shared" si="242"/>
        <v>0</v>
      </c>
      <c r="AF58" s="77">
        <f t="shared" si="242"/>
        <v>0</v>
      </c>
      <c r="AG58" s="77">
        <f t="shared" si="242"/>
        <v>0</v>
      </c>
      <c r="AH58" s="77">
        <f t="shared" si="242"/>
        <v>0</v>
      </c>
      <c r="AI58" s="77">
        <f t="shared" si="242"/>
        <v>0</v>
      </c>
      <c r="AJ58" s="77">
        <f t="shared" si="242"/>
        <v>0</v>
      </c>
      <c r="AK58" s="77">
        <f t="shared" si="242"/>
        <v>0</v>
      </c>
      <c r="AL58" s="77">
        <f t="shared" si="242"/>
        <v>0</v>
      </c>
      <c r="AM58" s="77">
        <f t="shared" si="242"/>
        <v>0</v>
      </c>
      <c r="AN58" s="77">
        <f t="shared" si="242"/>
        <v>0</v>
      </c>
      <c r="AO58" s="77">
        <f t="shared" si="242"/>
        <v>0</v>
      </c>
      <c r="AP58" s="77">
        <f t="shared" ref="AP58:BA58" si="243">SUM(AP53:AP57)</f>
        <v>0</v>
      </c>
      <c r="AQ58" s="77">
        <f t="shared" si="243"/>
        <v>0</v>
      </c>
      <c r="AR58" s="77">
        <f t="shared" si="243"/>
        <v>0</v>
      </c>
      <c r="AS58" s="77">
        <f t="shared" si="243"/>
        <v>0</v>
      </c>
      <c r="AT58" s="77">
        <f t="shared" si="243"/>
        <v>0</v>
      </c>
      <c r="AU58" s="77">
        <f t="shared" si="243"/>
        <v>0</v>
      </c>
      <c r="AV58" s="77">
        <f t="shared" si="243"/>
        <v>0</v>
      </c>
      <c r="AW58" s="77">
        <f t="shared" si="243"/>
        <v>0</v>
      </c>
      <c r="AX58" s="77">
        <f t="shared" si="243"/>
        <v>0</v>
      </c>
      <c r="AY58" s="77">
        <f t="shared" si="243"/>
        <v>0</v>
      </c>
      <c r="AZ58" s="77">
        <f t="shared" si="243"/>
        <v>0</v>
      </c>
      <c r="BA58" s="77">
        <f t="shared" si="243"/>
        <v>0</v>
      </c>
      <c r="BC58" s="76">
        <f t="shared" ca="1" si="239"/>
        <v>0</v>
      </c>
      <c r="BD58" s="76">
        <f t="shared" ca="1" si="239"/>
        <v>0</v>
      </c>
      <c r="BE58" s="76">
        <f t="shared" ca="1" si="239"/>
        <v>0</v>
      </c>
      <c r="BF58" s="76">
        <f t="shared" ca="1" si="239"/>
        <v>0</v>
      </c>
      <c r="BG58" s="76">
        <f t="shared" ca="1" si="239"/>
        <v>0</v>
      </c>
      <c r="BH58" s="76">
        <f t="shared" ca="1" si="239"/>
        <v>0</v>
      </c>
      <c r="BI58" s="76">
        <f t="shared" ca="1" si="239"/>
        <v>0</v>
      </c>
      <c r="BJ58" s="76">
        <f t="shared" ca="1" si="239"/>
        <v>0</v>
      </c>
      <c r="BK58" s="76">
        <f t="shared" ca="1" si="239"/>
        <v>0</v>
      </c>
      <c r="BL58" s="76">
        <f t="shared" ca="1" si="239"/>
        <v>0</v>
      </c>
      <c r="BM58" s="76">
        <f t="shared" ca="1" si="239"/>
        <v>0</v>
      </c>
      <c r="BN58" s="76">
        <f t="shared" ca="1" si="240"/>
        <v>0</v>
      </c>
      <c r="BO58" s="76">
        <f t="shared" ca="1" si="240"/>
        <v>0</v>
      </c>
      <c r="BP58" s="76">
        <f t="shared" ca="1" si="240"/>
        <v>0</v>
      </c>
      <c r="BQ58" s="76">
        <f t="shared" ca="1" si="240"/>
        <v>0</v>
      </c>
      <c r="BR58" s="76">
        <f t="shared" ca="1" si="240"/>
        <v>0</v>
      </c>
      <c r="BT58" s="76">
        <f t="shared" ca="1" si="241"/>
        <v>0</v>
      </c>
      <c r="BU58" s="76">
        <f t="shared" ca="1" si="241"/>
        <v>0</v>
      </c>
      <c r="BV58" s="76">
        <f t="shared" ca="1" si="241"/>
        <v>0</v>
      </c>
      <c r="BW58" s="76">
        <f t="shared" ca="1" si="241"/>
        <v>0</v>
      </c>
    </row>
    <row r="59" spans="2:75" s="74" customFormat="1">
      <c r="C59" s="75"/>
      <c r="BC59" s="76"/>
      <c r="BD59" s="76"/>
      <c r="BE59" s="76"/>
      <c r="BF59" s="76"/>
      <c r="BG59" s="76"/>
      <c r="BH59" s="76"/>
      <c r="BI59" s="76"/>
      <c r="BJ59" s="76"/>
      <c r="BK59" s="76"/>
      <c r="BL59" s="76"/>
      <c r="BM59" s="76"/>
      <c r="BN59" s="76"/>
      <c r="BO59" s="76"/>
      <c r="BP59" s="76"/>
      <c r="BQ59" s="76"/>
      <c r="BR59" s="76"/>
      <c r="BT59" s="76"/>
      <c r="BU59" s="76"/>
      <c r="BV59" s="76"/>
      <c r="BW59" s="76"/>
    </row>
    <row r="60" spans="2:75" s="74" customFormat="1">
      <c r="B60" s="78" t="s">
        <v>226</v>
      </c>
      <c r="C60" s="75"/>
      <c r="D60" s="100" t="s">
        <v>223</v>
      </c>
      <c r="E60" s="100" t="s">
        <v>225</v>
      </c>
      <c r="BC60" s="76"/>
      <c r="BD60" s="76"/>
      <c r="BE60" s="76"/>
      <c r="BF60" s="76"/>
      <c r="BG60" s="76"/>
      <c r="BH60" s="76"/>
      <c r="BI60" s="76"/>
      <c r="BJ60" s="76"/>
      <c r="BK60" s="76"/>
      <c r="BL60" s="76"/>
      <c r="BM60" s="76"/>
      <c r="BN60" s="76"/>
      <c r="BO60" s="76"/>
      <c r="BP60" s="76"/>
      <c r="BQ60" s="76"/>
      <c r="BR60" s="76"/>
      <c r="BT60" s="76"/>
      <c r="BU60" s="76"/>
      <c r="BV60" s="76"/>
      <c r="BW60" s="76"/>
    </row>
    <row r="61" spans="2:75" s="74" customFormat="1">
      <c r="B61" s="79" t="s">
        <v>221</v>
      </c>
      <c r="C61" s="81" t="str">
        <f>'Get Started'!$D$7</f>
        <v>$</v>
      </c>
      <c r="D61" s="101">
        <f ca="1">G5</f>
        <v>43496</v>
      </c>
      <c r="E61" s="99">
        <f ca="1">EOMONTH(EDATE(D61,12),0)</f>
        <v>43861</v>
      </c>
      <c r="F61" s="74" t="s">
        <v>224</v>
      </c>
      <c r="G61" s="74">
        <f t="shared" ref="G61:P63" ca="1" si="244">IF(AND(G$5&lt;=$E61,G$5&gt;=$D61),G$50,0)</f>
        <v>0</v>
      </c>
      <c r="H61" s="74">
        <f t="shared" ca="1" si="244"/>
        <v>0</v>
      </c>
      <c r="I61" s="74">
        <f t="shared" ca="1" si="244"/>
        <v>0</v>
      </c>
      <c r="J61" s="74">
        <f t="shared" ca="1" si="244"/>
        <v>0</v>
      </c>
      <c r="K61" s="74">
        <f t="shared" ca="1" si="244"/>
        <v>0</v>
      </c>
      <c r="L61" s="74">
        <f t="shared" ca="1" si="244"/>
        <v>0</v>
      </c>
      <c r="M61" s="74">
        <f t="shared" ca="1" si="244"/>
        <v>0</v>
      </c>
      <c r="N61" s="74">
        <f t="shared" ca="1" si="244"/>
        <v>0</v>
      </c>
      <c r="O61" s="74">
        <f t="shared" ca="1" si="244"/>
        <v>0</v>
      </c>
      <c r="P61" s="74">
        <f t="shared" ca="1" si="244"/>
        <v>0</v>
      </c>
      <c r="Q61" s="74">
        <f t="shared" ref="Q61:Z63" ca="1" si="245">IF(AND(Q$5&lt;=$E61,Q$5&gt;=$D61),Q$50,0)</f>
        <v>0</v>
      </c>
      <c r="R61" s="74">
        <f t="shared" ca="1" si="245"/>
        <v>0</v>
      </c>
      <c r="S61" s="74">
        <f t="shared" ca="1" si="245"/>
        <v>0</v>
      </c>
      <c r="T61" s="74">
        <f t="shared" ca="1" si="245"/>
        <v>0</v>
      </c>
      <c r="U61" s="74">
        <f t="shared" ca="1" si="245"/>
        <v>0</v>
      </c>
      <c r="V61" s="74">
        <f t="shared" ca="1" si="245"/>
        <v>0</v>
      </c>
      <c r="W61" s="74">
        <f t="shared" ca="1" si="245"/>
        <v>0</v>
      </c>
      <c r="X61" s="74">
        <f t="shared" ca="1" si="245"/>
        <v>0</v>
      </c>
      <c r="Y61" s="74">
        <f t="shared" ca="1" si="245"/>
        <v>0</v>
      </c>
      <c r="Z61" s="74">
        <f t="shared" ca="1" si="245"/>
        <v>0</v>
      </c>
      <c r="AA61" s="74">
        <f t="shared" ref="AA61:AJ63" ca="1" si="246">IF(AND(AA$5&lt;=$E61,AA$5&gt;=$D61),AA$50,0)</f>
        <v>0</v>
      </c>
      <c r="AB61" s="74">
        <f t="shared" ca="1" si="246"/>
        <v>0</v>
      </c>
      <c r="AC61" s="74">
        <f t="shared" ca="1" si="246"/>
        <v>0</v>
      </c>
      <c r="AD61" s="74">
        <f t="shared" ca="1" si="246"/>
        <v>0</v>
      </c>
      <c r="AE61" s="74">
        <f t="shared" ca="1" si="246"/>
        <v>0</v>
      </c>
      <c r="AF61" s="74">
        <f t="shared" ca="1" si="246"/>
        <v>0</v>
      </c>
      <c r="AG61" s="74">
        <f t="shared" ca="1" si="246"/>
        <v>0</v>
      </c>
      <c r="AH61" s="74">
        <f t="shared" ca="1" si="246"/>
        <v>0</v>
      </c>
      <c r="AI61" s="74">
        <f t="shared" ca="1" si="246"/>
        <v>0</v>
      </c>
      <c r="AJ61" s="74">
        <f t="shared" ca="1" si="246"/>
        <v>0</v>
      </c>
      <c r="AK61" s="74">
        <f t="shared" ref="AK61:AT63" ca="1" si="247">IF(AND(AK$5&lt;=$E61,AK$5&gt;=$D61),AK$50,0)</f>
        <v>0</v>
      </c>
      <c r="AL61" s="74">
        <f t="shared" ca="1" si="247"/>
        <v>0</v>
      </c>
      <c r="AM61" s="74">
        <f t="shared" ca="1" si="247"/>
        <v>0</v>
      </c>
      <c r="AN61" s="74">
        <f t="shared" ca="1" si="247"/>
        <v>0</v>
      </c>
      <c r="AO61" s="74">
        <f t="shared" ca="1" si="247"/>
        <v>0</v>
      </c>
      <c r="AP61" s="74">
        <f t="shared" ca="1" si="247"/>
        <v>0</v>
      </c>
      <c r="AQ61" s="74">
        <f t="shared" ca="1" si="247"/>
        <v>0</v>
      </c>
      <c r="AR61" s="74">
        <f t="shared" ca="1" si="247"/>
        <v>0</v>
      </c>
      <c r="AS61" s="74">
        <f t="shared" ca="1" si="247"/>
        <v>0</v>
      </c>
      <c r="AT61" s="74">
        <f t="shared" ca="1" si="247"/>
        <v>0</v>
      </c>
      <c r="AU61" s="74">
        <f t="shared" ref="AU61:BA63" ca="1" si="248">IF(AND(AU$5&lt;=$E61,AU$5&gt;=$D61),AU$50,0)</f>
        <v>0</v>
      </c>
      <c r="AV61" s="74">
        <f t="shared" ca="1" si="248"/>
        <v>0</v>
      </c>
      <c r="AW61" s="74">
        <f t="shared" ca="1" si="248"/>
        <v>0</v>
      </c>
      <c r="AX61" s="74">
        <f t="shared" ca="1" si="248"/>
        <v>0</v>
      </c>
      <c r="AY61" s="74">
        <f t="shared" ca="1" si="248"/>
        <v>0</v>
      </c>
      <c r="AZ61" s="74">
        <f t="shared" ca="1" si="248"/>
        <v>0</v>
      </c>
      <c r="BA61" s="74">
        <f t="shared" ca="1" si="248"/>
        <v>0</v>
      </c>
      <c r="BC61" s="76">
        <f t="shared" ref="BC61:BR64" ca="1" si="249">SUMIFS($G61:$BA61,$G$4:$BA$4,BC$4,$G$3:$BA$3,BC$3)</f>
        <v>0</v>
      </c>
      <c r="BD61" s="76">
        <f t="shared" ca="1" si="249"/>
        <v>0</v>
      </c>
      <c r="BE61" s="76">
        <f t="shared" ca="1" si="249"/>
        <v>0</v>
      </c>
      <c r="BF61" s="76">
        <f t="shared" ca="1" si="249"/>
        <v>0</v>
      </c>
      <c r="BG61" s="76">
        <f t="shared" ca="1" si="249"/>
        <v>0</v>
      </c>
      <c r="BH61" s="76">
        <f t="shared" ca="1" si="249"/>
        <v>0</v>
      </c>
      <c r="BI61" s="76">
        <f t="shared" ca="1" si="249"/>
        <v>0</v>
      </c>
      <c r="BJ61" s="76">
        <f t="shared" ca="1" si="249"/>
        <v>0</v>
      </c>
      <c r="BK61" s="76">
        <f t="shared" ca="1" si="249"/>
        <v>0</v>
      </c>
      <c r="BL61" s="76">
        <f t="shared" ca="1" si="249"/>
        <v>0</v>
      </c>
      <c r="BM61" s="76">
        <f t="shared" ca="1" si="249"/>
        <v>0</v>
      </c>
      <c r="BN61" s="76">
        <f t="shared" ca="1" si="249"/>
        <v>0</v>
      </c>
      <c r="BO61" s="76">
        <f t="shared" ca="1" si="249"/>
        <v>0</v>
      </c>
      <c r="BP61" s="76">
        <f t="shared" ca="1" si="249"/>
        <v>0</v>
      </c>
      <c r="BQ61" s="76">
        <f t="shared" ca="1" si="249"/>
        <v>0</v>
      </c>
      <c r="BR61" s="76">
        <f t="shared" ca="1" si="249"/>
        <v>0</v>
      </c>
      <c r="BT61" s="76">
        <f t="shared" ref="BT61:BW64" ca="1" si="250">SUMIFS($G61:$BA61,$G$4:$BA$4,BT$4)</f>
        <v>0</v>
      </c>
      <c r="BU61" s="76">
        <f t="shared" ca="1" si="250"/>
        <v>0</v>
      </c>
      <c r="BV61" s="76">
        <f t="shared" ca="1" si="250"/>
        <v>0</v>
      </c>
      <c r="BW61" s="76">
        <f t="shared" ca="1" si="250"/>
        <v>0</v>
      </c>
    </row>
    <row r="62" spans="2:75" s="74" customFormat="1">
      <c r="B62" s="79" t="s">
        <v>220</v>
      </c>
      <c r="C62" s="81" t="str">
        <f>'Get Started'!$D$7</f>
        <v>$</v>
      </c>
      <c r="D62" s="101">
        <f ca="1">EOMONTH(EDATE(E61,1),0)</f>
        <v>43890</v>
      </c>
      <c r="E62" s="99">
        <f ca="1">EOMONTH(EDATE(D62,12),0)</f>
        <v>44255</v>
      </c>
      <c r="F62" s="74" t="s">
        <v>224</v>
      </c>
      <c r="G62" s="74">
        <f t="shared" ca="1" si="244"/>
        <v>0</v>
      </c>
      <c r="H62" s="74">
        <f t="shared" ca="1" si="244"/>
        <v>0</v>
      </c>
      <c r="I62" s="74">
        <f t="shared" ca="1" si="244"/>
        <v>0</v>
      </c>
      <c r="J62" s="74">
        <f t="shared" ca="1" si="244"/>
        <v>0</v>
      </c>
      <c r="K62" s="74">
        <f t="shared" ca="1" si="244"/>
        <v>0</v>
      </c>
      <c r="L62" s="74">
        <f t="shared" ca="1" si="244"/>
        <v>0</v>
      </c>
      <c r="M62" s="74">
        <f t="shared" ca="1" si="244"/>
        <v>0</v>
      </c>
      <c r="N62" s="74">
        <f t="shared" ca="1" si="244"/>
        <v>0</v>
      </c>
      <c r="O62" s="74">
        <f t="shared" ca="1" si="244"/>
        <v>0</v>
      </c>
      <c r="P62" s="74">
        <f t="shared" ca="1" si="244"/>
        <v>0</v>
      </c>
      <c r="Q62" s="74">
        <f t="shared" ca="1" si="245"/>
        <v>0</v>
      </c>
      <c r="R62" s="74">
        <f t="shared" ca="1" si="245"/>
        <v>0</v>
      </c>
      <c r="S62" s="74">
        <f t="shared" ca="1" si="245"/>
        <v>0</v>
      </c>
      <c r="T62" s="74">
        <f t="shared" ca="1" si="245"/>
        <v>0</v>
      </c>
      <c r="U62" s="74">
        <f t="shared" ca="1" si="245"/>
        <v>0</v>
      </c>
      <c r="V62" s="74">
        <f t="shared" ca="1" si="245"/>
        <v>0</v>
      </c>
      <c r="W62" s="74">
        <f t="shared" ca="1" si="245"/>
        <v>0</v>
      </c>
      <c r="X62" s="74">
        <f t="shared" ca="1" si="245"/>
        <v>0</v>
      </c>
      <c r="Y62" s="74">
        <f t="shared" ca="1" si="245"/>
        <v>0</v>
      </c>
      <c r="Z62" s="74">
        <f t="shared" ca="1" si="245"/>
        <v>0</v>
      </c>
      <c r="AA62" s="74">
        <f t="shared" ca="1" si="246"/>
        <v>0</v>
      </c>
      <c r="AB62" s="74">
        <f t="shared" ca="1" si="246"/>
        <v>0</v>
      </c>
      <c r="AC62" s="74">
        <f t="shared" ca="1" si="246"/>
        <v>0</v>
      </c>
      <c r="AD62" s="74">
        <f t="shared" ca="1" si="246"/>
        <v>0</v>
      </c>
      <c r="AE62" s="74">
        <f t="shared" ca="1" si="246"/>
        <v>0</v>
      </c>
      <c r="AF62" s="74">
        <f t="shared" ca="1" si="246"/>
        <v>0</v>
      </c>
      <c r="AG62" s="74">
        <f t="shared" ca="1" si="246"/>
        <v>0</v>
      </c>
      <c r="AH62" s="74">
        <f t="shared" ca="1" si="246"/>
        <v>0</v>
      </c>
      <c r="AI62" s="74">
        <f t="shared" ca="1" si="246"/>
        <v>0</v>
      </c>
      <c r="AJ62" s="74">
        <f t="shared" ca="1" si="246"/>
        <v>0</v>
      </c>
      <c r="AK62" s="74">
        <f t="shared" ca="1" si="247"/>
        <v>0</v>
      </c>
      <c r="AL62" s="74">
        <f t="shared" ca="1" si="247"/>
        <v>0</v>
      </c>
      <c r="AM62" s="74">
        <f t="shared" ca="1" si="247"/>
        <v>0</v>
      </c>
      <c r="AN62" s="74">
        <f t="shared" ca="1" si="247"/>
        <v>0</v>
      </c>
      <c r="AO62" s="74">
        <f t="shared" ca="1" si="247"/>
        <v>0</v>
      </c>
      <c r="AP62" s="74">
        <f t="shared" ca="1" si="247"/>
        <v>0</v>
      </c>
      <c r="AQ62" s="74">
        <f t="shared" ca="1" si="247"/>
        <v>0</v>
      </c>
      <c r="AR62" s="74">
        <f t="shared" ca="1" si="247"/>
        <v>0</v>
      </c>
      <c r="AS62" s="74">
        <f t="shared" ca="1" si="247"/>
        <v>0</v>
      </c>
      <c r="AT62" s="74">
        <f t="shared" ca="1" si="247"/>
        <v>0</v>
      </c>
      <c r="AU62" s="74">
        <f t="shared" ca="1" si="248"/>
        <v>0</v>
      </c>
      <c r="AV62" s="74">
        <f t="shared" ca="1" si="248"/>
        <v>0</v>
      </c>
      <c r="AW62" s="74">
        <f t="shared" ca="1" si="248"/>
        <v>0</v>
      </c>
      <c r="AX62" s="74">
        <f t="shared" ca="1" si="248"/>
        <v>0</v>
      </c>
      <c r="AY62" s="74">
        <f t="shared" ca="1" si="248"/>
        <v>0</v>
      </c>
      <c r="AZ62" s="74">
        <f t="shared" ca="1" si="248"/>
        <v>0</v>
      </c>
      <c r="BA62" s="74">
        <f t="shared" ca="1" si="248"/>
        <v>0</v>
      </c>
      <c r="BC62" s="76">
        <f t="shared" ca="1" si="249"/>
        <v>0</v>
      </c>
      <c r="BD62" s="76">
        <f t="shared" ca="1" si="249"/>
        <v>0</v>
      </c>
      <c r="BE62" s="76">
        <f t="shared" ca="1" si="249"/>
        <v>0</v>
      </c>
      <c r="BF62" s="76">
        <f t="shared" ca="1" si="249"/>
        <v>0</v>
      </c>
      <c r="BG62" s="76">
        <f t="shared" ca="1" si="249"/>
        <v>0</v>
      </c>
      <c r="BH62" s="76">
        <f t="shared" ca="1" si="249"/>
        <v>0</v>
      </c>
      <c r="BI62" s="76">
        <f t="shared" ca="1" si="249"/>
        <v>0</v>
      </c>
      <c r="BJ62" s="76">
        <f t="shared" ca="1" si="249"/>
        <v>0</v>
      </c>
      <c r="BK62" s="76">
        <f t="shared" ca="1" si="249"/>
        <v>0</v>
      </c>
      <c r="BL62" s="76">
        <f t="shared" ca="1" si="249"/>
        <v>0</v>
      </c>
      <c r="BM62" s="76">
        <f t="shared" ca="1" si="249"/>
        <v>0</v>
      </c>
      <c r="BN62" s="76">
        <f t="shared" ca="1" si="249"/>
        <v>0</v>
      </c>
      <c r="BO62" s="76">
        <f t="shared" ca="1" si="249"/>
        <v>0</v>
      </c>
      <c r="BP62" s="76">
        <f t="shared" ca="1" si="249"/>
        <v>0</v>
      </c>
      <c r="BQ62" s="76">
        <f t="shared" ca="1" si="249"/>
        <v>0</v>
      </c>
      <c r="BR62" s="76">
        <f t="shared" ca="1" si="249"/>
        <v>0</v>
      </c>
      <c r="BT62" s="76">
        <f t="shared" ca="1" si="250"/>
        <v>0</v>
      </c>
      <c r="BU62" s="76">
        <f t="shared" ca="1" si="250"/>
        <v>0</v>
      </c>
      <c r="BV62" s="76">
        <f t="shared" ca="1" si="250"/>
        <v>0</v>
      </c>
      <c r="BW62" s="76">
        <f t="shared" ca="1" si="250"/>
        <v>0</v>
      </c>
    </row>
    <row r="63" spans="2:75" s="74" customFormat="1">
      <c r="B63" s="79" t="s">
        <v>222</v>
      </c>
      <c r="C63" s="81" t="str">
        <f>'Get Started'!$D$7</f>
        <v>$</v>
      </c>
      <c r="D63" s="101">
        <f ca="1">EOMONTH(EDATE(E62,1),0)</f>
        <v>44286</v>
      </c>
      <c r="E63" s="101">
        <f ca="1">BA5</f>
        <v>44895</v>
      </c>
      <c r="F63" s="74" t="s">
        <v>224</v>
      </c>
      <c r="G63" s="74">
        <f t="shared" ca="1" si="244"/>
        <v>0</v>
      </c>
      <c r="H63" s="74">
        <f t="shared" ca="1" si="244"/>
        <v>0</v>
      </c>
      <c r="I63" s="74">
        <f t="shared" ca="1" si="244"/>
        <v>0</v>
      </c>
      <c r="J63" s="74">
        <f t="shared" ca="1" si="244"/>
        <v>0</v>
      </c>
      <c r="K63" s="74">
        <f t="shared" ca="1" si="244"/>
        <v>0</v>
      </c>
      <c r="L63" s="74">
        <f t="shared" ca="1" si="244"/>
        <v>0</v>
      </c>
      <c r="M63" s="74">
        <f t="shared" ca="1" si="244"/>
        <v>0</v>
      </c>
      <c r="N63" s="74">
        <f t="shared" ca="1" si="244"/>
        <v>0</v>
      </c>
      <c r="O63" s="74">
        <f t="shared" ca="1" si="244"/>
        <v>0</v>
      </c>
      <c r="P63" s="74">
        <f t="shared" ca="1" si="244"/>
        <v>0</v>
      </c>
      <c r="Q63" s="74">
        <f t="shared" ca="1" si="245"/>
        <v>0</v>
      </c>
      <c r="R63" s="74">
        <f t="shared" ca="1" si="245"/>
        <v>0</v>
      </c>
      <c r="S63" s="74">
        <f t="shared" ca="1" si="245"/>
        <v>0</v>
      </c>
      <c r="T63" s="74">
        <f t="shared" ca="1" si="245"/>
        <v>0</v>
      </c>
      <c r="U63" s="74">
        <f t="shared" ca="1" si="245"/>
        <v>0</v>
      </c>
      <c r="V63" s="74">
        <f t="shared" ca="1" si="245"/>
        <v>0</v>
      </c>
      <c r="W63" s="74">
        <f t="shared" ca="1" si="245"/>
        <v>0</v>
      </c>
      <c r="X63" s="74">
        <f t="shared" ca="1" si="245"/>
        <v>0</v>
      </c>
      <c r="Y63" s="74">
        <f t="shared" ca="1" si="245"/>
        <v>0</v>
      </c>
      <c r="Z63" s="74">
        <f t="shared" ca="1" si="245"/>
        <v>0</v>
      </c>
      <c r="AA63" s="74">
        <f t="shared" ca="1" si="246"/>
        <v>0</v>
      </c>
      <c r="AB63" s="74">
        <f t="shared" ca="1" si="246"/>
        <v>0</v>
      </c>
      <c r="AC63" s="74">
        <f t="shared" ca="1" si="246"/>
        <v>0</v>
      </c>
      <c r="AD63" s="74">
        <f t="shared" ca="1" si="246"/>
        <v>0</v>
      </c>
      <c r="AE63" s="74">
        <f t="shared" ca="1" si="246"/>
        <v>0</v>
      </c>
      <c r="AF63" s="74">
        <f t="shared" ca="1" si="246"/>
        <v>0</v>
      </c>
      <c r="AG63" s="74">
        <f t="shared" ca="1" si="246"/>
        <v>0</v>
      </c>
      <c r="AH63" s="74">
        <f t="shared" ca="1" si="246"/>
        <v>0</v>
      </c>
      <c r="AI63" s="74">
        <f t="shared" ca="1" si="246"/>
        <v>0</v>
      </c>
      <c r="AJ63" s="74">
        <f t="shared" ca="1" si="246"/>
        <v>0</v>
      </c>
      <c r="AK63" s="74">
        <f t="shared" ca="1" si="247"/>
        <v>0</v>
      </c>
      <c r="AL63" s="74">
        <f t="shared" ca="1" si="247"/>
        <v>0</v>
      </c>
      <c r="AM63" s="74">
        <f t="shared" ca="1" si="247"/>
        <v>0</v>
      </c>
      <c r="AN63" s="74">
        <f t="shared" ca="1" si="247"/>
        <v>0</v>
      </c>
      <c r="AO63" s="74">
        <f t="shared" ca="1" si="247"/>
        <v>0</v>
      </c>
      <c r="AP63" s="74">
        <f t="shared" ca="1" si="247"/>
        <v>0</v>
      </c>
      <c r="AQ63" s="74">
        <f t="shared" ca="1" si="247"/>
        <v>0</v>
      </c>
      <c r="AR63" s="74">
        <f t="shared" ca="1" si="247"/>
        <v>0</v>
      </c>
      <c r="AS63" s="74">
        <f t="shared" ca="1" si="247"/>
        <v>0</v>
      </c>
      <c r="AT63" s="74">
        <f t="shared" ca="1" si="247"/>
        <v>0</v>
      </c>
      <c r="AU63" s="74">
        <f t="shared" ca="1" si="248"/>
        <v>0</v>
      </c>
      <c r="AV63" s="74">
        <f t="shared" ca="1" si="248"/>
        <v>0</v>
      </c>
      <c r="AW63" s="74">
        <f t="shared" ca="1" si="248"/>
        <v>0</v>
      </c>
      <c r="AX63" s="74">
        <f t="shared" ca="1" si="248"/>
        <v>0</v>
      </c>
      <c r="AY63" s="74">
        <f t="shared" ca="1" si="248"/>
        <v>0</v>
      </c>
      <c r="AZ63" s="74">
        <f t="shared" ca="1" si="248"/>
        <v>0</v>
      </c>
      <c r="BA63" s="74">
        <f t="shared" ca="1" si="248"/>
        <v>0</v>
      </c>
      <c r="BC63" s="76">
        <f t="shared" ca="1" si="249"/>
        <v>0</v>
      </c>
      <c r="BD63" s="76">
        <f t="shared" ca="1" si="249"/>
        <v>0</v>
      </c>
      <c r="BE63" s="76">
        <f t="shared" ca="1" si="249"/>
        <v>0</v>
      </c>
      <c r="BF63" s="76">
        <f t="shared" ca="1" si="249"/>
        <v>0</v>
      </c>
      <c r="BG63" s="76">
        <f t="shared" ca="1" si="249"/>
        <v>0</v>
      </c>
      <c r="BH63" s="76">
        <f t="shared" ca="1" si="249"/>
        <v>0</v>
      </c>
      <c r="BI63" s="76">
        <f t="shared" ca="1" si="249"/>
        <v>0</v>
      </c>
      <c r="BJ63" s="76">
        <f t="shared" ca="1" si="249"/>
        <v>0</v>
      </c>
      <c r="BK63" s="76">
        <f t="shared" ca="1" si="249"/>
        <v>0</v>
      </c>
      <c r="BL63" s="76">
        <f t="shared" ca="1" si="249"/>
        <v>0</v>
      </c>
      <c r="BM63" s="76">
        <f t="shared" ca="1" si="249"/>
        <v>0</v>
      </c>
      <c r="BN63" s="76">
        <f t="shared" ca="1" si="249"/>
        <v>0</v>
      </c>
      <c r="BO63" s="76">
        <f t="shared" ca="1" si="249"/>
        <v>0</v>
      </c>
      <c r="BP63" s="76">
        <f t="shared" ca="1" si="249"/>
        <v>0</v>
      </c>
      <c r="BQ63" s="76">
        <f t="shared" ca="1" si="249"/>
        <v>0</v>
      </c>
      <c r="BR63" s="76">
        <f t="shared" ca="1" si="249"/>
        <v>0</v>
      </c>
      <c r="BT63" s="76">
        <f t="shared" ca="1" si="250"/>
        <v>0</v>
      </c>
      <c r="BU63" s="76">
        <f t="shared" ca="1" si="250"/>
        <v>0</v>
      </c>
      <c r="BV63" s="76">
        <f t="shared" ca="1" si="250"/>
        <v>0</v>
      </c>
      <c r="BW63" s="76">
        <f t="shared" ca="1" si="250"/>
        <v>0</v>
      </c>
    </row>
    <row r="64" spans="2:75" s="74" customFormat="1">
      <c r="B64" s="74" t="s">
        <v>82</v>
      </c>
      <c r="C64" s="81" t="str">
        <f>'Get Started'!$D$7</f>
        <v>$</v>
      </c>
      <c r="G64" s="77">
        <f ca="1">SUM(G61:G63)</f>
        <v>0</v>
      </c>
      <c r="H64" s="77">
        <f t="shared" ref="H64:BA64" ca="1" si="251">SUM(H61:H63)</f>
        <v>0</v>
      </c>
      <c r="I64" s="77">
        <f t="shared" ca="1" si="251"/>
        <v>0</v>
      </c>
      <c r="J64" s="77">
        <f t="shared" ca="1" si="251"/>
        <v>0</v>
      </c>
      <c r="K64" s="77">
        <f t="shared" ca="1" si="251"/>
        <v>0</v>
      </c>
      <c r="L64" s="77">
        <f t="shared" ca="1" si="251"/>
        <v>0</v>
      </c>
      <c r="M64" s="77">
        <f t="shared" ca="1" si="251"/>
        <v>0</v>
      </c>
      <c r="N64" s="77">
        <f t="shared" ca="1" si="251"/>
        <v>0</v>
      </c>
      <c r="O64" s="77">
        <f t="shared" ca="1" si="251"/>
        <v>0</v>
      </c>
      <c r="P64" s="77">
        <f t="shared" ca="1" si="251"/>
        <v>0</v>
      </c>
      <c r="Q64" s="77">
        <f t="shared" ca="1" si="251"/>
        <v>0</v>
      </c>
      <c r="R64" s="77">
        <f t="shared" ca="1" si="251"/>
        <v>0</v>
      </c>
      <c r="S64" s="77">
        <f t="shared" ca="1" si="251"/>
        <v>0</v>
      </c>
      <c r="T64" s="77">
        <f t="shared" ca="1" si="251"/>
        <v>0</v>
      </c>
      <c r="U64" s="77">
        <f t="shared" ca="1" si="251"/>
        <v>0</v>
      </c>
      <c r="V64" s="77">
        <f t="shared" ca="1" si="251"/>
        <v>0</v>
      </c>
      <c r="W64" s="77">
        <f t="shared" ca="1" si="251"/>
        <v>0</v>
      </c>
      <c r="X64" s="77">
        <f t="shared" ca="1" si="251"/>
        <v>0</v>
      </c>
      <c r="Y64" s="77">
        <f t="shared" ca="1" si="251"/>
        <v>0</v>
      </c>
      <c r="Z64" s="77">
        <f t="shared" ca="1" si="251"/>
        <v>0</v>
      </c>
      <c r="AA64" s="77">
        <f t="shared" ca="1" si="251"/>
        <v>0</v>
      </c>
      <c r="AB64" s="77">
        <f t="shared" ca="1" si="251"/>
        <v>0</v>
      </c>
      <c r="AC64" s="77">
        <f t="shared" ca="1" si="251"/>
        <v>0</v>
      </c>
      <c r="AD64" s="77">
        <f t="shared" ca="1" si="251"/>
        <v>0</v>
      </c>
      <c r="AE64" s="77">
        <f t="shared" ca="1" si="251"/>
        <v>0</v>
      </c>
      <c r="AF64" s="77">
        <f t="shared" ca="1" si="251"/>
        <v>0</v>
      </c>
      <c r="AG64" s="77">
        <f t="shared" ca="1" si="251"/>
        <v>0</v>
      </c>
      <c r="AH64" s="77">
        <f t="shared" ca="1" si="251"/>
        <v>0</v>
      </c>
      <c r="AI64" s="77">
        <f t="shared" ca="1" si="251"/>
        <v>0</v>
      </c>
      <c r="AJ64" s="77">
        <f t="shared" ca="1" si="251"/>
        <v>0</v>
      </c>
      <c r="AK64" s="77">
        <f t="shared" ca="1" si="251"/>
        <v>0</v>
      </c>
      <c r="AL64" s="77">
        <f t="shared" ca="1" si="251"/>
        <v>0</v>
      </c>
      <c r="AM64" s="77">
        <f t="shared" ca="1" si="251"/>
        <v>0</v>
      </c>
      <c r="AN64" s="77">
        <f t="shared" ca="1" si="251"/>
        <v>0</v>
      </c>
      <c r="AO64" s="77">
        <f t="shared" ca="1" si="251"/>
        <v>0</v>
      </c>
      <c r="AP64" s="77">
        <f t="shared" ca="1" si="251"/>
        <v>0</v>
      </c>
      <c r="AQ64" s="77">
        <f t="shared" ca="1" si="251"/>
        <v>0</v>
      </c>
      <c r="AR64" s="77">
        <f t="shared" ca="1" si="251"/>
        <v>0</v>
      </c>
      <c r="AS64" s="77">
        <f t="shared" ca="1" si="251"/>
        <v>0</v>
      </c>
      <c r="AT64" s="77">
        <f t="shared" ca="1" si="251"/>
        <v>0</v>
      </c>
      <c r="AU64" s="77">
        <f t="shared" ca="1" si="251"/>
        <v>0</v>
      </c>
      <c r="AV64" s="77">
        <f t="shared" ca="1" si="251"/>
        <v>0</v>
      </c>
      <c r="AW64" s="77">
        <f t="shared" ca="1" si="251"/>
        <v>0</v>
      </c>
      <c r="AX64" s="77">
        <f t="shared" ca="1" si="251"/>
        <v>0</v>
      </c>
      <c r="AY64" s="77">
        <f t="shared" ca="1" si="251"/>
        <v>0</v>
      </c>
      <c r="AZ64" s="77">
        <f t="shared" ca="1" si="251"/>
        <v>0</v>
      </c>
      <c r="BA64" s="77">
        <f t="shared" ca="1" si="251"/>
        <v>0</v>
      </c>
      <c r="BC64" s="76">
        <f t="shared" ca="1" si="249"/>
        <v>0</v>
      </c>
      <c r="BD64" s="76">
        <f t="shared" ca="1" si="249"/>
        <v>0</v>
      </c>
      <c r="BE64" s="76">
        <f t="shared" ca="1" si="249"/>
        <v>0</v>
      </c>
      <c r="BF64" s="76">
        <f t="shared" ca="1" si="249"/>
        <v>0</v>
      </c>
      <c r="BG64" s="76">
        <f t="shared" ca="1" si="249"/>
        <v>0</v>
      </c>
      <c r="BH64" s="76">
        <f t="shared" ca="1" si="249"/>
        <v>0</v>
      </c>
      <c r="BI64" s="76">
        <f t="shared" ca="1" si="249"/>
        <v>0</v>
      </c>
      <c r="BJ64" s="76">
        <f t="shared" ca="1" si="249"/>
        <v>0</v>
      </c>
      <c r="BK64" s="76">
        <f t="shared" ca="1" si="249"/>
        <v>0</v>
      </c>
      <c r="BL64" s="76">
        <f t="shared" ca="1" si="249"/>
        <v>0</v>
      </c>
      <c r="BM64" s="76">
        <f t="shared" ca="1" si="249"/>
        <v>0</v>
      </c>
      <c r="BN64" s="76">
        <f t="shared" ca="1" si="249"/>
        <v>0</v>
      </c>
      <c r="BO64" s="76">
        <f t="shared" ca="1" si="249"/>
        <v>0</v>
      </c>
      <c r="BP64" s="76">
        <f t="shared" ca="1" si="249"/>
        <v>0</v>
      </c>
      <c r="BQ64" s="76">
        <f t="shared" ca="1" si="249"/>
        <v>0</v>
      </c>
      <c r="BR64" s="76">
        <f t="shared" ca="1" si="249"/>
        <v>0</v>
      </c>
      <c r="BT64" s="76">
        <f t="shared" ca="1" si="250"/>
        <v>0</v>
      </c>
      <c r="BU64" s="76">
        <f t="shared" ca="1" si="250"/>
        <v>0</v>
      </c>
      <c r="BV64" s="76">
        <f t="shared" ca="1" si="250"/>
        <v>0</v>
      </c>
      <c r="BW64" s="76">
        <f t="shared" ca="1" si="250"/>
        <v>0</v>
      </c>
    </row>
    <row r="65" spans="2:75" s="74" customFormat="1">
      <c r="C65" s="75"/>
      <c r="BC65" s="76"/>
      <c r="BD65" s="76"/>
      <c r="BE65" s="76"/>
      <c r="BF65" s="76"/>
      <c r="BG65" s="76"/>
      <c r="BH65" s="76"/>
      <c r="BI65" s="76"/>
      <c r="BJ65" s="76"/>
      <c r="BK65" s="76"/>
      <c r="BL65" s="76"/>
      <c r="BM65" s="76"/>
      <c r="BN65" s="76"/>
      <c r="BO65" s="76"/>
      <c r="BP65" s="76"/>
      <c r="BQ65" s="76"/>
      <c r="BR65" s="76"/>
      <c r="BT65" s="76"/>
      <c r="BU65" s="76"/>
      <c r="BV65" s="76"/>
      <c r="BW65" s="76"/>
    </row>
    <row r="66" spans="2:75" s="74" customFormat="1">
      <c r="B66" s="57" t="s">
        <v>123</v>
      </c>
      <c r="C66" s="80"/>
      <c r="D66" s="57"/>
      <c r="E66" s="57"/>
      <c r="F66" s="57"/>
    </row>
    <row r="67" spans="2:75" s="74" customFormat="1">
      <c r="B67" s="74" t="s">
        <v>76</v>
      </c>
      <c r="C67" s="75" t="str">
        <f>'Get Started'!$D$7</f>
        <v>$</v>
      </c>
      <c r="D67" s="74" t="s">
        <v>153</v>
      </c>
      <c r="G67" s="74">
        <f>-G50</f>
        <v>0</v>
      </c>
      <c r="H67" s="74">
        <f t="shared" ref="H67:BA67" si="252">-H50</f>
        <v>0</v>
      </c>
      <c r="I67" s="74">
        <f t="shared" si="252"/>
        <v>0</v>
      </c>
      <c r="J67" s="74">
        <f t="shared" si="252"/>
        <v>0</v>
      </c>
      <c r="K67" s="74">
        <f t="shared" si="252"/>
        <v>0</v>
      </c>
      <c r="L67" s="74">
        <f t="shared" si="252"/>
        <v>0</v>
      </c>
      <c r="M67" s="74">
        <f t="shared" si="252"/>
        <v>0</v>
      </c>
      <c r="N67" s="74">
        <f t="shared" si="252"/>
        <v>0</v>
      </c>
      <c r="O67" s="74">
        <f t="shared" si="252"/>
        <v>0</v>
      </c>
      <c r="P67" s="74">
        <f t="shared" si="252"/>
        <v>0</v>
      </c>
      <c r="Q67" s="74">
        <f t="shared" si="252"/>
        <v>0</v>
      </c>
      <c r="R67" s="74">
        <f t="shared" si="252"/>
        <v>0</v>
      </c>
      <c r="S67" s="74">
        <f t="shared" si="252"/>
        <v>0</v>
      </c>
      <c r="T67" s="74">
        <f t="shared" si="252"/>
        <v>0</v>
      </c>
      <c r="U67" s="74">
        <f t="shared" si="252"/>
        <v>0</v>
      </c>
      <c r="V67" s="74">
        <f t="shared" si="252"/>
        <v>0</v>
      </c>
      <c r="W67" s="74">
        <f t="shared" si="252"/>
        <v>0</v>
      </c>
      <c r="X67" s="74">
        <f t="shared" si="252"/>
        <v>0</v>
      </c>
      <c r="Y67" s="74">
        <f t="shared" si="252"/>
        <v>0</v>
      </c>
      <c r="Z67" s="74">
        <f t="shared" si="252"/>
        <v>0</v>
      </c>
      <c r="AA67" s="74">
        <f t="shared" si="252"/>
        <v>0</v>
      </c>
      <c r="AB67" s="74">
        <f t="shared" si="252"/>
        <v>0</v>
      </c>
      <c r="AC67" s="74">
        <f t="shared" si="252"/>
        <v>0</v>
      </c>
      <c r="AD67" s="74">
        <f t="shared" si="252"/>
        <v>0</v>
      </c>
      <c r="AE67" s="74">
        <f t="shared" si="252"/>
        <v>0</v>
      </c>
      <c r="AF67" s="74">
        <f t="shared" si="252"/>
        <v>0</v>
      </c>
      <c r="AG67" s="74">
        <f t="shared" si="252"/>
        <v>0</v>
      </c>
      <c r="AH67" s="74">
        <f t="shared" si="252"/>
        <v>0</v>
      </c>
      <c r="AI67" s="74">
        <f t="shared" si="252"/>
        <v>0</v>
      </c>
      <c r="AJ67" s="74">
        <f t="shared" si="252"/>
        <v>0</v>
      </c>
      <c r="AK67" s="74">
        <f t="shared" si="252"/>
        <v>0</v>
      </c>
      <c r="AL67" s="74">
        <f t="shared" si="252"/>
        <v>0</v>
      </c>
      <c r="AM67" s="74">
        <f t="shared" si="252"/>
        <v>0</v>
      </c>
      <c r="AN67" s="74">
        <f t="shared" si="252"/>
        <v>0</v>
      </c>
      <c r="AO67" s="74">
        <f t="shared" si="252"/>
        <v>0</v>
      </c>
      <c r="AP67" s="74">
        <f t="shared" si="252"/>
        <v>0</v>
      </c>
      <c r="AQ67" s="74">
        <f t="shared" si="252"/>
        <v>0</v>
      </c>
      <c r="AR67" s="74">
        <f t="shared" si="252"/>
        <v>0</v>
      </c>
      <c r="AS67" s="74">
        <f t="shared" si="252"/>
        <v>0</v>
      </c>
      <c r="AT67" s="74">
        <f t="shared" si="252"/>
        <v>0</v>
      </c>
      <c r="AU67" s="74">
        <f t="shared" si="252"/>
        <v>0</v>
      </c>
      <c r="AV67" s="74">
        <f t="shared" si="252"/>
        <v>0</v>
      </c>
      <c r="AW67" s="74">
        <f t="shared" si="252"/>
        <v>0</v>
      </c>
      <c r="AX67" s="74">
        <f t="shared" si="252"/>
        <v>0</v>
      </c>
      <c r="AY67" s="74">
        <f t="shared" si="252"/>
        <v>0</v>
      </c>
      <c r="AZ67" s="74">
        <f t="shared" si="252"/>
        <v>0</v>
      </c>
      <c r="BA67" s="74">
        <f t="shared" si="252"/>
        <v>0</v>
      </c>
      <c r="BC67" s="76">
        <f t="shared" ref="BC67:BM68" ca="1" si="253">SUMIFS($G67:$BA67,$G$4:$BA$4,BC$4,$G$3:$BA$3,BC$3)</f>
        <v>0</v>
      </c>
      <c r="BD67" s="76">
        <f t="shared" ca="1" si="253"/>
        <v>0</v>
      </c>
      <c r="BE67" s="76">
        <f t="shared" ca="1" si="253"/>
        <v>0</v>
      </c>
      <c r="BF67" s="76">
        <f t="shared" ca="1" si="253"/>
        <v>0</v>
      </c>
      <c r="BG67" s="76">
        <f t="shared" ca="1" si="253"/>
        <v>0</v>
      </c>
      <c r="BH67" s="76">
        <f t="shared" ca="1" si="253"/>
        <v>0</v>
      </c>
      <c r="BI67" s="76">
        <f t="shared" ca="1" si="253"/>
        <v>0</v>
      </c>
      <c r="BJ67" s="76">
        <f t="shared" ca="1" si="253"/>
        <v>0</v>
      </c>
      <c r="BK67" s="76">
        <f t="shared" ca="1" si="253"/>
        <v>0</v>
      </c>
      <c r="BL67" s="76">
        <f t="shared" ca="1" si="253"/>
        <v>0</v>
      </c>
      <c r="BM67" s="76">
        <f t="shared" ca="1" si="253"/>
        <v>0</v>
      </c>
      <c r="BN67" s="76">
        <f t="shared" ref="BN67:BR68" ca="1" si="254">SUMIFS($G67:$BA67,$G$4:$BA$4,BN$4,$G$3:$BA$3,BN$3)</f>
        <v>0</v>
      </c>
      <c r="BO67" s="76">
        <f t="shared" ca="1" si="254"/>
        <v>0</v>
      </c>
      <c r="BP67" s="76">
        <f t="shared" ca="1" si="254"/>
        <v>0</v>
      </c>
      <c r="BQ67" s="76">
        <f t="shared" ca="1" si="254"/>
        <v>0</v>
      </c>
      <c r="BR67" s="76">
        <f t="shared" ca="1" si="254"/>
        <v>0</v>
      </c>
      <c r="BT67" s="76">
        <f t="shared" ref="BT67:BW68" ca="1" si="255">SUMIFS($G67:$BA67,$G$4:$BA$4,BT$4)</f>
        <v>0</v>
      </c>
      <c r="BU67" s="76">
        <f t="shared" ca="1" si="255"/>
        <v>0</v>
      </c>
      <c r="BV67" s="76">
        <f t="shared" ca="1" si="255"/>
        <v>0</v>
      </c>
      <c r="BW67" s="76">
        <f t="shared" ca="1" si="255"/>
        <v>0</v>
      </c>
    </row>
    <row r="68" spans="2:75" s="74" customFormat="1">
      <c r="B68" s="74" t="s">
        <v>75</v>
      </c>
      <c r="C68" s="75" t="str">
        <f>'Get Started'!$D$7</f>
        <v>$</v>
      </c>
      <c r="D68" s="74" t="s">
        <v>84</v>
      </c>
      <c r="G68" s="74">
        <f t="shared" ref="G68:BA68" si="256">G14+G67</f>
        <v>0</v>
      </c>
      <c r="H68" s="74">
        <f t="shared" si="256"/>
        <v>0</v>
      </c>
      <c r="I68" s="74">
        <f t="shared" si="256"/>
        <v>0</v>
      </c>
      <c r="J68" s="74">
        <f t="shared" si="256"/>
        <v>0</v>
      </c>
      <c r="K68" s="74">
        <f t="shared" si="256"/>
        <v>0</v>
      </c>
      <c r="L68" s="74">
        <f t="shared" si="256"/>
        <v>0</v>
      </c>
      <c r="M68" s="74">
        <f t="shared" si="256"/>
        <v>0</v>
      </c>
      <c r="N68" s="74">
        <f t="shared" si="256"/>
        <v>0</v>
      </c>
      <c r="O68" s="74">
        <f t="shared" si="256"/>
        <v>0</v>
      </c>
      <c r="P68" s="74">
        <f t="shared" si="256"/>
        <v>0</v>
      </c>
      <c r="Q68" s="74">
        <f t="shared" si="256"/>
        <v>0</v>
      </c>
      <c r="R68" s="74">
        <f t="shared" si="256"/>
        <v>0</v>
      </c>
      <c r="S68" s="74">
        <f t="shared" si="256"/>
        <v>0</v>
      </c>
      <c r="T68" s="74">
        <f t="shared" si="256"/>
        <v>0</v>
      </c>
      <c r="U68" s="74">
        <f t="shared" si="256"/>
        <v>0</v>
      </c>
      <c r="V68" s="74">
        <f t="shared" si="256"/>
        <v>0</v>
      </c>
      <c r="W68" s="74">
        <f t="shared" si="256"/>
        <v>0</v>
      </c>
      <c r="X68" s="74">
        <f t="shared" si="256"/>
        <v>0</v>
      </c>
      <c r="Y68" s="74">
        <f t="shared" si="256"/>
        <v>0</v>
      </c>
      <c r="Z68" s="74">
        <f t="shared" si="256"/>
        <v>0</v>
      </c>
      <c r="AA68" s="74">
        <f t="shared" si="256"/>
        <v>0</v>
      </c>
      <c r="AB68" s="74">
        <f t="shared" si="256"/>
        <v>0</v>
      </c>
      <c r="AC68" s="74">
        <f t="shared" si="256"/>
        <v>0</v>
      </c>
      <c r="AD68" s="74">
        <f t="shared" si="256"/>
        <v>0</v>
      </c>
      <c r="AE68" s="74">
        <f t="shared" si="256"/>
        <v>0</v>
      </c>
      <c r="AF68" s="74">
        <f t="shared" si="256"/>
        <v>0</v>
      </c>
      <c r="AG68" s="74">
        <f t="shared" si="256"/>
        <v>0</v>
      </c>
      <c r="AH68" s="74">
        <f t="shared" si="256"/>
        <v>0</v>
      </c>
      <c r="AI68" s="74">
        <f t="shared" si="256"/>
        <v>0</v>
      </c>
      <c r="AJ68" s="74">
        <f t="shared" si="256"/>
        <v>0</v>
      </c>
      <c r="AK68" s="74">
        <f t="shared" si="256"/>
        <v>0</v>
      </c>
      <c r="AL68" s="74">
        <f t="shared" si="256"/>
        <v>0</v>
      </c>
      <c r="AM68" s="74">
        <f t="shared" si="256"/>
        <v>0</v>
      </c>
      <c r="AN68" s="74">
        <f t="shared" si="256"/>
        <v>0</v>
      </c>
      <c r="AO68" s="74">
        <f t="shared" si="256"/>
        <v>0</v>
      </c>
      <c r="AP68" s="74">
        <f t="shared" si="256"/>
        <v>0</v>
      </c>
      <c r="AQ68" s="74">
        <f t="shared" si="256"/>
        <v>0</v>
      </c>
      <c r="AR68" s="74">
        <f t="shared" si="256"/>
        <v>0</v>
      </c>
      <c r="AS68" s="74">
        <f t="shared" si="256"/>
        <v>0</v>
      </c>
      <c r="AT68" s="74">
        <f t="shared" si="256"/>
        <v>0</v>
      </c>
      <c r="AU68" s="74">
        <f t="shared" si="256"/>
        <v>0</v>
      </c>
      <c r="AV68" s="74">
        <f t="shared" si="256"/>
        <v>0</v>
      </c>
      <c r="AW68" s="74">
        <f t="shared" si="256"/>
        <v>0</v>
      </c>
      <c r="AX68" s="74">
        <f t="shared" si="256"/>
        <v>0</v>
      </c>
      <c r="AY68" s="74">
        <f t="shared" si="256"/>
        <v>0</v>
      </c>
      <c r="AZ68" s="74">
        <f t="shared" si="256"/>
        <v>0</v>
      </c>
      <c r="BA68" s="74">
        <f t="shared" si="256"/>
        <v>0</v>
      </c>
      <c r="BC68" s="76">
        <f t="shared" ca="1" si="253"/>
        <v>0</v>
      </c>
      <c r="BD68" s="76">
        <f t="shared" ca="1" si="253"/>
        <v>0</v>
      </c>
      <c r="BE68" s="76">
        <f t="shared" ca="1" si="253"/>
        <v>0</v>
      </c>
      <c r="BF68" s="76">
        <f t="shared" ca="1" si="253"/>
        <v>0</v>
      </c>
      <c r="BG68" s="76">
        <f t="shared" ca="1" si="253"/>
        <v>0</v>
      </c>
      <c r="BH68" s="76">
        <f t="shared" ca="1" si="253"/>
        <v>0</v>
      </c>
      <c r="BI68" s="76">
        <f t="shared" ca="1" si="253"/>
        <v>0</v>
      </c>
      <c r="BJ68" s="76">
        <f t="shared" ca="1" si="253"/>
        <v>0</v>
      </c>
      <c r="BK68" s="76">
        <f t="shared" ca="1" si="253"/>
        <v>0</v>
      </c>
      <c r="BL68" s="76">
        <f t="shared" ca="1" si="253"/>
        <v>0</v>
      </c>
      <c r="BM68" s="76">
        <f t="shared" ca="1" si="253"/>
        <v>0</v>
      </c>
      <c r="BN68" s="76">
        <f t="shared" ca="1" si="254"/>
        <v>0</v>
      </c>
      <c r="BO68" s="76">
        <f t="shared" ca="1" si="254"/>
        <v>0</v>
      </c>
      <c r="BP68" s="76">
        <f t="shared" ca="1" si="254"/>
        <v>0</v>
      </c>
      <c r="BQ68" s="76">
        <f t="shared" ca="1" si="254"/>
        <v>0</v>
      </c>
      <c r="BR68" s="76">
        <f t="shared" ca="1" si="254"/>
        <v>0</v>
      </c>
      <c r="BT68" s="76">
        <f t="shared" ca="1" si="255"/>
        <v>0</v>
      </c>
      <c r="BU68" s="76">
        <f t="shared" ca="1" si="255"/>
        <v>0</v>
      </c>
      <c r="BV68" s="76">
        <f t="shared" ca="1" si="255"/>
        <v>0</v>
      </c>
      <c r="BW68" s="76">
        <f t="shared" ca="1" si="255"/>
        <v>0</v>
      </c>
    </row>
    <row r="69" spans="2:75" s="74" customFormat="1">
      <c r="B69" s="74" t="str">
        <f>"Average trailing 6 months "&amp;B68</f>
        <v>Average trailing 6 months Net Burn</v>
      </c>
      <c r="C69" s="75" t="str">
        <f>'Get Started'!$D$7</f>
        <v>$</v>
      </c>
      <c r="D69" s="74" t="s">
        <v>86</v>
      </c>
      <c r="G69" s="74">
        <f ca="1">AVERAGE(G68:OFFSET(G68,0,-MIN(5,G6-1)))</f>
        <v>0</v>
      </c>
      <c r="H69" s="74">
        <f ca="1">AVERAGE(H68:OFFSET(H68,0,-MIN(5,H6-1)))</f>
        <v>0</v>
      </c>
      <c r="I69" s="74">
        <f ca="1">AVERAGE(I68:OFFSET(I68,0,-MIN(5,I6-1)))</f>
        <v>0</v>
      </c>
      <c r="J69" s="74">
        <f ca="1">AVERAGE(J68:OFFSET(J68,0,-MIN(5,J6-1)))</f>
        <v>0</v>
      </c>
      <c r="K69" s="74">
        <f ca="1">AVERAGE(K68:OFFSET(K68,0,-MIN(5,K6-1)))</f>
        <v>0</v>
      </c>
      <c r="L69" s="74">
        <f ca="1">AVERAGE(L68:OFFSET(L68,0,-MIN(5,L6-1)))</f>
        <v>0</v>
      </c>
      <c r="M69" s="74">
        <f ca="1">AVERAGE(M68:OFFSET(M68,0,-MIN(5,M6-1)))</f>
        <v>0</v>
      </c>
      <c r="N69" s="74">
        <f ca="1">AVERAGE(N68:OFFSET(N68,0,-MIN(5,N6-1)))</f>
        <v>0</v>
      </c>
      <c r="O69" s="74">
        <f ca="1">AVERAGE(O68:OFFSET(O68,0,-MIN(5,O6-1)))</f>
        <v>0</v>
      </c>
      <c r="P69" s="74">
        <f ca="1">AVERAGE(P68:OFFSET(P68,0,-MIN(5,P6-1)))</f>
        <v>0</v>
      </c>
      <c r="Q69" s="74">
        <f ca="1">AVERAGE(Q68:OFFSET(Q68,0,-MIN(5,Q6-1)))</f>
        <v>0</v>
      </c>
      <c r="R69" s="74">
        <f ca="1">AVERAGE(R68:OFFSET(R68,0,-MIN(5,R6-1)))</f>
        <v>0</v>
      </c>
      <c r="S69" s="74">
        <f ca="1">AVERAGE(S68:OFFSET(S68,0,-MIN(5,S6-1)))</f>
        <v>0</v>
      </c>
      <c r="T69" s="74">
        <f ca="1">AVERAGE(T68:OFFSET(T68,0,-MIN(5,T6-1)))</f>
        <v>0</v>
      </c>
      <c r="U69" s="74">
        <f ca="1">AVERAGE(U68:OFFSET(U68,0,-MIN(5,U6-1)))</f>
        <v>0</v>
      </c>
      <c r="V69" s="74">
        <f ca="1">AVERAGE(V68:OFFSET(V68,0,-MIN(5,V6-1)))</f>
        <v>0</v>
      </c>
      <c r="W69" s="74">
        <f ca="1">AVERAGE(W68:OFFSET(W68,0,-MIN(5,W6-1)))</f>
        <v>0</v>
      </c>
      <c r="X69" s="74">
        <f ca="1">AVERAGE(X68:OFFSET(X68,0,-MIN(5,X6-1)))</f>
        <v>0</v>
      </c>
      <c r="Y69" s="74">
        <f ca="1">AVERAGE(Y68:OFFSET(Y68,0,-MIN(5,Y6-1)))</f>
        <v>0</v>
      </c>
      <c r="Z69" s="74">
        <f ca="1">AVERAGE(Z68:OFFSET(Z68,0,-MIN(5,Z6-1)))</f>
        <v>0</v>
      </c>
      <c r="AA69" s="74">
        <f ca="1">AVERAGE(AA68:OFFSET(AA68,0,-MIN(5,AA6-1)))</f>
        <v>0</v>
      </c>
      <c r="AB69" s="74">
        <f ca="1">AVERAGE(AB68:OFFSET(AB68,0,-MIN(5,AB6-1)))</f>
        <v>0</v>
      </c>
      <c r="AC69" s="74">
        <f ca="1">AVERAGE(AC68:OFFSET(AC68,0,-MIN(5,AC6-1)))</f>
        <v>0</v>
      </c>
      <c r="AD69" s="74">
        <f ca="1">AVERAGE(AD68:OFFSET(AD68,0,-MIN(5,AD6-1)))</f>
        <v>0</v>
      </c>
      <c r="AE69" s="74">
        <f ca="1">AVERAGE(AE68:OFFSET(AE68,0,-MIN(5,AE6-1)))</f>
        <v>0</v>
      </c>
      <c r="AF69" s="74">
        <f ca="1">AVERAGE(AF68:OFFSET(AF68,0,-MIN(5,AF6-1)))</f>
        <v>0</v>
      </c>
      <c r="AG69" s="74">
        <f ca="1">AVERAGE(AG68:OFFSET(AG68,0,-MIN(5,AG6-1)))</f>
        <v>0</v>
      </c>
      <c r="AH69" s="74">
        <f ca="1">AVERAGE(AH68:OFFSET(AH68,0,-MIN(5,AH6-1)))</f>
        <v>0</v>
      </c>
      <c r="AI69" s="74">
        <f ca="1">AVERAGE(AI68:OFFSET(AI68,0,-MIN(5,AI6-1)))</f>
        <v>0</v>
      </c>
      <c r="AJ69" s="74">
        <f ca="1">AVERAGE(AJ68:OFFSET(AJ68,0,-MIN(5,AJ6-1)))</f>
        <v>0</v>
      </c>
      <c r="AK69" s="74">
        <f ca="1">AVERAGE(AK68:OFFSET(AK68,0,-MIN(5,AK6-1)))</f>
        <v>0</v>
      </c>
      <c r="AL69" s="74">
        <f ca="1">AVERAGE(AL68:OFFSET(AL68,0,-MIN(5,AL6-1)))</f>
        <v>0</v>
      </c>
      <c r="AM69" s="74">
        <f ca="1">AVERAGE(AM68:OFFSET(AM68,0,-MIN(5,AM6-1)))</f>
        <v>0</v>
      </c>
      <c r="AN69" s="74">
        <f ca="1">AVERAGE(AN68:OFFSET(AN68,0,-MIN(5,AN6-1)))</f>
        <v>0</v>
      </c>
      <c r="AO69" s="74">
        <f ca="1">AVERAGE(AO68:OFFSET(AO68,0,-MIN(5,AO6-1)))</f>
        <v>0</v>
      </c>
      <c r="AP69" s="74">
        <f ca="1">AVERAGE(AP68:OFFSET(AP68,0,-MIN(5,AP6-1)))</f>
        <v>0</v>
      </c>
      <c r="AQ69" s="74">
        <f ca="1">AVERAGE(AQ68:OFFSET(AQ68,0,-MIN(5,AQ6-1)))</f>
        <v>0</v>
      </c>
      <c r="AR69" s="74">
        <f ca="1">AVERAGE(AR68:OFFSET(AR68,0,-MIN(5,AR6-1)))</f>
        <v>0</v>
      </c>
      <c r="AS69" s="74">
        <f ca="1">AVERAGE(AS68:OFFSET(AS68,0,-MIN(5,AS6-1)))</f>
        <v>0</v>
      </c>
      <c r="AT69" s="74">
        <f ca="1">AVERAGE(AT68:OFFSET(AT68,0,-MIN(5,AT6-1)))</f>
        <v>0</v>
      </c>
      <c r="AU69" s="74">
        <f ca="1">AVERAGE(AU68:OFFSET(AU68,0,-MIN(5,AU6-1)))</f>
        <v>0</v>
      </c>
      <c r="AV69" s="74">
        <f ca="1">AVERAGE(AV68:OFFSET(AV68,0,-MIN(5,AV6-1)))</f>
        <v>0</v>
      </c>
      <c r="AW69" s="74">
        <f ca="1">AVERAGE(AW68:OFFSET(AW68,0,-MIN(5,AW6-1)))</f>
        <v>0</v>
      </c>
      <c r="AX69" s="74">
        <f ca="1">AVERAGE(AX68:OFFSET(AX68,0,-MIN(5,AX6-1)))</f>
        <v>0</v>
      </c>
      <c r="AY69" s="74">
        <f ca="1">AVERAGE(AY68:OFFSET(AY68,0,-MIN(5,AY6-1)))</f>
        <v>0</v>
      </c>
      <c r="AZ69" s="74">
        <f ca="1">AVERAGE(AZ68:OFFSET(AZ68,0,-MIN(5,AZ6-1)))</f>
        <v>0</v>
      </c>
      <c r="BA69" s="74">
        <f ca="1">AVERAGE(BA68:OFFSET(BA68,0,-MIN(5,BA6-1)))</f>
        <v>0</v>
      </c>
      <c r="BC69" s="74">
        <f t="shared" ref="BC69:BM69" ca="1" si="257">INDEX($G69:$BA69,1,MATCH(BC$6,$G$6:$BA$6,0))</f>
        <v>0</v>
      </c>
      <c r="BD69" s="74">
        <f t="shared" ca="1" si="257"/>
        <v>0</v>
      </c>
      <c r="BE69" s="74">
        <f t="shared" ca="1" si="257"/>
        <v>0</v>
      </c>
      <c r="BF69" s="74">
        <f t="shared" ca="1" si="257"/>
        <v>0</v>
      </c>
      <c r="BG69" s="74">
        <f t="shared" ca="1" si="257"/>
        <v>0</v>
      </c>
      <c r="BH69" s="74">
        <f t="shared" ca="1" si="257"/>
        <v>0</v>
      </c>
      <c r="BI69" s="74">
        <f t="shared" ca="1" si="257"/>
        <v>0</v>
      </c>
      <c r="BJ69" s="74">
        <f t="shared" ca="1" si="257"/>
        <v>0</v>
      </c>
      <c r="BK69" s="74">
        <f t="shared" ca="1" si="257"/>
        <v>0</v>
      </c>
      <c r="BL69" s="74">
        <f t="shared" ca="1" si="257"/>
        <v>0</v>
      </c>
      <c r="BM69" s="74">
        <f t="shared" ca="1" si="257"/>
        <v>0</v>
      </c>
      <c r="BN69" s="74">
        <f t="shared" ref="BN69:BR69" ca="1" si="258">INDEX($G69:$BA69,1,MATCH(BN$6,$G$6:$BA$6,0))</f>
        <v>0</v>
      </c>
      <c r="BO69" s="74">
        <f t="shared" ca="1" si="258"/>
        <v>0</v>
      </c>
      <c r="BP69" s="74">
        <f t="shared" ca="1" si="258"/>
        <v>0</v>
      </c>
      <c r="BQ69" s="74">
        <f t="shared" ca="1" si="258"/>
        <v>0</v>
      </c>
      <c r="BR69" s="74">
        <f t="shared" ca="1" si="258"/>
        <v>0</v>
      </c>
      <c r="BT69" s="74">
        <f ca="1">INDEX($G69:$BA69,1,MATCH(BT$6,$G$6:$BA$6,0))</f>
        <v>0</v>
      </c>
      <c r="BU69" s="74">
        <f ca="1">INDEX($G69:$BA69,1,MATCH(BU$6,$G$6:$BA$6,0))</f>
        <v>0</v>
      </c>
      <c r="BV69" s="74">
        <f ca="1">INDEX($G69:$BA69,1,MATCH(BV$6,$G$6:$BA$6,0))</f>
        <v>0</v>
      </c>
      <c r="BW69" s="74">
        <f ca="1">INDEX($G69:$BA69,1,MATCH(BW$6,$G$6:$BA$6,0))</f>
        <v>0</v>
      </c>
    </row>
    <row r="70" spans="2:75" s="74" customFormat="1">
      <c r="C70" s="75"/>
      <c r="BC70" s="76"/>
      <c r="BD70" s="76"/>
      <c r="BE70" s="76"/>
      <c r="BF70" s="76"/>
      <c r="BG70" s="76"/>
      <c r="BH70" s="76"/>
      <c r="BI70" s="76"/>
      <c r="BJ70" s="76"/>
      <c r="BK70" s="76"/>
      <c r="BL70" s="76"/>
      <c r="BM70" s="76"/>
      <c r="BN70" s="76"/>
      <c r="BO70" s="76"/>
      <c r="BP70" s="76"/>
      <c r="BQ70" s="76"/>
      <c r="BR70" s="76"/>
      <c r="BT70" s="76"/>
      <c r="BU70" s="76"/>
      <c r="BV70" s="76"/>
      <c r="BW70" s="76"/>
    </row>
    <row r="71" spans="2:75" s="74" customFormat="1">
      <c r="C71" s="75"/>
      <c r="BC71" s="76"/>
      <c r="BD71" s="76"/>
      <c r="BE71" s="76"/>
      <c r="BF71" s="76"/>
      <c r="BG71" s="76"/>
      <c r="BH71" s="76"/>
      <c r="BI71" s="76"/>
      <c r="BJ71" s="76"/>
      <c r="BK71" s="76"/>
      <c r="BL71" s="76"/>
      <c r="BM71" s="76"/>
      <c r="BN71" s="76"/>
      <c r="BO71" s="76"/>
      <c r="BP71" s="76"/>
      <c r="BQ71" s="76"/>
      <c r="BR71" s="76"/>
      <c r="BT71" s="76"/>
      <c r="BU71" s="76"/>
      <c r="BV71" s="76"/>
      <c r="BW71" s="76"/>
    </row>
    <row r="72" spans="2:75" s="74" customFormat="1" collapsed="1">
      <c r="B72" s="57" t="s">
        <v>122</v>
      </c>
      <c r="C72" s="75"/>
    </row>
    <row r="73" spans="2:75" s="74" customFormat="1">
      <c r="B73" s="74" t="s">
        <v>3</v>
      </c>
      <c r="C73" s="75" t="str">
        <f>'Get Started'!$D$7</f>
        <v>$</v>
      </c>
      <c r="D73" s="74" t="s">
        <v>87</v>
      </c>
      <c r="G73" s="83">
        <f>'Get Started'!D10</f>
        <v>0</v>
      </c>
      <c r="H73" s="74">
        <f t="shared" ref="H73:AO73" si="259">G81</f>
        <v>0</v>
      </c>
      <c r="I73" s="74">
        <f t="shared" si="259"/>
        <v>0</v>
      </c>
      <c r="J73" s="74">
        <f t="shared" si="259"/>
        <v>0</v>
      </c>
      <c r="K73" s="74">
        <f t="shared" si="259"/>
        <v>0</v>
      </c>
      <c r="L73" s="74">
        <f t="shared" si="259"/>
        <v>0</v>
      </c>
      <c r="M73" s="74">
        <f t="shared" si="259"/>
        <v>0</v>
      </c>
      <c r="N73" s="74">
        <f t="shared" si="259"/>
        <v>0</v>
      </c>
      <c r="O73" s="74">
        <f t="shared" si="259"/>
        <v>0</v>
      </c>
      <c r="P73" s="74">
        <f t="shared" si="259"/>
        <v>0</v>
      </c>
      <c r="Q73" s="74">
        <f t="shared" si="259"/>
        <v>0</v>
      </c>
      <c r="R73" s="74">
        <f t="shared" si="259"/>
        <v>0</v>
      </c>
      <c r="S73" s="74">
        <f t="shared" si="259"/>
        <v>0</v>
      </c>
      <c r="T73" s="74">
        <f t="shared" si="259"/>
        <v>0</v>
      </c>
      <c r="U73" s="74">
        <f t="shared" si="259"/>
        <v>0</v>
      </c>
      <c r="V73" s="74">
        <f t="shared" si="259"/>
        <v>0</v>
      </c>
      <c r="W73" s="74">
        <f t="shared" si="259"/>
        <v>0</v>
      </c>
      <c r="X73" s="74">
        <f t="shared" si="259"/>
        <v>0</v>
      </c>
      <c r="Y73" s="74">
        <f t="shared" si="259"/>
        <v>0</v>
      </c>
      <c r="Z73" s="74">
        <f t="shared" si="259"/>
        <v>0</v>
      </c>
      <c r="AA73" s="74">
        <f t="shared" si="259"/>
        <v>0</v>
      </c>
      <c r="AB73" s="74">
        <f t="shared" si="259"/>
        <v>0</v>
      </c>
      <c r="AC73" s="74">
        <f t="shared" si="259"/>
        <v>0</v>
      </c>
      <c r="AD73" s="74">
        <f t="shared" si="259"/>
        <v>0</v>
      </c>
      <c r="AE73" s="74">
        <f t="shared" si="259"/>
        <v>0</v>
      </c>
      <c r="AF73" s="74">
        <f t="shared" si="259"/>
        <v>0</v>
      </c>
      <c r="AG73" s="74">
        <f t="shared" si="259"/>
        <v>0</v>
      </c>
      <c r="AH73" s="74">
        <f t="shared" si="259"/>
        <v>0</v>
      </c>
      <c r="AI73" s="74">
        <f t="shared" si="259"/>
        <v>0</v>
      </c>
      <c r="AJ73" s="74">
        <f t="shared" si="259"/>
        <v>0</v>
      </c>
      <c r="AK73" s="74">
        <f t="shared" si="259"/>
        <v>0</v>
      </c>
      <c r="AL73" s="74">
        <f t="shared" si="259"/>
        <v>0</v>
      </c>
      <c r="AM73" s="74">
        <f t="shared" si="259"/>
        <v>0</v>
      </c>
      <c r="AN73" s="74">
        <f t="shared" si="259"/>
        <v>0</v>
      </c>
      <c r="AO73" s="74">
        <f t="shared" si="259"/>
        <v>0</v>
      </c>
      <c r="AP73" s="74">
        <f t="shared" ref="AP73" si="260">AO81</f>
        <v>0</v>
      </c>
      <c r="AQ73" s="74">
        <f t="shared" ref="AQ73" si="261">AP81</f>
        <v>0</v>
      </c>
      <c r="AR73" s="74">
        <f t="shared" ref="AR73" si="262">AQ81</f>
        <v>0</v>
      </c>
      <c r="AS73" s="74">
        <f t="shared" ref="AS73" si="263">AR81</f>
        <v>0</v>
      </c>
      <c r="AT73" s="74">
        <f t="shared" ref="AT73" si="264">AS81</f>
        <v>0</v>
      </c>
      <c r="AU73" s="74">
        <f t="shared" ref="AU73" si="265">AT81</f>
        <v>0</v>
      </c>
      <c r="AV73" s="74">
        <f t="shared" ref="AV73" si="266">AU81</f>
        <v>0</v>
      </c>
      <c r="AW73" s="74">
        <f t="shared" ref="AW73" si="267">AV81</f>
        <v>0</v>
      </c>
      <c r="AX73" s="74">
        <f t="shared" ref="AX73" si="268">AW81</f>
        <v>0</v>
      </c>
      <c r="AY73" s="74">
        <f t="shared" ref="AY73" si="269">AX81</f>
        <v>0</v>
      </c>
      <c r="AZ73" s="74">
        <f t="shared" ref="AZ73" si="270">AY81</f>
        <v>0</v>
      </c>
      <c r="BA73" s="74">
        <f t="shared" ref="BA73" si="271">AZ81</f>
        <v>0</v>
      </c>
      <c r="BC73" s="74">
        <f>G73</f>
        <v>0</v>
      </c>
      <c r="BD73" s="74">
        <f t="shared" ref="BD73:BM73" ca="1" si="272">BC81</f>
        <v>0</v>
      </c>
      <c r="BE73" s="74">
        <f t="shared" ca="1" si="272"/>
        <v>0</v>
      </c>
      <c r="BF73" s="74">
        <f t="shared" ca="1" si="272"/>
        <v>0</v>
      </c>
      <c r="BG73" s="74">
        <f t="shared" ca="1" si="272"/>
        <v>0</v>
      </c>
      <c r="BH73" s="74">
        <f t="shared" ca="1" si="272"/>
        <v>0</v>
      </c>
      <c r="BI73" s="74">
        <f t="shared" ca="1" si="272"/>
        <v>0</v>
      </c>
      <c r="BJ73" s="74">
        <f t="shared" ca="1" si="272"/>
        <v>0</v>
      </c>
      <c r="BK73" s="74">
        <f t="shared" ca="1" si="272"/>
        <v>0</v>
      </c>
      <c r="BL73" s="74">
        <f t="shared" ca="1" si="272"/>
        <v>0</v>
      </c>
      <c r="BM73" s="74">
        <f t="shared" ca="1" si="272"/>
        <v>0</v>
      </c>
      <c r="BN73" s="74">
        <f t="shared" ref="BN73" ca="1" si="273">BM81</f>
        <v>0</v>
      </c>
      <c r="BO73" s="74">
        <f t="shared" ref="BO73" ca="1" si="274">BN81</f>
        <v>0</v>
      </c>
      <c r="BP73" s="74">
        <f t="shared" ref="BP73" ca="1" si="275">BO81</f>
        <v>0</v>
      </c>
      <c r="BQ73" s="74">
        <f t="shared" ref="BQ73" ca="1" si="276">BP81</f>
        <v>0</v>
      </c>
      <c r="BR73" s="74">
        <f t="shared" ref="BR73" ca="1" si="277">BQ81</f>
        <v>0</v>
      </c>
      <c r="BT73" s="74">
        <f>G73</f>
        <v>0</v>
      </c>
      <c r="BU73" s="74">
        <f ca="1">BT81</f>
        <v>0</v>
      </c>
      <c r="BV73" s="74">
        <f ca="1">BU81</f>
        <v>0</v>
      </c>
      <c r="BW73" s="74">
        <f ca="1">BV81</f>
        <v>0</v>
      </c>
    </row>
    <row r="74" spans="2:75" s="74" customFormat="1">
      <c r="C74" s="75"/>
    </row>
    <row r="75" spans="2:75" s="74" customFormat="1" collapsed="1">
      <c r="B75" s="74" t="s">
        <v>52</v>
      </c>
      <c r="C75" s="75" t="str">
        <f>'Get Started'!$D$7</f>
        <v>$</v>
      </c>
      <c r="D75" s="74" t="s">
        <v>85</v>
      </c>
      <c r="G75" s="74">
        <f t="shared" ref="G75:BA75" si="278">G14</f>
        <v>0</v>
      </c>
      <c r="H75" s="74">
        <f t="shared" si="278"/>
        <v>0</v>
      </c>
      <c r="I75" s="74">
        <f t="shared" si="278"/>
        <v>0</v>
      </c>
      <c r="J75" s="74">
        <f t="shared" si="278"/>
        <v>0</v>
      </c>
      <c r="K75" s="74">
        <f t="shared" si="278"/>
        <v>0</v>
      </c>
      <c r="L75" s="74">
        <f t="shared" si="278"/>
        <v>0</v>
      </c>
      <c r="M75" s="74">
        <f t="shared" si="278"/>
        <v>0</v>
      </c>
      <c r="N75" s="74">
        <f t="shared" si="278"/>
        <v>0</v>
      </c>
      <c r="O75" s="74">
        <f t="shared" si="278"/>
        <v>0</v>
      </c>
      <c r="P75" s="74">
        <f t="shared" si="278"/>
        <v>0</v>
      </c>
      <c r="Q75" s="74">
        <f t="shared" si="278"/>
        <v>0</v>
      </c>
      <c r="R75" s="74">
        <f t="shared" si="278"/>
        <v>0</v>
      </c>
      <c r="S75" s="74">
        <f t="shared" si="278"/>
        <v>0</v>
      </c>
      <c r="T75" s="74">
        <f t="shared" si="278"/>
        <v>0</v>
      </c>
      <c r="U75" s="74">
        <f t="shared" si="278"/>
        <v>0</v>
      </c>
      <c r="V75" s="74">
        <f t="shared" si="278"/>
        <v>0</v>
      </c>
      <c r="W75" s="74">
        <f t="shared" si="278"/>
        <v>0</v>
      </c>
      <c r="X75" s="74">
        <f t="shared" si="278"/>
        <v>0</v>
      </c>
      <c r="Y75" s="74">
        <f t="shared" si="278"/>
        <v>0</v>
      </c>
      <c r="Z75" s="74">
        <f t="shared" si="278"/>
        <v>0</v>
      </c>
      <c r="AA75" s="74">
        <f t="shared" si="278"/>
        <v>0</v>
      </c>
      <c r="AB75" s="74">
        <f t="shared" si="278"/>
        <v>0</v>
      </c>
      <c r="AC75" s="74">
        <f t="shared" si="278"/>
        <v>0</v>
      </c>
      <c r="AD75" s="74">
        <f t="shared" si="278"/>
        <v>0</v>
      </c>
      <c r="AE75" s="74">
        <f t="shared" si="278"/>
        <v>0</v>
      </c>
      <c r="AF75" s="74">
        <f t="shared" si="278"/>
        <v>0</v>
      </c>
      <c r="AG75" s="74">
        <f t="shared" si="278"/>
        <v>0</v>
      </c>
      <c r="AH75" s="74">
        <f t="shared" si="278"/>
        <v>0</v>
      </c>
      <c r="AI75" s="74">
        <f t="shared" si="278"/>
        <v>0</v>
      </c>
      <c r="AJ75" s="74">
        <f t="shared" si="278"/>
        <v>0</v>
      </c>
      <c r="AK75" s="74">
        <f t="shared" si="278"/>
        <v>0</v>
      </c>
      <c r="AL75" s="74">
        <f t="shared" si="278"/>
        <v>0</v>
      </c>
      <c r="AM75" s="74">
        <f t="shared" si="278"/>
        <v>0</v>
      </c>
      <c r="AN75" s="74">
        <f t="shared" si="278"/>
        <v>0</v>
      </c>
      <c r="AO75" s="74">
        <f t="shared" si="278"/>
        <v>0</v>
      </c>
      <c r="AP75" s="74">
        <f t="shared" si="278"/>
        <v>0</v>
      </c>
      <c r="AQ75" s="74">
        <f t="shared" si="278"/>
        <v>0</v>
      </c>
      <c r="AR75" s="74">
        <f t="shared" si="278"/>
        <v>0</v>
      </c>
      <c r="AS75" s="74">
        <f t="shared" si="278"/>
        <v>0</v>
      </c>
      <c r="AT75" s="74">
        <f t="shared" si="278"/>
        <v>0</v>
      </c>
      <c r="AU75" s="74">
        <f t="shared" si="278"/>
        <v>0</v>
      </c>
      <c r="AV75" s="74">
        <f t="shared" si="278"/>
        <v>0</v>
      </c>
      <c r="AW75" s="74">
        <f t="shared" si="278"/>
        <v>0</v>
      </c>
      <c r="AX75" s="74">
        <f t="shared" si="278"/>
        <v>0</v>
      </c>
      <c r="AY75" s="74">
        <f t="shared" si="278"/>
        <v>0</v>
      </c>
      <c r="AZ75" s="74">
        <f t="shared" si="278"/>
        <v>0</v>
      </c>
      <c r="BA75" s="74">
        <f t="shared" si="278"/>
        <v>0</v>
      </c>
      <c r="BC75" s="76">
        <f t="shared" ref="BC75:BM79" ca="1" si="279">SUMIFS($G75:$BA75,$G$4:$BA$4,BC$4,$G$3:$BA$3,BC$3)</f>
        <v>0</v>
      </c>
      <c r="BD75" s="76">
        <f t="shared" ca="1" si="279"/>
        <v>0</v>
      </c>
      <c r="BE75" s="76">
        <f t="shared" ca="1" si="279"/>
        <v>0</v>
      </c>
      <c r="BF75" s="76">
        <f t="shared" ca="1" si="279"/>
        <v>0</v>
      </c>
      <c r="BG75" s="76">
        <f t="shared" ca="1" si="279"/>
        <v>0</v>
      </c>
      <c r="BH75" s="76">
        <f t="shared" ca="1" si="279"/>
        <v>0</v>
      </c>
      <c r="BI75" s="76">
        <f t="shared" ca="1" si="279"/>
        <v>0</v>
      </c>
      <c r="BJ75" s="76">
        <f t="shared" ca="1" si="279"/>
        <v>0</v>
      </c>
      <c r="BK75" s="76">
        <f t="shared" ca="1" si="279"/>
        <v>0</v>
      </c>
      <c r="BL75" s="76">
        <f t="shared" ca="1" si="279"/>
        <v>0</v>
      </c>
      <c r="BM75" s="76">
        <f t="shared" ca="1" si="279"/>
        <v>0</v>
      </c>
      <c r="BN75" s="76">
        <f t="shared" ref="BN75:BR79" ca="1" si="280">SUMIFS($G75:$BA75,$G$4:$BA$4,BN$4,$G$3:$BA$3,BN$3)</f>
        <v>0</v>
      </c>
      <c r="BO75" s="76">
        <f t="shared" ca="1" si="280"/>
        <v>0</v>
      </c>
      <c r="BP75" s="76">
        <f t="shared" ca="1" si="280"/>
        <v>0</v>
      </c>
      <c r="BQ75" s="76">
        <f t="shared" ca="1" si="280"/>
        <v>0</v>
      </c>
      <c r="BR75" s="76">
        <f t="shared" ca="1" si="280"/>
        <v>0</v>
      </c>
      <c r="BT75" s="76">
        <f t="shared" ref="BT75:BW79" ca="1" si="281">SUMIFS($G75:$BA75,$G$4:$BA$4,BT$4)</f>
        <v>0</v>
      </c>
      <c r="BU75" s="76">
        <f t="shared" ca="1" si="281"/>
        <v>0</v>
      </c>
      <c r="BV75" s="76">
        <f t="shared" ca="1" si="281"/>
        <v>0</v>
      </c>
      <c r="BW75" s="76">
        <f t="shared" ca="1" si="281"/>
        <v>0</v>
      </c>
    </row>
    <row r="76" spans="2:75" s="74" customFormat="1">
      <c r="B76" s="74" t="s">
        <v>149</v>
      </c>
      <c r="C76" s="75" t="str">
        <f>'Get Started'!$D$7</f>
        <v>$</v>
      </c>
      <c r="D76" s="74" t="s">
        <v>127</v>
      </c>
      <c r="G76" s="74">
        <f t="shared" ref="G76:BA76" si="282">-G50</f>
        <v>0</v>
      </c>
      <c r="H76" s="74">
        <f t="shared" si="282"/>
        <v>0</v>
      </c>
      <c r="I76" s="74">
        <f t="shared" si="282"/>
        <v>0</v>
      </c>
      <c r="J76" s="74">
        <f t="shared" si="282"/>
        <v>0</v>
      </c>
      <c r="K76" s="74">
        <f t="shared" si="282"/>
        <v>0</v>
      </c>
      <c r="L76" s="74">
        <f t="shared" si="282"/>
        <v>0</v>
      </c>
      <c r="M76" s="74">
        <f t="shared" si="282"/>
        <v>0</v>
      </c>
      <c r="N76" s="74">
        <f t="shared" si="282"/>
        <v>0</v>
      </c>
      <c r="O76" s="74">
        <f t="shared" si="282"/>
        <v>0</v>
      </c>
      <c r="P76" s="74">
        <f t="shared" si="282"/>
        <v>0</v>
      </c>
      <c r="Q76" s="74">
        <f t="shared" si="282"/>
        <v>0</v>
      </c>
      <c r="R76" s="74">
        <f t="shared" si="282"/>
        <v>0</v>
      </c>
      <c r="S76" s="74">
        <f t="shared" si="282"/>
        <v>0</v>
      </c>
      <c r="T76" s="74">
        <f t="shared" si="282"/>
        <v>0</v>
      </c>
      <c r="U76" s="74">
        <f t="shared" si="282"/>
        <v>0</v>
      </c>
      <c r="V76" s="74">
        <f t="shared" si="282"/>
        <v>0</v>
      </c>
      <c r="W76" s="74">
        <f t="shared" si="282"/>
        <v>0</v>
      </c>
      <c r="X76" s="74">
        <f t="shared" si="282"/>
        <v>0</v>
      </c>
      <c r="Y76" s="74">
        <f t="shared" si="282"/>
        <v>0</v>
      </c>
      <c r="Z76" s="74">
        <f t="shared" si="282"/>
        <v>0</v>
      </c>
      <c r="AA76" s="74">
        <f t="shared" si="282"/>
        <v>0</v>
      </c>
      <c r="AB76" s="74">
        <f t="shared" si="282"/>
        <v>0</v>
      </c>
      <c r="AC76" s="74">
        <f t="shared" si="282"/>
        <v>0</v>
      </c>
      <c r="AD76" s="74">
        <f t="shared" si="282"/>
        <v>0</v>
      </c>
      <c r="AE76" s="74">
        <f t="shared" si="282"/>
        <v>0</v>
      </c>
      <c r="AF76" s="74">
        <f t="shared" si="282"/>
        <v>0</v>
      </c>
      <c r="AG76" s="74">
        <f t="shared" si="282"/>
        <v>0</v>
      </c>
      <c r="AH76" s="74">
        <f t="shared" si="282"/>
        <v>0</v>
      </c>
      <c r="AI76" s="74">
        <f t="shared" si="282"/>
        <v>0</v>
      </c>
      <c r="AJ76" s="74">
        <f t="shared" si="282"/>
        <v>0</v>
      </c>
      <c r="AK76" s="74">
        <f t="shared" si="282"/>
        <v>0</v>
      </c>
      <c r="AL76" s="74">
        <f t="shared" si="282"/>
        <v>0</v>
      </c>
      <c r="AM76" s="74">
        <f t="shared" si="282"/>
        <v>0</v>
      </c>
      <c r="AN76" s="74">
        <f t="shared" si="282"/>
        <v>0</v>
      </c>
      <c r="AO76" s="74">
        <f t="shared" si="282"/>
        <v>0</v>
      </c>
      <c r="AP76" s="74">
        <f t="shared" si="282"/>
        <v>0</v>
      </c>
      <c r="AQ76" s="74">
        <f t="shared" si="282"/>
        <v>0</v>
      </c>
      <c r="AR76" s="74">
        <f t="shared" si="282"/>
        <v>0</v>
      </c>
      <c r="AS76" s="74">
        <f t="shared" si="282"/>
        <v>0</v>
      </c>
      <c r="AT76" s="74">
        <f t="shared" si="282"/>
        <v>0</v>
      </c>
      <c r="AU76" s="74">
        <f t="shared" si="282"/>
        <v>0</v>
      </c>
      <c r="AV76" s="74">
        <f t="shared" si="282"/>
        <v>0</v>
      </c>
      <c r="AW76" s="74">
        <f t="shared" si="282"/>
        <v>0</v>
      </c>
      <c r="AX76" s="74">
        <f t="shared" si="282"/>
        <v>0</v>
      </c>
      <c r="AY76" s="74">
        <f t="shared" si="282"/>
        <v>0</v>
      </c>
      <c r="AZ76" s="74">
        <f t="shared" si="282"/>
        <v>0</v>
      </c>
      <c r="BA76" s="74">
        <f t="shared" si="282"/>
        <v>0</v>
      </c>
      <c r="BC76" s="76">
        <f t="shared" ca="1" si="279"/>
        <v>0</v>
      </c>
      <c r="BD76" s="76">
        <f t="shared" ca="1" si="279"/>
        <v>0</v>
      </c>
      <c r="BE76" s="76">
        <f t="shared" ca="1" si="279"/>
        <v>0</v>
      </c>
      <c r="BF76" s="76">
        <f t="shared" ca="1" si="279"/>
        <v>0</v>
      </c>
      <c r="BG76" s="76">
        <f t="shared" ca="1" si="279"/>
        <v>0</v>
      </c>
      <c r="BH76" s="76">
        <f t="shared" ca="1" si="279"/>
        <v>0</v>
      </c>
      <c r="BI76" s="76">
        <f t="shared" ca="1" si="279"/>
        <v>0</v>
      </c>
      <c r="BJ76" s="76">
        <f t="shared" ca="1" si="279"/>
        <v>0</v>
      </c>
      <c r="BK76" s="76">
        <f t="shared" ca="1" si="279"/>
        <v>0</v>
      </c>
      <c r="BL76" s="76">
        <f t="shared" ca="1" si="279"/>
        <v>0</v>
      </c>
      <c r="BM76" s="76">
        <f t="shared" ca="1" si="279"/>
        <v>0</v>
      </c>
      <c r="BN76" s="76">
        <f t="shared" ca="1" si="280"/>
        <v>0</v>
      </c>
      <c r="BO76" s="76">
        <f t="shared" ca="1" si="280"/>
        <v>0</v>
      </c>
      <c r="BP76" s="76">
        <f t="shared" ca="1" si="280"/>
        <v>0</v>
      </c>
      <c r="BQ76" s="76">
        <f t="shared" ca="1" si="280"/>
        <v>0</v>
      </c>
      <c r="BR76" s="76">
        <f t="shared" ca="1" si="280"/>
        <v>0</v>
      </c>
      <c r="BT76" s="76">
        <f t="shared" ca="1" si="281"/>
        <v>0</v>
      </c>
      <c r="BU76" s="76">
        <f t="shared" ca="1" si="281"/>
        <v>0</v>
      </c>
      <c r="BV76" s="76">
        <f t="shared" ca="1" si="281"/>
        <v>0</v>
      </c>
      <c r="BW76" s="76">
        <f t="shared" ca="1" si="281"/>
        <v>0</v>
      </c>
    </row>
    <row r="77" spans="2:75" s="74" customFormat="1">
      <c r="B77" s="74" t="s">
        <v>301</v>
      </c>
      <c r="C77" s="75" t="str">
        <f>'Get Started'!$D$7</f>
        <v>$</v>
      </c>
      <c r="D77" s="74" t="s">
        <v>77</v>
      </c>
      <c r="G77" s="79">
        <v>0</v>
      </c>
      <c r="H77" s="79">
        <v>0</v>
      </c>
      <c r="I77" s="79">
        <v>0</v>
      </c>
      <c r="J77" s="79">
        <v>0</v>
      </c>
      <c r="K77" s="79">
        <v>0</v>
      </c>
      <c r="L77" s="79">
        <v>0</v>
      </c>
      <c r="M77" s="79">
        <v>0</v>
      </c>
      <c r="N77" s="79">
        <v>0</v>
      </c>
      <c r="O77" s="79">
        <v>0</v>
      </c>
      <c r="P77" s="79">
        <v>0</v>
      </c>
      <c r="Q77" s="79">
        <v>0</v>
      </c>
      <c r="R77" s="79">
        <v>0</v>
      </c>
      <c r="S77" s="79">
        <v>0</v>
      </c>
      <c r="T77" s="79">
        <v>0</v>
      </c>
      <c r="U77" s="79">
        <v>0</v>
      </c>
      <c r="V77" s="79">
        <v>0</v>
      </c>
      <c r="W77" s="79">
        <v>0</v>
      </c>
      <c r="X77" s="79">
        <v>0</v>
      </c>
      <c r="Y77" s="79">
        <v>0</v>
      </c>
      <c r="Z77" s="79">
        <v>0</v>
      </c>
      <c r="AA77" s="79">
        <v>0</v>
      </c>
      <c r="AB77" s="79">
        <v>0</v>
      </c>
      <c r="AC77" s="79">
        <v>0</v>
      </c>
      <c r="AD77" s="79">
        <v>0</v>
      </c>
      <c r="AE77" s="79">
        <v>0</v>
      </c>
      <c r="AF77" s="79">
        <v>0</v>
      </c>
      <c r="AG77" s="79">
        <v>0</v>
      </c>
      <c r="AH77" s="79">
        <v>0</v>
      </c>
      <c r="AI77" s="79">
        <v>0</v>
      </c>
      <c r="AJ77" s="79">
        <v>0</v>
      </c>
      <c r="AK77" s="79">
        <v>0</v>
      </c>
      <c r="AL77" s="79">
        <v>0</v>
      </c>
      <c r="AM77" s="79">
        <v>0</v>
      </c>
      <c r="AN77" s="79">
        <v>0</v>
      </c>
      <c r="AO77" s="79">
        <v>0</v>
      </c>
      <c r="AP77" s="79">
        <v>0</v>
      </c>
      <c r="AQ77" s="79">
        <v>0</v>
      </c>
      <c r="AR77" s="79">
        <v>0</v>
      </c>
      <c r="AS77" s="79">
        <v>0</v>
      </c>
      <c r="AT77" s="79">
        <v>0</v>
      </c>
      <c r="AU77" s="79">
        <v>0</v>
      </c>
      <c r="AV77" s="79">
        <v>0</v>
      </c>
      <c r="AW77" s="79">
        <v>0</v>
      </c>
      <c r="AX77" s="79">
        <v>0</v>
      </c>
      <c r="AY77" s="79">
        <v>0</v>
      </c>
      <c r="AZ77" s="79">
        <v>0</v>
      </c>
      <c r="BA77" s="79">
        <v>0</v>
      </c>
      <c r="BC77" s="76">
        <f t="shared" ca="1" si="279"/>
        <v>0</v>
      </c>
      <c r="BD77" s="76">
        <f t="shared" ca="1" si="279"/>
        <v>0</v>
      </c>
      <c r="BE77" s="76">
        <f t="shared" ca="1" si="279"/>
        <v>0</v>
      </c>
      <c r="BF77" s="76">
        <f t="shared" ca="1" si="279"/>
        <v>0</v>
      </c>
      <c r="BG77" s="76">
        <f t="shared" ca="1" si="279"/>
        <v>0</v>
      </c>
      <c r="BH77" s="76">
        <f t="shared" ca="1" si="279"/>
        <v>0</v>
      </c>
      <c r="BI77" s="76">
        <f t="shared" ca="1" si="279"/>
        <v>0</v>
      </c>
      <c r="BJ77" s="76">
        <f t="shared" ca="1" si="279"/>
        <v>0</v>
      </c>
      <c r="BK77" s="76">
        <f t="shared" ca="1" si="279"/>
        <v>0</v>
      </c>
      <c r="BL77" s="76">
        <f t="shared" ca="1" si="279"/>
        <v>0</v>
      </c>
      <c r="BM77" s="76">
        <f t="shared" ca="1" si="279"/>
        <v>0</v>
      </c>
      <c r="BN77" s="76">
        <f t="shared" ca="1" si="280"/>
        <v>0</v>
      </c>
      <c r="BO77" s="76">
        <f t="shared" ca="1" si="280"/>
        <v>0</v>
      </c>
      <c r="BP77" s="76">
        <f t="shared" ca="1" si="280"/>
        <v>0</v>
      </c>
      <c r="BQ77" s="76">
        <f t="shared" ca="1" si="280"/>
        <v>0</v>
      </c>
      <c r="BR77" s="76">
        <f t="shared" ca="1" si="280"/>
        <v>0</v>
      </c>
      <c r="BT77" s="76">
        <f t="shared" ca="1" si="281"/>
        <v>0</v>
      </c>
      <c r="BU77" s="76">
        <f t="shared" ca="1" si="281"/>
        <v>0</v>
      </c>
      <c r="BV77" s="76">
        <f t="shared" ca="1" si="281"/>
        <v>0</v>
      </c>
      <c r="BW77" s="76">
        <f t="shared" ca="1" si="281"/>
        <v>0</v>
      </c>
    </row>
    <row r="78" spans="2:75" s="74" customFormat="1">
      <c r="B78" s="74" t="s">
        <v>81</v>
      </c>
      <c r="C78" s="75" t="str">
        <f>'Get Started'!$D$7</f>
        <v>$</v>
      </c>
      <c r="D78" s="74" t="s">
        <v>79</v>
      </c>
      <c r="G78" s="79">
        <v>0</v>
      </c>
      <c r="H78" s="79">
        <v>0</v>
      </c>
      <c r="I78" s="79">
        <v>0</v>
      </c>
      <c r="J78" s="79">
        <v>0</v>
      </c>
      <c r="K78" s="79">
        <v>0</v>
      </c>
      <c r="L78" s="79">
        <v>0</v>
      </c>
      <c r="M78" s="79">
        <v>0</v>
      </c>
      <c r="N78" s="79">
        <v>0</v>
      </c>
      <c r="O78" s="79">
        <v>0</v>
      </c>
      <c r="P78" s="79">
        <v>0</v>
      </c>
      <c r="Q78" s="79">
        <v>0</v>
      </c>
      <c r="R78" s="79">
        <v>0</v>
      </c>
      <c r="S78" s="79">
        <v>0</v>
      </c>
      <c r="T78" s="79">
        <v>0</v>
      </c>
      <c r="U78" s="79">
        <v>0</v>
      </c>
      <c r="V78" s="79">
        <v>0</v>
      </c>
      <c r="W78" s="79">
        <v>0</v>
      </c>
      <c r="X78" s="79">
        <v>0</v>
      </c>
      <c r="Y78" s="79">
        <v>0</v>
      </c>
      <c r="Z78" s="79">
        <v>0</v>
      </c>
      <c r="AA78" s="79">
        <v>0</v>
      </c>
      <c r="AB78" s="79">
        <v>0</v>
      </c>
      <c r="AC78" s="79">
        <v>0</v>
      </c>
      <c r="AD78" s="79">
        <v>0</v>
      </c>
      <c r="AE78" s="79">
        <v>0</v>
      </c>
      <c r="AF78" s="79">
        <v>0</v>
      </c>
      <c r="AG78" s="79">
        <v>0</v>
      </c>
      <c r="AH78" s="79">
        <v>0</v>
      </c>
      <c r="AI78" s="79">
        <v>0</v>
      </c>
      <c r="AJ78" s="79">
        <v>0</v>
      </c>
      <c r="AK78" s="79">
        <v>0</v>
      </c>
      <c r="AL78" s="79">
        <v>0</v>
      </c>
      <c r="AM78" s="79">
        <v>0</v>
      </c>
      <c r="AN78" s="79">
        <v>0</v>
      </c>
      <c r="AO78" s="79">
        <v>0</v>
      </c>
      <c r="AP78" s="79">
        <v>0</v>
      </c>
      <c r="AQ78" s="79">
        <v>0</v>
      </c>
      <c r="AR78" s="79">
        <v>0</v>
      </c>
      <c r="AS78" s="79">
        <v>0</v>
      </c>
      <c r="AT78" s="79">
        <v>0</v>
      </c>
      <c r="AU78" s="79">
        <v>0</v>
      </c>
      <c r="AV78" s="79">
        <v>0</v>
      </c>
      <c r="AW78" s="79">
        <v>0</v>
      </c>
      <c r="AX78" s="79">
        <v>0</v>
      </c>
      <c r="AY78" s="79">
        <v>0</v>
      </c>
      <c r="AZ78" s="79">
        <v>0</v>
      </c>
      <c r="BA78" s="79">
        <v>0</v>
      </c>
      <c r="BC78" s="76">
        <f t="shared" ca="1" si="279"/>
        <v>0</v>
      </c>
      <c r="BD78" s="76">
        <f t="shared" ca="1" si="279"/>
        <v>0</v>
      </c>
      <c r="BE78" s="76">
        <f t="shared" ca="1" si="279"/>
        <v>0</v>
      </c>
      <c r="BF78" s="76">
        <f t="shared" ca="1" si="279"/>
        <v>0</v>
      </c>
      <c r="BG78" s="76">
        <f t="shared" ca="1" si="279"/>
        <v>0</v>
      </c>
      <c r="BH78" s="76">
        <f t="shared" ca="1" si="279"/>
        <v>0</v>
      </c>
      <c r="BI78" s="76">
        <f t="shared" ca="1" si="279"/>
        <v>0</v>
      </c>
      <c r="BJ78" s="76">
        <f t="shared" ca="1" si="279"/>
        <v>0</v>
      </c>
      <c r="BK78" s="76">
        <f t="shared" ca="1" si="279"/>
        <v>0</v>
      </c>
      <c r="BL78" s="76">
        <f t="shared" ca="1" si="279"/>
        <v>0</v>
      </c>
      <c r="BM78" s="76">
        <f t="shared" ca="1" si="279"/>
        <v>0</v>
      </c>
      <c r="BN78" s="76">
        <f t="shared" ca="1" si="280"/>
        <v>0</v>
      </c>
      <c r="BO78" s="76">
        <f t="shared" ca="1" si="280"/>
        <v>0</v>
      </c>
      <c r="BP78" s="76">
        <f t="shared" ca="1" si="280"/>
        <v>0</v>
      </c>
      <c r="BQ78" s="76">
        <f t="shared" ca="1" si="280"/>
        <v>0</v>
      </c>
      <c r="BR78" s="76">
        <f t="shared" ca="1" si="280"/>
        <v>0</v>
      </c>
      <c r="BT78" s="76">
        <f t="shared" ca="1" si="281"/>
        <v>0</v>
      </c>
      <c r="BU78" s="76">
        <f t="shared" ca="1" si="281"/>
        <v>0</v>
      </c>
      <c r="BV78" s="76">
        <f t="shared" ca="1" si="281"/>
        <v>0</v>
      </c>
      <c r="BW78" s="76">
        <f t="shared" ca="1" si="281"/>
        <v>0</v>
      </c>
    </row>
    <row r="79" spans="2:75" s="74" customFormat="1">
      <c r="B79" s="74" t="s">
        <v>80</v>
      </c>
      <c r="C79" s="75" t="str">
        <f>'Get Started'!$D$7</f>
        <v>$</v>
      </c>
      <c r="D79" s="74" t="s">
        <v>78</v>
      </c>
      <c r="G79" s="79">
        <v>0</v>
      </c>
      <c r="H79" s="79">
        <v>0</v>
      </c>
      <c r="I79" s="79">
        <v>0</v>
      </c>
      <c r="J79" s="79">
        <v>0</v>
      </c>
      <c r="K79" s="79">
        <v>0</v>
      </c>
      <c r="L79" s="79">
        <v>0</v>
      </c>
      <c r="M79" s="79">
        <v>0</v>
      </c>
      <c r="N79" s="79">
        <v>0</v>
      </c>
      <c r="O79" s="79">
        <v>0</v>
      </c>
      <c r="P79" s="79">
        <v>0</v>
      </c>
      <c r="Q79" s="79">
        <v>0</v>
      </c>
      <c r="R79" s="79">
        <v>0</v>
      </c>
      <c r="S79" s="79">
        <v>0</v>
      </c>
      <c r="T79" s="79">
        <v>0</v>
      </c>
      <c r="U79" s="79">
        <v>0</v>
      </c>
      <c r="V79" s="79">
        <v>0</v>
      </c>
      <c r="W79" s="79">
        <v>0</v>
      </c>
      <c r="X79" s="79">
        <v>0</v>
      </c>
      <c r="Y79" s="79">
        <v>0</v>
      </c>
      <c r="Z79" s="79">
        <v>0</v>
      </c>
      <c r="AA79" s="79">
        <v>0</v>
      </c>
      <c r="AB79" s="79">
        <v>0</v>
      </c>
      <c r="AC79" s="79">
        <v>0</v>
      </c>
      <c r="AD79" s="79">
        <v>0</v>
      </c>
      <c r="AE79" s="79">
        <v>0</v>
      </c>
      <c r="AF79" s="79">
        <v>0</v>
      </c>
      <c r="AG79" s="79">
        <v>0</v>
      </c>
      <c r="AH79" s="79">
        <v>0</v>
      </c>
      <c r="AI79" s="79">
        <v>0</v>
      </c>
      <c r="AJ79" s="79">
        <v>0</v>
      </c>
      <c r="AK79" s="79">
        <v>0</v>
      </c>
      <c r="AL79" s="79">
        <v>0</v>
      </c>
      <c r="AM79" s="79">
        <v>0</v>
      </c>
      <c r="AN79" s="79">
        <v>0</v>
      </c>
      <c r="AO79" s="79">
        <v>0</v>
      </c>
      <c r="AP79" s="79">
        <v>0</v>
      </c>
      <c r="AQ79" s="79">
        <v>0</v>
      </c>
      <c r="AR79" s="79">
        <v>0</v>
      </c>
      <c r="AS79" s="79">
        <v>0</v>
      </c>
      <c r="AT79" s="79">
        <v>0</v>
      </c>
      <c r="AU79" s="79">
        <v>0</v>
      </c>
      <c r="AV79" s="79">
        <v>0</v>
      </c>
      <c r="AW79" s="79">
        <v>0</v>
      </c>
      <c r="AX79" s="79">
        <v>0</v>
      </c>
      <c r="AY79" s="79">
        <v>0</v>
      </c>
      <c r="AZ79" s="79">
        <v>0</v>
      </c>
      <c r="BA79" s="79">
        <v>0</v>
      </c>
      <c r="BC79" s="76">
        <f t="shared" ca="1" si="279"/>
        <v>0</v>
      </c>
      <c r="BD79" s="76">
        <f t="shared" ca="1" si="279"/>
        <v>0</v>
      </c>
      <c r="BE79" s="76">
        <f t="shared" ca="1" si="279"/>
        <v>0</v>
      </c>
      <c r="BF79" s="76">
        <f t="shared" ca="1" si="279"/>
        <v>0</v>
      </c>
      <c r="BG79" s="76">
        <f t="shared" ca="1" si="279"/>
        <v>0</v>
      </c>
      <c r="BH79" s="76">
        <f t="shared" ca="1" si="279"/>
        <v>0</v>
      </c>
      <c r="BI79" s="76">
        <f t="shared" ca="1" si="279"/>
        <v>0</v>
      </c>
      <c r="BJ79" s="76">
        <f t="shared" ca="1" si="279"/>
        <v>0</v>
      </c>
      <c r="BK79" s="76">
        <f t="shared" ca="1" si="279"/>
        <v>0</v>
      </c>
      <c r="BL79" s="76">
        <f t="shared" ca="1" si="279"/>
        <v>0</v>
      </c>
      <c r="BM79" s="76">
        <f t="shared" ca="1" si="279"/>
        <v>0</v>
      </c>
      <c r="BN79" s="76">
        <f t="shared" ca="1" si="280"/>
        <v>0</v>
      </c>
      <c r="BO79" s="76">
        <f t="shared" ca="1" si="280"/>
        <v>0</v>
      </c>
      <c r="BP79" s="76">
        <f t="shared" ca="1" si="280"/>
        <v>0</v>
      </c>
      <c r="BQ79" s="76">
        <f t="shared" ca="1" si="280"/>
        <v>0</v>
      </c>
      <c r="BR79" s="76">
        <f t="shared" ca="1" si="280"/>
        <v>0</v>
      </c>
      <c r="BT79" s="76">
        <f t="shared" ca="1" si="281"/>
        <v>0</v>
      </c>
      <c r="BU79" s="76">
        <f t="shared" ca="1" si="281"/>
        <v>0</v>
      </c>
      <c r="BV79" s="76">
        <f t="shared" ca="1" si="281"/>
        <v>0</v>
      </c>
      <c r="BW79" s="76">
        <f t="shared" ca="1" si="281"/>
        <v>0</v>
      </c>
    </row>
    <row r="80" spans="2:75" s="74" customFormat="1">
      <c r="C80" s="75"/>
    </row>
    <row r="81" spans="2:75" s="74" customFormat="1">
      <c r="B81" s="74" t="s">
        <v>4</v>
      </c>
      <c r="C81" s="75" t="str">
        <f>'Get Started'!$D$7</f>
        <v>$</v>
      </c>
      <c r="D81" s="74" t="s">
        <v>57</v>
      </c>
      <c r="G81" s="77">
        <f t="shared" ref="G81:BA81" si="283">SUM(G73,G75:G79)</f>
        <v>0</v>
      </c>
      <c r="H81" s="77">
        <f t="shared" si="283"/>
        <v>0</v>
      </c>
      <c r="I81" s="77">
        <f t="shared" si="283"/>
        <v>0</v>
      </c>
      <c r="J81" s="77">
        <f t="shared" si="283"/>
        <v>0</v>
      </c>
      <c r="K81" s="77">
        <f t="shared" si="283"/>
        <v>0</v>
      </c>
      <c r="L81" s="77">
        <f t="shared" si="283"/>
        <v>0</v>
      </c>
      <c r="M81" s="77">
        <f t="shared" si="283"/>
        <v>0</v>
      </c>
      <c r="N81" s="77">
        <f t="shared" si="283"/>
        <v>0</v>
      </c>
      <c r="O81" s="77">
        <f t="shared" si="283"/>
        <v>0</v>
      </c>
      <c r="P81" s="77">
        <f t="shared" si="283"/>
        <v>0</v>
      </c>
      <c r="Q81" s="77">
        <f t="shared" si="283"/>
        <v>0</v>
      </c>
      <c r="R81" s="77">
        <f t="shared" si="283"/>
        <v>0</v>
      </c>
      <c r="S81" s="77">
        <f t="shared" si="283"/>
        <v>0</v>
      </c>
      <c r="T81" s="77">
        <f t="shared" si="283"/>
        <v>0</v>
      </c>
      <c r="U81" s="77">
        <f t="shared" si="283"/>
        <v>0</v>
      </c>
      <c r="V81" s="77">
        <f t="shared" si="283"/>
        <v>0</v>
      </c>
      <c r="W81" s="77">
        <f t="shared" si="283"/>
        <v>0</v>
      </c>
      <c r="X81" s="77">
        <f t="shared" si="283"/>
        <v>0</v>
      </c>
      <c r="Y81" s="77">
        <f t="shared" si="283"/>
        <v>0</v>
      </c>
      <c r="Z81" s="77">
        <f t="shared" si="283"/>
        <v>0</v>
      </c>
      <c r="AA81" s="77">
        <f t="shared" si="283"/>
        <v>0</v>
      </c>
      <c r="AB81" s="77">
        <f t="shared" si="283"/>
        <v>0</v>
      </c>
      <c r="AC81" s="77">
        <f t="shared" si="283"/>
        <v>0</v>
      </c>
      <c r="AD81" s="77">
        <f t="shared" si="283"/>
        <v>0</v>
      </c>
      <c r="AE81" s="77">
        <f t="shared" si="283"/>
        <v>0</v>
      </c>
      <c r="AF81" s="77">
        <f t="shared" si="283"/>
        <v>0</v>
      </c>
      <c r="AG81" s="77">
        <f t="shared" si="283"/>
        <v>0</v>
      </c>
      <c r="AH81" s="77">
        <f t="shared" si="283"/>
        <v>0</v>
      </c>
      <c r="AI81" s="77">
        <f t="shared" si="283"/>
        <v>0</v>
      </c>
      <c r="AJ81" s="77">
        <f t="shared" si="283"/>
        <v>0</v>
      </c>
      <c r="AK81" s="77">
        <f t="shared" si="283"/>
        <v>0</v>
      </c>
      <c r="AL81" s="77">
        <f t="shared" si="283"/>
        <v>0</v>
      </c>
      <c r="AM81" s="77">
        <f t="shared" si="283"/>
        <v>0</v>
      </c>
      <c r="AN81" s="77">
        <f t="shared" si="283"/>
        <v>0</v>
      </c>
      <c r="AO81" s="77">
        <f t="shared" si="283"/>
        <v>0</v>
      </c>
      <c r="AP81" s="77">
        <f t="shared" si="283"/>
        <v>0</v>
      </c>
      <c r="AQ81" s="77">
        <f t="shared" si="283"/>
        <v>0</v>
      </c>
      <c r="AR81" s="77">
        <f t="shared" si="283"/>
        <v>0</v>
      </c>
      <c r="AS81" s="77">
        <f t="shared" si="283"/>
        <v>0</v>
      </c>
      <c r="AT81" s="77">
        <f t="shared" si="283"/>
        <v>0</v>
      </c>
      <c r="AU81" s="77">
        <f t="shared" si="283"/>
        <v>0</v>
      </c>
      <c r="AV81" s="77">
        <f t="shared" si="283"/>
        <v>0</v>
      </c>
      <c r="AW81" s="77">
        <f t="shared" si="283"/>
        <v>0</v>
      </c>
      <c r="AX81" s="77">
        <f t="shared" si="283"/>
        <v>0</v>
      </c>
      <c r="AY81" s="77">
        <f t="shared" si="283"/>
        <v>0</v>
      </c>
      <c r="AZ81" s="77">
        <f t="shared" si="283"/>
        <v>0</v>
      </c>
      <c r="BA81" s="77">
        <f t="shared" si="283"/>
        <v>0</v>
      </c>
      <c r="BC81" s="77">
        <f t="shared" ref="BC81:BM81" ca="1" si="284">INDEX($G81:$BA81,1,MATCH(BC$6,$G$6:$BA$6,0))</f>
        <v>0</v>
      </c>
      <c r="BD81" s="77">
        <f t="shared" ca="1" si="284"/>
        <v>0</v>
      </c>
      <c r="BE81" s="77">
        <f t="shared" ca="1" si="284"/>
        <v>0</v>
      </c>
      <c r="BF81" s="77">
        <f t="shared" ca="1" si="284"/>
        <v>0</v>
      </c>
      <c r="BG81" s="77">
        <f t="shared" ca="1" si="284"/>
        <v>0</v>
      </c>
      <c r="BH81" s="77">
        <f t="shared" ca="1" si="284"/>
        <v>0</v>
      </c>
      <c r="BI81" s="77">
        <f t="shared" ca="1" si="284"/>
        <v>0</v>
      </c>
      <c r="BJ81" s="77">
        <f t="shared" ca="1" si="284"/>
        <v>0</v>
      </c>
      <c r="BK81" s="77">
        <f t="shared" ca="1" si="284"/>
        <v>0</v>
      </c>
      <c r="BL81" s="77">
        <f t="shared" ca="1" si="284"/>
        <v>0</v>
      </c>
      <c r="BM81" s="77">
        <f t="shared" ca="1" si="284"/>
        <v>0</v>
      </c>
      <c r="BN81" s="77">
        <f t="shared" ref="BN81:BR81" ca="1" si="285">INDEX($G81:$BA81,1,MATCH(BN$6,$G$6:$BA$6,0))</f>
        <v>0</v>
      </c>
      <c r="BO81" s="77">
        <f t="shared" ca="1" si="285"/>
        <v>0</v>
      </c>
      <c r="BP81" s="77">
        <f t="shared" ca="1" si="285"/>
        <v>0</v>
      </c>
      <c r="BQ81" s="77">
        <f t="shared" ca="1" si="285"/>
        <v>0</v>
      </c>
      <c r="BR81" s="77">
        <f t="shared" ca="1" si="285"/>
        <v>0</v>
      </c>
      <c r="BT81" s="77">
        <f ca="1">INDEX($G81:$BA81,1,MATCH(BT$6,$G$6:$BA$6,0))</f>
        <v>0</v>
      </c>
      <c r="BU81" s="77">
        <f ca="1">INDEX($G81:$BA81,1,MATCH(BU$6,$G$6:$BA$6,0))</f>
        <v>0</v>
      </c>
      <c r="BV81" s="77">
        <f ca="1">INDEX($G81:$BA81,1,MATCH(BV$6,$G$6:$BA$6,0))</f>
        <v>0</v>
      </c>
      <c r="BW81" s="77">
        <f ca="1">INDEX($G81:$BA81,1,MATCH(BW$6,$G$6:$BA$6,0))</f>
        <v>0</v>
      </c>
    </row>
    <row r="82" spans="2:75" s="74" customFormat="1">
      <c r="C82" s="75"/>
    </row>
    <row r="83" spans="2:75" s="74" customFormat="1">
      <c r="B83" s="74" t="s">
        <v>65</v>
      </c>
      <c r="C83" s="75" t="str">
        <f>'Get Started'!$D$7</f>
        <v>$</v>
      </c>
      <c r="D83" s="74" t="s">
        <v>218</v>
      </c>
      <c r="G83" s="74">
        <f>MIN(G81:BA81)</f>
        <v>0</v>
      </c>
    </row>
    <row r="84" spans="2:75" s="74" customFormat="1">
      <c r="C84" s="75"/>
    </row>
    <row r="85" spans="2:75" s="74" customFormat="1">
      <c r="C85" s="75"/>
    </row>
    <row r="86" spans="2:75" s="74" customFormat="1">
      <c r="B86" s="57" t="s">
        <v>150</v>
      </c>
      <c r="C86" s="75"/>
      <c r="D86" s="74" t="s">
        <v>151</v>
      </c>
    </row>
    <row r="87" spans="2:75" s="74" customFormat="1" outlineLevel="1">
      <c r="B87" s="78" t="s">
        <v>68</v>
      </c>
      <c r="C87" s="75"/>
    </row>
    <row r="88" spans="2:75" s="74" customFormat="1" outlineLevel="1">
      <c r="B88" s="74" t="str">
        <f>B53</f>
        <v>Salaries and Benefits</v>
      </c>
      <c r="C88" s="75" t="str">
        <f>'Get Started'!$D$7</f>
        <v>$</v>
      </c>
      <c r="D88" s="56">
        <v>0</v>
      </c>
      <c r="E88" s="74" t="s">
        <v>155</v>
      </c>
      <c r="G88" s="74">
        <f t="shared" ref="G88:BA88" si="286">$D88*G53</f>
        <v>0</v>
      </c>
      <c r="H88" s="74">
        <f t="shared" si="286"/>
        <v>0</v>
      </c>
      <c r="I88" s="74">
        <f t="shared" si="286"/>
        <v>0</v>
      </c>
      <c r="J88" s="74">
        <f t="shared" si="286"/>
        <v>0</v>
      </c>
      <c r="K88" s="74">
        <f t="shared" si="286"/>
        <v>0</v>
      </c>
      <c r="L88" s="74">
        <f t="shared" si="286"/>
        <v>0</v>
      </c>
      <c r="M88" s="74">
        <f t="shared" si="286"/>
        <v>0</v>
      </c>
      <c r="N88" s="74">
        <f t="shared" si="286"/>
        <v>0</v>
      </c>
      <c r="O88" s="74">
        <f t="shared" si="286"/>
        <v>0</v>
      </c>
      <c r="P88" s="74">
        <f t="shared" si="286"/>
        <v>0</v>
      </c>
      <c r="Q88" s="74">
        <f t="shared" si="286"/>
        <v>0</v>
      </c>
      <c r="R88" s="74">
        <f t="shared" si="286"/>
        <v>0</v>
      </c>
      <c r="S88" s="74">
        <f t="shared" si="286"/>
        <v>0</v>
      </c>
      <c r="T88" s="74">
        <f t="shared" si="286"/>
        <v>0</v>
      </c>
      <c r="U88" s="74">
        <f t="shared" si="286"/>
        <v>0</v>
      </c>
      <c r="V88" s="74">
        <f t="shared" si="286"/>
        <v>0</v>
      </c>
      <c r="W88" s="74">
        <f t="shared" si="286"/>
        <v>0</v>
      </c>
      <c r="X88" s="74">
        <f t="shared" si="286"/>
        <v>0</v>
      </c>
      <c r="Y88" s="74">
        <f t="shared" si="286"/>
        <v>0</v>
      </c>
      <c r="Z88" s="74">
        <f t="shared" si="286"/>
        <v>0</v>
      </c>
      <c r="AA88" s="74">
        <f t="shared" si="286"/>
        <v>0</v>
      </c>
      <c r="AB88" s="74">
        <f t="shared" si="286"/>
        <v>0</v>
      </c>
      <c r="AC88" s="74">
        <f t="shared" si="286"/>
        <v>0</v>
      </c>
      <c r="AD88" s="74">
        <f t="shared" si="286"/>
        <v>0</v>
      </c>
      <c r="AE88" s="74">
        <f t="shared" si="286"/>
        <v>0</v>
      </c>
      <c r="AF88" s="74">
        <f t="shared" si="286"/>
        <v>0</v>
      </c>
      <c r="AG88" s="74">
        <f t="shared" si="286"/>
        <v>0</v>
      </c>
      <c r="AH88" s="74">
        <f t="shared" si="286"/>
        <v>0</v>
      </c>
      <c r="AI88" s="74">
        <f t="shared" si="286"/>
        <v>0</v>
      </c>
      <c r="AJ88" s="74">
        <f t="shared" si="286"/>
        <v>0</v>
      </c>
      <c r="AK88" s="74">
        <f t="shared" si="286"/>
        <v>0</v>
      </c>
      <c r="AL88" s="74">
        <f t="shared" si="286"/>
        <v>0</v>
      </c>
      <c r="AM88" s="74">
        <f t="shared" si="286"/>
        <v>0</v>
      </c>
      <c r="AN88" s="74">
        <f t="shared" si="286"/>
        <v>0</v>
      </c>
      <c r="AO88" s="74">
        <f t="shared" si="286"/>
        <v>0</v>
      </c>
      <c r="AP88" s="74">
        <f t="shared" si="286"/>
        <v>0</v>
      </c>
      <c r="AQ88" s="74">
        <f t="shared" si="286"/>
        <v>0</v>
      </c>
      <c r="AR88" s="74">
        <f t="shared" si="286"/>
        <v>0</v>
      </c>
      <c r="AS88" s="74">
        <f t="shared" si="286"/>
        <v>0</v>
      </c>
      <c r="AT88" s="74">
        <f t="shared" si="286"/>
        <v>0</v>
      </c>
      <c r="AU88" s="74">
        <f t="shared" si="286"/>
        <v>0</v>
      </c>
      <c r="AV88" s="74">
        <f t="shared" si="286"/>
        <v>0</v>
      </c>
      <c r="AW88" s="74">
        <f t="shared" si="286"/>
        <v>0</v>
      </c>
      <c r="AX88" s="74">
        <f t="shared" si="286"/>
        <v>0</v>
      </c>
      <c r="AY88" s="74">
        <f t="shared" si="286"/>
        <v>0</v>
      </c>
      <c r="AZ88" s="74">
        <f t="shared" si="286"/>
        <v>0</v>
      </c>
      <c r="BA88" s="74">
        <f t="shared" si="286"/>
        <v>0</v>
      </c>
      <c r="BC88" s="76">
        <f t="shared" ref="BC88:BR93" ca="1" si="287">SUMIFS($G88:$BA88,$G$4:$BA$4,BC$4,$G$3:$BA$3,BC$3)</f>
        <v>0</v>
      </c>
      <c r="BD88" s="76">
        <f t="shared" ca="1" si="287"/>
        <v>0</v>
      </c>
      <c r="BE88" s="76">
        <f t="shared" ca="1" si="287"/>
        <v>0</v>
      </c>
      <c r="BF88" s="76">
        <f t="shared" ca="1" si="287"/>
        <v>0</v>
      </c>
      <c r="BG88" s="76">
        <f t="shared" ca="1" si="287"/>
        <v>0</v>
      </c>
      <c r="BH88" s="76">
        <f t="shared" ca="1" si="287"/>
        <v>0</v>
      </c>
      <c r="BI88" s="76">
        <f t="shared" ca="1" si="287"/>
        <v>0</v>
      </c>
      <c r="BJ88" s="76">
        <f t="shared" ca="1" si="287"/>
        <v>0</v>
      </c>
      <c r="BK88" s="76">
        <f t="shared" ca="1" si="287"/>
        <v>0</v>
      </c>
      <c r="BL88" s="76">
        <f t="shared" ca="1" si="287"/>
        <v>0</v>
      </c>
      <c r="BM88" s="76">
        <f t="shared" ca="1" si="287"/>
        <v>0</v>
      </c>
      <c r="BN88" s="76">
        <f t="shared" ca="1" si="287"/>
        <v>0</v>
      </c>
      <c r="BO88" s="76">
        <f t="shared" ca="1" si="287"/>
        <v>0</v>
      </c>
      <c r="BP88" s="76">
        <f t="shared" ca="1" si="287"/>
        <v>0</v>
      </c>
      <c r="BQ88" s="76">
        <f t="shared" ca="1" si="287"/>
        <v>0</v>
      </c>
      <c r="BR88" s="76">
        <f t="shared" ca="1" si="287"/>
        <v>0</v>
      </c>
      <c r="BT88" s="76">
        <f t="shared" ref="BT88:BW93" ca="1" si="288">SUMIFS($G88:$BA88,$G$4:$BA$4,BT$4)</f>
        <v>0</v>
      </c>
      <c r="BU88" s="76">
        <f t="shared" ca="1" si="288"/>
        <v>0</v>
      </c>
      <c r="BV88" s="76">
        <f t="shared" ca="1" si="288"/>
        <v>0</v>
      </c>
      <c r="BW88" s="76">
        <f t="shared" ca="1" si="288"/>
        <v>0</v>
      </c>
    </row>
    <row r="89" spans="2:75" s="74" customFormat="1" outlineLevel="1">
      <c r="B89" s="74" t="str">
        <f>B54</f>
        <v>Advertising &amp; Marketing</v>
      </c>
      <c r="C89" s="75" t="str">
        <f>'Get Started'!$D$7</f>
        <v>$</v>
      </c>
      <c r="D89" s="56">
        <v>1</v>
      </c>
      <c r="E89" s="74" t="s">
        <v>119</v>
      </c>
      <c r="G89" s="74">
        <f t="shared" ref="G89:BA89" si="289">$D89*G54</f>
        <v>0</v>
      </c>
      <c r="H89" s="74">
        <f t="shared" si="289"/>
        <v>0</v>
      </c>
      <c r="I89" s="74">
        <f t="shared" si="289"/>
        <v>0</v>
      </c>
      <c r="J89" s="74">
        <f t="shared" si="289"/>
        <v>0</v>
      </c>
      <c r="K89" s="74">
        <f t="shared" si="289"/>
        <v>0</v>
      </c>
      <c r="L89" s="74">
        <f t="shared" si="289"/>
        <v>0</v>
      </c>
      <c r="M89" s="74">
        <f t="shared" si="289"/>
        <v>0</v>
      </c>
      <c r="N89" s="74">
        <f t="shared" si="289"/>
        <v>0</v>
      </c>
      <c r="O89" s="74">
        <f t="shared" si="289"/>
        <v>0</v>
      </c>
      <c r="P89" s="74">
        <f t="shared" si="289"/>
        <v>0</v>
      </c>
      <c r="Q89" s="74">
        <f t="shared" si="289"/>
        <v>0</v>
      </c>
      <c r="R89" s="74">
        <f t="shared" si="289"/>
        <v>0</v>
      </c>
      <c r="S89" s="74">
        <f t="shared" si="289"/>
        <v>0</v>
      </c>
      <c r="T89" s="74">
        <f t="shared" si="289"/>
        <v>0</v>
      </c>
      <c r="U89" s="74">
        <f t="shared" si="289"/>
        <v>0</v>
      </c>
      <c r="V89" s="74">
        <f t="shared" si="289"/>
        <v>0</v>
      </c>
      <c r="W89" s="74">
        <f t="shared" si="289"/>
        <v>0</v>
      </c>
      <c r="X89" s="74">
        <f t="shared" si="289"/>
        <v>0</v>
      </c>
      <c r="Y89" s="74">
        <f t="shared" si="289"/>
        <v>0</v>
      </c>
      <c r="Z89" s="74">
        <f t="shared" si="289"/>
        <v>0</v>
      </c>
      <c r="AA89" s="74">
        <f t="shared" si="289"/>
        <v>0</v>
      </c>
      <c r="AB89" s="74">
        <f t="shared" si="289"/>
        <v>0</v>
      </c>
      <c r="AC89" s="74">
        <f t="shared" si="289"/>
        <v>0</v>
      </c>
      <c r="AD89" s="74">
        <f t="shared" si="289"/>
        <v>0</v>
      </c>
      <c r="AE89" s="74">
        <f t="shared" si="289"/>
        <v>0</v>
      </c>
      <c r="AF89" s="74">
        <f t="shared" si="289"/>
        <v>0</v>
      </c>
      <c r="AG89" s="74">
        <f t="shared" si="289"/>
        <v>0</v>
      </c>
      <c r="AH89" s="74">
        <f t="shared" si="289"/>
        <v>0</v>
      </c>
      <c r="AI89" s="74">
        <f t="shared" si="289"/>
        <v>0</v>
      </c>
      <c r="AJ89" s="74">
        <f t="shared" si="289"/>
        <v>0</v>
      </c>
      <c r="AK89" s="74">
        <f t="shared" si="289"/>
        <v>0</v>
      </c>
      <c r="AL89" s="74">
        <f t="shared" si="289"/>
        <v>0</v>
      </c>
      <c r="AM89" s="74">
        <f t="shared" si="289"/>
        <v>0</v>
      </c>
      <c r="AN89" s="74">
        <f t="shared" si="289"/>
        <v>0</v>
      </c>
      <c r="AO89" s="74">
        <f t="shared" si="289"/>
        <v>0</v>
      </c>
      <c r="AP89" s="74">
        <f t="shared" si="289"/>
        <v>0</v>
      </c>
      <c r="AQ89" s="74">
        <f t="shared" si="289"/>
        <v>0</v>
      </c>
      <c r="AR89" s="74">
        <f t="shared" si="289"/>
        <v>0</v>
      </c>
      <c r="AS89" s="74">
        <f t="shared" si="289"/>
        <v>0</v>
      </c>
      <c r="AT89" s="74">
        <f t="shared" si="289"/>
        <v>0</v>
      </c>
      <c r="AU89" s="74">
        <f t="shared" si="289"/>
        <v>0</v>
      </c>
      <c r="AV89" s="74">
        <f t="shared" si="289"/>
        <v>0</v>
      </c>
      <c r="AW89" s="74">
        <f t="shared" si="289"/>
        <v>0</v>
      </c>
      <c r="AX89" s="74">
        <f t="shared" si="289"/>
        <v>0</v>
      </c>
      <c r="AY89" s="74">
        <f t="shared" si="289"/>
        <v>0</v>
      </c>
      <c r="AZ89" s="74">
        <f t="shared" si="289"/>
        <v>0</v>
      </c>
      <c r="BA89" s="74">
        <f t="shared" si="289"/>
        <v>0</v>
      </c>
      <c r="BC89" s="76">
        <f t="shared" ca="1" si="287"/>
        <v>0</v>
      </c>
      <c r="BD89" s="76">
        <f t="shared" ca="1" si="287"/>
        <v>0</v>
      </c>
      <c r="BE89" s="76">
        <f t="shared" ca="1" si="287"/>
        <v>0</v>
      </c>
      <c r="BF89" s="76">
        <f t="shared" ca="1" si="287"/>
        <v>0</v>
      </c>
      <c r="BG89" s="76">
        <f t="shared" ca="1" si="287"/>
        <v>0</v>
      </c>
      <c r="BH89" s="76">
        <f t="shared" ca="1" si="287"/>
        <v>0</v>
      </c>
      <c r="BI89" s="76">
        <f t="shared" ca="1" si="287"/>
        <v>0</v>
      </c>
      <c r="BJ89" s="76">
        <f t="shared" ca="1" si="287"/>
        <v>0</v>
      </c>
      <c r="BK89" s="76">
        <f t="shared" ca="1" si="287"/>
        <v>0</v>
      </c>
      <c r="BL89" s="76">
        <f t="shared" ca="1" si="287"/>
        <v>0</v>
      </c>
      <c r="BM89" s="76">
        <f t="shared" ca="1" si="287"/>
        <v>0</v>
      </c>
      <c r="BN89" s="76">
        <f t="shared" ca="1" si="287"/>
        <v>0</v>
      </c>
      <c r="BO89" s="76">
        <f t="shared" ca="1" si="287"/>
        <v>0</v>
      </c>
      <c r="BP89" s="76">
        <f t="shared" ca="1" si="287"/>
        <v>0</v>
      </c>
      <c r="BQ89" s="76">
        <f t="shared" ca="1" si="287"/>
        <v>0</v>
      </c>
      <c r="BR89" s="76">
        <f t="shared" ca="1" si="287"/>
        <v>0</v>
      </c>
      <c r="BT89" s="76">
        <f t="shared" ca="1" si="288"/>
        <v>0</v>
      </c>
      <c r="BU89" s="76">
        <f t="shared" ca="1" si="288"/>
        <v>0</v>
      </c>
      <c r="BV89" s="76">
        <f t="shared" ca="1" si="288"/>
        <v>0</v>
      </c>
      <c r="BW89" s="76">
        <f t="shared" ca="1" si="288"/>
        <v>0</v>
      </c>
    </row>
    <row r="90" spans="2:75" s="74" customFormat="1" outlineLevel="1">
      <c r="B90" s="74" t="str">
        <f>B55</f>
        <v>Product &amp; Materials</v>
      </c>
      <c r="C90" s="75" t="str">
        <f>'Get Started'!$D$7</f>
        <v>$</v>
      </c>
      <c r="D90" s="79">
        <v>0</v>
      </c>
      <c r="E90" s="74" t="s">
        <v>119</v>
      </c>
      <c r="G90" s="74">
        <f t="shared" ref="G90:BA90" si="290">$D90*G55</f>
        <v>0</v>
      </c>
      <c r="H90" s="74">
        <f t="shared" si="290"/>
        <v>0</v>
      </c>
      <c r="I90" s="74">
        <f t="shared" si="290"/>
        <v>0</v>
      </c>
      <c r="J90" s="74">
        <f t="shared" si="290"/>
        <v>0</v>
      </c>
      <c r="K90" s="74">
        <f t="shared" si="290"/>
        <v>0</v>
      </c>
      <c r="L90" s="74">
        <f t="shared" si="290"/>
        <v>0</v>
      </c>
      <c r="M90" s="74">
        <f t="shared" si="290"/>
        <v>0</v>
      </c>
      <c r="N90" s="74">
        <f t="shared" si="290"/>
        <v>0</v>
      </c>
      <c r="O90" s="74">
        <f t="shared" si="290"/>
        <v>0</v>
      </c>
      <c r="P90" s="74">
        <f t="shared" si="290"/>
        <v>0</v>
      </c>
      <c r="Q90" s="74">
        <f t="shared" si="290"/>
        <v>0</v>
      </c>
      <c r="R90" s="74">
        <f t="shared" si="290"/>
        <v>0</v>
      </c>
      <c r="S90" s="74">
        <f t="shared" si="290"/>
        <v>0</v>
      </c>
      <c r="T90" s="74">
        <f t="shared" si="290"/>
        <v>0</v>
      </c>
      <c r="U90" s="74">
        <f t="shared" si="290"/>
        <v>0</v>
      </c>
      <c r="V90" s="74">
        <f t="shared" si="290"/>
        <v>0</v>
      </c>
      <c r="W90" s="74">
        <f t="shared" si="290"/>
        <v>0</v>
      </c>
      <c r="X90" s="74">
        <f t="shared" si="290"/>
        <v>0</v>
      </c>
      <c r="Y90" s="74">
        <f t="shared" si="290"/>
        <v>0</v>
      </c>
      <c r="Z90" s="74">
        <f t="shared" si="290"/>
        <v>0</v>
      </c>
      <c r="AA90" s="74">
        <f t="shared" si="290"/>
        <v>0</v>
      </c>
      <c r="AB90" s="74">
        <f t="shared" si="290"/>
        <v>0</v>
      </c>
      <c r="AC90" s="74">
        <f t="shared" si="290"/>
        <v>0</v>
      </c>
      <c r="AD90" s="74">
        <f t="shared" si="290"/>
        <v>0</v>
      </c>
      <c r="AE90" s="74">
        <f t="shared" si="290"/>
        <v>0</v>
      </c>
      <c r="AF90" s="74">
        <f t="shared" si="290"/>
        <v>0</v>
      </c>
      <c r="AG90" s="74">
        <f t="shared" si="290"/>
        <v>0</v>
      </c>
      <c r="AH90" s="74">
        <f t="shared" si="290"/>
        <v>0</v>
      </c>
      <c r="AI90" s="74">
        <f t="shared" si="290"/>
        <v>0</v>
      </c>
      <c r="AJ90" s="74">
        <f t="shared" si="290"/>
        <v>0</v>
      </c>
      <c r="AK90" s="74">
        <f t="shared" si="290"/>
        <v>0</v>
      </c>
      <c r="AL90" s="74">
        <f t="shared" si="290"/>
        <v>0</v>
      </c>
      <c r="AM90" s="74">
        <f t="shared" si="290"/>
        <v>0</v>
      </c>
      <c r="AN90" s="74">
        <f t="shared" si="290"/>
        <v>0</v>
      </c>
      <c r="AO90" s="74">
        <f t="shared" si="290"/>
        <v>0</v>
      </c>
      <c r="AP90" s="74">
        <f t="shared" si="290"/>
        <v>0</v>
      </c>
      <c r="AQ90" s="74">
        <f t="shared" si="290"/>
        <v>0</v>
      </c>
      <c r="AR90" s="74">
        <f t="shared" si="290"/>
        <v>0</v>
      </c>
      <c r="AS90" s="74">
        <f t="shared" si="290"/>
        <v>0</v>
      </c>
      <c r="AT90" s="74">
        <f t="shared" si="290"/>
        <v>0</v>
      </c>
      <c r="AU90" s="74">
        <f t="shared" si="290"/>
        <v>0</v>
      </c>
      <c r="AV90" s="74">
        <f t="shared" si="290"/>
        <v>0</v>
      </c>
      <c r="AW90" s="74">
        <f t="shared" si="290"/>
        <v>0</v>
      </c>
      <c r="AX90" s="74">
        <f t="shared" si="290"/>
        <v>0</v>
      </c>
      <c r="AY90" s="74">
        <f t="shared" si="290"/>
        <v>0</v>
      </c>
      <c r="AZ90" s="74">
        <f t="shared" si="290"/>
        <v>0</v>
      </c>
      <c r="BA90" s="74">
        <f t="shared" si="290"/>
        <v>0</v>
      </c>
      <c r="BC90" s="76">
        <f t="shared" ca="1" si="287"/>
        <v>0</v>
      </c>
      <c r="BD90" s="76">
        <f t="shared" ca="1" si="287"/>
        <v>0</v>
      </c>
      <c r="BE90" s="76">
        <f t="shared" ca="1" si="287"/>
        <v>0</v>
      </c>
      <c r="BF90" s="76">
        <f t="shared" ca="1" si="287"/>
        <v>0</v>
      </c>
      <c r="BG90" s="76">
        <f t="shared" ca="1" si="287"/>
        <v>0</v>
      </c>
      <c r="BH90" s="76">
        <f t="shared" ca="1" si="287"/>
        <v>0</v>
      </c>
      <c r="BI90" s="76">
        <f t="shared" ca="1" si="287"/>
        <v>0</v>
      </c>
      <c r="BJ90" s="76">
        <f t="shared" ca="1" si="287"/>
        <v>0</v>
      </c>
      <c r="BK90" s="76">
        <f t="shared" ca="1" si="287"/>
        <v>0</v>
      </c>
      <c r="BL90" s="76">
        <f t="shared" ca="1" si="287"/>
        <v>0</v>
      </c>
      <c r="BM90" s="76">
        <f t="shared" ca="1" si="287"/>
        <v>0</v>
      </c>
      <c r="BN90" s="76">
        <f t="shared" ca="1" si="287"/>
        <v>0</v>
      </c>
      <c r="BO90" s="76">
        <f t="shared" ca="1" si="287"/>
        <v>0</v>
      </c>
      <c r="BP90" s="76">
        <f t="shared" ca="1" si="287"/>
        <v>0</v>
      </c>
      <c r="BQ90" s="76">
        <f t="shared" ca="1" si="287"/>
        <v>0</v>
      </c>
      <c r="BR90" s="76">
        <f t="shared" ca="1" si="287"/>
        <v>0</v>
      </c>
      <c r="BT90" s="76">
        <f t="shared" ca="1" si="288"/>
        <v>0</v>
      </c>
      <c r="BU90" s="76">
        <f t="shared" ca="1" si="288"/>
        <v>0</v>
      </c>
      <c r="BV90" s="76">
        <f t="shared" ca="1" si="288"/>
        <v>0</v>
      </c>
      <c r="BW90" s="76">
        <f t="shared" ca="1" si="288"/>
        <v>0</v>
      </c>
    </row>
    <row r="91" spans="2:75" s="74" customFormat="1" outlineLevel="1">
      <c r="B91" s="74" t="str">
        <f>B56</f>
        <v>Legal and Accounting</v>
      </c>
      <c r="C91" s="75" t="str">
        <f>'Get Started'!$D$7</f>
        <v>$</v>
      </c>
      <c r="D91" s="79">
        <v>0</v>
      </c>
      <c r="E91" s="74" t="s">
        <v>119</v>
      </c>
      <c r="G91" s="74">
        <f t="shared" ref="G91:BA91" si="291">$D91*G56</f>
        <v>0</v>
      </c>
      <c r="H91" s="74">
        <f t="shared" si="291"/>
        <v>0</v>
      </c>
      <c r="I91" s="74">
        <f t="shared" si="291"/>
        <v>0</v>
      </c>
      <c r="J91" s="74">
        <f t="shared" si="291"/>
        <v>0</v>
      </c>
      <c r="K91" s="74">
        <f t="shared" si="291"/>
        <v>0</v>
      </c>
      <c r="L91" s="74">
        <f t="shared" si="291"/>
        <v>0</v>
      </c>
      <c r="M91" s="74">
        <f t="shared" si="291"/>
        <v>0</v>
      </c>
      <c r="N91" s="74">
        <f t="shared" si="291"/>
        <v>0</v>
      </c>
      <c r="O91" s="74">
        <f t="shared" si="291"/>
        <v>0</v>
      </c>
      <c r="P91" s="74">
        <f t="shared" si="291"/>
        <v>0</v>
      </c>
      <c r="Q91" s="74">
        <f t="shared" si="291"/>
        <v>0</v>
      </c>
      <c r="R91" s="74">
        <f t="shared" si="291"/>
        <v>0</v>
      </c>
      <c r="S91" s="74">
        <f t="shared" si="291"/>
        <v>0</v>
      </c>
      <c r="T91" s="74">
        <f t="shared" si="291"/>
        <v>0</v>
      </c>
      <c r="U91" s="74">
        <f t="shared" si="291"/>
        <v>0</v>
      </c>
      <c r="V91" s="74">
        <f t="shared" si="291"/>
        <v>0</v>
      </c>
      <c r="W91" s="74">
        <f t="shared" si="291"/>
        <v>0</v>
      </c>
      <c r="X91" s="74">
        <f t="shared" si="291"/>
        <v>0</v>
      </c>
      <c r="Y91" s="74">
        <f t="shared" si="291"/>
        <v>0</v>
      </c>
      <c r="Z91" s="74">
        <f t="shared" si="291"/>
        <v>0</v>
      </c>
      <c r="AA91" s="74">
        <f t="shared" si="291"/>
        <v>0</v>
      </c>
      <c r="AB91" s="74">
        <f t="shared" si="291"/>
        <v>0</v>
      </c>
      <c r="AC91" s="74">
        <f t="shared" si="291"/>
        <v>0</v>
      </c>
      <c r="AD91" s="74">
        <f t="shared" si="291"/>
        <v>0</v>
      </c>
      <c r="AE91" s="74">
        <f t="shared" si="291"/>
        <v>0</v>
      </c>
      <c r="AF91" s="74">
        <f t="shared" si="291"/>
        <v>0</v>
      </c>
      <c r="AG91" s="74">
        <f t="shared" si="291"/>
        <v>0</v>
      </c>
      <c r="AH91" s="74">
        <f t="shared" si="291"/>
        <v>0</v>
      </c>
      <c r="AI91" s="74">
        <f t="shared" si="291"/>
        <v>0</v>
      </c>
      <c r="AJ91" s="74">
        <f t="shared" si="291"/>
        <v>0</v>
      </c>
      <c r="AK91" s="74">
        <f t="shared" si="291"/>
        <v>0</v>
      </c>
      <c r="AL91" s="74">
        <f t="shared" si="291"/>
        <v>0</v>
      </c>
      <c r="AM91" s="74">
        <f t="shared" si="291"/>
        <v>0</v>
      </c>
      <c r="AN91" s="74">
        <f t="shared" si="291"/>
        <v>0</v>
      </c>
      <c r="AO91" s="74">
        <f t="shared" si="291"/>
        <v>0</v>
      </c>
      <c r="AP91" s="74">
        <f t="shared" si="291"/>
        <v>0</v>
      </c>
      <c r="AQ91" s="74">
        <f t="shared" si="291"/>
        <v>0</v>
      </c>
      <c r="AR91" s="74">
        <f t="shared" si="291"/>
        <v>0</v>
      </c>
      <c r="AS91" s="74">
        <f t="shared" si="291"/>
        <v>0</v>
      </c>
      <c r="AT91" s="74">
        <f t="shared" si="291"/>
        <v>0</v>
      </c>
      <c r="AU91" s="74">
        <f t="shared" si="291"/>
        <v>0</v>
      </c>
      <c r="AV91" s="74">
        <f t="shared" si="291"/>
        <v>0</v>
      </c>
      <c r="AW91" s="74">
        <f t="shared" si="291"/>
        <v>0</v>
      </c>
      <c r="AX91" s="74">
        <f t="shared" si="291"/>
        <v>0</v>
      </c>
      <c r="AY91" s="74">
        <f t="shared" si="291"/>
        <v>0</v>
      </c>
      <c r="AZ91" s="74">
        <f t="shared" si="291"/>
        <v>0</v>
      </c>
      <c r="BA91" s="74">
        <f t="shared" si="291"/>
        <v>0</v>
      </c>
      <c r="BC91" s="76">
        <f t="shared" ca="1" si="287"/>
        <v>0</v>
      </c>
      <c r="BD91" s="76">
        <f t="shared" ca="1" si="287"/>
        <v>0</v>
      </c>
      <c r="BE91" s="76">
        <f t="shared" ca="1" si="287"/>
        <v>0</v>
      </c>
      <c r="BF91" s="76">
        <f t="shared" ca="1" si="287"/>
        <v>0</v>
      </c>
      <c r="BG91" s="76">
        <f t="shared" ca="1" si="287"/>
        <v>0</v>
      </c>
      <c r="BH91" s="76">
        <f t="shared" ca="1" si="287"/>
        <v>0</v>
      </c>
      <c r="BI91" s="76">
        <f t="shared" ca="1" si="287"/>
        <v>0</v>
      </c>
      <c r="BJ91" s="76">
        <f t="shared" ca="1" si="287"/>
        <v>0</v>
      </c>
      <c r="BK91" s="76">
        <f t="shared" ca="1" si="287"/>
        <v>0</v>
      </c>
      <c r="BL91" s="76">
        <f t="shared" ca="1" si="287"/>
        <v>0</v>
      </c>
      <c r="BM91" s="76">
        <f t="shared" ca="1" si="287"/>
        <v>0</v>
      </c>
      <c r="BN91" s="76">
        <f t="shared" ca="1" si="287"/>
        <v>0</v>
      </c>
      <c r="BO91" s="76">
        <f t="shared" ca="1" si="287"/>
        <v>0</v>
      </c>
      <c r="BP91" s="76">
        <f t="shared" ca="1" si="287"/>
        <v>0</v>
      </c>
      <c r="BQ91" s="76">
        <f t="shared" ca="1" si="287"/>
        <v>0</v>
      </c>
      <c r="BR91" s="76">
        <f t="shared" ca="1" si="287"/>
        <v>0</v>
      </c>
      <c r="BT91" s="76">
        <f t="shared" ca="1" si="288"/>
        <v>0</v>
      </c>
      <c r="BU91" s="76">
        <f t="shared" ca="1" si="288"/>
        <v>0</v>
      </c>
      <c r="BV91" s="76">
        <f t="shared" ca="1" si="288"/>
        <v>0</v>
      </c>
      <c r="BW91" s="76">
        <f t="shared" ca="1" si="288"/>
        <v>0</v>
      </c>
    </row>
    <row r="92" spans="2:75" s="74" customFormat="1" outlineLevel="1">
      <c r="B92" s="74" t="str">
        <f>B57</f>
        <v>Overhead</v>
      </c>
      <c r="C92" s="75" t="str">
        <f>'Get Started'!$D$7</f>
        <v>$</v>
      </c>
      <c r="D92" s="79">
        <v>0</v>
      </c>
      <c r="E92" s="74" t="s">
        <v>119</v>
      </c>
      <c r="G92" s="74">
        <f t="shared" ref="G92:BA92" si="292">$D92*G57</f>
        <v>0</v>
      </c>
      <c r="H92" s="74">
        <f t="shared" si="292"/>
        <v>0</v>
      </c>
      <c r="I92" s="74">
        <f t="shared" si="292"/>
        <v>0</v>
      </c>
      <c r="J92" s="74">
        <f t="shared" si="292"/>
        <v>0</v>
      </c>
      <c r="K92" s="74">
        <f t="shared" si="292"/>
        <v>0</v>
      </c>
      <c r="L92" s="74">
        <f t="shared" si="292"/>
        <v>0</v>
      </c>
      <c r="M92" s="74">
        <f t="shared" si="292"/>
        <v>0</v>
      </c>
      <c r="N92" s="74">
        <f t="shared" si="292"/>
        <v>0</v>
      </c>
      <c r="O92" s="74">
        <f t="shared" si="292"/>
        <v>0</v>
      </c>
      <c r="P92" s="74">
        <f t="shared" si="292"/>
        <v>0</v>
      </c>
      <c r="Q92" s="74">
        <f t="shared" si="292"/>
        <v>0</v>
      </c>
      <c r="R92" s="74">
        <f t="shared" si="292"/>
        <v>0</v>
      </c>
      <c r="S92" s="74">
        <f t="shared" si="292"/>
        <v>0</v>
      </c>
      <c r="T92" s="74">
        <f t="shared" si="292"/>
        <v>0</v>
      </c>
      <c r="U92" s="74">
        <f t="shared" si="292"/>
        <v>0</v>
      </c>
      <c r="V92" s="74">
        <f t="shared" si="292"/>
        <v>0</v>
      </c>
      <c r="W92" s="74">
        <f t="shared" si="292"/>
        <v>0</v>
      </c>
      <c r="X92" s="74">
        <f t="shared" si="292"/>
        <v>0</v>
      </c>
      <c r="Y92" s="74">
        <f t="shared" si="292"/>
        <v>0</v>
      </c>
      <c r="Z92" s="74">
        <f t="shared" si="292"/>
        <v>0</v>
      </c>
      <c r="AA92" s="74">
        <f t="shared" si="292"/>
        <v>0</v>
      </c>
      <c r="AB92" s="74">
        <f t="shared" si="292"/>
        <v>0</v>
      </c>
      <c r="AC92" s="74">
        <f t="shared" si="292"/>
        <v>0</v>
      </c>
      <c r="AD92" s="74">
        <f t="shared" si="292"/>
        <v>0</v>
      </c>
      <c r="AE92" s="74">
        <f t="shared" si="292"/>
        <v>0</v>
      </c>
      <c r="AF92" s="74">
        <f t="shared" si="292"/>
        <v>0</v>
      </c>
      <c r="AG92" s="74">
        <f t="shared" si="292"/>
        <v>0</v>
      </c>
      <c r="AH92" s="74">
        <f t="shared" si="292"/>
        <v>0</v>
      </c>
      <c r="AI92" s="74">
        <f t="shared" si="292"/>
        <v>0</v>
      </c>
      <c r="AJ92" s="74">
        <f t="shared" si="292"/>
        <v>0</v>
      </c>
      <c r="AK92" s="74">
        <f t="shared" si="292"/>
        <v>0</v>
      </c>
      <c r="AL92" s="74">
        <f t="shared" si="292"/>
        <v>0</v>
      </c>
      <c r="AM92" s="74">
        <f t="shared" si="292"/>
        <v>0</v>
      </c>
      <c r="AN92" s="74">
        <f t="shared" si="292"/>
        <v>0</v>
      </c>
      <c r="AO92" s="74">
        <f t="shared" si="292"/>
        <v>0</v>
      </c>
      <c r="AP92" s="74">
        <f t="shared" si="292"/>
        <v>0</v>
      </c>
      <c r="AQ92" s="74">
        <f t="shared" si="292"/>
        <v>0</v>
      </c>
      <c r="AR92" s="74">
        <f t="shared" si="292"/>
        <v>0</v>
      </c>
      <c r="AS92" s="74">
        <f t="shared" si="292"/>
        <v>0</v>
      </c>
      <c r="AT92" s="74">
        <f t="shared" si="292"/>
        <v>0</v>
      </c>
      <c r="AU92" s="74">
        <f t="shared" si="292"/>
        <v>0</v>
      </c>
      <c r="AV92" s="74">
        <f t="shared" si="292"/>
        <v>0</v>
      </c>
      <c r="AW92" s="74">
        <f t="shared" si="292"/>
        <v>0</v>
      </c>
      <c r="AX92" s="74">
        <f t="shared" si="292"/>
        <v>0</v>
      </c>
      <c r="AY92" s="74">
        <f t="shared" si="292"/>
        <v>0</v>
      </c>
      <c r="AZ92" s="74">
        <f t="shared" si="292"/>
        <v>0</v>
      </c>
      <c r="BA92" s="74">
        <f t="shared" si="292"/>
        <v>0</v>
      </c>
      <c r="BC92" s="76">
        <f t="shared" ca="1" si="287"/>
        <v>0</v>
      </c>
      <c r="BD92" s="76">
        <f t="shared" ca="1" si="287"/>
        <v>0</v>
      </c>
      <c r="BE92" s="76">
        <f t="shared" ca="1" si="287"/>
        <v>0</v>
      </c>
      <c r="BF92" s="76">
        <f t="shared" ca="1" si="287"/>
        <v>0</v>
      </c>
      <c r="BG92" s="76">
        <f t="shared" ca="1" si="287"/>
        <v>0</v>
      </c>
      <c r="BH92" s="76">
        <f t="shared" ca="1" si="287"/>
        <v>0</v>
      </c>
      <c r="BI92" s="76">
        <f t="shared" ca="1" si="287"/>
        <v>0</v>
      </c>
      <c r="BJ92" s="76">
        <f t="shared" ca="1" si="287"/>
        <v>0</v>
      </c>
      <c r="BK92" s="76">
        <f t="shared" ca="1" si="287"/>
        <v>0</v>
      </c>
      <c r="BL92" s="76">
        <f t="shared" ca="1" si="287"/>
        <v>0</v>
      </c>
      <c r="BM92" s="76">
        <f t="shared" ca="1" si="287"/>
        <v>0</v>
      </c>
      <c r="BN92" s="76">
        <f t="shared" ca="1" si="287"/>
        <v>0</v>
      </c>
      <c r="BO92" s="76">
        <f t="shared" ca="1" si="287"/>
        <v>0</v>
      </c>
      <c r="BP92" s="76">
        <f t="shared" ca="1" si="287"/>
        <v>0</v>
      </c>
      <c r="BQ92" s="76">
        <f t="shared" ca="1" si="287"/>
        <v>0</v>
      </c>
      <c r="BR92" s="76">
        <f t="shared" ca="1" si="287"/>
        <v>0</v>
      </c>
      <c r="BT92" s="76">
        <f t="shared" ca="1" si="288"/>
        <v>0</v>
      </c>
      <c r="BU92" s="76">
        <f t="shared" ca="1" si="288"/>
        <v>0</v>
      </c>
      <c r="BV92" s="76">
        <f t="shared" ca="1" si="288"/>
        <v>0</v>
      </c>
      <c r="BW92" s="76">
        <f t="shared" ca="1" si="288"/>
        <v>0</v>
      </c>
    </row>
    <row r="93" spans="2:75" s="74" customFormat="1" outlineLevel="1">
      <c r="B93" s="74" t="s">
        <v>69</v>
      </c>
      <c r="C93" s="75" t="str">
        <f>'Get Started'!$D$7</f>
        <v>$</v>
      </c>
      <c r="G93" s="77">
        <f>SUM(G88:G92)</f>
        <v>0</v>
      </c>
      <c r="H93" s="77">
        <f t="shared" ref="H93:AO93" si="293">SUM(H88:H92)</f>
        <v>0</v>
      </c>
      <c r="I93" s="77">
        <f t="shared" si="293"/>
        <v>0</v>
      </c>
      <c r="J93" s="77">
        <f t="shared" si="293"/>
        <v>0</v>
      </c>
      <c r="K93" s="77">
        <f t="shared" si="293"/>
        <v>0</v>
      </c>
      <c r="L93" s="77">
        <f t="shared" si="293"/>
        <v>0</v>
      </c>
      <c r="M93" s="77">
        <f t="shared" si="293"/>
        <v>0</v>
      </c>
      <c r="N93" s="77">
        <f t="shared" si="293"/>
        <v>0</v>
      </c>
      <c r="O93" s="77">
        <f t="shared" si="293"/>
        <v>0</v>
      </c>
      <c r="P93" s="77">
        <f t="shared" si="293"/>
        <v>0</v>
      </c>
      <c r="Q93" s="77">
        <f t="shared" si="293"/>
        <v>0</v>
      </c>
      <c r="R93" s="77">
        <f t="shared" si="293"/>
        <v>0</v>
      </c>
      <c r="S93" s="77">
        <f t="shared" si="293"/>
        <v>0</v>
      </c>
      <c r="T93" s="77">
        <f t="shared" si="293"/>
        <v>0</v>
      </c>
      <c r="U93" s="77">
        <f t="shared" si="293"/>
        <v>0</v>
      </c>
      <c r="V93" s="77">
        <f t="shared" si="293"/>
        <v>0</v>
      </c>
      <c r="W93" s="77">
        <f t="shared" si="293"/>
        <v>0</v>
      </c>
      <c r="X93" s="77">
        <f t="shared" si="293"/>
        <v>0</v>
      </c>
      <c r="Y93" s="77">
        <f t="shared" si="293"/>
        <v>0</v>
      </c>
      <c r="Z93" s="77">
        <f t="shared" si="293"/>
        <v>0</v>
      </c>
      <c r="AA93" s="77">
        <f t="shared" si="293"/>
        <v>0</v>
      </c>
      <c r="AB93" s="77">
        <f t="shared" si="293"/>
        <v>0</v>
      </c>
      <c r="AC93" s="77">
        <f t="shared" si="293"/>
        <v>0</v>
      </c>
      <c r="AD93" s="77">
        <f t="shared" si="293"/>
        <v>0</v>
      </c>
      <c r="AE93" s="77">
        <f t="shared" si="293"/>
        <v>0</v>
      </c>
      <c r="AF93" s="77">
        <f t="shared" si="293"/>
        <v>0</v>
      </c>
      <c r="AG93" s="77">
        <f t="shared" si="293"/>
        <v>0</v>
      </c>
      <c r="AH93" s="77">
        <f t="shared" si="293"/>
        <v>0</v>
      </c>
      <c r="AI93" s="77">
        <f t="shared" si="293"/>
        <v>0</v>
      </c>
      <c r="AJ93" s="77">
        <f t="shared" si="293"/>
        <v>0</v>
      </c>
      <c r="AK93" s="77">
        <f t="shared" si="293"/>
        <v>0</v>
      </c>
      <c r="AL93" s="77">
        <f t="shared" si="293"/>
        <v>0</v>
      </c>
      <c r="AM93" s="77">
        <f t="shared" si="293"/>
        <v>0</v>
      </c>
      <c r="AN93" s="77">
        <f t="shared" si="293"/>
        <v>0</v>
      </c>
      <c r="AO93" s="77">
        <f t="shared" si="293"/>
        <v>0</v>
      </c>
      <c r="AP93" s="77">
        <f t="shared" ref="AP93:BA93" si="294">SUM(AP88:AP92)</f>
        <v>0</v>
      </c>
      <c r="AQ93" s="77">
        <f t="shared" si="294"/>
        <v>0</v>
      </c>
      <c r="AR93" s="77">
        <f t="shared" si="294"/>
        <v>0</v>
      </c>
      <c r="AS93" s="77">
        <f t="shared" si="294"/>
        <v>0</v>
      </c>
      <c r="AT93" s="77">
        <f t="shared" si="294"/>
        <v>0</v>
      </c>
      <c r="AU93" s="77">
        <f t="shared" si="294"/>
        <v>0</v>
      </c>
      <c r="AV93" s="77">
        <f t="shared" si="294"/>
        <v>0</v>
      </c>
      <c r="AW93" s="77">
        <f t="shared" si="294"/>
        <v>0</v>
      </c>
      <c r="AX93" s="77">
        <f t="shared" si="294"/>
        <v>0</v>
      </c>
      <c r="AY93" s="77">
        <f t="shared" si="294"/>
        <v>0</v>
      </c>
      <c r="AZ93" s="77">
        <f t="shared" si="294"/>
        <v>0</v>
      </c>
      <c r="BA93" s="77">
        <f t="shared" si="294"/>
        <v>0</v>
      </c>
      <c r="BC93" s="76">
        <f t="shared" ca="1" si="287"/>
        <v>0</v>
      </c>
      <c r="BD93" s="76">
        <f t="shared" ca="1" si="287"/>
        <v>0</v>
      </c>
      <c r="BE93" s="76">
        <f t="shared" ca="1" si="287"/>
        <v>0</v>
      </c>
      <c r="BF93" s="76">
        <f t="shared" ca="1" si="287"/>
        <v>0</v>
      </c>
      <c r="BG93" s="76">
        <f t="shared" ca="1" si="287"/>
        <v>0</v>
      </c>
      <c r="BH93" s="76">
        <f t="shared" ca="1" si="287"/>
        <v>0</v>
      </c>
      <c r="BI93" s="76">
        <f t="shared" ca="1" si="287"/>
        <v>0</v>
      </c>
      <c r="BJ93" s="76">
        <f t="shared" ca="1" si="287"/>
        <v>0</v>
      </c>
      <c r="BK93" s="76">
        <f t="shared" ca="1" si="287"/>
        <v>0</v>
      </c>
      <c r="BL93" s="76">
        <f t="shared" ca="1" si="287"/>
        <v>0</v>
      </c>
      <c r="BM93" s="76">
        <f t="shared" ca="1" si="287"/>
        <v>0</v>
      </c>
      <c r="BN93" s="76">
        <f t="shared" ca="1" si="287"/>
        <v>0</v>
      </c>
      <c r="BO93" s="76">
        <f t="shared" ca="1" si="287"/>
        <v>0</v>
      </c>
      <c r="BP93" s="76">
        <f t="shared" ca="1" si="287"/>
        <v>0</v>
      </c>
      <c r="BQ93" s="76">
        <f t="shared" ca="1" si="287"/>
        <v>0</v>
      </c>
      <c r="BR93" s="76">
        <f t="shared" ca="1" si="287"/>
        <v>0</v>
      </c>
      <c r="BT93" s="76">
        <f t="shared" ca="1" si="288"/>
        <v>0</v>
      </c>
      <c r="BU93" s="76">
        <f t="shared" ca="1" si="288"/>
        <v>0</v>
      </c>
      <c r="BV93" s="76">
        <f t="shared" ca="1" si="288"/>
        <v>0</v>
      </c>
      <c r="BW93" s="76">
        <f t="shared" ca="1" si="288"/>
        <v>0</v>
      </c>
    </row>
    <row r="94" spans="2:75" s="74" customFormat="1" outlineLevel="1">
      <c r="C94" s="75"/>
    </row>
    <row r="95" spans="2:75" s="74" customFormat="1" outlineLevel="1">
      <c r="B95" s="74" t="s">
        <v>70</v>
      </c>
      <c r="C95" s="75" t="str">
        <f>'Get Started'!$D$7</f>
        <v>$</v>
      </c>
      <c r="D95" s="74" t="s">
        <v>120</v>
      </c>
      <c r="G95" s="79">
        <v>0</v>
      </c>
      <c r="H95" s="79">
        <v>0</v>
      </c>
      <c r="I95" s="79">
        <v>0</v>
      </c>
      <c r="J95" s="79">
        <v>0</v>
      </c>
      <c r="K95" s="79">
        <v>0</v>
      </c>
      <c r="L95" s="79">
        <v>0</v>
      </c>
      <c r="M95" s="79">
        <v>0</v>
      </c>
      <c r="N95" s="79">
        <v>0</v>
      </c>
      <c r="O95" s="79">
        <v>0</v>
      </c>
      <c r="P95" s="79">
        <v>0</v>
      </c>
      <c r="Q95" s="79">
        <v>0</v>
      </c>
      <c r="R95" s="79">
        <v>0</v>
      </c>
      <c r="S95" s="79">
        <v>0</v>
      </c>
      <c r="T95" s="79">
        <v>0</v>
      </c>
      <c r="U95" s="79">
        <v>0</v>
      </c>
      <c r="V95" s="79">
        <v>0</v>
      </c>
      <c r="W95" s="79">
        <v>0</v>
      </c>
      <c r="X95" s="79">
        <v>0</v>
      </c>
      <c r="Y95" s="79">
        <v>0</v>
      </c>
      <c r="Z95" s="79">
        <v>0</v>
      </c>
      <c r="AA95" s="79">
        <v>0</v>
      </c>
      <c r="AB95" s="79">
        <v>0</v>
      </c>
      <c r="AC95" s="79">
        <v>0</v>
      </c>
      <c r="AD95" s="79">
        <v>0</v>
      </c>
      <c r="AE95" s="79">
        <v>0</v>
      </c>
      <c r="AF95" s="79">
        <v>0</v>
      </c>
      <c r="AG95" s="79">
        <v>0</v>
      </c>
      <c r="AH95" s="79">
        <v>0</v>
      </c>
      <c r="AI95" s="79">
        <v>0</v>
      </c>
      <c r="AJ95" s="79">
        <v>0</v>
      </c>
      <c r="AK95" s="79">
        <v>0</v>
      </c>
      <c r="AL95" s="79">
        <v>0</v>
      </c>
      <c r="AM95" s="79">
        <v>0</v>
      </c>
      <c r="AN95" s="79">
        <v>0</v>
      </c>
      <c r="AO95" s="79">
        <v>0</v>
      </c>
      <c r="AP95" s="79">
        <v>0</v>
      </c>
      <c r="AQ95" s="79">
        <v>0</v>
      </c>
      <c r="AR95" s="79">
        <v>0</v>
      </c>
      <c r="AS95" s="79">
        <v>0</v>
      </c>
      <c r="AT95" s="79">
        <v>0</v>
      </c>
      <c r="AU95" s="79">
        <v>0</v>
      </c>
      <c r="AV95" s="79">
        <v>0</v>
      </c>
      <c r="AW95" s="79">
        <v>0</v>
      </c>
      <c r="AX95" s="79">
        <v>0</v>
      </c>
      <c r="AY95" s="79">
        <v>0</v>
      </c>
      <c r="AZ95" s="79">
        <v>0</v>
      </c>
      <c r="BA95" s="79">
        <v>0</v>
      </c>
      <c r="BC95" s="79">
        <v>0</v>
      </c>
      <c r="BD95" s="79">
        <f>BC95</f>
        <v>0</v>
      </c>
      <c r="BE95" s="79">
        <f t="shared" ref="BE95:BR95" si="295">BD95</f>
        <v>0</v>
      </c>
      <c r="BF95" s="79">
        <f t="shared" si="295"/>
        <v>0</v>
      </c>
      <c r="BG95" s="79">
        <f t="shared" si="295"/>
        <v>0</v>
      </c>
      <c r="BH95" s="79">
        <f t="shared" si="295"/>
        <v>0</v>
      </c>
      <c r="BI95" s="79">
        <f t="shared" si="295"/>
        <v>0</v>
      </c>
      <c r="BJ95" s="79">
        <f t="shared" si="295"/>
        <v>0</v>
      </c>
      <c r="BK95" s="79">
        <f t="shared" si="295"/>
        <v>0</v>
      </c>
      <c r="BL95" s="79">
        <f t="shared" si="295"/>
        <v>0</v>
      </c>
      <c r="BM95" s="79">
        <f t="shared" si="295"/>
        <v>0</v>
      </c>
      <c r="BN95" s="79">
        <f t="shared" si="295"/>
        <v>0</v>
      </c>
      <c r="BO95" s="79">
        <f t="shared" si="295"/>
        <v>0</v>
      </c>
      <c r="BP95" s="79">
        <f t="shared" si="295"/>
        <v>0</v>
      </c>
      <c r="BQ95" s="79">
        <f t="shared" si="295"/>
        <v>0</v>
      </c>
      <c r="BR95" s="79">
        <f t="shared" si="295"/>
        <v>0</v>
      </c>
      <c r="BT95" s="79">
        <v>0</v>
      </c>
      <c r="BU95" s="79">
        <v>0</v>
      </c>
      <c r="BV95" s="79">
        <v>0</v>
      </c>
      <c r="BW95" s="79">
        <v>0</v>
      </c>
    </row>
    <row r="96" spans="2:75" s="74" customFormat="1" outlineLevel="1">
      <c r="B96" s="74" t="s">
        <v>71</v>
      </c>
      <c r="C96" s="75" t="str">
        <f>'Get Started'!$D$7</f>
        <v>$</v>
      </c>
      <c r="D96" s="74" t="s">
        <v>121</v>
      </c>
      <c r="G96" s="79">
        <v>0</v>
      </c>
      <c r="H96" s="79">
        <v>0</v>
      </c>
      <c r="I96" s="79">
        <v>0</v>
      </c>
      <c r="J96" s="79">
        <v>0</v>
      </c>
      <c r="K96" s="79">
        <v>0</v>
      </c>
      <c r="L96" s="79">
        <v>0</v>
      </c>
      <c r="M96" s="79">
        <v>0</v>
      </c>
      <c r="N96" s="79">
        <v>0</v>
      </c>
      <c r="O96" s="79">
        <v>0</v>
      </c>
      <c r="P96" s="79">
        <v>0</v>
      </c>
      <c r="Q96" s="79">
        <v>0</v>
      </c>
      <c r="R96" s="79">
        <v>0</v>
      </c>
      <c r="S96" s="79">
        <v>0</v>
      </c>
      <c r="T96" s="79">
        <v>0</v>
      </c>
      <c r="U96" s="79">
        <v>0</v>
      </c>
      <c r="V96" s="79">
        <v>0</v>
      </c>
      <c r="W96" s="79">
        <v>0</v>
      </c>
      <c r="X96" s="79">
        <v>0</v>
      </c>
      <c r="Y96" s="79">
        <v>0</v>
      </c>
      <c r="Z96" s="79">
        <v>0</v>
      </c>
      <c r="AA96" s="79">
        <v>0</v>
      </c>
      <c r="AB96" s="79">
        <v>0</v>
      </c>
      <c r="AC96" s="79">
        <v>0</v>
      </c>
      <c r="AD96" s="79">
        <v>0</v>
      </c>
      <c r="AE96" s="79">
        <v>0</v>
      </c>
      <c r="AF96" s="79">
        <v>0</v>
      </c>
      <c r="AG96" s="79">
        <v>0</v>
      </c>
      <c r="AH96" s="79">
        <v>0</v>
      </c>
      <c r="AI96" s="79">
        <v>0</v>
      </c>
      <c r="AJ96" s="79">
        <v>0</v>
      </c>
      <c r="AK96" s="79">
        <v>0</v>
      </c>
      <c r="AL96" s="79">
        <v>0</v>
      </c>
      <c r="AM96" s="79">
        <v>0</v>
      </c>
      <c r="AN96" s="79">
        <v>0</v>
      </c>
      <c r="AO96" s="79">
        <v>0</v>
      </c>
      <c r="AP96" s="79">
        <v>0</v>
      </c>
      <c r="AQ96" s="79">
        <v>0</v>
      </c>
      <c r="AR96" s="79">
        <v>0</v>
      </c>
      <c r="AS96" s="79">
        <v>0</v>
      </c>
      <c r="AT96" s="79">
        <v>0</v>
      </c>
      <c r="AU96" s="79">
        <v>0</v>
      </c>
      <c r="AV96" s="79">
        <v>0</v>
      </c>
      <c r="AW96" s="79">
        <v>0</v>
      </c>
      <c r="AX96" s="79">
        <v>0</v>
      </c>
      <c r="AY96" s="79">
        <v>0</v>
      </c>
      <c r="AZ96" s="79">
        <v>0</v>
      </c>
      <c r="BA96" s="79">
        <v>0</v>
      </c>
      <c r="BC96" s="79">
        <v>0</v>
      </c>
      <c r="BD96" s="79">
        <f>BC96</f>
        <v>0</v>
      </c>
      <c r="BE96" s="79">
        <f t="shared" ref="BE96:BR96" si="296">BD96</f>
        <v>0</v>
      </c>
      <c r="BF96" s="79">
        <f t="shared" si="296"/>
        <v>0</v>
      </c>
      <c r="BG96" s="79">
        <f t="shared" si="296"/>
        <v>0</v>
      </c>
      <c r="BH96" s="79">
        <f t="shared" si="296"/>
        <v>0</v>
      </c>
      <c r="BI96" s="79">
        <f t="shared" si="296"/>
        <v>0</v>
      </c>
      <c r="BJ96" s="79">
        <f t="shared" si="296"/>
        <v>0</v>
      </c>
      <c r="BK96" s="79">
        <f t="shared" si="296"/>
        <v>0</v>
      </c>
      <c r="BL96" s="79">
        <f t="shared" si="296"/>
        <v>0</v>
      </c>
      <c r="BM96" s="79">
        <f t="shared" si="296"/>
        <v>0</v>
      </c>
      <c r="BN96" s="79">
        <f t="shared" si="296"/>
        <v>0</v>
      </c>
      <c r="BO96" s="79">
        <f t="shared" si="296"/>
        <v>0</v>
      </c>
      <c r="BP96" s="79">
        <f t="shared" si="296"/>
        <v>0</v>
      </c>
      <c r="BQ96" s="79">
        <f t="shared" si="296"/>
        <v>0</v>
      </c>
      <c r="BR96" s="79">
        <f t="shared" si="296"/>
        <v>0</v>
      </c>
      <c r="BT96" s="79">
        <v>0</v>
      </c>
      <c r="BU96" s="79">
        <v>0</v>
      </c>
      <c r="BV96" s="79">
        <v>0</v>
      </c>
      <c r="BW96" s="79">
        <v>0</v>
      </c>
    </row>
    <row r="97" spans="1:76" s="74" customFormat="1" outlineLevel="1">
      <c r="B97" s="74" t="s">
        <v>72</v>
      </c>
      <c r="C97" s="75" t="str">
        <f>'Get Started'!$D$7</f>
        <v>$</v>
      </c>
      <c r="G97" s="74">
        <f>IFERROR(G96/G95,0)</f>
        <v>0</v>
      </c>
      <c r="H97" s="74">
        <f t="shared" ref="H97:BC97" si="297">IFERROR(H96/H95,0)</f>
        <v>0</v>
      </c>
      <c r="I97" s="74">
        <f t="shared" si="297"/>
        <v>0</v>
      </c>
      <c r="J97" s="74">
        <f t="shared" si="297"/>
        <v>0</v>
      </c>
      <c r="K97" s="74">
        <f t="shared" si="297"/>
        <v>0</v>
      </c>
      <c r="L97" s="74">
        <f t="shared" si="297"/>
        <v>0</v>
      </c>
      <c r="M97" s="74">
        <f t="shared" si="297"/>
        <v>0</v>
      </c>
      <c r="N97" s="74">
        <f t="shared" si="297"/>
        <v>0</v>
      </c>
      <c r="O97" s="74">
        <f t="shared" si="297"/>
        <v>0</v>
      </c>
      <c r="P97" s="74">
        <f t="shared" si="297"/>
        <v>0</v>
      </c>
      <c r="Q97" s="74">
        <f t="shared" si="297"/>
        <v>0</v>
      </c>
      <c r="R97" s="74">
        <f t="shared" si="297"/>
        <v>0</v>
      </c>
      <c r="S97" s="74">
        <f t="shared" si="297"/>
        <v>0</v>
      </c>
      <c r="T97" s="74">
        <f t="shared" si="297"/>
        <v>0</v>
      </c>
      <c r="U97" s="74">
        <f t="shared" si="297"/>
        <v>0</v>
      </c>
      <c r="V97" s="74">
        <f t="shared" si="297"/>
        <v>0</v>
      </c>
      <c r="W97" s="74">
        <f t="shared" si="297"/>
        <v>0</v>
      </c>
      <c r="X97" s="74">
        <f t="shared" si="297"/>
        <v>0</v>
      </c>
      <c r="Y97" s="74">
        <f t="shared" si="297"/>
        <v>0</v>
      </c>
      <c r="Z97" s="74">
        <f t="shared" si="297"/>
        <v>0</v>
      </c>
      <c r="AA97" s="74">
        <f t="shared" si="297"/>
        <v>0</v>
      </c>
      <c r="AB97" s="74">
        <f t="shared" si="297"/>
        <v>0</v>
      </c>
      <c r="AC97" s="74">
        <f t="shared" si="297"/>
        <v>0</v>
      </c>
      <c r="AD97" s="74">
        <f t="shared" si="297"/>
        <v>0</v>
      </c>
      <c r="AE97" s="74">
        <f t="shared" si="297"/>
        <v>0</v>
      </c>
      <c r="AF97" s="74">
        <f t="shared" si="297"/>
        <v>0</v>
      </c>
      <c r="AG97" s="74">
        <f t="shared" si="297"/>
        <v>0</v>
      </c>
      <c r="AH97" s="74">
        <f t="shared" si="297"/>
        <v>0</v>
      </c>
      <c r="AI97" s="74">
        <f t="shared" si="297"/>
        <v>0</v>
      </c>
      <c r="AJ97" s="74">
        <f t="shared" si="297"/>
        <v>0</v>
      </c>
      <c r="AK97" s="74">
        <f t="shared" si="297"/>
        <v>0</v>
      </c>
      <c r="AL97" s="74">
        <f t="shared" si="297"/>
        <v>0</v>
      </c>
      <c r="AM97" s="74">
        <f t="shared" si="297"/>
        <v>0</v>
      </c>
      <c r="AN97" s="74">
        <f t="shared" si="297"/>
        <v>0</v>
      </c>
      <c r="AO97" s="74">
        <f t="shared" si="297"/>
        <v>0</v>
      </c>
      <c r="AP97" s="74">
        <f t="shared" ref="AP97:BA97" si="298">IFERROR(AP96/AP95,0)</f>
        <v>0</v>
      </c>
      <c r="AQ97" s="74">
        <f t="shared" si="298"/>
        <v>0</v>
      </c>
      <c r="AR97" s="74">
        <f t="shared" si="298"/>
        <v>0</v>
      </c>
      <c r="AS97" s="74">
        <f t="shared" si="298"/>
        <v>0</v>
      </c>
      <c r="AT97" s="74">
        <f t="shared" si="298"/>
        <v>0</v>
      </c>
      <c r="AU97" s="74">
        <f t="shared" si="298"/>
        <v>0</v>
      </c>
      <c r="AV97" s="74">
        <f t="shared" si="298"/>
        <v>0</v>
      </c>
      <c r="AW97" s="74">
        <f t="shared" si="298"/>
        <v>0</v>
      </c>
      <c r="AX97" s="74">
        <f t="shared" si="298"/>
        <v>0</v>
      </c>
      <c r="AY97" s="74">
        <f t="shared" si="298"/>
        <v>0</v>
      </c>
      <c r="AZ97" s="74">
        <f t="shared" si="298"/>
        <v>0</v>
      </c>
      <c r="BA97" s="74">
        <f t="shared" si="298"/>
        <v>0</v>
      </c>
      <c r="BC97" s="74">
        <f t="shared" si="297"/>
        <v>0</v>
      </c>
      <c r="BD97" s="74">
        <f t="shared" ref="BD97" si="299">IFERROR(BD96/BD95,0)</f>
        <v>0</v>
      </c>
      <c r="BE97" s="74">
        <f t="shared" ref="BE97" si="300">IFERROR(BE96/BE95,0)</f>
        <v>0</v>
      </c>
      <c r="BF97" s="74">
        <f t="shared" ref="BF97" si="301">IFERROR(BF96/BF95,0)</f>
        <v>0</v>
      </c>
      <c r="BG97" s="74">
        <f t="shared" ref="BG97" si="302">IFERROR(BG96/BG95,0)</f>
        <v>0</v>
      </c>
      <c r="BH97" s="74">
        <f t="shared" ref="BH97" si="303">IFERROR(BH96/BH95,0)</f>
        <v>0</v>
      </c>
      <c r="BI97" s="74">
        <f t="shared" ref="BI97" si="304">IFERROR(BI96/BI95,0)</f>
        <v>0</v>
      </c>
      <c r="BJ97" s="74">
        <f t="shared" ref="BJ97" si="305">IFERROR(BJ96/BJ95,0)</f>
        <v>0</v>
      </c>
      <c r="BK97" s="74">
        <f t="shared" ref="BK97" si="306">IFERROR(BK96/BK95,0)</f>
        <v>0</v>
      </c>
      <c r="BL97" s="74">
        <f t="shared" ref="BL97" si="307">IFERROR(BL96/BL95,0)</f>
        <v>0</v>
      </c>
      <c r="BM97" s="74">
        <f t="shared" ref="BM97:BR97" si="308">IFERROR(BM96/BM95,0)</f>
        <v>0</v>
      </c>
      <c r="BN97" s="74">
        <f t="shared" si="308"/>
        <v>0</v>
      </c>
      <c r="BO97" s="74">
        <f t="shared" si="308"/>
        <v>0</v>
      </c>
      <c r="BP97" s="74">
        <f t="shared" si="308"/>
        <v>0</v>
      </c>
      <c r="BQ97" s="74">
        <f t="shared" si="308"/>
        <v>0</v>
      </c>
      <c r="BR97" s="74">
        <f t="shared" si="308"/>
        <v>0</v>
      </c>
      <c r="BT97" s="74">
        <f t="shared" ref="BT97" si="309">IFERROR(BT96/BT95,0)</f>
        <v>0</v>
      </c>
      <c r="BU97" s="74">
        <f t="shared" ref="BU97" si="310">IFERROR(BU96/BU95,0)</f>
        <v>0</v>
      </c>
      <c r="BV97" s="74">
        <f t="shared" ref="BV97" si="311">IFERROR(BV96/BV95,0)</f>
        <v>0</v>
      </c>
      <c r="BW97" s="74">
        <f t="shared" ref="BW97" si="312">IFERROR(BW96/BW95,0)</f>
        <v>0</v>
      </c>
    </row>
    <row r="98" spans="1:76" s="74" customFormat="1" outlineLevel="1">
      <c r="C98" s="75"/>
    </row>
    <row r="99" spans="1:76" s="74" customFormat="1">
      <c r="C99" s="75"/>
    </row>
    <row r="100" spans="1:76" s="50" customFormat="1">
      <c r="B100" s="110" t="s">
        <v>288</v>
      </c>
      <c r="D100" s="50" t="s">
        <v>234</v>
      </c>
    </row>
    <row r="101" spans="1:76" s="50" customFormat="1" outlineLevel="1"/>
    <row r="102" spans="1:76" s="50" customFormat="1" outlineLevel="1">
      <c r="B102" s="50" t="s">
        <v>235</v>
      </c>
      <c r="C102" s="111" t="s">
        <v>217</v>
      </c>
      <c r="D102" s="50" t="s">
        <v>236</v>
      </c>
      <c r="G102" s="32">
        <v>0</v>
      </c>
      <c r="H102" s="32">
        <v>0</v>
      </c>
      <c r="I102" s="32">
        <v>0</v>
      </c>
      <c r="J102" s="32">
        <v>0</v>
      </c>
      <c r="K102" s="32">
        <v>0</v>
      </c>
      <c r="L102" s="32">
        <v>0</v>
      </c>
      <c r="M102" s="32">
        <v>0</v>
      </c>
      <c r="N102" s="32">
        <v>0</v>
      </c>
      <c r="O102" s="32">
        <v>0</v>
      </c>
      <c r="P102" s="32">
        <v>0</v>
      </c>
      <c r="Q102" s="32">
        <v>0</v>
      </c>
      <c r="R102" s="32">
        <v>0</v>
      </c>
      <c r="S102" s="32">
        <v>0</v>
      </c>
      <c r="T102" s="32">
        <v>0</v>
      </c>
      <c r="U102" s="32">
        <v>0</v>
      </c>
      <c r="V102" s="32">
        <v>0</v>
      </c>
      <c r="W102" s="32">
        <v>0</v>
      </c>
      <c r="X102" s="32">
        <v>0</v>
      </c>
      <c r="Y102" s="32">
        <v>0</v>
      </c>
      <c r="Z102" s="32">
        <v>0</v>
      </c>
      <c r="AA102" s="32">
        <v>0</v>
      </c>
      <c r="AB102" s="32">
        <v>0</v>
      </c>
      <c r="AC102" s="32">
        <v>0</v>
      </c>
      <c r="AD102" s="32">
        <v>0</v>
      </c>
      <c r="AE102" s="32">
        <v>0</v>
      </c>
      <c r="AF102" s="32">
        <v>0</v>
      </c>
      <c r="AG102" s="32">
        <v>0</v>
      </c>
      <c r="AH102" s="32">
        <v>0</v>
      </c>
      <c r="AI102" s="32">
        <v>0</v>
      </c>
      <c r="AJ102" s="32">
        <v>0</v>
      </c>
      <c r="AK102" s="32">
        <v>0</v>
      </c>
      <c r="AL102" s="32">
        <v>0</v>
      </c>
      <c r="AM102" s="32">
        <v>0</v>
      </c>
      <c r="AN102" s="32">
        <v>0</v>
      </c>
      <c r="AO102" s="32">
        <v>0</v>
      </c>
      <c r="AP102" s="32">
        <v>0</v>
      </c>
      <c r="AQ102" s="32">
        <v>0</v>
      </c>
      <c r="AR102" s="32">
        <v>0</v>
      </c>
      <c r="AS102" s="32">
        <v>0</v>
      </c>
      <c r="AT102" s="32">
        <v>0</v>
      </c>
      <c r="AU102" s="32">
        <v>0</v>
      </c>
      <c r="AV102" s="32">
        <v>0</v>
      </c>
      <c r="AW102" s="32">
        <v>0</v>
      </c>
      <c r="AX102" s="32">
        <v>0</v>
      </c>
      <c r="AY102" s="32">
        <v>0</v>
      </c>
      <c r="AZ102" s="32">
        <v>0</v>
      </c>
      <c r="BA102" s="32">
        <v>0</v>
      </c>
      <c r="BD102" s="76"/>
      <c r="BE102" s="76"/>
      <c r="BF102" s="76"/>
      <c r="BG102" s="76"/>
      <c r="BH102" s="76"/>
      <c r="BI102" s="76"/>
      <c r="BJ102" s="76"/>
      <c r="BK102" s="76"/>
      <c r="BL102" s="76"/>
      <c r="BM102" s="76"/>
      <c r="BN102" s="76"/>
      <c r="BO102" s="76"/>
      <c r="BP102" s="76"/>
      <c r="BQ102" s="76"/>
      <c r="BR102" s="76"/>
      <c r="BT102" s="76"/>
      <c r="BU102" s="76"/>
      <c r="BV102" s="76"/>
      <c r="BW102" s="76"/>
      <c r="BX102" s="76"/>
    </row>
    <row r="103" spans="1:76" s="114" customFormat="1" outlineLevel="1">
      <c r="A103" s="112"/>
      <c r="B103" s="50" t="str">
        <f>'Get Started'!$D$7&amp;" New Investment in Round"</f>
        <v>$ New Investment in Round</v>
      </c>
      <c r="C103" s="31" t="str">
        <f>'Get Started'!$D$7</f>
        <v>$</v>
      </c>
      <c r="D103" s="113" t="s">
        <v>237</v>
      </c>
      <c r="F103" s="50"/>
      <c r="G103" s="115">
        <f t="shared" ref="G103:BA103" si="313">G77</f>
        <v>0</v>
      </c>
      <c r="H103" s="115">
        <f t="shared" si="313"/>
        <v>0</v>
      </c>
      <c r="I103" s="115">
        <f t="shared" si="313"/>
        <v>0</v>
      </c>
      <c r="J103" s="115">
        <f t="shared" si="313"/>
        <v>0</v>
      </c>
      <c r="K103" s="115">
        <f t="shared" si="313"/>
        <v>0</v>
      </c>
      <c r="L103" s="115">
        <f t="shared" si="313"/>
        <v>0</v>
      </c>
      <c r="M103" s="115">
        <f t="shared" si="313"/>
        <v>0</v>
      </c>
      <c r="N103" s="115">
        <f t="shared" si="313"/>
        <v>0</v>
      </c>
      <c r="O103" s="115">
        <f t="shared" si="313"/>
        <v>0</v>
      </c>
      <c r="P103" s="115">
        <f t="shared" si="313"/>
        <v>0</v>
      </c>
      <c r="Q103" s="115">
        <f t="shared" si="313"/>
        <v>0</v>
      </c>
      <c r="R103" s="115">
        <f t="shared" si="313"/>
        <v>0</v>
      </c>
      <c r="S103" s="115">
        <f t="shared" si="313"/>
        <v>0</v>
      </c>
      <c r="T103" s="115">
        <f t="shared" si="313"/>
        <v>0</v>
      </c>
      <c r="U103" s="115">
        <f t="shared" si="313"/>
        <v>0</v>
      </c>
      <c r="V103" s="115">
        <f t="shared" si="313"/>
        <v>0</v>
      </c>
      <c r="W103" s="115">
        <f t="shared" si="313"/>
        <v>0</v>
      </c>
      <c r="X103" s="115">
        <f t="shared" si="313"/>
        <v>0</v>
      </c>
      <c r="Y103" s="115">
        <f t="shared" si="313"/>
        <v>0</v>
      </c>
      <c r="Z103" s="115">
        <f t="shared" si="313"/>
        <v>0</v>
      </c>
      <c r="AA103" s="115">
        <f t="shared" si="313"/>
        <v>0</v>
      </c>
      <c r="AB103" s="115">
        <f t="shared" si="313"/>
        <v>0</v>
      </c>
      <c r="AC103" s="115">
        <f t="shared" si="313"/>
        <v>0</v>
      </c>
      <c r="AD103" s="115">
        <f t="shared" si="313"/>
        <v>0</v>
      </c>
      <c r="AE103" s="115">
        <f t="shared" si="313"/>
        <v>0</v>
      </c>
      <c r="AF103" s="115">
        <f t="shared" si="313"/>
        <v>0</v>
      </c>
      <c r="AG103" s="115">
        <f t="shared" si="313"/>
        <v>0</v>
      </c>
      <c r="AH103" s="115">
        <f t="shared" si="313"/>
        <v>0</v>
      </c>
      <c r="AI103" s="115">
        <f t="shared" si="313"/>
        <v>0</v>
      </c>
      <c r="AJ103" s="115">
        <f t="shared" si="313"/>
        <v>0</v>
      </c>
      <c r="AK103" s="115">
        <f t="shared" si="313"/>
        <v>0</v>
      </c>
      <c r="AL103" s="115">
        <f t="shared" si="313"/>
        <v>0</v>
      </c>
      <c r="AM103" s="115">
        <f t="shared" si="313"/>
        <v>0</v>
      </c>
      <c r="AN103" s="115">
        <f t="shared" si="313"/>
        <v>0</v>
      </c>
      <c r="AO103" s="115">
        <f t="shared" si="313"/>
        <v>0</v>
      </c>
      <c r="AP103" s="115">
        <f t="shared" si="313"/>
        <v>0</v>
      </c>
      <c r="AQ103" s="115">
        <f t="shared" si="313"/>
        <v>0</v>
      </c>
      <c r="AR103" s="115">
        <f t="shared" si="313"/>
        <v>0</v>
      </c>
      <c r="AS103" s="115">
        <f t="shared" si="313"/>
        <v>0</v>
      </c>
      <c r="AT103" s="115">
        <f t="shared" si="313"/>
        <v>0</v>
      </c>
      <c r="AU103" s="115">
        <f t="shared" si="313"/>
        <v>0</v>
      </c>
      <c r="AV103" s="115">
        <f t="shared" si="313"/>
        <v>0</v>
      </c>
      <c r="AW103" s="115">
        <f t="shared" si="313"/>
        <v>0</v>
      </c>
      <c r="AX103" s="115">
        <f t="shared" si="313"/>
        <v>0</v>
      </c>
      <c r="AY103" s="115">
        <f t="shared" si="313"/>
        <v>0</v>
      </c>
      <c r="AZ103" s="115">
        <f t="shared" si="313"/>
        <v>0</v>
      </c>
      <c r="BA103" s="115">
        <f t="shared" si="313"/>
        <v>0</v>
      </c>
      <c r="BC103" s="76">
        <f t="shared" ref="BC103:BR103" ca="1" si="314">SUMIFS($G103:$BA103,$G$4:$BA$4,BC$4,$G$3:$BA$3,BC$3)</f>
        <v>0</v>
      </c>
      <c r="BD103" s="76">
        <f t="shared" ca="1" si="314"/>
        <v>0</v>
      </c>
      <c r="BE103" s="76">
        <f t="shared" ca="1" si="314"/>
        <v>0</v>
      </c>
      <c r="BF103" s="76">
        <f t="shared" ca="1" si="314"/>
        <v>0</v>
      </c>
      <c r="BG103" s="76">
        <f t="shared" ca="1" si="314"/>
        <v>0</v>
      </c>
      <c r="BH103" s="76">
        <f t="shared" ca="1" si="314"/>
        <v>0</v>
      </c>
      <c r="BI103" s="76">
        <f t="shared" ca="1" si="314"/>
        <v>0</v>
      </c>
      <c r="BJ103" s="76">
        <f t="shared" ca="1" si="314"/>
        <v>0</v>
      </c>
      <c r="BK103" s="76">
        <f t="shared" ca="1" si="314"/>
        <v>0</v>
      </c>
      <c r="BL103" s="76">
        <f t="shared" ca="1" si="314"/>
        <v>0</v>
      </c>
      <c r="BM103" s="76">
        <f t="shared" ca="1" si="314"/>
        <v>0</v>
      </c>
      <c r="BN103" s="76">
        <f t="shared" ca="1" si="314"/>
        <v>0</v>
      </c>
      <c r="BO103" s="76">
        <f t="shared" ca="1" si="314"/>
        <v>0</v>
      </c>
      <c r="BP103" s="76">
        <f t="shared" ca="1" si="314"/>
        <v>0</v>
      </c>
      <c r="BQ103" s="76">
        <f t="shared" ca="1" si="314"/>
        <v>0</v>
      </c>
      <c r="BR103" s="76">
        <f t="shared" ca="1" si="314"/>
        <v>0</v>
      </c>
      <c r="BS103" s="50"/>
      <c r="BT103" s="76">
        <f t="shared" ref="BT103:BW103" ca="1" si="315">SUMIFS($G103:$BA103,$G$4:$BA$4,BT$4)</f>
        <v>0</v>
      </c>
      <c r="BU103" s="76">
        <f t="shared" ca="1" si="315"/>
        <v>0</v>
      </c>
      <c r="BV103" s="76">
        <f t="shared" ca="1" si="315"/>
        <v>0</v>
      </c>
      <c r="BW103" s="76">
        <f t="shared" ca="1" si="315"/>
        <v>0</v>
      </c>
      <c r="BX103" s="76"/>
    </row>
    <row r="104" spans="1:76" s="114" customFormat="1" outlineLevel="1">
      <c r="A104" s="112"/>
      <c r="B104" s="50" t="str">
        <f>'Get Started'!$D$7&amp;" Cumulative New Investment"</f>
        <v>$ Cumulative New Investment</v>
      </c>
      <c r="C104" s="31" t="str">
        <f>'Get Started'!$D$7</f>
        <v>$</v>
      </c>
      <c r="D104" s="113" t="s">
        <v>238</v>
      </c>
      <c r="F104" s="116">
        <v>0</v>
      </c>
      <c r="G104" s="115">
        <f t="shared" ref="G104:BA104" si="316">SUM(G103:G103)+F104</f>
        <v>0</v>
      </c>
      <c r="H104" s="115">
        <f t="shared" si="316"/>
        <v>0</v>
      </c>
      <c r="I104" s="115">
        <f t="shared" si="316"/>
        <v>0</v>
      </c>
      <c r="J104" s="115">
        <f t="shared" si="316"/>
        <v>0</v>
      </c>
      <c r="K104" s="115">
        <f t="shared" si="316"/>
        <v>0</v>
      </c>
      <c r="L104" s="115">
        <f t="shared" si="316"/>
        <v>0</v>
      </c>
      <c r="M104" s="115">
        <f t="shared" si="316"/>
        <v>0</v>
      </c>
      <c r="N104" s="115">
        <f t="shared" si="316"/>
        <v>0</v>
      </c>
      <c r="O104" s="115">
        <f t="shared" si="316"/>
        <v>0</v>
      </c>
      <c r="P104" s="115">
        <f t="shared" si="316"/>
        <v>0</v>
      </c>
      <c r="Q104" s="115">
        <f t="shared" si="316"/>
        <v>0</v>
      </c>
      <c r="R104" s="115">
        <f t="shared" si="316"/>
        <v>0</v>
      </c>
      <c r="S104" s="115">
        <f t="shared" si="316"/>
        <v>0</v>
      </c>
      <c r="T104" s="115">
        <f t="shared" si="316"/>
        <v>0</v>
      </c>
      <c r="U104" s="115">
        <f t="shared" si="316"/>
        <v>0</v>
      </c>
      <c r="V104" s="115">
        <f t="shared" si="316"/>
        <v>0</v>
      </c>
      <c r="W104" s="115">
        <f t="shared" si="316"/>
        <v>0</v>
      </c>
      <c r="X104" s="115">
        <f t="shared" si="316"/>
        <v>0</v>
      </c>
      <c r="Y104" s="115">
        <f t="shared" si="316"/>
        <v>0</v>
      </c>
      <c r="Z104" s="115">
        <f t="shared" si="316"/>
        <v>0</v>
      </c>
      <c r="AA104" s="115">
        <f t="shared" si="316"/>
        <v>0</v>
      </c>
      <c r="AB104" s="115">
        <f t="shared" si="316"/>
        <v>0</v>
      </c>
      <c r="AC104" s="115">
        <f t="shared" si="316"/>
        <v>0</v>
      </c>
      <c r="AD104" s="115">
        <f t="shared" si="316"/>
        <v>0</v>
      </c>
      <c r="AE104" s="115">
        <f t="shared" si="316"/>
        <v>0</v>
      </c>
      <c r="AF104" s="115">
        <f t="shared" si="316"/>
        <v>0</v>
      </c>
      <c r="AG104" s="115">
        <f t="shared" si="316"/>
        <v>0</v>
      </c>
      <c r="AH104" s="115">
        <f t="shared" si="316"/>
        <v>0</v>
      </c>
      <c r="AI104" s="115">
        <f t="shared" si="316"/>
        <v>0</v>
      </c>
      <c r="AJ104" s="115">
        <f t="shared" si="316"/>
        <v>0</v>
      </c>
      <c r="AK104" s="115">
        <f t="shared" si="316"/>
        <v>0</v>
      </c>
      <c r="AL104" s="115">
        <f t="shared" si="316"/>
        <v>0</v>
      </c>
      <c r="AM104" s="115">
        <f t="shared" si="316"/>
        <v>0</v>
      </c>
      <c r="AN104" s="115">
        <f t="shared" si="316"/>
        <v>0</v>
      </c>
      <c r="AO104" s="115">
        <f t="shared" si="316"/>
        <v>0</v>
      </c>
      <c r="AP104" s="115">
        <f t="shared" si="316"/>
        <v>0</v>
      </c>
      <c r="AQ104" s="115">
        <f t="shared" si="316"/>
        <v>0</v>
      </c>
      <c r="AR104" s="115">
        <f t="shared" si="316"/>
        <v>0</v>
      </c>
      <c r="AS104" s="115">
        <f t="shared" si="316"/>
        <v>0</v>
      </c>
      <c r="AT104" s="115">
        <f t="shared" si="316"/>
        <v>0</v>
      </c>
      <c r="AU104" s="115">
        <f t="shared" si="316"/>
        <v>0</v>
      </c>
      <c r="AV104" s="115">
        <f t="shared" si="316"/>
        <v>0</v>
      </c>
      <c r="AW104" s="115">
        <f t="shared" si="316"/>
        <v>0</v>
      </c>
      <c r="AX104" s="115">
        <f t="shared" si="316"/>
        <v>0</v>
      </c>
      <c r="AY104" s="115">
        <f t="shared" si="316"/>
        <v>0</v>
      </c>
      <c r="AZ104" s="115">
        <f t="shared" si="316"/>
        <v>0</v>
      </c>
      <c r="BA104" s="115">
        <f t="shared" si="316"/>
        <v>0</v>
      </c>
      <c r="BC104" s="74">
        <f t="shared" ref="BC104:BR104" ca="1" si="317">INDEX($G104:$BA104,1,MATCH(BC$6,$G$6:$BA$6,0))</f>
        <v>0</v>
      </c>
      <c r="BD104" s="74">
        <f t="shared" ca="1" si="317"/>
        <v>0</v>
      </c>
      <c r="BE104" s="74">
        <f t="shared" ca="1" si="317"/>
        <v>0</v>
      </c>
      <c r="BF104" s="74">
        <f t="shared" ca="1" si="317"/>
        <v>0</v>
      </c>
      <c r="BG104" s="74">
        <f t="shared" ca="1" si="317"/>
        <v>0</v>
      </c>
      <c r="BH104" s="74">
        <f t="shared" ca="1" si="317"/>
        <v>0</v>
      </c>
      <c r="BI104" s="74">
        <f t="shared" ca="1" si="317"/>
        <v>0</v>
      </c>
      <c r="BJ104" s="74">
        <f t="shared" ca="1" si="317"/>
        <v>0</v>
      </c>
      <c r="BK104" s="74">
        <f t="shared" ca="1" si="317"/>
        <v>0</v>
      </c>
      <c r="BL104" s="74">
        <f t="shared" ca="1" si="317"/>
        <v>0</v>
      </c>
      <c r="BM104" s="74">
        <f t="shared" ca="1" si="317"/>
        <v>0</v>
      </c>
      <c r="BN104" s="74">
        <f t="shared" ca="1" si="317"/>
        <v>0</v>
      </c>
      <c r="BO104" s="74">
        <f t="shared" ca="1" si="317"/>
        <v>0</v>
      </c>
      <c r="BP104" s="74">
        <f t="shared" ca="1" si="317"/>
        <v>0</v>
      </c>
      <c r="BQ104" s="74">
        <f t="shared" ca="1" si="317"/>
        <v>0</v>
      </c>
      <c r="BR104" s="74">
        <f t="shared" ca="1" si="317"/>
        <v>0</v>
      </c>
      <c r="BS104" s="74"/>
      <c r="BT104" s="74">
        <f ca="1">INDEX($G104:$BA104,1,MATCH(BT$6,$G$6:$BA$6,0))</f>
        <v>0</v>
      </c>
      <c r="BU104" s="74">
        <f ca="1">INDEX($G104:$BA104,1,MATCH(BU$6,$G$6:$BA$6,0))</f>
        <v>0</v>
      </c>
      <c r="BV104" s="74">
        <f ca="1">INDEX($G104:$BA104,1,MATCH(BV$6,$G$6:$BA$6,0))</f>
        <v>0</v>
      </c>
      <c r="BW104" s="74">
        <f ca="1">INDEX($G104:$BA104,1,MATCH(BW$6,$G$6:$BA$6,0))</f>
        <v>0</v>
      </c>
      <c r="BX104" s="74"/>
    </row>
    <row r="105" spans="1:76" s="114" customFormat="1" outlineLevel="1">
      <c r="A105" s="112"/>
      <c r="B105" s="50"/>
      <c r="C105" s="31"/>
      <c r="D105" s="113"/>
      <c r="F105" s="115"/>
      <c r="G105" s="115"/>
      <c r="H105" s="115"/>
      <c r="I105" s="115"/>
      <c r="J105" s="115"/>
      <c r="K105" s="115"/>
      <c r="L105" s="115"/>
      <c r="M105" s="115"/>
      <c r="BD105" s="76"/>
      <c r="BE105" s="76"/>
      <c r="BF105" s="76"/>
      <c r="BG105" s="76"/>
      <c r="BH105" s="76"/>
      <c r="BI105" s="76"/>
      <c r="BJ105" s="76"/>
      <c r="BK105" s="76"/>
      <c r="BL105" s="76"/>
      <c r="BM105" s="76"/>
      <c r="BN105" s="76"/>
      <c r="BO105" s="76"/>
      <c r="BP105" s="76"/>
      <c r="BQ105" s="76"/>
      <c r="BR105" s="76"/>
      <c r="BS105" s="50"/>
      <c r="BT105" s="76"/>
      <c r="BU105" s="76"/>
      <c r="BV105" s="76"/>
      <c r="BW105" s="76"/>
      <c r="BX105" s="76"/>
    </row>
    <row r="106" spans="1:76" s="114" customFormat="1" outlineLevel="1">
      <c r="A106" s="112"/>
      <c r="B106" s="58" t="s">
        <v>239</v>
      </c>
      <c r="C106" s="31"/>
      <c r="D106" s="113"/>
      <c r="F106" s="115"/>
      <c r="G106" s="115"/>
      <c r="H106" s="115"/>
      <c r="I106" s="115"/>
      <c r="J106" s="115"/>
      <c r="K106" s="115"/>
      <c r="L106" s="115"/>
      <c r="M106" s="115"/>
      <c r="BD106" s="76"/>
      <c r="BE106" s="76"/>
      <c r="BF106" s="76"/>
      <c r="BG106" s="76"/>
      <c r="BH106" s="76"/>
      <c r="BI106" s="76"/>
      <c r="BJ106" s="76"/>
      <c r="BK106" s="76"/>
      <c r="BL106" s="76"/>
      <c r="BM106" s="76"/>
      <c r="BN106" s="76"/>
      <c r="BO106" s="76"/>
      <c r="BP106" s="76"/>
      <c r="BQ106" s="76"/>
      <c r="BR106" s="76"/>
      <c r="BS106" s="50"/>
      <c r="BT106" s="76"/>
      <c r="BU106" s="76"/>
      <c r="BV106" s="76"/>
      <c r="BW106" s="76"/>
      <c r="BX106" s="76"/>
    </row>
    <row r="107" spans="1:76" s="114" customFormat="1" outlineLevel="1">
      <c r="A107" s="112"/>
      <c r="B107" s="50" t="str">
        <f>'Get Started'!$D$7&amp;" Investment through Equity Instruments"</f>
        <v>$ Investment through Equity Instruments</v>
      </c>
      <c r="C107" s="31" t="str">
        <f>'Get Started'!$D$7</f>
        <v>$</v>
      </c>
      <c r="D107" s="113" t="s">
        <v>240</v>
      </c>
      <c r="F107" s="115"/>
      <c r="G107" s="115">
        <f t="shared" ref="G107:BA107" si="318">G103-G108</f>
        <v>0</v>
      </c>
      <c r="H107" s="115">
        <f t="shared" si="318"/>
        <v>0</v>
      </c>
      <c r="I107" s="115">
        <f t="shared" si="318"/>
        <v>0</v>
      </c>
      <c r="J107" s="115">
        <f t="shared" si="318"/>
        <v>0</v>
      </c>
      <c r="K107" s="115">
        <f t="shared" si="318"/>
        <v>0</v>
      </c>
      <c r="L107" s="115">
        <f t="shared" si="318"/>
        <v>0</v>
      </c>
      <c r="M107" s="115">
        <f t="shared" si="318"/>
        <v>0</v>
      </c>
      <c r="N107" s="115">
        <f t="shared" si="318"/>
        <v>0</v>
      </c>
      <c r="O107" s="115">
        <f t="shared" si="318"/>
        <v>0</v>
      </c>
      <c r="P107" s="115">
        <f t="shared" si="318"/>
        <v>0</v>
      </c>
      <c r="Q107" s="115">
        <f t="shared" si="318"/>
        <v>0</v>
      </c>
      <c r="R107" s="115">
        <f t="shared" si="318"/>
        <v>0</v>
      </c>
      <c r="S107" s="115">
        <f t="shared" si="318"/>
        <v>0</v>
      </c>
      <c r="T107" s="115">
        <f t="shared" si="318"/>
        <v>0</v>
      </c>
      <c r="U107" s="115">
        <f t="shared" si="318"/>
        <v>0</v>
      </c>
      <c r="V107" s="115">
        <f t="shared" si="318"/>
        <v>0</v>
      </c>
      <c r="W107" s="115">
        <f t="shared" si="318"/>
        <v>0</v>
      </c>
      <c r="X107" s="115">
        <f t="shared" si="318"/>
        <v>0</v>
      </c>
      <c r="Y107" s="115">
        <f t="shared" si="318"/>
        <v>0</v>
      </c>
      <c r="Z107" s="115">
        <f t="shared" si="318"/>
        <v>0</v>
      </c>
      <c r="AA107" s="115">
        <f t="shared" si="318"/>
        <v>0</v>
      </c>
      <c r="AB107" s="115">
        <f t="shared" si="318"/>
        <v>0</v>
      </c>
      <c r="AC107" s="115">
        <f t="shared" si="318"/>
        <v>0</v>
      </c>
      <c r="AD107" s="115">
        <f t="shared" si="318"/>
        <v>0</v>
      </c>
      <c r="AE107" s="115">
        <f t="shared" si="318"/>
        <v>0</v>
      </c>
      <c r="AF107" s="115">
        <f t="shared" si="318"/>
        <v>0</v>
      </c>
      <c r="AG107" s="115">
        <f t="shared" si="318"/>
        <v>0</v>
      </c>
      <c r="AH107" s="115">
        <f t="shared" si="318"/>
        <v>0</v>
      </c>
      <c r="AI107" s="115">
        <f t="shared" si="318"/>
        <v>0</v>
      </c>
      <c r="AJ107" s="115">
        <f t="shared" si="318"/>
        <v>0</v>
      </c>
      <c r="AK107" s="115">
        <f t="shared" si="318"/>
        <v>0</v>
      </c>
      <c r="AL107" s="115">
        <f t="shared" si="318"/>
        <v>0</v>
      </c>
      <c r="AM107" s="115">
        <f t="shared" si="318"/>
        <v>0</v>
      </c>
      <c r="AN107" s="115">
        <f t="shared" si="318"/>
        <v>0</v>
      </c>
      <c r="AO107" s="115">
        <f t="shared" si="318"/>
        <v>0</v>
      </c>
      <c r="AP107" s="115">
        <f t="shared" si="318"/>
        <v>0</v>
      </c>
      <c r="AQ107" s="115">
        <f t="shared" si="318"/>
        <v>0</v>
      </c>
      <c r="AR107" s="115">
        <f t="shared" si="318"/>
        <v>0</v>
      </c>
      <c r="AS107" s="115">
        <f t="shared" si="318"/>
        <v>0</v>
      </c>
      <c r="AT107" s="115">
        <f t="shared" si="318"/>
        <v>0</v>
      </c>
      <c r="AU107" s="115">
        <f t="shared" si="318"/>
        <v>0</v>
      </c>
      <c r="AV107" s="115">
        <f t="shared" si="318"/>
        <v>0</v>
      </c>
      <c r="AW107" s="115">
        <f t="shared" si="318"/>
        <v>0</v>
      </c>
      <c r="AX107" s="115">
        <f t="shared" si="318"/>
        <v>0</v>
      </c>
      <c r="AY107" s="115">
        <f t="shared" si="318"/>
        <v>0</v>
      </c>
      <c r="AZ107" s="115">
        <f t="shared" si="318"/>
        <v>0</v>
      </c>
      <c r="BA107" s="115">
        <f t="shared" si="318"/>
        <v>0</v>
      </c>
      <c r="BC107" s="76">
        <f t="shared" ref="BC107:BR109" ca="1" si="319">SUMIFS($G107:$BA107,$G$4:$BA$4,BC$4,$G$3:$BA$3,BC$3)</f>
        <v>0</v>
      </c>
      <c r="BD107" s="76">
        <f t="shared" ca="1" si="319"/>
        <v>0</v>
      </c>
      <c r="BE107" s="76">
        <f t="shared" ca="1" si="319"/>
        <v>0</v>
      </c>
      <c r="BF107" s="76">
        <f t="shared" ca="1" si="319"/>
        <v>0</v>
      </c>
      <c r="BG107" s="76">
        <f t="shared" ca="1" si="319"/>
        <v>0</v>
      </c>
      <c r="BH107" s="76">
        <f t="shared" ca="1" si="319"/>
        <v>0</v>
      </c>
      <c r="BI107" s="76">
        <f t="shared" ca="1" si="319"/>
        <v>0</v>
      </c>
      <c r="BJ107" s="76">
        <f t="shared" ca="1" si="319"/>
        <v>0</v>
      </c>
      <c r="BK107" s="76">
        <f t="shared" ca="1" si="319"/>
        <v>0</v>
      </c>
      <c r="BL107" s="76">
        <f t="shared" ca="1" si="319"/>
        <v>0</v>
      </c>
      <c r="BM107" s="76">
        <f t="shared" ca="1" si="319"/>
        <v>0</v>
      </c>
      <c r="BN107" s="76">
        <f t="shared" ca="1" si="319"/>
        <v>0</v>
      </c>
      <c r="BO107" s="76">
        <f t="shared" ca="1" si="319"/>
        <v>0</v>
      </c>
      <c r="BP107" s="76">
        <f t="shared" ca="1" si="319"/>
        <v>0</v>
      </c>
      <c r="BQ107" s="76">
        <f t="shared" ca="1" si="319"/>
        <v>0</v>
      </c>
      <c r="BR107" s="76">
        <f t="shared" ca="1" si="319"/>
        <v>0</v>
      </c>
      <c r="BS107" s="50"/>
      <c r="BT107" s="76">
        <f t="shared" ref="BT107:BW109" ca="1" si="320">SUMIFS($G107:$BA107,$G$4:$BA$4,BT$4)</f>
        <v>0</v>
      </c>
      <c r="BU107" s="76">
        <f t="shared" ca="1" si="320"/>
        <v>0</v>
      </c>
      <c r="BV107" s="76">
        <f t="shared" ca="1" si="320"/>
        <v>0</v>
      </c>
      <c r="BW107" s="76">
        <f t="shared" ca="1" si="320"/>
        <v>0</v>
      </c>
      <c r="BX107" s="76"/>
    </row>
    <row r="108" spans="1:76" s="114" customFormat="1" outlineLevel="1">
      <c r="A108" s="112"/>
      <c r="B108" s="50" t="str">
        <f>'Get Started'!$D$7&amp;" Investment through New Convertible Notes or SAFEs"</f>
        <v>$ Investment through New Convertible Notes or SAFEs</v>
      </c>
      <c r="C108" s="31" t="str">
        <f>'Get Started'!$D$7</f>
        <v>$</v>
      </c>
      <c r="D108" s="113" t="s">
        <v>241</v>
      </c>
      <c r="F108" s="115"/>
      <c r="G108" s="32">
        <v>0</v>
      </c>
      <c r="H108" s="32">
        <v>0</v>
      </c>
      <c r="I108" s="32">
        <v>0</v>
      </c>
      <c r="J108" s="32">
        <v>0</v>
      </c>
      <c r="K108" s="32">
        <v>0</v>
      </c>
      <c r="L108" s="32">
        <v>0</v>
      </c>
      <c r="M108" s="32">
        <v>0</v>
      </c>
      <c r="N108" s="32">
        <v>0</v>
      </c>
      <c r="O108" s="32">
        <v>0</v>
      </c>
      <c r="P108" s="32">
        <v>0</v>
      </c>
      <c r="Q108" s="32">
        <v>0</v>
      </c>
      <c r="R108" s="32">
        <v>0</v>
      </c>
      <c r="S108" s="32">
        <v>0</v>
      </c>
      <c r="T108" s="32">
        <v>0</v>
      </c>
      <c r="U108" s="32">
        <v>0</v>
      </c>
      <c r="V108" s="32">
        <v>0</v>
      </c>
      <c r="W108" s="32">
        <v>0</v>
      </c>
      <c r="X108" s="32">
        <v>0</v>
      </c>
      <c r="Y108" s="32">
        <v>0</v>
      </c>
      <c r="Z108" s="32">
        <v>0</v>
      </c>
      <c r="AA108" s="32">
        <v>0</v>
      </c>
      <c r="AB108" s="32">
        <v>0</v>
      </c>
      <c r="AC108" s="32">
        <v>0</v>
      </c>
      <c r="AD108" s="32">
        <v>0</v>
      </c>
      <c r="AE108" s="32">
        <v>0</v>
      </c>
      <c r="AF108" s="32">
        <v>0</v>
      </c>
      <c r="AG108" s="32">
        <v>0</v>
      </c>
      <c r="AH108" s="32">
        <v>0</v>
      </c>
      <c r="AI108" s="32">
        <v>0</v>
      </c>
      <c r="AJ108" s="32">
        <v>0</v>
      </c>
      <c r="AK108" s="32">
        <v>0</v>
      </c>
      <c r="AL108" s="32">
        <v>0</v>
      </c>
      <c r="AM108" s="32">
        <v>0</v>
      </c>
      <c r="AN108" s="32">
        <v>0</v>
      </c>
      <c r="AO108" s="32">
        <v>0</v>
      </c>
      <c r="AP108" s="32">
        <v>0</v>
      </c>
      <c r="AQ108" s="32">
        <v>0</v>
      </c>
      <c r="AR108" s="32">
        <v>0</v>
      </c>
      <c r="AS108" s="32">
        <v>0</v>
      </c>
      <c r="AT108" s="32">
        <v>0</v>
      </c>
      <c r="AU108" s="32">
        <v>0</v>
      </c>
      <c r="AV108" s="32">
        <v>0</v>
      </c>
      <c r="AW108" s="32">
        <v>0</v>
      </c>
      <c r="AX108" s="32">
        <v>0</v>
      </c>
      <c r="AY108" s="32">
        <v>0</v>
      </c>
      <c r="AZ108" s="32">
        <v>0</v>
      </c>
      <c r="BA108" s="32">
        <v>0</v>
      </c>
      <c r="BC108" s="76">
        <f t="shared" ca="1" si="319"/>
        <v>0</v>
      </c>
      <c r="BD108" s="76">
        <f t="shared" ca="1" si="319"/>
        <v>0</v>
      </c>
      <c r="BE108" s="76">
        <f t="shared" ca="1" si="319"/>
        <v>0</v>
      </c>
      <c r="BF108" s="76">
        <f t="shared" ca="1" si="319"/>
        <v>0</v>
      </c>
      <c r="BG108" s="76">
        <f t="shared" ca="1" si="319"/>
        <v>0</v>
      </c>
      <c r="BH108" s="76">
        <f t="shared" ca="1" si="319"/>
        <v>0</v>
      </c>
      <c r="BI108" s="76">
        <f t="shared" ca="1" si="319"/>
        <v>0</v>
      </c>
      <c r="BJ108" s="76">
        <f t="shared" ca="1" si="319"/>
        <v>0</v>
      </c>
      <c r="BK108" s="76">
        <f t="shared" ca="1" si="319"/>
        <v>0</v>
      </c>
      <c r="BL108" s="76">
        <f t="shared" ca="1" si="319"/>
        <v>0</v>
      </c>
      <c r="BM108" s="76">
        <f t="shared" ca="1" si="319"/>
        <v>0</v>
      </c>
      <c r="BN108" s="76">
        <f t="shared" ca="1" si="319"/>
        <v>0</v>
      </c>
      <c r="BO108" s="76">
        <f t="shared" ca="1" si="319"/>
        <v>0</v>
      </c>
      <c r="BP108" s="76">
        <f t="shared" ca="1" si="319"/>
        <v>0</v>
      </c>
      <c r="BQ108" s="76">
        <f t="shared" ca="1" si="319"/>
        <v>0</v>
      </c>
      <c r="BR108" s="76">
        <f t="shared" ca="1" si="319"/>
        <v>0</v>
      </c>
      <c r="BS108" s="50"/>
      <c r="BT108" s="76">
        <f t="shared" ca="1" si="320"/>
        <v>0</v>
      </c>
      <c r="BU108" s="76">
        <f t="shared" ca="1" si="320"/>
        <v>0</v>
      </c>
      <c r="BV108" s="76">
        <f t="shared" ca="1" si="320"/>
        <v>0</v>
      </c>
      <c r="BW108" s="76">
        <f t="shared" ca="1" si="320"/>
        <v>0</v>
      </c>
      <c r="BX108" s="76"/>
    </row>
    <row r="109" spans="1:76" s="114" customFormat="1" outlineLevel="1">
      <c r="A109" s="112"/>
      <c r="B109" s="50" t="str">
        <f>'Get Started'!$D$7&amp;" Converted Amount of Convertible Notes or SAFEs"</f>
        <v>$ Converted Amount of Convertible Notes or SAFEs</v>
      </c>
      <c r="C109" s="31" t="str">
        <f>'Get Started'!$D$7</f>
        <v>$</v>
      </c>
      <c r="D109" s="113" t="s">
        <v>300</v>
      </c>
      <c r="F109" s="115"/>
      <c r="G109" s="130">
        <f>IF(G107&lt;&gt;0,SUM($F108:F108),0)</f>
        <v>0</v>
      </c>
      <c r="H109" s="130">
        <f>IF(H107&lt;&gt;0,SUM($F108:G108),0)</f>
        <v>0</v>
      </c>
      <c r="I109" s="130">
        <f>IF(I107&lt;&gt;0,SUM($F108:H108),0)</f>
        <v>0</v>
      </c>
      <c r="J109" s="130">
        <f>IF(J107&lt;&gt;0,SUM($F108:I108),0)</f>
        <v>0</v>
      </c>
      <c r="K109" s="130">
        <f>IF(K107&lt;&gt;0,SUM($F108:J108),0)</f>
        <v>0</v>
      </c>
      <c r="L109" s="130">
        <f>IF(L107&lt;&gt;0,SUM($F108:K108),0)</f>
        <v>0</v>
      </c>
      <c r="M109" s="130">
        <f>IF(M107&lt;&gt;0,SUM($F108:L108),0)</f>
        <v>0</v>
      </c>
      <c r="N109" s="130">
        <f>IF(N107&lt;&gt;0,SUM($F108:M108),0)</f>
        <v>0</v>
      </c>
      <c r="O109" s="130">
        <f>IF(O107&lt;&gt;0,SUM($F108:N108),0)</f>
        <v>0</v>
      </c>
      <c r="P109" s="130">
        <f>IF(P107&lt;&gt;0,SUM($F108:O108),0)</f>
        <v>0</v>
      </c>
      <c r="Q109" s="130">
        <f>IF(Q107&lt;&gt;0,SUM($F108:P108),0)</f>
        <v>0</v>
      </c>
      <c r="R109" s="130">
        <f>IF(R107&lt;&gt;0,SUM($F108:Q108),0)</f>
        <v>0</v>
      </c>
      <c r="S109" s="130">
        <f>IF(S107&lt;&gt;0,SUM($F108:R108),0)</f>
        <v>0</v>
      </c>
      <c r="T109" s="130">
        <f>IF(T107&lt;&gt;0,SUM($F108:S108),0)</f>
        <v>0</v>
      </c>
      <c r="U109" s="130">
        <f>IF(U107&lt;&gt;0,SUM($F108:T108),0)</f>
        <v>0</v>
      </c>
      <c r="V109" s="130">
        <f>IF(V107&lt;&gt;0,SUM($F108:U108),0)</f>
        <v>0</v>
      </c>
      <c r="W109" s="130">
        <f>IF(W107&lt;&gt;0,SUM($F108:V108),0)</f>
        <v>0</v>
      </c>
      <c r="X109" s="130">
        <f>IF(X107&lt;&gt;0,SUM($F108:W108),0)</f>
        <v>0</v>
      </c>
      <c r="Y109" s="130">
        <f>IF(Y107&lt;&gt;0,SUM($F108:X108),0)</f>
        <v>0</v>
      </c>
      <c r="Z109" s="130">
        <f>IF(Z107&lt;&gt;0,SUM($F108:Y108),0)</f>
        <v>0</v>
      </c>
      <c r="AA109" s="130">
        <f>IF(AA107&lt;&gt;0,SUM($F108:Z108),0)</f>
        <v>0</v>
      </c>
      <c r="AB109" s="130">
        <f>IF(AB107&lt;&gt;0,SUM($F108:AA108),0)</f>
        <v>0</v>
      </c>
      <c r="AC109" s="130">
        <f>IF(AC107&lt;&gt;0,SUM($F108:AB108),0)</f>
        <v>0</v>
      </c>
      <c r="AD109" s="130">
        <f>IF(AD107&lt;&gt;0,SUM($F108:AC108),0)</f>
        <v>0</v>
      </c>
      <c r="AE109" s="130">
        <f>IF(AE107&lt;&gt;0,SUM($F108:AD108),0)</f>
        <v>0</v>
      </c>
      <c r="AF109" s="130">
        <f>IF(AF107&lt;&gt;0,SUM($F108:AE108),0)</f>
        <v>0</v>
      </c>
      <c r="AG109" s="130">
        <f>IF(AG107&lt;&gt;0,SUM($F108:AF108),0)</f>
        <v>0</v>
      </c>
      <c r="AH109" s="130">
        <f>IF(AH107&lt;&gt;0,SUM($F108:AG108),0)</f>
        <v>0</v>
      </c>
      <c r="AI109" s="130">
        <f>IF(AI107&lt;&gt;0,SUM($F108:AH108),0)</f>
        <v>0</v>
      </c>
      <c r="AJ109" s="130">
        <f>IF(AJ107&lt;&gt;0,SUM($F108:AI108),0)</f>
        <v>0</v>
      </c>
      <c r="AK109" s="130">
        <f>IF(AK107&lt;&gt;0,SUM($F108:AJ108),0)</f>
        <v>0</v>
      </c>
      <c r="AL109" s="130">
        <f>IF(AL107&lt;&gt;0,SUM($F108:AK108),0)</f>
        <v>0</v>
      </c>
      <c r="AM109" s="130">
        <f>IF(AM107&lt;&gt;0,SUM($F108:AL108),0)</f>
        <v>0</v>
      </c>
      <c r="AN109" s="130">
        <f>IF(AN107&lt;&gt;0,SUM($F108:AM108),0)</f>
        <v>0</v>
      </c>
      <c r="AO109" s="130">
        <f>IF(AO107&lt;&gt;0,SUM($F108:AN108),0)</f>
        <v>0</v>
      </c>
      <c r="AP109" s="130">
        <f>IF(AP107&lt;&gt;0,SUM($F108:AO108),0)</f>
        <v>0</v>
      </c>
      <c r="AQ109" s="130">
        <f>IF(AQ107&lt;&gt;0,SUM($F108:AP108),0)</f>
        <v>0</v>
      </c>
      <c r="AR109" s="130">
        <f>IF(AR107&lt;&gt;0,SUM($F108:AQ108),0)</f>
        <v>0</v>
      </c>
      <c r="AS109" s="130">
        <f>IF(AS107&lt;&gt;0,SUM($F108:AR108),0)</f>
        <v>0</v>
      </c>
      <c r="AT109" s="130">
        <f>IF(AT107&lt;&gt;0,SUM($F108:AS108),0)</f>
        <v>0</v>
      </c>
      <c r="AU109" s="130">
        <f>IF(AU107&lt;&gt;0,SUM($F108:AT108),0)</f>
        <v>0</v>
      </c>
      <c r="AV109" s="130">
        <f>IF(AV107&lt;&gt;0,SUM($F108:AU108),0)</f>
        <v>0</v>
      </c>
      <c r="AW109" s="130">
        <f>IF(AW107&lt;&gt;0,SUM($F108:AV108),0)</f>
        <v>0</v>
      </c>
      <c r="AX109" s="130">
        <f>IF(AX107&lt;&gt;0,SUM($F108:AW108),0)</f>
        <v>0</v>
      </c>
      <c r="AY109" s="130">
        <f>IF(AY107&lt;&gt;0,SUM($F108:AX108),0)</f>
        <v>0</v>
      </c>
      <c r="AZ109" s="130">
        <f>IF(AZ107&lt;&gt;0,SUM($F108:AY108),0)</f>
        <v>0</v>
      </c>
      <c r="BA109" s="130">
        <f>IF(BA107&lt;&gt;0,SUM($F108:AZ108),0)</f>
        <v>0</v>
      </c>
      <c r="BC109" s="76">
        <f t="shared" ca="1" si="319"/>
        <v>0</v>
      </c>
      <c r="BD109" s="76">
        <f t="shared" ca="1" si="319"/>
        <v>0</v>
      </c>
      <c r="BE109" s="76">
        <f t="shared" ca="1" si="319"/>
        <v>0</v>
      </c>
      <c r="BF109" s="76">
        <f t="shared" ca="1" si="319"/>
        <v>0</v>
      </c>
      <c r="BG109" s="76">
        <f t="shared" ca="1" si="319"/>
        <v>0</v>
      </c>
      <c r="BH109" s="76">
        <f t="shared" ca="1" si="319"/>
        <v>0</v>
      </c>
      <c r="BI109" s="76">
        <f t="shared" ca="1" si="319"/>
        <v>0</v>
      </c>
      <c r="BJ109" s="76">
        <f t="shared" ca="1" si="319"/>
        <v>0</v>
      </c>
      <c r="BK109" s="76">
        <f t="shared" ca="1" si="319"/>
        <v>0</v>
      </c>
      <c r="BL109" s="76">
        <f t="shared" ca="1" si="319"/>
        <v>0</v>
      </c>
      <c r="BM109" s="76">
        <f t="shared" ca="1" si="319"/>
        <v>0</v>
      </c>
      <c r="BN109" s="76">
        <f t="shared" ca="1" si="319"/>
        <v>0</v>
      </c>
      <c r="BO109" s="76">
        <f t="shared" ca="1" si="319"/>
        <v>0</v>
      </c>
      <c r="BP109" s="76">
        <f t="shared" ca="1" si="319"/>
        <v>0</v>
      </c>
      <c r="BQ109" s="76">
        <f t="shared" ca="1" si="319"/>
        <v>0</v>
      </c>
      <c r="BR109" s="76">
        <f t="shared" ca="1" si="319"/>
        <v>0</v>
      </c>
      <c r="BS109" s="50"/>
      <c r="BT109" s="76">
        <f t="shared" ca="1" si="320"/>
        <v>0</v>
      </c>
      <c r="BU109" s="76">
        <f t="shared" ca="1" si="320"/>
        <v>0</v>
      </c>
      <c r="BV109" s="76">
        <f t="shared" ca="1" si="320"/>
        <v>0</v>
      </c>
      <c r="BW109" s="76">
        <f t="shared" ca="1" si="320"/>
        <v>0</v>
      </c>
      <c r="BX109" s="76"/>
    </row>
    <row r="110" spans="1:76" s="114" customFormat="1" outlineLevel="1">
      <c r="A110" s="112"/>
      <c r="B110" s="50" t="str">
        <f>'Get Started'!$D$7&amp;" Outstanding, Unconverted Convertible Notes or SAFEs"</f>
        <v>$ Outstanding, Unconverted Convertible Notes or SAFEs</v>
      </c>
      <c r="C110" s="31" t="str">
        <f>'Get Started'!$D$7</f>
        <v>$</v>
      </c>
      <c r="D110" s="113" t="s">
        <v>243</v>
      </c>
      <c r="F110" s="115"/>
      <c r="G110" s="115">
        <f t="shared" ref="G110:BA110" si="321">G108-G109+F110</f>
        <v>0</v>
      </c>
      <c r="H110" s="115">
        <f t="shared" si="321"/>
        <v>0</v>
      </c>
      <c r="I110" s="115">
        <f t="shared" si="321"/>
        <v>0</v>
      </c>
      <c r="J110" s="115">
        <f t="shared" si="321"/>
        <v>0</v>
      </c>
      <c r="K110" s="115">
        <f t="shared" si="321"/>
        <v>0</v>
      </c>
      <c r="L110" s="115">
        <f t="shared" si="321"/>
        <v>0</v>
      </c>
      <c r="M110" s="115">
        <f t="shared" si="321"/>
        <v>0</v>
      </c>
      <c r="N110" s="115">
        <f t="shared" si="321"/>
        <v>0</v>
      </c>
      <c r="O110" s="115">
        <f t="shared" si="321"/>
        <v>0</v>
      </c>
      <c r="P110" s="115">
        <f t="shared" si="321"/>
        <v>0</v>
      </c>
      <c r="Q110" s="115">
        <f t="shared" si="321"/>
        <v>0</v>
      </c>
      <c r="R110" s="115">
        <f t="shared" si="321"/>
        <v>0</v>
      </c>
      <c r="S110" s="115">
        <f t="shared" si="321"/>
        <v>0</v>
      </c>
      <c r="T110" s="115">
        <f t="shared" si="321"/>
        <v>0</v>
      </c>
      <c r="U110" s="115">
        <f t="shared" si="321"/>
        <v>0</v>
      </c>
      <c r="V110" s="115">
        <f t="shared" si="321"/>
        <v>0</v>
      </c>
      <c r="W110" s="115">
        <f t="shared" si="321"/>
        <v>0</v>
      </c>
      <c r="X110" s="115">
        <f t="shared" si="321"/>
        <v>0</v>
      </c>
      <c r="Y110" s="115">
        <f t="shared" si="321"/>
        <v>0</v>
      </c>
      <c r="Z110" s="115">
        <f t="shared" si="321"/>
        <v>0</v>
      </c>
      <c r="AA110" s="115">
        <f t="shared" si="321"/>
        <v>0</v>
      </c>
      <c r="AB110" s="115">
        <f t="shared" si="321"/>
        <v>0</v>
      </c>
      <c r="AC110" s="115">
        <f t="shared" si="321"/>
        <v>0</v>
      </c>
      <c r="AD110" s="115">
        <f t="shared" si="321"/>
        <v>0</v>
      </c>
      <c r="AE110" s="115">
        <f t="shared" si="321"/>
        <v>0</v>
      </c>
      <c r="AF110" s="115">
        <f t="shared" si="321"/>
        <v>0</v>
      </c>
      <c r="AG110" s="115">
        <f t="shared" si="321"/>
        <v>0</v>
      </c>
      <c r="AH110" s="115">
        <f t="shared" si="321"/>
        <v>0</v>
      </c>
      <c r="AI110" s="115">
        <f t="shared" si="321"/>
        <v>0</v>
      </c>
      <c r="AJ110" s="115">
        <f t="shared" si="321"/>
        <v>0</v>
      </c>
      <c r="AK110" s="115">
        <f t="shared" si="321"/>
        <v>0</v>
      </c>
      <c r="AL110" s="115">
        <f t="shared" si="321"/>
        <v>0</v>
      </c>
      <c r="AM110" s="115">
        <f t="shared" si="321"/>
        <v>0</v>
      </c>
      <c r="AN110" s="115">
        <f t="shared" si="321"/>
        <v>0</v>
      </c>
      <c r="AO110" s="115">
        <f t="shared" si="321"/>
        <v>0</v>
      </c>
      <c r="AP110" s="115">
        <f t="shared" si="321"/>
        <v>0</v>
      </c>
      <c r="AQ110" s="115">
        <f t="shared" si="321"/>
        <v>0</v>
      </c>
      <c r="AR110" s="115">
        <f t="shared" si="321"/>
        <v>0</v>
      </c>
      <c r="AS110" s="115">
        <f t="shared" si="321"/>
        <v>0</v>
      </c>
      <c r="AT110" s="115">
        <f t="shared" si="321"/>
        <v>0</v>
      </c>
      <c r="AU110" s="115">
        <f t="shared" si="321"/>
        <v>0</v>
      </c>
      <c r="AV110" s="115">
        <f t="shared" si="321"/>
        <v>0</v>
      </c>
      <c r="AW110" s="115">
        <f t="shared" si="321"/>
        <v>0</v>
      </c>
      <c r="AX110" s="115">
        <f t="shared" si="321"/>
        <v>0</v>
      </c>
      <c r="AY110" s="115">
        <f t="shared" si="321"/>
        <v>0</v>
      </c>
      <c r="AZ110" s="115">
        <f t="shared" si="321"/>
        <v>0</v>
      </c>
      <c r="BA110" s="115">
        <f t="shared" si="321"/>
        <v>0</v>
      </c>
      <c r="BC110" s="74">
        <f t="shared" ref="BC110:BR110" ca="1" si="322">INDEX($G110:$BA110,1,MATCH(BC$6,$G$6:$BA$6,0))</f>
        <v>0</v>
      </c>
      <c r="BD110" s="74">
        <f t="shared" ca="1" si="322"/>
        <v>0</v>
      </c>
      <c r="BE110" s="74">
        <f t="shared" ca="1" si="322"/>
        <v>0</v>
      </c>
      <c r="BF110" s="74">
        <f t="shared" ca="1" si="322"/>
        <v>0</v>
      </c>
      <c r="BG110" s="74">
        <f t="shared" ca="1" si="322"/>
        <v>0</v>
      </c>
      <c r="BH110" s="74">
        <f t="shared" ca="1" si="322"/>
        <v>0</v>
      </c>
      <c r="BI110" s="74">
        <f t="shared" ca="1" si="322"/>
        <v>0</v>
      </c>
      <c r="BJ110" s="74">
        <f t="shared" ca="1" si="322"/>
        <v>0</v>
      </c>
      <c r="BK110" s="74">
        <f t="shared" ca="1" si="322"/>
        <v>0</v>
      </c>
      <c r="BL110" s="74">
        <f t="shared" ca="1" si="322"/>
        <v>0</v>
      </c>
      <c r="BM110" s="74">
        <f t="shared" ca="1" si="322"/>
        <v>0</v>
      </c>
      <c r="BN110" s="74">
        <f t="shared" ca="1" si="322"/>
        <v>0</v>
      </c>
      <c r="BO110" s="74">
        <f t="shared" ca="1" si="322"/>
        <v>0</v>
      </c>
      <c r="BP110" s="74">
        <f t="shared" ca="1" si="322"/>
        <v>0</v>
      </c>
      <c r="BQ110" s="74">
        <f t="shared" ca="1" si="322"/>
        <v>0</v>
      </c>
      <c r="BR110" s="74">
        <f t="shared" ca="1" si="322"/>
        <v>0</v>
      </c>
      <c r="BS110" s="74"/>
      <c r="BT110" s="74">
        <f ca="1">INDEX($G110:$BA110,1,MATCH(BT$6,$G$6:$BA$6,0))</f>
        <v>0</v>
      </c>
      <c r="BU110" s="74">
        <f ca="1">INDEX($G110:$BA110,1,MATCH(BU$6,$G$6:$BA$6,0))</f>
        <v>0</v>
      </c>
      <c r="BV110" s="74">
        <f ca="1">INDEX($G110:$BA110,1,MATCH(BV$6,$G$6:$BA$6,0))</f>
        <v>0</v>
      </c>
      <c r="BW110" s="74">
        <f ca="1">INDEX($G110:$BA110,1,MATCH(BW$6,$G$6:$BA$6,0))</f>
        <v>0</v>
      </c>
      <c r="BX110" s="74"/>
    </row>
    <row r="111" spans="1:76" s="114" customFormat="1" outlineLevel="1">
      <c r="A111" s="112"/>
      <c r="B111" s="50" t="s">
        <v>244</v>
      </c>
      <c r="C111" s="31" t="s">
        <v>24</v>
      </c>
      <c r="D111" s="113" t="s">
        <v>245</v>
      </c>
      <c r="F111" s="115"/>
      <c r="G111" s="117">
        <v>0</v>
      </c>
      <c r="H111" s="117">
        <f t="shared" ref="H111:BA111" si="323">G111</f>
        <v>0</v>
      </c>
      <c r="I111" s="117">
        <f t="shared" si="323"/>
        <v>0</v>
      </c>
      <c r="J111" s="117">
        <f t="shared" si="323"/>
        <v>0</v>
      </c>
      <c r="K111" s="117">
        <f t="shared" si="323"/>
        <v>0</v>
      </c>
      <c r="L111" s="117">
        <f t="shared" si="323"/>
        <v>0</v>
      </c>
      <c r="M111" s="117">
        <f t="shared" si="323"/>
        <v>0</v>
      </c>
      <c r="N111" s="117">
        <f t="shared" si="323"/>
        <v>0</v>
      </c>
      <c r="O111" s="117">
        <f t="shared" si="323"/>
        <v>0</v>
      </c>
      <c r="P111" s="117">
        <f t="shared" si="323"/>
        <v>0</v>
      </c>
      <c r="Q111" s="117">
        <f t="shared" si="323"/>
        <v>0</v>
      </c>
      <c r="R111" s="117">
        <f t="shared" si="323"/>
        <v>0</v>
      </c>
      <c r="S111" s="117">
        <f t="shared" si="323"/>
        <v>0</v>
      </c>
      <c r="T111" s="117">
        <f t="shared" si="323"/>
        <v>0</v>
      </c>
      <c r="U111" s="117">
        <f t="shared" si="323"/>
        <v>0</v>
      </c>
      <c r="V111" s="117">
        <f t="shared" si="323"/>
        <v>0</v>
      </c>
      <c r="W111" s="117">
        <f t="shared" si="323"/>
        <v>0</v>
      </c>
      <c r="X111" s="117">
        <f t="shared" si="323"/>
        <v>0</v>
      </c>
      <c r="Y111" s="117">
        <f t="shared" si="323"/>
        <v>0</v>
      </c>
      <c r="Z111" s="117">
        <f t="shared" si="323"/>
        <v>0</v>
      </c>
      <c r="AA111" s="117">
        <f t="shared" si="323"/>
        <v>0</v>
      </c>
      <c r="AB111" s="117">
        <f t="shared" si="323"/>
        <v>0</v>
      </c>
      <c r="AC111" s="117">
        <f t="shared" si="323"/>
        <v>0</v>
      </c>
      <c r="AD111" s="117">
        <f t="shared" si="323"/>
        <v>0</v>
      </c>
      <c r="AE111" s="117">
        <f t="shared" si="323"/>
        <v>0</v>
      </c>
      <c r="AF111" s="117">
        <f t="shared" si="323"/>
        <v>0</v>
      </c>
      <c r="AG111" s="117">
        <f t="shared" si="323"/>
        <v>0</v>
      </c>
      <c r="AH111" s="117">
        <f t="shared" si="323"/>
        <v>0</v>
      </c>
      <c r="AI111" s="117">
        <f t="shared" si="323"/>
        <v>0</v>
      </c>
      <c r="AJ111" s="117">
        <f t="shared" si="323"/>
        <v>0</v>
      </c>
      <c r="AK111" s="117">
        <f t="shared" si="323"/>
        <v>0</v>
      </c>
      <c r="AL111" s="117">
        <f t="shared" si="323"/>
        <v>0</v>
      </c>
      <c r="AM111" s="117">
        <f t="shared" si="323"/>
        <v>0</v>
      </c>
      <c r="AN111" s="117">
        <f t="shared" si="323"/>
        <v>0</v>
      </c>
      <c r="AO111" s="117">
        <f t="shared" si="323"/>
        <v>0</v>
      </c>
      <c r="AP111" s="117">
        <f t="shared" si="323"/>
        <v>0</v>
      </c>
      <c r="AQ111" s="117">
        <f t="shared" si="323"/>
        <v>0</v>
      </c>
      <c r="AR111" s="117">
        <f t="shared" si="323"/>
        <v>0</v>
      </c>
      <c r="AS111" s="117">
        <f t="shared" si="323"/>
        <v>0</v>
      </c>
      <c r="AT111" s="117">
        <f t="shared" si="323"/>
        <v>0</v>
      </c>
      <c r="AU111" s="117">
        <f t="shared" si="323"/>
        <v>0</v>
      </c>
      <c r="AV111" s="117">
        <f t="shared" si="323"/>
        <v>0</v>
      </c>
      <c r="AW111" s="117">
        <f t="shared" si="323"/>
        <v>0</v>
      </c>
      <c r="AX111" s="117">
        <f t="shared" si="323"/>
        <v>0</v>
      </c>
      <c r="AY111" s="117">
        <f t="shared" si="323"/>
        <v>0</v>
      </c>
      <c r="AZ111" s="117">
        <f t="shared" si="323"/>
        <v>0</v>
      </c>
      <c r="BA111" s="117">
        <f t="shared" si="323"/>
        <v>0</v>
      </c>
      <c r="BD111" s="76"/>
      <c r="BE111" s="76"/>
      <c r="BF111" s="76"/>
      <c r="BG111" s="76"/>
      <c r="BH111" s="76"/>
      <c r="BI111" s="76"/>
      <c r="BJ111" s="76"/>
      <c r="BK111" s="76"/>
      <c r="BL111" s="76"/>
      <c r="BM111" s="76"/>
      <c r="BN111" s="76"/>
      <c r="BO111" s="76"/>
      <c r="BP111" s="76"/>
      <c r="BQ111" s="76"/>
      <c r="BR111" s="76"/>
      <c r="BS111" s="50"/>
      <c r="BT111" s="76"/>
      <c r="BU111" s="76"/>
      <c r="BV111" s="76"/>
      <c r="BW111" s="76"/>
      <c r="BX111" s="76"/>
    </row>
    <row r="112" spans="1:76" s="114" customFormat="1" outlineLevel="1">
      <c r="A112" s="112"/>
      <c r="B112" s="50" t="str">
        <f>'Get Started'!$D$7&amp;" Valuation Cap"</f>
        <v>$ Valuation Cap</v>
      </c>
      <c r="C112" s="31" t="str">
        <f>'Get Started'!$D$7</f>
        <v>$</v>
      </c>
      <c r="D112" s="113" t="s">
        <v>246</v>
      </c>
      <c r="F112" s="115"/>
      <c r="G112" s="32">
        <v>0</v>
      </c>
      <c r="H112" s="32">
        <f t="shared" ref="H112:BA112" si="324">G112</f>
        <v>0</v>
      </c>
      <c r="I112" s="32">
        <f t="shared" si="324"/>
        <v>0</v>
      </c>
      <c r="J112" s="32">
        <f t="shared" si="324"/>
        <v>0</v>
      </c>
      <c r="K112" s="32">
        <f t="shared" si="324"/>
        <v>0</v>
      </c>
      <c r="L112" s="32">
        <f t="shared" si="324"/>
        <v>0</v>
      </c>
      <c r="M112" s="32">
        <f t="shared" si="324"/>
        <v>0</v>
      </c>
      <c r="N112" s="32">
        <f t="shared" si="324"/>
        <v>0</v>
      </c>
      <c r="O112" s="32">
        <f t="shared" si="324"/>
        <v>0</v>
      </c>
      <c r="P112" s="32">
        <f t="shared" si="324"/>
        <v>0</v>
      </c>
      <c r="Q112" s="32">
        <f t="shared" si="324"/>
        <v>0</v>
      </c>
      <c r="R112" s="32">
        <f t="shared" si="324"/>
        <v>0</v>
      </c>
      <c r="S112" s="32">
        <f t="shared" si="324"/>
        <v>0</v>
      </c>
      <c r="T112" s="32">
        <f t="shared" si="324"/>
        <v>0</v>
      </c>
      <c r="U112" s="32">
        <f t="shared" si="324"/>
        <v>0</v>
      </c>
      <c r="V112" s="32">
        <f t="shared" si="324"/>
        <v>0</v>
      </c>
      <c r="W112" s="32">
        <f t="shared" si="324"/>
        <v>0</v>
      </c>
      <c r="X112" s="32">
        <f t="shared" si="324"/>
        <v>0</v>
      </c>
      <c r="Y112" s="32">
        <f t="shared" si="324"/>
        <v>0</v>
      </c>
      <c r="Z112" s="32">
        <f t="shared" si="324"/>
        <v>0</v>
      </c>
      <c r="AA112" s="32">
        <f t="shared" si="324"/>
        <v>0</v>
      </c>
      <c r="AB112" s="32">
        <f t="shared" si="324"/>
        <v>0</v>
      </c>
      <c r="AC112" s="32">
        <f t="shared" si="324"/>
        <v>0</v>
      </c>
      <c r="AD112" s="32">
        <f t="shared" si="324"/>
        <v>0</v>
      </c>
      <c r="AE112" s="32">
        <f t="shared" si="324"/>
        <v>0</v>
      </c>
      <c r="AF112" s="32">
        <f t="shared" si="324"/>
        <v>0</v>
      </c>
      <c r="AG112" s="32">
        <f t="shared" si="324"/>
        <v>0</v>
      </c>
      <c r="AH112" s="32">
        <f t="shared" si="324"/>
        <v>0</v>
      </c>
      <c r="AI112" s="32">
        <f t="shared" si="324"/>
        <v>0</v>
      </c>
      <c r="AJ112" s="32">
        <f t="shared" si="324"/>
        <v>0</v>
      </c>
      <c r="AK112" s="32">
        <f t="shared" si="324"/>
        <v>0</v>
      </c>
      <c r="AL112" s="32">
        <f t="shared" si="324"/>
        <v>0</v>
      </c>
      <c r="AM112" s="32">
        <f t="shared" si="324"/>
        <v>0</v>
      </c>
      <c r="AN112" s="32">
        <f t="shared" si="324"/>
        <v>0</v>
      </c>
      <c r="AO112" s="32">
        <f t="shared" si="324"/>
        <v>0</v>
      </c>
      <c r="AP112" s="32">
        <f t="shared" si="324"/>
        <v>0</v>
      </c>
      <c r="AQ112" s="32">
        <f t="shared" si="324"/>
        <v>0</v>
      </c>
      <c r="AR112" s="32">
        <f t="shared" si="324"/>
        <v>0</v>
      </c>
      <c r="AS112" s="32">
        <f t="shared" si="324"/>
        <v>0</v>
      </c>
      <c r="AT112" s="32">
        <f t="shared" si="324"/>
        <v>0</v>
      </c>
      <c r="AU112" s="32">
        <f t="shared" si="324"/>
        <v>0</v>
      </c>
      <c r="AV112" s="32">
        <f t="shared" si="324"/>
        <v>0</v>
      </c>
      <c r="AW112" s="32">
        <f t="shared" si="324"/>
        <v>0</v>
      </c>
      <c r="AX112" s="32">
        <f t="shared" si="324"/>
        <v>0</v>
      </c>
      <c r="AY112" s="32">
        <f t="shared" si="324"/>
        <v>0</v>
      </c>
      <c r="AZ112" s="32">
        <f t="shared" si="324"/>
        <v>0</v>
      </c>
      <c r="BA112" s="32">
        <f t="shared" si="324"/>
        <v>0</v>
      </c>
      <c r="BD112" s="76"/>
      <c r="BE112" s="76"/>
      <c r="BF112" s="76"/>
      <c r="BG112" s="76"/>
      <c r="BH112" s="76"/>
      <c r="BI112" s="76"/>
      <c r="BJ112" s="76"/>
      <c r="BK112" s="76"/>
      <c r="BL112" s="76"/>
      <c r="BM112" s="76"/>
      <c r="BN112" s="76"/>
      <c r="BO112" s="76"/>
      <c r="BP112" s="76"/>
      <c r="BQ112" s="76"/>
      <c r="BR112" s="76"/>
      <c r="BS112" s="50"/>
      <c r="BT112" s="76"/>
      <c r="BU112" s="76"/>
      <c r="BV112" s="76"/>
      <c r="BW112" s="76"/>
      <c r="BX112" s="76"/>
    </row>
    <row r="113" spans="1:76" s="114" customFormat="1" outlineLevel="1">
      <c r="A113" s="112"/>
      <c r="B113" s="50" t="s">
        <v>247</v>
      </c>
      <c r="C113" s="31" t="s">
        <v>24</v>
      </c>
      <c r="D113" s="113" t="s">
        <v>248</v>
      </c>
      <c r="F113" s="115"/>
      <c r="G113" s="117">
        <v>0</v>
      </c>
      <c r="H113" s="117">
        <f t="shared" ref="H113:BA113" si="325">G113</f>
        <v>0</v>
      </c>
      <c r="I113" s="117">
        <f t="shared" si="325"/>
        <v>0</v>
      </c>
      <c r="J113" s="117">
        <f t="shared" si="325"/>
        <v>0</v>
      </c>
      <c r="K113" s="117">
        <f t="shared" si="325"/>
        <v>0</v>
      </c>
      <c r="L113" s="117">
        <f t="shared" si="325"/>
        <v>0</v>
      </c>
      <c r="M113" s="117">
        <f t="shared" si="325"/>
        <v>0</v>
      </c>
      <c r="N113" s="117">
        <f t="shared" si="325"/>
        <v>0</v>
      </c>
      <c r="O113" s="117">
        <f t="shared" si="325"/>
        <v>0</v>
      </c>
      <c r="P113" s="117">
        <f t="shared" si="325"/>
        <v>0</v>
      </c>
      <c r="Q113" s="117">
        <f t="shared" si="325"/>
        <v>0</v>
      </c>
      <c r="R113" s="117">
        <f t="shared" si="325"/>
        <v>0</v>
      </c>
      <c r="S113" s="117">
        <f t="shared" si="325"/>
        <v>0</v>
      </c>
      <c r="T113" s="117">
        <f t="shared" si="325"/>
        <v>0</v>
      </c>
      <c r="U113" s="117">
        <f t="shared" si="325"/>
        <v>0</v>
      </c>
      <c r="V113" s="117">
        <f t="shared" si="325"/>
        <v>0</v>
      </c>
      <c r="W113" s="117">
        <f t="shared" si="325"/>
        <v>0</v>
      </c>
      <c r="X113" s="117">
        <f t="shared" si="325"/>
        <v>0</v>
      </c>
      <c r="Y113" s="117">
        <f t="shared" si="325"/>
        <v>0</v>
      </c>
      <c r="Z113" s="117">
        <f t="shared" si="325"/>
        <v>0</v>
      </c>
      <c r="AA113" s="117">
        <f t="shared" si="325"/>
        <v>0</v>
      </c>
      <c r="AB113" s="117">
        <f t="shared" si="325"/>
        <v>0</v>
      </c>
      <c r="AC113" s="117">
        <f t="shared" si="325"/>
        <v>0</v>
      </c>
      <c r="AD113" s="117">
        <f t="shared" si="325"/>
        <v>0</v>
      </c>
      <c r="AE113" s="117">
        <f t="shared" si="325"/>
        <v>0</v>
      </c>
      <c r="AF113" s="117">
        <f t="shared" si="325"/>
        <v>0</v>
      </c>
      <c r="AG113" s="117">
        <f t="shared" si="325"/>
        <v>0</v>
      </c>
      <c r="AH113" s="117">
        <f t="shared" si="325"/>
        <v>0</v>
      </c>
      <c r="AI113" s="117">
        <f t="shared" si="325"/>
        <v>0</v>
      </c>
      <c r="AJ113" s="117">
        <f t="shared" si="325"/>
        <v>0</v>
      </c>
      <c r="AK113" s="117">
        <f t="shared" si="325"/>
        <v>0</v>
      </c>
      <c r="AL113" s="117">
        <f t="shared" si="325"/>
        <v>0</v>
      </c>
      <c r="AM113" s="117">
        <f t="shared" si="325"/>
        <v>0</v>
      </c>
      <c r="AN113" s="117">
        <f t="shared" si="325"/>
        <v>0</v>
      </c>
      <c r="AO113" s="117">
        <f t="shared" si="325"/>
        <v>0</v>
      </c>
      <c r="AP113" s="117">
        <f t="shared" si="325"/>
        <v>0</v>
      </c>
      <c r="AQ113" s="117">
        <f t="shared" si="325"/>
        <v>0</v>
      </c>
      <c r="AR113" s="117">
        <f t="shared" si="325"/>
        <v>0</v>
      </c>
      <c r="AS113" s="117">
        <f t="shared" si="325"/>
        <v>0</v>
      </c>
      <c r="AT113" s="117">
        <f t="shared" si="325"/>
        <v>0</v>
      </c>
      <c r="AU113" s="117">
        <f t="shared" si="325"/>
        <v>0</v>
      </c>
      <c r="AV113" s="117">
        <f t="shared" si="325"/>
        <v>0</v>
      </c>
      <c r="AW113" s="117">
        <f t="shared" si="325"/>
        <v>0</v>
      </c>
      <c r="AX113" s="117">
        <f t="shared" si="325"/>
        <v>0</v>
      </c>
      <c r="AY113" s="117">
        <f t="shared" si="325"/>
        <v>0</v>
      </c>
      <c r="AZ113" s="117">
        <f t="shared" si="325"/>
        <v>0</v>
      </c>
      <c r="BA113" s="117">
        <f t="shared" si="325"/>
        <v>0</v>
      </c>
      <c r="BD113" s="76"/>
      <c r="BE113" s="76"/>
      <c r="BF113" s="76"/>
      <c r="BG113" s="76"/>
      <c r="BH113" s="76"/>
      <c r="BI113" s="76"/>
      <c r="BJ113" s="76"/>
      <c r="BK113" s="76"/>
      <c r="BL113" s="76"/>
      <c r="BM113" s="76"/>
      <c r="BN113" s="76"/>
      <c r="BO113" s="76"/>
      <c r="BP113" s="76"/>
      <c r="BQ113" s="76"/>
      <c r="BR113" s="76"/>
      <c r="BS113" s="50"/>
      <c r="BT113" s="76"/>
      <c r="BU113" s="76"/>
      <c r="BV113" s="76"/>
      <c r="BW113" s="76"/>
      <c r="BX113" s="76"/>
    </row>
    <row r="114" spans="1:76" s="114" customFormat="1" outlineLevel="1">
      <c r="A114" s="112"/>
      <c r="B114" s="50" t="str">
        <f>'Get Started'!$D$7&amp;" Converted Value"</f>
        <v>$ Converted Value</v>
      </c>
      <c r="C114" s="31" t="str">
        <f>'Get Started'!$D$7</f>
        <v>$</v>
      </c>
      <c r="D114" s="113" t="s">
        <v>242</v>
      </c>
      <c r="F114" s="115"/>
      <c r="G114" s="115">
        <f ca="1">IFERROR(FV(G113/1,DATEDIF(INDEX($G5:G5,0,MATCH(G109,$G108:G108,0)),G5,"y"),0,-G109),0)</f>
        <v>0</v>
      </c>
      <c r="H114" s="115">
        <f ca="1">IFERROR(FV(H113/1,DATEDIF(INDEX($G5:H5,0,MATCH(H109,$G108:H108,0)),H5,"y"),0,-H109),0)</f>
        <v>0</v>
      </c>
      <c r="I114" s="115">
        <f ca="1">IFERROR(FV(I113/1,DATEDIF(INDEX($G5:I5,0,MATCH(I109,$G108:I108,0)),I5,"y"),0,-I109),0)</f>
        <v>0</v>
      </c>
      <c r="J114" s="115">
        <f ca="1">IFERROR(FV(J113/1,DATEDIF(INDEX($G5:J5,0,MATCH(J109,$G108:J108,0)),J5,"y"),0,-J109),0)</f>
        <v>0</v>
      </c>
      <c r="K114" s="115">
        <f ca="1">IFERROR(FV(K113/1,DATEDIF(INDEX($G5:K5,0,MATCH(K109,$G108:K108,0)),K5,"y"),0,-K109),0)</f>
        <v>0</v>
      </c>
      <c r="L114" s="115">
        <f ca="1">IFERROR(FV(L113/1,DATEDIF(INDEX($G5:L5,0,MATCH(L109,$G108:L108,0)),L5,"y"),0,-L109),0)</f>
        <v>0</v>
      </c>
      <c r="M114" s="115">
        <f ca="1">IFERROR(FV(M113/1,DATEDIF(INDEX($G5:M5,0,MATCH(M109,$G108:M108,0)),M5,"y"),0,-M109),0)</f>
        <v>0</v>
      </c>
      <c r="N114" s="115">
        <f ca="1">IFERROR(FV(N113/1,DATEDIF(INDEX($G5:N5,0,MATCH(N109,$G108:N108,0)),N5,"y"),0,-N109),0)</f>
        <v>0</v>
      </c>
      <c r="O114" s="115">
        <f ca="1">IFERROR(FV(O113/1,DATEDIF(INDEX($G5:O5,0,MATCH(O109,$G108:O108,0)),O5,"y"),0,-O109),0)</f>
        <v>0</v>
      </c>
      <c r="P114" s="115">
        <f ca="1">IFERROR(FV(P113/1,DATEDIF(INDEX($G5:P5,0,MATCH(P109,$G108:P108,0)),P5,"y"),0,-P109),0)</f>
        <v>0</v>
      </c>
      <c r="Q114" s="115">
        <f ca="1">IFERROR(FV(Q113/1,DATEDIF(INDEX($G5:Q5,0,MATCH(Q109,$G108:Q108,0)),Q5,"y"),0,-Q109),0)</f>
        <v>0</v>
      </c>
      <c r="R114" s="115">
        <f ca="1">IFERROR(FV(R113/1,DATEDIF(INDEX($G5:R5,0,MATCH(R109,$G108:R108,0)),R5,"y"),0,-R109),0)</f>
        <v>0</v>
      </c>
      <c r="S114" s="115">
        <f ca="1">IFERROR(FV(S113/1,DATEDIF(INDEX($G5:S5,0,MATCH(S109,$G108:S108,0)),S5,"y"),0,-S109),0)</f>
        <v>0</v>
      </c>
      <c r="T114" s="115">
        <f ca="1">IFERROR(FV(T113/1,DATEDIF(INDEX($G5:T5,0,MATCH(T109,$G108:T108,0)),T5,"y"),0,-T109),0)</f>
        <v>0</v>
      </c>
      <c r="U114" s="115">
        <f ca="1">IFERROR(FV(U113/1,DATEDIF(INDEX($G5:U5,0,MATCH(U109,$G108:U108,0)),U5,"y"),0,-U109),0)</f>
        <v>0</v>
      </c>
      <c r="V114" s="115">
        <f ca="1">IFERROR(FV(V113/1,DATEDIF(INDEX($G5:V5,0,MATCH(V109,$G108:V108,0)),V5,"y"),0,-V109),0)</f>
        <v>0</v>
      </c>
      <c r="W114" s="115">
        <f ca="1">IFERROR(FV(W113/1,DATEDIF(INDEX($G5:W5,0,MATCH(W109,$G108:W108,0)),W5,"y"),0,-W109),0)</f>
        <v>0</v>
      </c>
      <c r="X114" s="115">
        <f ca="1">IFERROR(FV(X113/1,DATEDIF(INDEX($G5:X5,0,MATCH(X109,$G108:X108,0)),X5,"y"),0,-X109),0)</f>
        <v>0</v>
      </c>
      <c r="Y114" s="115">
        <f ca="1">IFERROR(FV(Y113/1,DATEDIF(INDEX($G5:Y5,0,MATCH(Y109,$G108:Y108,0)),Y5,"y"),0,-Y109),0)</f>
        <v>0</v>
      </c>
      <c r="Z114" s="115">
        <f ca="1">IFERROR(FV(Z113/1,DATEDIF(INDEX($G5:Z5,0,MATCH(Z109,$G108:Z108,0)),Z5,"y"),0,-Z109),0)</f>
        <v>0</v>
      </c>
      <c r="AA114" s="115">
        <f ca="1">IFERROR(FV(AA113/1,DATEDIF(INDEX($G5:AA5,0,MATCH(AA109,$G108:AA108,0)),AA5,"y"),0,-AA109),0)</f>
        <v>0</v>
      </c>
      <c r="AB114" s="115">
        <f ca="1">IFERROR(FV(AB113/1,DATEDIF(INDEX($G5:AB5,0,MATCH(AB109,$G108:AB108,0)),AB5,"y"),0,-AB109),0)</f>
        <v>0</v>
      </c>
      <c r="AC114" s="115">
        <f ca="1">IFERROR(FV(AC113/1,DATEDIF(INDEX($G5:AC5,0,MATCH(AC109,$G108:AC108,0)),AC5,"y"),0,-AC109),0)</f>
        <v>0</v>
      </c>
      <c r="AD114" s="115">
        <f ca="1">IFERROR(FV(AD113/1,DATEDIF(INDEX($G5:AD5,0,MATCH(AD109,$G108:AD108,0)),AD5,"y"),0,-AD109),0)</f>
        <v>0</v>
      </c>
      <c r="AE114" s="115">
        <f ca="1">IFERROR(FV(AE113/1,DATEDIF(INDEX($G5:AE5,0,MATCH(AE109,$G108:AE108,0)),AE5,"y"),0,-AE109),0)</f>
        <v>0</v>
      </c>
      <c r="AF114" s="115">
        <f ca="1">IFERROR(FV(AF113/1,DATEDIF(INDEX($G5:AF5,0,MATCH(AF109,$G108:AF108,0)),AF5,"y"),0,-AF109),0)</f>
        <v>0</v>
      </c>
      <c r="AG114" s="115">
        <f ca="1">IFERROR(FV(AG113/1,DATEDIF(INDEX($G5:AG5,0,MATCH(AG109,$G108:AG108,0)),AG5,"y"),0,-AG109),0)</f>
        <v>0</v>
      </c>
      <c r="AH114" s="115">
        <f ca="1">IFERROR(FV(AH113/1,DATEDIF(INDEX($G5:AH5,0,MATCH(AH109,$G108:AH108,0)),AH5,"y"),0,-AH109),0)</f>
        <v>0</v>
      </c>
      <c r="AI114" s="115">
        <f ca="1">IFERROR(FV(AI113/1,DATEDIF(INDEX($G5:AI5,0,MATCH(AI109,$G108:AI108,0)),AI5,"y"),0,-AI109),0)</f>
        <v>0</v>
      </c>
      <c r="AJ114" s="115">
        <f ca="1">IFERROR(FV(AJ113/1,DATEDIF(INDEX($G5:AJ5,0,MATCH(AJ109,$G108:AJ108,0)),AJ5,"y"),0,-AJ109),0)</f>
        <v>0</v>
      </c>
      <c r="AK114" s="115">
        <f ca="1">IFERROR(FV(AK113/1,DATEDIF(INDEX($G5:AK5,0,MATCH(AK109,$G108:AK108,0)),AK5,"y"),0,-AK109),0)</f>
        <v>0</v>
      </c>
      <c r="AL114" s="115">
        <f ca="1">IFERROR(FV(AL113/1,DATEDIF(INDEX($G5:AL5,0,MATCH(AL109,$G108:AL108,0)),AL5,"y"),0,-AL109),0)</f>
        <v>0</v>
      </c>
      <c r="AM114" s="115">
        <f ca="1">IFERROR(FV(AM113/1,DATEDIF(INDEX($G5:AM5,0,MATCH(AM109,$G108:AM108,0)),AM5,"y"),0,-AM109),0)</f>
        <v>0</v>
      </c>
      <c r="AN114" s="115">
        <f ca="1">IFERROR(FV(AN113/1,DATEDIF(INDEX($G5:AN5,0,MATCH(AN109,$G108:AN108,0)),AN5,"y"),0,-AN109),0)</f>
        <v>0</v>
      </c>
      <c r="AO114" s="115">
        <f ca="1">IFERROR(FV(AO113/1,DATEDIF(INDEX($G5:AO5,0,MATCH(AO109,$G108:AO108,0)),AO5,"y"),0,-AO109),0)</f>
        <v>0</v>
      </c>
      <c r="AP114" s="115">
        <f ca="1">IFERROR(FV(AP113/1,DATEDIF(INDEX($G5:AP5,0,MATCH(AP109,$G108:AP108,0)),AP5,"y"),0,-AP109),0)</f>
        <v>0</v>
      </c>
      <c r="AQ114" s="115">
        <f ca="1">IFERROR(FV(AQ113/1,DATEDIF(INDEX($G5:AQ5,0,MATCH(AQ109,$G108:AQ108,0)),AQ5,"y"),0,-AQ109),0)</f>
        <v>0</v>
      </c>
      <c r="AR114" s="115">
        <f ca="1">IFERROR(FV(AR113/1,DATEDIF(INDEX($G5:AR5,0,MATCH(AR109,$G108:AR108,0)),AR5,"y"),0,-AR109),0)</f>
        <v>0</v>
      </c>
      <c r="AS114" s="115">
        <f ca="1">IFERROR(FV(AS113/1,DATEDIF(INDEX($G5:AS5,0,MATCH(AS109,$G108:AS108,0)),AS5,"y"),0,-AS109),0)</f>
        <v>0</v>
      </c>
      <c r="AT114" s="115">
        <f ca="1">IFERROR(FV(AT113/1,DATEDIF(INDEX($G5:AT5,0,MATCH(AT109,$G108:AT108,0)),AT5,"y"),0,-AT109),0)</f>
        <v>0</v>
      </c>
      <c r="AU114" s="115">
        <f ca="1">IFERROR(FV(AU113/1,DATEDIF(INDEX($G5:AU5,0,MATCH(AU109,$G108:AU108,0)),AU5,"y"),0,-AU109),0)</f>
        <v>0</v>
      </c>
      <c r="AV114" s="115">
        <f ca="1">IFERROR(FV(AV113/1,DATEDIF(INDEX($G5:AV5,0,MATCH(AV109,$G108:AV108,0)),AV5,"y"),0,-AV109),0)</f>
        <v>0</v>
      </c>
      <c r="AW114" s="115">
        <f ca="1">IFERROR(FV(AW113/1,DATEDIF(INDEX($G5:AW5,0,MATCH(AW109,$G108:AW108,0)),AW5,"y"),0,-AW109),0)</f>
        <v>0</v>
      </c>
      <c r="AX114" s="115">
        <f ca="1">IFERROR(FV(AX113/1,DATEDIF(INDEX($G5:AX5,0,MATCH(AX109,$G108:AX108,0)),AX5,"y"),0,-AX109),0)</f>
        <v>0</v>
      </c>
      <c r="AY114" s="115">
        <f ca="1">IFERROR(FV(AY113/1,DATEDIF(INDEX($G5:AY5,0,MATCH(AY109,$G108:AY108,0)),AY5,"y"),0,-AY109),0)</f>
        <v>0</v>
      </c>
      <c r="AZ114" s="115">
        <f ca="1">IFERROR(FV(AZ113/1,DATEDIF(INDEX($G5:AZ5,0,MATCH(AZ109,$G108:AZ108,0)),AZ5,"y"),0,-AZ109),0)</f>
        <v>0</v>
      </c>
      <c r="BA114" s="115">
        <f ca="1">IFERROR(FV(BA113/1,DATEDIF(INDEX($G5:BA5,0,MATCH(BA109,$G108:BA108,0)),BA5,"y"),0,-BA109),0)</f>
        <v>0</v>
      </c>
      <c r="BC114" s="50">
        <f t="shared" ref="BC114:BR114" ca="1" si="326">SUMIFS($G114:$BA114,$G$4:$BA$4,BC$4,$G$3:$BA$3,BC$3)</f>
        <v>0</v>
      </c>
      <c r="BD114" s="50">
        <f t="shared" ca="1" si="326"/>
        <v>0</v>
      </c>
      <c r="BE114" s="50">
        <f t="shared" ca="1" si="326"/>
        <v>0</v>
      </c>
      <c r="BF114" s="50">
        <f t="shared" ca="1" si="326"/>
        <v>0</v>
      </c>
      <c r="BG114" s="50">
        <f t="shared" ca="1" si="326"/>
        <v>0</v>
      </c>
      <c r="BH114" s="50">
        <f t="shared" ca="1" si="326"/>
        <v>0</v>
      </c>
      <c r="BI114" s="50">
        <f t="shared" ca="1" si="326"/>
        <v>0</v>
      </c>
      <c r="BJ114" s="50">
        <f t="shared" ca="1" si="326"/>
        <v>0</v>
      </c>
      <c r="BK114" s="50">
        <f t="shared" ca="1" si="326"/>
        <v>0</v>
      </c>
      <c r="BL114" s="50">
        <f t="shared" ca="1" si="326"/>
        <v>0</v>
      </c>
      <c r="BM114" s="50">
        <f t="shared" ca="1" si="326"/>
        <v>0</v>
      </c>
      <c r="BN114" s="50">
        <f t="shared" ca="1" si="326"/>
        <v>0</v>
      </c>
      <c r="BO114" s="50">
        <f t="shared" ca="1" si="326"/>
        <v>0</v>
      </c>
      <c r="BP114" s="50">
        <f t="shared" ca="1" si="326"/>
        <v>0</v>
      </c>
      <c r="BQ114" s="50">
        <f t="shared" ca="1" si="326"/>
        <v>0</v>
      </c>
      <c r="BR114" s="50">
        <f t="shared" ca="1" si="326"/>
        <v>0</v>
      </c>
      <c r="BS114" s="50"/>
      <c r="BT114" s="50">
        <f ca="1">SUMIFS($G114:$BA114,$G$4:$BA$4,BT$4)</f>
        <v>0</v>
      </c>
      <c r="BU114" s="50">
        <f ca="1">SUMIFS($G114:$BA114,$G$4:$BA$4,BU$4)</f>
        <v>0</v>
      </c>
      <c r="BV114" s="50">
        <f ca="1">SUMIFS($G114:$BA114,$G$4:$BA$4,BV$4)</f>
        <v>0</v>
      </c>
      <c r="BW114" s="50">
        <f ca="1">SUMIFS($G114:$BA114,$G$4:$BA$4,BW$4)</f>
        <v>0</v>
      </c>
    </row>
    <row r="115" spans="1:76" s="114" customFormat="1" outlineLevel="1">
      <c r="A115" s="112"/>
      <c r="B115" s="50" t="str">
        <f>'Get Started'!$D$7&amp;" Cumulative Equity Investment"</f>
        <v>$ Cumulative Equity Investment</v>
      </c>
      <c r="C115" s="31" t="str">
        <f>'Get Started'!$D$7</f>
        <v>$</v>
      </c>
      <c r="D115" s="113" t="s">
        <v>249</v>
      </c>
      <c r="F115" s="115"/>
      <c r="G115" s="115">
        <f ca="1">SUM($G107:G107)+SUM($G114:G114)</f>
        <v>0</v>
      </c>
      <c r="H115" s="115">
        <f ca="1">SUM($G107:H107)+SUM($G114:H114)</f>
        <v>0</v>
      </c>
      <c r="I115" s="115">
        <f ca="1">SUM($G107:I107)+SUM($G114:I114)</f>
        <v>0</v>
      </c>
      <c r="J115" s="115">
        <f ca="1">SUM($G107:J107)+SUM($G114:J114)</f>
        <v>0</v>
      </c>
      <c r="K115" s="115">
        <f ca="1">SUM($G107:K107)+SUM($G114:K114)</f>
        <v>0</v>
      </c>
      <c r="L115" s="115">
        <f ca="1">SUM($G107:L107)+SUM($G114:L114)</f>
        <v>0</v>
      </c>
      <c r="M115" s="115">
        <f ca="1">SUM($G107:M107)+SUM($G114:M114)</f>
        <v>0</v>
      </c>
      <c r="N115" s="115">
        <f ca="1">SUM($G107:N107)+SUM($G114:N114)</f>
        <v>0</v>
      </c>
      <c r="O115" s="115">
        <f ca="1">SUM($G107:O107)+SUM($G114:O114)</f>
        <v>0</v>
      </c>
      <c r="P115" s="115">
        <f ca="1">SUM($G107:P107)+SUM($G114:P114)</f>
        <v>0</v>
      </c>
      <c r="Q115" s="115">
        <f ca="1">SUM($G107:Q107)+SUM($G114:Q114)</f>
        <v>0</v>
      </c>
      <c r="R115" s="115">
        <f ca="1">SUM($G107:R107)+SUM($G114:R114)</f>
        <v>0</v>
      </c>
      <c r="S115" s="115">
        <f ca="1">SUM($G107:S107)+SUM($G114:S114)</f>
        <v>0</v>
      </c>
      <c r="T115" s="115">
        <f ca="1">SUM($G107:T107)+SUM($G114:T114)</f>
        <v>0</v>
      </c>
      <c r="U115" s="115">
        <f ca="1">SUM($G107:U107)+SUM($G114:U114)</f>
        <v>0</v>
      </c>
      <c r="V115" s="115">
        <f ca="1">SUM($G107:V107)+SUM($G114:V114)</f>
        <v>0</v>
      </c>
      <c r="W115" s="115">
        <f ca="1">SUM($G107:W107)+SUM($G114:W114)</f>
        <v>0</v>
      </c>
      <c r="X115" s="115">
        <f ca="1">SUM($G107:X107)+SUM($G114:X114)</f>
        <v>0</v>
      </c>
      <c r="Y115" s="115">
        <f ca="1">SUM($G107:Y107)+SUM($G114:Y114)</f>
        <v>0</v>
      </c>
      <c r="Z115" s="115">
        <f ca="1">SUM($G107:Z107)+SUM($G114:Z114)</f>
        <v>0</v>
      </c>
      <c r="AA115" s="115">
        <f ca="1">SUM($G107:AA107)+SUM($G114:AA114)</f>
        <v>0</v>
      </c>
      <c r="AB115" s="115">
        <f ca="1">SUM($G107:AB107)+SUM($G114:AB114)</f>
        <v>0</v>
      </c>
      <c r="AC115" s="115">
        <f ca="1">SUM($G107:AC107)+SUM($G114:AC114)</f>
        <v>0</v>
      </c>
      <c r="AD115" s="115">
        <f ca="1">SUM($G107:AD107)+SUM($G114:AD114)</f>
        <v>0</v>
      </c>
      <c r="AE115" s="115">
        <f ca="1">SUM($G107:AE107)+SUM($G114:AE114)</f>
        <v>0</v>
      </c>
      <c r="AF115" s="115">
        <f ca="1">SUM($G107:AF107)+SUM($G114:AF114)</f>
        <v>0</v>
      </c>
      <c r="AG115" s="115">
        <f ca="1">SUM($G107:AG107)+SUM($G114:AG114)</f>
        <v>0</v>
      </c>
      <c r="AH115" s="115">
        <f ca="1">SUM($G107:AH107)+SUM($G114:AH114)</f>
        <v>0</v>
      </c>
      <c r="AI115" s="115">
        <f ca="1">SUM($G107:AI107)+SUM($G114:AI114)</f>
        <v>0</v>
      </c>
      <c r="AJ115" s="115">
        <f ca="1">SUM($G107:AJ107)+SUM($G114:AJ114)</f>
        <v>0</v>
      </c>
      <c r="AK115" s="115">
        <f ca="1">SUM($G107:AK107)+SUM($G114:AK114)</f>
        <v>0</v>
      </c>
      <c r="AL115" s="115">
        <f ca="1">SUM($G107:AL107)+SUM($G114:AL114)</f>
        <v>0</v>
      </c>
      <c r="AM115" s="115">
        <f ca="1">SUM($G107:AM107)+SUM($G114:AM114)</f>
        <v>0</v>
      </c>
      <c r="AN115" s="115">
        <f ca="1">SUM($G107:AN107)+SUM($G114:AN114)</f>
        <v>0</v>
      </c>
      <c r="AO115" s="115">
        <f ca="1">SUM($G107:AO107)+SUM($G114:AO114)</f>
        <v>0</v>
      </c>
      <c r="AP115" s="115">
        <f ca="1">SUM($G107:AP107)+SUM($G114:AP114)</f>
        <v>0</v>
      </c>
      <c r="AQ115" s="115">
        <f ca="1">SUM($G107:AQ107)+SUM($G114:AQ114)</f>
        <v>0</v>
      </c>
      <c r="AR115" s="115">
        <f ca="1">SUM($G107:AR107)+SUM($G114:AR114)</f>
        <v>0</v>
      </c>
      <c r="AS115" s="115">
        <f ca="1">SUM($G107:AS107)+SUM($G114:AS114)</f>
        <v>0</v>
      </c>
      <c r="AT115" s="115">
        <f ca="1">SUM($G107:AT107)+SUM($G114:AT114)</f>
        <v>0</v>
      </c>
      <c r="AU115" s="115">
        <f ca="1">SUM($G107:AU107)+SUM($G114:AU114)</f>
        <v>0</v>
      </c>
      <c r="AV115" s="115">
        <f ca="1">SUM($G107:AV107)+SUM($G114:AV114)</f>
        <v>0</v>
      </c>
      <c r="AW115" s="115">
        <f ca="1">SUM($G107:AW107)+SUM($G114:AW114)</f>
        <v>0</v>
      </c>
      <c r="AX115" s="115">
        <f ca="1">SUM($G107:AX107)+SUM($G114:AX114)</f>
        <v>0</v>
      </c>
      <c r="AY115" s="115">
        <f ca="1">SUM($G107:AY107)+SUM($G114:AY114)</f>
        <v>0</v>
      </c>
      <c r="AZ115" s="115">
        <f ca="1">SUM($G107:AZ107)+SUM($G114:AZ114)</f>
        <v>0</v>
      </c>
      <c r="BA115" s="115">
        <f ca="1">SUM($G107:BA107)+SUM($G114:BA114)</f>
        <v>0</v>
      </c>
      <c r="BC115" s="50">
        <f t="shared" ref="BC115:BR115" ca="1" si="327">INDEX($G115:$BA115,1,MATCH(BC$6,$G$6:$BA$6,0))</f>
        <v>0</v>
      </c>
      <c r="BD115" s="50">
        <f t="shared" ca="1" si="327"/>
        <v>0</v>
      </c>
      <c r="BE115" s="50">
        <f t="shared" ca="1" si="327"/>
        <v>0</v>
      </c>
      <c r="BF115" s="50">
        <f t="shared" ca="1" si="327"/>
        <v>0</v>
      </c>
      <c r="BG115" s="50">
        <f t="shared" ca="1" si="327"/>
        <v>0</v>
      </c>
      <c r="BH115" s="50">
        <f t="shared" ca="1" si="327"/>
        <v>0</v>
      </c>
      <c r="BI115" s="50">
        <f t="shared" ca="1" si="327"/>
        <v>0</v>
      </c>
      <c r="BJ115" s="50">
        <f t="shared" ca="1" si="327"/>
        <v>0</v>
      </c>
      <c r="BK115" s="50">
        <f t="shared" ca="1" si="327"/>
        <v>0</v>
      </c>
      <c r="BL115" s="50">
        <f t="shared" ca="1" si="327"/>
        <v>0</v>
      </c>
      <c r="BM115" s="50">
        <f t="shared" ca="1" si="327"/>
        <v>0</v>
      </c>
      <c r="BN115" s="50">
        <f t="shared" ca="1" si="327"/>
        <v>0</v>
      </c>
      <c r="BO115" s="50">
        <f t="shared" ca="1" si="327"/>
        <v>0</v>
      </c>
      <c r="BP115" s="50">
        <f t="shared" ca="1" si="327"/>
        <v>0</v>
      </c>
      <c r="BQ115" s="50">
        <f t="shared" ca="1" si="327"/>
        <v>0</v>
      </c>
      <c r="BR115" s="50">
        <f t="shared" ca="1" si="327"/>
        <v>0</v>
      </c>
      <c r="BS115" s="50"/>
      <c r="BT115" s="50">
        <f ca="1">INDEX($G115:$BA115,1,MATCH(BT$6,$G$6:$BA$6,0))</f>
        <v>0</v>
      </c>
      <c r="BU115" s="50">
        <f ca="1">INDEX($G115:$BA115,1,MATCH(BU$6,$G$6:$BA$6,0))</f>
        <v>0</v>
      </c>
      <c r="BV115" s="50">
        <f ca="1">INDEX($G115:$BA115,1,MATCH(BV$6,$G$6:$BA$6,0))</f>
        <v>0</v>
      </c>
      <c r="BW115" s="50">
        <f ca="1">INDEX($G115:$BA115,1,MATCH(BW$6,$G$6:$BA$6,0))</f>
        <v>0</v>
      </c>
    </row>
    <row r="116" spans="1:76" s="114" customFormat="1" outlineLevel="1">
      <c r="A116" s="112"/>
      <c r="B116" s="50" t="s">
        <v>250</v>
      </c>
      <c r="C116" s="31" t="str">
        <f>'Get Started'!$D$7</f>
        <v>$</v>
      </c>
      <c r="D116" s="113" t="s">
        <v>251</v>
      </c>
      <c r="F116" s="115"/>
      <c r="G116" s="118">
        <f t="shared" ref="G116:BA116" si="328">IF(G109&lt;&gt;0,IFERROR(IF(G112=0,G127*(1-G111),MIN(G127*(1-G111),G112/G122)),0),0)</f>
        <v>0</v>
      </c>
      <c r="H116" s="118">
        <f t="shared" si="328"/>
        <v>0</v>
      </c>
      <c r="I116" s="118">
        <f t="shared" si="328"/>
        <v>0</v>
      </c>
      <c r="J116" s="118">
        <f t="shared" si="328"/>
        <v>0</v>
      </c>
      <c r="K116" s="118">
        <f t="shared" si="328"/>
        <v>0</v>
      </c>
      <c r="L116" s="118">
        <f t="shared" si="328"/>
        <v>0</v>
      </c>
      <c r="M116" s="118">
        <f t="shared" si="328"/>
        <v>0</v>
      </c>
      <c r="N116" s="118">
        <f t="shared" si="328"/>
        <v>0</v>
      </c>
      <c r="O116" s="118">
        <f t="shared" si="328"/>
        <v>0</v>
      </c>
      <c r="P116" s="118">
        <f t="shared" si="328"/>
        <v>0</v>
      </c>
      <c r="Q116" s="118">
        <f t="shared" si="328"/>
        <v>0</v>
      </c>
      <c r="R116" s="118">
        <f t="shared" si="328"/>
        <v>0</v>
      </c>
      <c r="S116" s="118">
        <f t="shared" si="328"/>
        <v>0</v>
      </c>
      <c r="T116" s="118">
        <f t="shared" si="328"/>
        <v>0</v>
      </c>
      <c r="U116" s="118">
        <f t="shared" si="328"/>
        <v>0</v>
      </c>
      <c r="V116" s="118">
        <f t="shared" si="328"/>
        <v>0</v>
      </c>
      <c r="W116" s="118">
        <f t="shared" si="328"/>
        <v>0</v>
      </c>
      <c r="X116" s="118">
        <f t="shared" si="328"/>
        <v>0</v>
      </c>
      <c r="Y116" s="118">
        <f t="shared" si="328"/>
        <v>0</v>
      </c>
      <c r="Z116" s="118">
        <f t="shared" si="328"/>
        <v>0</v>
      </c>
      <c r="AA116" s="118">
        <f t="shared" si="328"/>
        <v>0</v>
      </c>
      <c r="AB116" s="118">
        <f t="shared" si="328"/>
        <v>0</v>
      </c>
      <c r="AC116" s="118">
        <f t="shared" si="328"/>
        <v>0</v>
      </c>
      <c r="AD116" s="118">
        <f t="shared" si="328"/>
        <v>0</v>
      </c>
      <c r="AE116" s="118">
        <f t="shared" si="328"/>
        <v>0</v>
      </c>
      <c r="AF116" s="118">
        <f t="shared" si="328"/>
        <v>0</v>
      </c>
      <c r="AG116" s="118">
        <f t="shared" si="328"/>
        <v>0</v>
      </c>
      <c r="AH116" s="118">
        <f t="shared" si="328"/>
        <v>0</v>
      </c>
      <c r="AI116" s="118">
        <f t="shared" si="328"/>
        <v>0</v>
      </c>
      <c r="AJ116" s="118">
        <f t="shared" si="328"/>
        <v>0</v>
      </c>
      <c r="AK116" s="118">
        <f t="shared" si="328"/>
        <v>0</v>
      </c>
      <c r="AL116" s="118">
        <f t="shared" si="328"/>
        <v>0</v>
      </c>
      <c r="AM116" s="118">
        <f t="shared" si="328"/>
        <v>0</v>
      </c>
      <c r="AN116" s="118">
        <f t="shared" si="328"/>
        <v>0</v>
      </c>
      <c r="AO116" s="118">
        <f t="shared" si="328"/>
        <v>0</v>
      </c>
      <c r="AP116" s="118">
        <f t="shared" si="328"/>
        <v>0</v>
      </c>
      <c r="AQ116" s="118">
        <f t="shared" si="328"/>
        <v>0</v>
      </c>
      <c r="AR116" s="118">
        <f t="shared" si="328"/>
        <v>0</v>
      </c>
      <c r="AS116" s="118">
        <f t="shared" si="328"/>
        <v>0</v>
      </c>
      <c r="AT116" s="118">
        <f t="shared" si="328"/>
        <v>0</v>
      </c>
      <c r="AU116" s="118">
        <f t="shared" si="328"/>
        <v>0</v>
      </c>
      <c r="AV116" s="118">
        <f t="shared" si="328"/>
        <v>0</v>
      </c>
      <c r="AW116" s="118">
        <f t="shared" si="328"/>
        <v>0</v>
      </c>
      <c r="AX116" s="118">
        <f t="shared" si="328"/>
        <v>0</v>
      </c>
      <c r="AY116" s="118">
        <f t="shared" si="328"/>
        <v>0</v>
      </c>
      <c r="AZ116" s="118">
        <f t="shared" si="328"/>
        <v>0</v>
      </c>
      <c r="BA116" s="118">
        <f t="shared" si="328"/>
        <v>0</v>
      </c>
    </row>
    <row r="117" spans="1:76" s="114" customFormat="1" outlineLevel="1">
      <c r="A117" s="112"/>
      <c r="B117" s="50"/>
      <c r="C117" s="31"/>
      <c r="D117" s="113"/>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c r="AS117" s="115"/>
      <c r="AT117" s="115"/>
      <c r="AU117" s="115"/>
      <c r="AV117" s="115"/>
      <c r="AW117" s="115"/>
      <c r="AX117" s="115"/>
      <c r="AY117" s="115"/>
      <c r="AZ117" s="115"/>
      <c r="BA117" s="115"/>
    </row>
    <row r="118" spans="1:76" s="114" customFormat="1" outlineLevel="1">
      <c r="A118" s="112"/>
      <c r="B118" s="58" t="s">
        <v>252</v>
      </c>
      <c r="C118" s="31"/>
      <c r="D118" s="113"/>
      <c r="F118" s="115"/>
      <c r="G118" s="115"/>
      <c r="H118" s="115"/>
      <c r="I118" s="115"/>
      <c r="J118" s="115"/>
      <c r="K118" s="115"/>
      <c r="L118" s="115"/>
      <c r="M118" s="115"/>
      <c r="N118" s="115"/>
      <c r="O118" s="115"/>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c r="AS118" s="115"/>
      <c r="AT118" s="115"/>
      <c r="AU118" s="115"/>
      <c r="AV118" s="115"/>
      <c r="AW118" s="115"/>
      <c r="AX118" s="115"/>
      <c r="AY118" s="115"/>
      <c r="AZ118" s="115"/>
      <c r="BA118" s="115"/>
    </row>
    <row r="119" spans="1:76" s="114" customFormat="1" outlineLevel="1">
      <c r="A119" s="112"/>
      <c r="B119" s="50" t="s">
        <v>253</v>
      </c>
      <c r="C119" s="119" t="s">
        <v>24</v>
      </c>
      <c r="D119" s="113" t="s">
        <v>254</v>
      </c>
      <c r="G119" s="117">
        <f>IF(G107&lt;&gt;0,'Get Started'!$D15,0)</f>
        <v>0</v>
      </c>
      <c r="H119" s="117">
        <f>IF(H107&lt;&gt;0,'Get Started'!$D15,0)</f>
        <v>0</v>
      </c>
      <c r="I119" s="117">
        <f>IF(I107&lt;&gt;0,'Get Started'!$D15,0)</f>
        <v>0</v>
      </c>
      <c r="J119" s="117">
        <f>IF(J107&lt;&gt;0,'Get Started'!$D15,0)</f>
        <v>0</v>
      </c>
      <c r="K119" s="117">
        <f>IF(K107&lt;&gt;0,'Get Started'!$D15,0)</f>
        <v>0</v>
      </c>
      <c r="L119" s="117">
        <f>IF(L107&lt;&gt;0,'Get Started'!$D15,0)</f>
        <v>0</v>
      </c>
      <c r="M119" s="117">
        <f>IF(M107&lt;&gt;0,'Get Started'!$D15,0)</f>
        <v>0</v>
      </c>
      <c r="N119" s="117">
        <f>IF(N107&lt;&gt;0,'Get Started'!$D15,0)</f>
        <v>0</v>
      </c>
      <c r="O119" s="117">
        <f>IF(O107&lt;&gt;0,'Get Started'!$D15,0)</f>
        <v>0</v>
      </c>
      <c r="P119" s="117">
        <f>IF(P107&lt;&gt;0,'Get Started'!$D15,0)</f>
        <v>0</v>
      </c>
      <c r="Q119" s="117">
        <f>IF(Q107&lt;&gt;0,'Get Started'!$D15,0)</f>
        <v>0</v>
      </c>
      <c r="R119" s="117">
        <f>IF(R107&lt;&gt;0,'Get Started'!$D15,0)</f>
        <v>0</v>
      </c>
      <c r="S119" s="117">
        <f>IF(S107&lt;&gt;0,'Get Started'!$D15,0)</f>
        <v>0</v>
      </c>
      <c r="T119" s="117">
        <f>IF(T107&lt;&gt;0,'Get Started'!$D15,0)</f>
        <v>0</v>
      </c>
      <c r="U119" s="117">
        <f>IF(U107&lt;&gt;0,'Get Started'!$D15,0)</f>
        <v>0</v>
      </c>
      <c r="V119" s="117">
        <f>IF(V107&lt;&gt;0,'Get Started'!$D15,0)</f>
        <v>0</v>
      </c>
      <c r="W119" s="117">
        <f>IF(W107&lt;&gt;0,'Get Started'!$D15,0)</f>
        <v>0</v>
      </c>
      <c r="X119" s="117">
        <f>IF(X107&lt;&gt;0,'Get Started'!$D15,0)</f>
        <v>0</v>
      </c>
      <c r="Y119" s="117">
        <f>IF(Y107&lt;&gt;0,'Get Started'!$D15,0)</f>
        <v>0</v>
      </c>
      <c r="Z119" s="117">
        <f>IF(Z107&lt;&gt;0,'Get Started'!$D15,0)</f>
        <v>0</v>
      </c>
      <c r="AA119" s="117">
        <f>IF(AA107&lt;&gt;0,'Get Started'!$D15,0)</f>
        <v>0</v>
      </c>
      <c r="AB119" s="117">
        <f>IF(AB107&lt;&gt;0,'Get Started'!$D15,0)</f>
        <v>0</v>
      </c>
      <c r="AC119" s="117">
        <f>IF(AC107&lt;&gt;0,'Get Started'!$D15,0)</f>
        <v>0</v>
      </c>
      <c r="AD119" s="117">
        <f>IF(AD107&lt;&gt;0,'Get Started'!$D15,0)</f>
        <v>0</v>
      </c>
      <c r="AE119" s="117">
        <f>IF(AE107&lt;&gt;0,'Get Started'!$D15,0)</f>
        <v>0</v>
      </c>
      <c r="AF119" s="117">
        <f>IF(AF107&lt;&gt;0,'Get Started'!$D15,0)</f>
        <v>0</v>
      </c>
      <c r="AG119" s="117">
        <f>IF(AG107&lt;&gt;0,'Get Started'!$D15,0)</f>
        <v>0</v>
      </c>
      <c r="AH119" s="117">
        <f>IF(AH107&lt;&gt;0,'Get Started'!$D15,0)</f>
        <v>0</v>
      </c>
      <c r="AI119" s="117">
        <f>IF(AI107&lt;&gt;0,'Get Started'!$D15,0)</f>
        <v>0</v>
      </c>
      <c r="AJ119" s="117">
        <f>IF(AJ107&lt;&gt;0,'Get Started'!$D15,0)</f>
        <v>0</v>
      </c>
      <c r="AK119" s="117">
        <f>IF(AK107&lt;&gt;0,'Get Started'!$D15,0)</f>
        <v>0</v>
      </c>
      <c r="AL119" s="117">
        <f>IF(AL107&lt;&gt;0,'Get Started'!$D15,0)</f>
        <v>0</v>
      </c>
      <c r="AM119" s="117">
        <f>IF(AM107&lt;&gt;0,'Get Started'!$D15,0)</f>
        <v>0</v>
      </c>
      <c r="AN119" s="117">
        <f>IF(AN107&lt;&gt;0,'Get Started'!$D15,0)</f>
        <v>0</v>
      </c>
      <c r="AO119" s="117">
        <f>IF(AO107&lt;&gt;0,'Get Started'!$D15,0)</f>
        <v>0</v>
      </c>
      <c r="AP119" s="117">
        <f>IF(AP107&lt;&gt;0,'Get Started'!$D15,0)</f>
        <v>0</v>
      </c>
      <c r="AQ119" s="117">
        <f>IF(AQ107&lt;&gt;0,'Get Started'!$D15,0)</f>
        <v>0</v>
      </c>
      <c r="AR119" s="117">
        <f>IF(AR107&lt;&gt;0,'Get Started'!$D15,0)</f>
        <v>0</v>
      </c>
      <c r="AS119" s="117">
        <f>IF(AS107&lt;&gt;0,'Get Started'!$D15,0)</f>
        <v>0</v>
      </c>
      <c r="AT119" s="117">
        <f>IF(AT107&lt;&gt;0,'Get Started'!$D15,0)</f>
        <v>0</v>
      </c>
      <c r="AU119" s="117">
        <f>IF(AU107&lt;&gt;0,'Get Started'!$D15,0)</f>
        <v>0</v>
      </c>
      <c r="AV119" s="117">
        <f>IF(AV107&lt;&gt;0,'Get Started'!$D15,0)</f>
        <v>0</v>
      </c>
      <c r="AW119" s="117">
        <f>IF(AW107&lt;&gt;0,'Get Started'!$D15,0)</f>
        <v>0</v>
      </c>
      <c r="AX119" s="117">
        <f>IF(AX107&lt;&gt;0,'Get Started'!$D15,0)</f>
        <v>0</v>
      </c>
      <c r="AY119" s="117">
        <f>IF(AY107&lt;&gt;0,'Get Started'!$D15,0)</f>
        <v>0</v>
      </c>
      <c r="AZ119" s="117">
        <f>IF(AZ107&lt;&gt;0,'Get Started'!$D15,0)</f>
        <v>0</v>
      </c>
      <c r="BA119" s="117">
        <f>IF(BA107&lt;&gt;0,'Get Started'!$D15,0)</f>
        <v>0</v>
      </c>
    </row>
    <row r="120" spans="1:76" s="114" customFormat="1" outlineLevel="1">
      <c r="A120" s="112"/>
      <c r="B120" s="50" t="s">
        <v>255</v>
      </c>
      <c r="C120" s="31" t="str">
        <f>'Get Started'!$D$7</f>
        <v>$</v>
      </c>
      <c r="D120" s="113" t="s">
        <v>256</v>
      </c>
      <c r="G120" s="115">
        <f t="shared" ref="G120:BA120" si="329">MAX(0,G121-G103)</f>
        <v>0</v>
      </c>
      <c r="H120" s="115">
        <f t="shared" si="329"/>
        <v>0</v>
      </c>
      <c r="I120" s="115">
        <f t="shared" si="329"/>
        <v>0</v>
      </c>
      <c r="J120" s="115">
        <f t="shared" si="329"/>
        <v>0</v>
      </c>
      <c r="K120" s="115">
        <f t="shared" si="329"/>
        <v>0</v>
      </c>
      <c r="L120" s="115">
        <f t="shared" si="329"/>
        <v>0</v>
      </c>
      <c r="M120" s="115">
        <f t="shared" si="329"/>
        <v>0</v>
      </c>
      <c r="N120" s="115">
        <f t="shared" si="329"/>
        <v>0</v>
      </c>
      <c r="O120" s="115">
        <f t="shared" si="329"/>
        <v>0</v>
      </c>
      <c r="P120" s="115">
        <f t="shared" si="329"/>
        <v>0</v>
      </c>
      <c r="Q120" s="115">
        <f t="shared" si="329"/>
        <v>0</v>
      </c>
      <c r="R120" s="115">
        <f t="shared" si="329"/>
        <v>0</v>
      </c>
      <c r="S120" s="115">
        <f t="shared" si="329"/>
        <v>0</v>
      </c>
      <c r="T120" s="115">
        <f t="shared" si="329"/>
        <v>0</v>
      </c>
      <c r="U120" s="115">
        <f t="shared" si="329"/>
        <v>0</v>
      </c>
      <c r="V120" s="115">
        <f t="shared" si="329"/>
        <v>0</v>
      </c>
      <c r="W120" s="115">
        <f t="shared" si="329"/>
        <v>0</v>
      </c>
      <c r="X120" s="115">
        <f t="shared" si="329"/>
        <v>0</v>
      </c>
      <c r="Y120" s="115">
        <f t="shared" si="329"/>
        <v>0</v>
      </c>
      <c r="Z120" s="115">
        <f t="shared" si="329"/>
        <v>0</v>
      </c>
      <c r="AA120" s="115">
        <f t="shared" si="329"/>
        <v>0</v>
      </c>
      <c r="AB120" s="115">
        <f t="shared" si="329"/>
        <v>0</v>
      </c>
      <c r="AC120" s="115">
        <f t="shared" si="329"/>
        <v>0</v>
      </c>
      <c r="AD120" s="115">
        <f t="shared" si="329"/>
        <v>0</v>
      </c>
      <c r="AE120" s="115">
        <f t="shared" si="329"/>
        <v>0</v>
      </c>
      <c r="AF120" s="115">
        <f t="shared" si="329"/>
        <v>0</v>
      </c>
      <c r="AG120" s="115">
        <f t="shared" si="329"/>
        <v>0</v>
      </c>
      <c r="AH120" s="115">
        <f t="shared" si="329"/>
        <v>0</v>
      </c>
      <c r="AI120" s="115">
        <f t="shared" si="329"/>
        <v>0</v>
      </c>
      <c r="AJ120" s="115">
        <f t="shared" si="329"/>
        <v>0</v>
      </c>
      <c r="AK120" s="115">
        <f t="shared" si="329"/>
        <v>0</v>
      </c>
      <c r="AL120" s="115">
        <f t="shared" si="329"/>
        <v>0</v>
      </c>
      <c r="AM120" s="115">
        <f t="shared" si="329"/>
        <v>0</v>
      </c>
      <c r="AN120" s="115">
        <f t="shared" si="329"/>
        <v>0</v>
      </c>
      <c r="AO120" s="115">
        <f t="shared" si="329"/>
        <v>0</v>
      </c>
      <c r="AP120" s="115">
        <f t="shared" si="329"/>
        <v>0</v>
      </c>
      <c r="AQ120" s="115">
        <f t="shared" si="329"/>
        <v>0</v>
      </c>
      <c r="AR120" s="115">
        <f t="shared" si="329"/>
        <v>0</v>
      </c>
      <c r="AS120" s="115">
        <f t="shared" si="329"/>
        <v>0</v>
      </c>
      <c r="AT120" s="115">
        <f t="shared" si="329"/>
        <v>0</v>
      </c>
      <c r="AU120" s="115">
        <f t="shared" si="329"/>
        <v>0</v>
      </c>
      <c r="AV120" s="115">
        <f t="shared" si="329"/>
        <v>0</v>
      </c>
      <c r="AW120" s="115">
        <f t="shared" si="329"/>
        <v>0</v>
      </c>
      <c r="AX120" s="115">
        <f t="shared" si="329"/>
        <v>0</v>
      </c>
      <c r="AY120" s="115">
        <f t="shared" si="329"/>
        <v>0</v>
      </c>
      <c r="AZ120" s="115">
        <f t="shared" si="329"/>
        <v>0</v>
      </c>
      <c r="BA120" s="115">
        <f t="shared" si="329"/>
        <v>0</v>
      </c>
    </row>
    <row r="121" spans="1:76" s="114" customFormat="1" outlineLevel="1">
      <c r="A121" s="112"/>
      <c r="B121" s="50" t="s">
        <v>257</v>
      </c>
      <c r="C121" s="31" t="str">
        <f>'Get Started'!$D$7</f>
        <v>$</v>
      </c>
      <c r="D121" s="113" t="s">
        <v>258</v>
      </c>
      <c r="G121" s="120">
        <f t="shared" ref="G121:BA121" si="330">IFERROR(G103/G119,0)</f>
        <v>0</v>
      </c>
      <c r="H121" s="120">
        <f t="shared" si="330"/>
        <v>0</v>
      </c>
      <c r="I121" s="120">
        <f t="shared" si="330"/>
        <v>0</v>
      </c>
      <c r="J121" s="120">
        <f t="shared" si="330"/>
        <v>0</v>
      </c>
      <c r="K121" s="120">
        <f t="shared" si="330"/>
        <v>0</v>
      </c>
      <c r="L121" s="120">
        <f t="shared" si="330"/>
        <v>0</v>
      </c>
      <c r="M121" s="120">
        <f t="shared" si="330"/>
        <v>0</v>
      </c>
      <c r="N121" s="120">
        <f t="shared" si="330"/>
        <v>0</v>
      </c>
      <c r="O121" s="120">
        <f t="shared" si="330"/>
        <v>0</v>
      </c>
      <c r="P121" s="120">
        <f t="shared" si="330"/>
        <v>0</v>
      </c>
      <c r="Q121" s="120">
        <f t="shared" si="330"/>
        <v>0</v>
      </c>
      <c r="R121" s="120">
        <f t="shared" si="330"/>
        <v>0</v>
      </c>
      <c r="S121" s="120">
        <f t="shared" si="330"/>
        <v>0</v>
      </c>
      <c r="T121" s="120">
        <f t="shared" si="330"/>
        <v>0</v>
      </c>
      <c r="U121" s="120">
        <f t="shared" si="330"/>
        <v>0</v>
      </c>
      <c r="V121" s="120">
        <f t="shared" si="330"/>
        <v>0</v>
      </c>
      <c r="W121" s="120">
        <f t="shared" si="330"/>
        <v>0</v>
      </c>
      <c r="X121" s="120">
        <f t="shared" si="330"/>
        <v>0</v>
      </c>
      <c r="Y121" s="120">
        <f t="shared" si="330"/>
        <v>0</v>
      </c>
      <c r="Z121" s="120">
        <f t="shared" si="330"/>
        <v>0</v>
      </c>
      <c r="AA121" s="120">
        <f t="shared" si="330"/>
        <v>0</v>
      </c>
      <c r="AB121" s="120">
        <f t="shared" si="330"/>
        <v>0</v>
      </c>
      <c r="AC121" s="120">
        <f t="shared" si="330"/>
        <v>0</v>
      </c>
      <c r="AD121" s="120">
        <f t="shared" si="330"/>
        <v>0</v>
      </c>
      <c r="AE121" s="120">
        <f t="shared" si="330"/>
        <v>0</v>
      </c>
      <c r="AF121" s="120">
        <f t="shared" si="330"/>
        <v>0</v>
      </c>
      <c r="AG121" s="120">
        <f t="shared" si="330"/>
        <v>0</v>
      </c>
      <c r="AH121" s="120">
        <f t="shared" si="330"/>
        <v>0</v>
      </c>
      <c r="AI121" s="120">
        <f t="shared" si="330"/>
        <v>0</v>
      </c>
      <c r="AJ121" s="120">
        <f t="shared" si="330"/>
        <v>0</v>
      </c>
      <c r="AK121" s="120">
        <f t="shared" si="330"/>
        <v>0</v>
      </c>
      <c r="AL121" s="120">
        <f t="shared" si="330"/>
        <v>0</v>
      </c>
      <c r="AM121" s="120">
        <f t="shared" si="330"/>
        <v>0</v>
      </c>
      <c r="AN121" s="120">
        <f t="shared" si="330"/>
        <v>0</v>
      </c>
      <c r="AO121" s="120">
        <f t="shared" si="330"/>
        <v>0</v>
      </c>
      <c r="AP121" s="120">
        <f t="shared" si="330"/>
        <v>0</v>
      </c>
      <c r="AQ121" s="120">
        <f t="shared" si="330"/>
        <v>0</v>
      </c>
      <c r="AR121" s="120">
        <f t="shared" si="330"/>
        <v>0</v>
      </c>
      <c r="AS121" s="120">
        <f t="shared" si="330"/>
        <v>0</v>
      </c>
      <c r="AT121" s="120">
        <f t="shared" si="330"/>
        <v>0</v>
      </c>
      <c r="AU121" s="120">
        <f t="shared" si="330"/>
        <v>0</v>
      </c>
      <c r="AV121" s="120">
        <f t="shared" si="330"/>
        <v>0</v>
      </c>
      <c r="AW121" s="120">
        <f t="shared" si="330"/>
        <v>0</v>
      </c>
      <c r="AX121" s="120">
        <f t="shared" si="330"/>
        <v>0</v>
      </c>
      <c r="AY121" s="120">
        <f t="shared" si="330"/>
        <v>0</v>
      </c>
      <c r="AZ121" s="120">
        <f t="shared" si="330"/>
        <v>0</v>
      </c>
      <c r="BA121" s="120">
        <f t="shared" si="330"/>
        <v>0</v>
      </c>
    </row>
    <row r="122" spans="1:76" s="114" customFormat="1" outlineLevel="1">
      <c r="A122" s="112"/>
      <c r="B122" s="50" t="s">
        <v>259</v>
      </c>
      <c r="C122" s="112" t="s">
        <v>66</v>
      </c>
      <c r="D122" s="113" t="s">
        <v>260</v>
      </c>
      <c r="G122" s="32">
        <v>10000000</v>
      </c>
      <c r="H122" s="115">
        <f t="shared" ref="H122:BA122" ca="1" si="331">G126</f>
        <v>10000000</v>
      </c>
      <c r="I122" s="115">
        <f t="shared" ca="1" si="331"/>
        <v>10000000</v>
      </c>
      <c r="J122" s="115">
        <f t="shared" ca="1" si="331"/>
        <v>10000000</v>
      </c>
      <c r="K122" s="115">
        <f t="shared" ca="1" si="331"/>
        <v>10000000</v>
      </c>
      <c r="L122" s="115">
        <f t="shared" ca="1" si="331"/>
        <v>10000000</v>
      </c>
      <c r="M122" s="115">
        <f t="shared" ca="1" si="331"/>
        <v>10000000</v>
      </c>
      <c r="N122" s="115">
        <f t="shared" ca="1" si="331"/>
        <v>10000000</v>
      </c>
      <c r="O122" s="115">
        <f t="shared" ca="1" si="331"/>
        <v>10000000</v>
      </c>
      <c r="P122" s="115">
        <f t="shared" ca="1" si="331"/>
        <v>10000000</v>
      </c>
      <c r="Q122" s="115">
        <f t="shared" ca="1" si="331"/>
        <v>10000000</v>
      </c>
      <c r="R122" s="115">
        <f t="shared" ca="1" si="331"/>
        <v>10000000</v>
      </c>
      <c r="S122" s="115">
        <f t="shared" ca="1" si="331"/>
        <v>10000000</v>
      </c>
      <c r="T122" s="115">
        <f t="shared" ca="1" si="331"/>
        <v>10000000</v>
      </c>
      <c r="U122" s="115">
        <f t="shared" ca="1" si="331"/>
        <v>10000000</v>
      </c>
      <c r="V122" s="115">
        <f t="shared" ca="1" si="331"/>
        <v>10000000</v>
      </c>
      <c r="W122" s="115">
        <f t="shared" ca="1" si="331"/>
        <v>10000000</v>
      </c>
      <c r="X122" s="115">
        <f t="shared" ca="1" si="331"/>
        <v>10000000</v>
      </c>
      <c r="Y122" s="115">
        <f t="shared" ca="1" si="331"/>
        <v>10000000</v>
      </c>
      <c r="Z122" s="115">
        <f t="shared" ca="1" si="331"/>
        <v>10000000</v>
      </c>
      <c r="AA122" s="115">
        <f t="shared" ca="1" si="331"/>
        <v>10000000</v>
      </c>
      <c r="AB122" s="115">
        <f t="shared" ca="1" si="331"/>
        <v>10000000</v>
      </c>
      <c r="AC122" s="115">
        <f t="shared" ca="1" si="331"/>
        <v>10000000</v>
      </c>
      <c r="AD122" s="115">
        <f t="shared" ca="1" si="331"/>
        <v>10000000</v>
      </c>
      <c r="AE122" s="115">
        <f t="shared" ca="1" si="331"/>
        <v>10000000</v>
      </c>
      <c r="AF122" s="115">
        <f t="shared" ca="1" si="331"/>
        <v>10000000</v>
      </c>
      <c r="AG122" s="115">
        <f t="shared" ca="1" si="331"/>
        <v>10000000</v>
      </c>
      <c r="AH122" s="115">
        <f t="shared" ca="1" si="331"/>
        <v>10000000</v>
      </c>
      <c r="AI122" s="115">
        <f t="shared" ca="1" si="331"/>
        <v>10000000</v>
      </c>
      <c r="AJ122" s="115">
        <f t="shared" ca="1" si="331"/>
        <v>10000000</v>
      </c>
      <c r="AK122" s="115">
        <f t="shared" ca="1" si="331"/>
        <v>10000000</v>
      </c>
      <c r="AL122" s="115">
        <f t="shared" ca="1" si="331"/>
        <v>10000000</v>
      </c>
      <c r="AM122" s="115">
        <f t="shared" ca="1" si="331"/>
        <v>10000000</v>
      </c>
      <c r="AN122" s="115">
        <f t="shared" ca="1" si="331"/>
        <v>10000000</v>
      </c>
      <c r="AO122" s="115">
        <f t="shared" ca="1" si="331"/>
        <v>10000000</v>
      </c>
      <c r="AP122" s="115">
        <f t="shared" ca="1" si="331"/>
        <v>10000000</v>
      </c>
      <c r="AQ122" s="115">
        <f t="shared" ca="1" si="331"/>
        <v>10000000</v>
      </c>
      <c r="AR122" s="115">
        <f t="shared" ca="1" si="331"/>
        <v>10000000</v>
      </c>
      <c r="AS122" s="115">
        <f t="shared" ca="1" si="331"/>
        <v>10000000</v>
      </c>
      <c r="AT122" s="115">
        <f t="shared" ca="1" si="331"/>
        <v>10000000</v>
      </c>
      <c r="AU122" s="115">
        <f t="shared" ca="1" si="331"/>
        <v>10000000</v>
      </c>
      <c r="AV122" s="115">
        <f t="shared" ca="1" si="331"/>
        <v>10000000</v>
      </c>
      <c r="AW122" s="115">
        <f t="shared" ca="1" si="331"/>
        <v>10000000</v>
      </c>
      <c r="AX122" s="115">
        <f t="shared" ca="1" si="331"/>
        <v>10000000</v>
      </c>
      <c r="AY122" s="115">
        <f t="shared" ca="1" si="331"/>
        <v>10000000</v>
      </c>
      <c r="AZ122" s="115">
        <f t="shared" ca="1" si="331"/>
        <v>10000000</v>
      </c>
      <c r="BA122" s="115">
        <f t="shared" ca="1" si="331"/>
        <v>10000000</v>
      </c>
    </row>
    <row r="123" spans="1:76" s="114" customFormat="1" outlineLevel="1">
      <c r="A123" s="112"/>
      <c r="B123" s="50" t="s">
        <v>261</v>
      </c>
      <c r="C123" s="112" t="s">
        <v>66</v>
      </c>
      <c r="D123" s="113" t="s">
        <v>262</v>
      </c>
      <c r="G123" s="120">
        <f t="shared" ref="G123:BA123" ca="1" si="332">IFERROR(G103/G127,0)+IFERROR(G114/G116,0)</f>
        <v>0</v>
      </c>
      <c r="H123" s="120">
        <f t="shared" ca="1" si="332"/>
        <v>0</v>
      </c>
      <c r="I123" s="120">
        <f t="shared" ca="1" si="332"/>
        <v>0</v>
      </c>
      <c r="J123" s="120">
        <f t="shared" ca="1" si="332"/>
        <v>0</v>
      </c>
      <c r="K123" s="120">
        <f t="shared" ca="1" si="332"/>
        <v>0</v>
      </c>
      <c r="L123" s="120">
        <f t="shared" ca="1" si="332"/>
        <v>0</v>
      </c>
      <c r="M123" s="120">
        <f t="shared" ca="1" si="332"/>
        <v>0</v>
      </c>
      <c r="N123" s="120">
        <f t="shared" ca="1" si="332"/>
        <v>0</v>
      </c>
      <c r="O123" s="120">
        <f t="shared" ca="1" si="332"/>
        <v>0</v>
      </c>
      <c r="P123" s="120">
        <f t="shared" ca="1" si="332"/>
        <v>0</v>
      </c>
      <c r="Q123" s="120">
        <f t="shared" ca="1" si="332"/>
        <v>0</v>
      </c>
      <c r="R123" s="120">
        <f t="shared" ca="1" si="332"/>
        <v>0</v>
      </c>
      <c r="S123" s="120">
        <f t="shared" ca="1" si="332"/>
        <v>0</v>
      </c>
      <c r="T123" s="120">
        <f t="shared" ca="1" si="332"/>
        <v>0</v>
      </c>
      <c r="U123" s="120">
        <f t="shared" ca="1" si="332"/>
        <v>0</v>
      </c>
      <c r="V123" s="120">
        <f t="shared" ca="1" si="332"/>
        <v>0</v>
      </c>
      <c r="W123" s="120">
        <f t="shared" ca="1" si="332"/>
        <v>0</v>
      </c>
      <c r="X123" s="120">
        <f t="shared" ca="1" si="332"/>
        <v>0</v>
      </c>
      <c r="Y123" s="120">
        <f t="shared" ca="1" si="332"/>
        <v>0</v>
      </c>
      <c r="Z123" s="120">
        <f t="shared" ca="1" si="332"/>
        <v>0</v>
      </c>
      <c r="AA123" s="120">
        <f t="shared" ca="1" si="332"/>
        <v>0</v>
      </c>
      <c r="AB123" s="120">
        <f t="shared" ca="1" si="332"/>
        <v>0</v>
      </c>
      <c r="AC123" s="120">
        <f t="shared" ca="1" si="332"/>
        <v>0</v>
      </c>
      <c r="AD123" s="120">
        <f t="shared" ca="1" si="332"/>
        <v>0</v>
      </c>
      <c r="AE123" s="120">
        <f t="shared" ca="1" si="332"/>
        <v>0</v>
      </c>
      <c r="AF123" s="120">
        <f t="shared" ca="1" si="332"/>
        <v>0</v>
      </c>
      <c r="AG123" s="120">
        <f t="shared" ca="1" si="332"/>
        <v>0</v>
      </c>
      <c r="AH123" s="120">
        <f t="shared" ca="1" si="332"/>
        <v>0</v>
      </c>
      <c r="AI123" s="120">
        <f t="shared" ca="1" si="332"/>
        <v>0</v>
      </c>
      <c r="AJ123" s="120">
        <f t="shared" ca="1" si="332"/>
        <v>0</v>
      </c>
      <c r="AK123" s="120">
        <f t="shared" ca="1" si="332"/>
        <v>0</v>
      </c>
      <c r="AL123" s="120">
        <f t="shared" ca="1" si="332"/>
        <v>0</v>
      </c>
      <c r="AM123" s="120">
        <f t="shared" ca="1" si="332"/>
        <v>0</v>
      </c>
      <c r="AN123" s="120">
        <f t="shared" ca="1" si="332"/>
        <v>0</v>
      </c>
      <c r="AO123" s="120">
        <f t="shared" ca="1" si="332"/>
        <v>0</v>
      </c>
      <c r="AP123" s="120">
        <f t="shared" ca="1" si="332"/>
        <v>0</v>
      </c>
      <c r="AQ123" s="120">
        <f t="shared" ca="1" si="332"/>
        <v>0</v>
      </c>
      <c r="AR123" s="120">
        <f t="shared" ca="1" si="332"/>
        <v>0</v>
      </c>
      <c r="AS123" s="120">
        <f t="shared" ca="1" si="332"/>
        <v>0</v>
      </c>
      <c r="AT123" s="120">
        <f t="shared" ca="1" si="332"/>
        <v>0</v>
      </c>
      <c r="AU123" s="120">
        <f t="shared" ca="1" si="332"/>
        <v>0</v>
      </c>
      <c r="AV123" s="120">
        <f t="shared" ca="1" si="332"/>
        <v>0</v>
      </c>
      <c r="AW123" s="120">
        <f t="shared" ca="1" si="332"/>
        <v>0</v>
      </c>
      <c r="AX123" s="120">
        <f t="shared" ca="1" si="332"/>
        <v>0</v>
      </c>
      <c r="AY123" s="120">
        <f t="shared" ca="1" si="332"/>
        <v>0</v>
      </c>
      <c r="AZ123" s="120">
        <f t="shared" ca="1" si="332"/>
        <v>0</v>
      </c>
      <c r="BA123" s="120">
        <f t="shared" ca="1" si="332"/>
        <v>0</v>
      </c>
      <c r="BC123" s="50">
        <f t="shared" ref="BC123:BR123" ca="1" si="333">INDEX($G123:$BA123,1,MATCH(BC$6,$G$6:$BA$6,0))</f>
        <v>0</v>
      </c>
      <c r="BD123" s="50">
        <f t="shared" ca="1" si="333"/>
        <v>0</v>
      </c>
      <c r="BE123" s="50">
        <f t="shared" ca="1" si="333"/>
        <v>0</v>
      </c>
      <c r="BF123" s="50">
        <f t="shared" ca="1" si="333"/>
        <v>0</v>
      </c>
      <c r="BG123" s="50">
        <f t="shared" ca="1" si="333"/>
        <v>0</v>
      </c>
      <c r="BH123" s="50">
        <f t="shared" ca="1" si="333"/>
        <v>0</v>
      </c>
      <c r="BI123" s="50">
        <f t="shared" ca="1" si="333"/>
        <v>0</v>
      </c>
      <c r="BJ123" s="50">
        <f t="shared" ca="1" si="333"/>
        <v>0</v>
      </c>
      <c r="BK123" s="50">
        <f t="shared" ca="1" si="333"/>
        <v>0</v>
      </c>
      <c r="BL123" s="50">
        <f t="shared" ca="1" si="333"/>
        <v>0</v>
      </c>
      <c r="BM123" s="50">
        <f t="shared" ca="1" si="333"/>
        <v>0</v>
      </c>
      <c r="BN123" s="50">
        <f t="shared" ca="1" si="333"/>
        <v>0</v>
      </c>
      <c r="BO123" s="50">
        <f t="shared" ca="1" si="333"/>
        <v>0</v>
      </c>
      <c r="BP123" s="50">
        <f t="shared" ca="1" si="333"/>
        <v>0</v>
      </c>
      <c r="BQ123" s="50">
        <f t="shared" ca="1" si="333"/>
        <v>0</v>
      </c>
      <c r="BR123" s="50">
        <f t="shared" ca="1" si="333"/>
        <v>0</v>
      </c>
      <c r="BS123" s="50"/>
      <c r="BT123" s="50">
        <f ca="1">INDEX($G123:$BA123,1,MATCH(BT$6,$G$6:$BA$6,0))</f>
        <v>0</v>
      </c>
      <c r="BU123" s="50">
        <f ca="1">INDEX($G123:$BA123,1,MATCH(BU$6,$G$6:$BA$6,0))</f>
        <v>0</v>
      </c>
      <c r="BV123" s="50">
        <f ca="1">INDEX($G123:$BA123,1,MATCH(BV$6,$G$6:$BA$6,0))</f>
        <v>0</v>
      </c>
      <c r="BW123" s="50">
        <f ca="1">INDEX($G123:$BA123,1,MATCH(BW$6,$G$6:$BA$6,0))</f>
        <v>0</v>
      </c>
    </row>
    <row r="124" spans="1:76" s="114" customFormat="1" outlineLevel="1">
      <c r="A124" s="112"/>
      <c r="B124" s="50" t="s">
        <v>263</v>
      </c>
      <c r="C124" s="112" t="s">
        <v>24</v>
      </c>
      <c r="D124" s="113" t="s">
        <v>264</v>
      </c>
      <c r="G124" s="117">
        <f>IF(G107&lt;&gt;0,'Get Started'!$D16,0)</f>
        <v>0</v>
      </c>
      <c r="H124" s="117">
        <f>IF(H107&lt;&gt;0,'Get Started'!$D16,0)</f>
        <v>0</v>
      </c>
      <c r="I124" s="117">
        <f>IF(I107&lt;&gt;0,'Get Started'!$D16,0)</f>
        <v>0</v>
      </c>
      <c r="J124" s="117">
        <f>IF(J107&lt;&gt;0,'Get Started'!$D16,0)</f>
        <v>0</v>
      </c>
      <c r="K124" s="117">
        <f>IF(K107&lt;&gt;0,'Get Started'!$D16,0)</f>
        <v>0</v>
      </c>
      <c r="L124" s="117">
        <f>IF(L107&lt;&gt;0,'Get Started'!$D16,0)</f>
        <v>0</v>
      </c>
      <c r="M124" s="117">
        <f>IF(M107&lt;&gt;0,'Get Started'!$D16,0)</f>
        <v>0</v>
      </c>
      <c r="N124" s="117">
        <f>IF(N107&lt;&gt;0,'Get Started'!$D16,0)</f>
        <v>0</v>
      </c>
      <c r="O124" s="117">
        <f>IF(O107&lt;&gt;0,'Get Started'!$D16,0)</f>
        <v>0</v>
      </c>
      <c r="P124" s="117">
        <f>IF(P107&lt;&gt;0,'Get Started'!$D16,0)</f>
        <v>0</v>
      </c>
      <c r="Q124" s="117">
        <f>IF(Q107&lt;&gt;0,'Get Started'!$D16,0)</f>
        <v>0</v>
      </c>
      <c r="R124" s="117">
        <f>IF(R107&lt;&gt;0,'Get Started'!$D16,0)</f>
        <v>0</v>
      </c>
      <c r="S124" s="117">
        <f>IF(S107&lt;&gt;0,'Get Started'!$D16,0)</f>
        <v>0</v>
      </c>
      <c r="T124" s="117">
        <f>IF(T107&lt;&gt;0,'Get Started'!$D16,0)</f>
        <v>0</v>
      </c>
      <c r="U124" s="117">
        <f>IF(U107&lt;&gt;0,'Get Started'!$D16,0)</f>
        <v>0</v>
      </c>
      <c r="V124" s="117">
        <f>IF(V107&lt;&gt;0,'Get Started'!$D16,0)</f>
        <v>0</v>
      </c>
      <c r="W124" s="117">
        <f>IF(W107&lt;&gt;0,'Get Started'!$D16,0)</f>
        <v>0</v>
      </c>
      <c r="X124" s="117">
        <f>IF(X107&lt;&gt;0,'Get Started'!$D16,0)</f>
        <v>0</v>
      </c>
      <c r="Y124" s="117">
        <f>IF(Y107&lt;&gt;0,'Get Started'!$D16,0)</f>
        <v>0</v>
      </c>
      <c r="Z124" s="117">
        <f>IF(Z107&lt;&gt;0,'Get Started'!$D16,0)</f>
        <v>0</v>
      </c>
      <c r="AA124" s="117">
        <f>IF(AA107&lt;&gt;0,'Get Started'!$D16,0)</f>
        <v>0</v>
      </c>
      <c r="AB124" s="117">
        <f>IF(AB107&lt;&gt;0,'Get Started'!$D16,0)</f>
        <v>0</v>
      </c>
      <c r="AC124" s="117">
        <f>IF(AC107&lt;&gt;0,'Get Started'!$D16,0)</f>
        <v>0</v>
      </c>
      <c r="AD124" s="117">
        <f>IF(AD107&lt;&gt;0,'Get Started'!$D16,0)</f>
        <v>0</v>
      </c>
      <c r="AE124" s="117">
        <f>IF(AE107&lt;&gt;0,'Get Started'!$D16,0)</f>
        <v>0</v>
      </c>
      <c r="AF124" s="117">
        <f>IF(AF107&lt;&gt;0,'Get Started'!$D16,0)</f>
        <v>0</v>
      </c>
      <c r="AG124" s="117">
        <f>IF(AG107&lt;&gt;0,'Get Started'!$D16,0)</f>
        <v>0</v>
      </c>
      <c r="AH124" s="117">
        <f>IF(AH107&lt;&gt;0,'Get Started'!$D16,0)</f>
        <v>0</v>
      </c>
      <c r="AI124" s="117">
        <f>IF(AI107&lt;&gt;0,'Get Started'!$D16,0)</f>
        <v>0</v>
      </c>
      <c r="AJ124" s="117">
        <f>IF(AJ107&lt;&gt;0,'Get Started'!$D16,0)</f>
        <v>0</v>
      </c>
      <c r="AK124" s="117">
        <f>IF(AK107&lt;&gt;0,'Get Started'!$D16,0)</f>
        <v>0</v>
      </c>
      <c r="AL124" s="117">
        <f>IF(AL107&lt;&gt;0,'Get Started'!$D16,0)</f>
        <v>0</v>
      </c>
      <c r="AM124" s="117">
        <f>IF(AM107&lt;&gt;0,'Get Started'!$D16,0)</f>
        <v>0</v>
      </c>
      <c r="AN124" s="117">
        <f>IF(AN107&lt;&gt;0,'Get Started'!$D16,0)</f>
        <v>0</v>
      </c>
      <c r="AO124" s="117">
        <f>IF(AO107&lt;&gt;0,'Get Started'!$D16,0)</f>
        <v>0</v>
      </c>
      <c r="AP124" s="117">
        <f>IF(AP107&lt;&gt;0,'Get Started'!$D16,0)</f>
        <v>0</v>
      </c>
      <c r="AQ124" s="117">
        <f>IF(AQ107&lt;&gt;0,'Get Started'!$D16,0)</f>
        <v>0</v>
      </c>
      <c r="AR124" s="117">
        <f>IF(AR107&lt;&gt;0,'Get Started'!$D16,0)</f>
        <v>0</v>
      </c>
      <c r="AS124" s="117">
        <f>IF(AS107&lt;&gt;0,'Get Started'!$D16,0)</f>
        <v>0</v>
      </c>
      <c r="AT124" s="117">
        <f>IF(AT107&lt;&gt;0,'Get Started'!$D16,0)</f>
        <v>0</v>
      </c>
      <c r="AU124" s="117">
        <f>IF(AU107&lt;&gt;0,'Get Started'!$D16,0)</f>
        <v>0</v>
      </c>
      <c r="AV124" s="117">
        <f>IF(AV107&lt;&gt;0,'Get Started'!$D16,0)</f>
        <v>0</v>
      </c>
      <c r="AW124" s="117">
        <f>IF(AW107&lt;&gt;0,'Get Started'!$D16,0)</f>
        <v>0</v>
      </c>
      <c r="AX124" s="117">
        <f>IF(AX107&lt;&gt;0,'Get Started'!$D16,0)</f>
        <v>0</v>
      </c>
      <c r="AY124" s="117">
        <f>IF(AY107&lt;&gt;0,'Get Started'!$D16,0)</f>
        <v>0</v>
      </c>
      <c r="AZ124" s="117">
        <f>IF(AZ107&lt;&gt;0,'Get Started'!$D16,0)</f>
        <v>0</v>
      </c>
      <c r="BA124" s="117">
        <f>IF(BA107&lt;&gt;0,'Get Started'!$D16,0)</f>
        <v>0</v>
      </c>
    </row>
    <row r="125" spans="1:76" s="114" customFormat="1" outlineLevel="1">
      <c r="A125" s="112"/>
      <c r="B125" s="50" t="s">
        <v>265</v>
      </c>
      <c r="C125" s="112" t="s">
        <v>66</v>
      </c>
      <c r="D125" s="113" t="s">
        <v>266</v>
      </c>
      <c r="G125" s="120">
        <f t="shared" ref="G125:BA125" ca="1" si="334">ROUND(G126-G122-G123,5)</f>
        <v>0</v>
      </c>
      <c r="H125" s="120">
        <f t="shared" ca="1" si="334"/>
        <v>0</v>
      </c>
      <c r="I125" s="120">
        <f t="shared" ca="1" si="334"/>
        <v>0</v>
      </c>
      <c r="J125" s="120">
        <f t="shared" ca="1" si="334"/>
        <v>0</v>
      </c>
      <c r="K125" s="120">
        <f t="shared" ca="1" si="334"/>
        <v>0</v>
      </c>
      <c r="L125" s="120">
        <f t="shared" ca="1" si="334"/>
        <v>0</v>
      </c>
      <c r="M125" s="120">
        <f t="shared" ca="1" si="334"/>
        <v>0</v>
      </c>
      <c r="N125" s="120">
        <f t="shared" ca="1" si="334"/>
        <v>0</v>
      </c>
      <c r="O125" s="120">
        <f t="shared" ca="1" si="334"/>
        <v>0</v>
      </c>
      <c r="P125" s="120">
        <f t="shared" ca="1" si="334"/>
        <v>0</v>
      </c>
      <c r="Q125" s="120">
        <f t="shared" ca="1" si="334"/>
        <v>0</v>
      </c>
      <c r="R125" s="120">
        <f t="shared" ca="1" si="334"/>
        <v>0</v>
      </c>
      <c r="S125" s="120">
        <f t="shared" ca="1" si="334"/>
        <v>0</v>
      </c>
      <c r="T125" s="120">
        <f t="shared" ca="1" si="334"/>
        <v>0</v>
      </c>
      <c r="U125" s="120">
        <f t="shared" ca="1" si="334"/>
        <v>0</v>
      </c>
      <c r="V125" s="120">
        <f t="shared" ca="1" si="334"/>
        <v>0</v>
      </c>
      <c r="W125" s="120">
        <f t="shared" ca="1" si="334"/>
        <v>0</v>
      </c>
      <c r="X125" s="120">
        <f t="shared" ca="1" si="334"/>
        <v>0</v>
      </c>
      <c r="Y125" s="120">
        <f t="shared" ca="1" si="334"/>
        <v>0</v>
      </c>
      <c r="Z125" s="120">
        <f t="shared" ca="1" si="334"/>
        <v>0</v>
      </c>
      <c r="AA125" s="120">
        <f t="shared" ca="1" si="334"/>
        <v>0</v>
      </c>
      <c r="AB125" s="120">
        <f t="shared" ca="1" si="334"/>
        <v>0</v>
      </c>
      <c r="AC125" s="120">
        <f t="shared" ca="1" si="334"/>
        <v>0</v>
      </c>
      <c r="AD125" s="120">
        <f t="shared" ca="1" si="334"/>
        <v>0</v>
      </c>
      <c r="AE125" s="120">
        <f t="shared" ca="1" si="334"/>
        <v>0</v>
      </c>
      <c r="AF125" s="120">
        <f t="shared" ca="1" si="334"/>
        <v>0</v>
      </c>
      <c r="AG125" s="120">
        <f t="shared" ca="1" si="334"/>
        <v>0</v>
      </c>
      <c r="AH125" s="120">
        <f t="shared" ca="1" si="334"/>
        <v>0</v>
      </c>
      <c r="AI125" s="120">
        <f t="shared" ca="1" si="334"/>
        <v>0</v>
      </c>
      <c r="AJ125" s="120">
        <f t="shared" ca="1" si="334"/>
        <v>0</v>
      </c>
      <c r="AK125" s="120">
        <f t="shared" ca="1" si="334"/>
        <v>0</v>
      </c>
      <c r="AL125" s="120">
        <f t="shared" ca="1" si="334"/>
        <v>0</v>
      </c>
      <c r="AM125" s="120">
        <f t="shared" ca="1" si="334"/>
        <v>0</v>
      </c>
      <c r="AN125" s="120">
        <f t="shared" ca="1" si="334"/>
        <v>0</v>
      </c>
      <c r="AO125" s="120">
        <f t="shared" ca="1" si="334"/>
        <v>0</v>
      </c>
      <c r="AP125" s="120">
        <f t="shared" ca="1" si="334"/>
        <v>0</v>
      </c>
      <c r="AQ125" s="120">
        <f t="shared" ca="1" si="334"/>
        <v>0</v>
      </c>
      <c r="AR125" s="120">
        <f t="shared" ca="1" si="334"/>
        <v>0</v>
      </c>
      <c r="AS125" s="120">
        <f t="shared" ca="1" si="334"/>
        <v>0</v>
      </c>
      <c r="AT125" s="120">
        <f t="shared" ca="1" si="334"/>
        <v>0</v>
      </c>
      <c r="AU125" s="120">
        <f t="shared" ca="1" si="334"/>
        <v>0</v>
      </c>
      <c r="AV125" s="120">
        <f t="shared" ca="1" si="334"/>
        <v>0</v>
      </c>
      <c r="AW125" s="120">
        <f t="shared" ca="1" si="334"/>
        <v>0</v>
      </c>
      <c r="AX125" s="120">
        <f t="shared" ca="1" si="334"/>
        <v>0</v>
      </c>
      <c r="AY125" s="120">
        <f t="shared" ca="1" si="334"/>
        <v>0</v>
      </c>
      <c r="AZ125" s="120">
        <f t="shared" ca="1" si="334"/>
        <v>0</v>
      </c>
      <c r="BA125" s="120">
        <f t="shared" ca="1" si="334"/>
        <v>0</v>
      </c>
      <c r="BC125" s="50">
        <f t="shared" ref="BC125:BR126" ca="1" si="335">INDEX($G125:$BA125,1,MATCH(BC$6,$G$6:$BA$6,0))</f>
        <v>0</v>
      </c>
      <c r="BD125" s="50">
        <f t="shared" ca="1" si="335"/>
        <v>0</v>
      </c>
      <c r="BE125" s="50">
        <f t="shared" ca="1" si="335"/>
        <v>0</v>
      </c>
      <c r="BF125" s="50">
        <f t="shared" ca="1" si="335"/>
        <v>0</v>
      </c>
      <c r="BG125" s="50">
        <f t="shared" ca="1" si="335"/>
        <v>0</v>
      </c>
      <c r="BH125" s="50">
        <f t="shared" ca="1" si="335"/>
        <v>0</v>
      </c>
      <c r="BI125" s="50">
        <f t="shared" ca="1" si="335"/>
        <v>0</v>
      </c>
      <c r="BJ125" s="50">
        <f t="shared" ca="1" si="335"/>
        <v>0</v>
      </c>
      <c r="BK125" s="50">
        <f t="shared" ca="1" si="335"/>
        <v>0</v>
      </c>
      <c r="BL125" s="50">
        <f t="shared" ca="1" si="335"/>
        <v>0</v>
      </c>
      <c r="BM125" s="50">
        <f t="shared" ca="1" si="335"/>
        <v>0</v>
      </c>
      <c r="BN125" s="50">
        <f t="shared" ca="1" si="335"/>
        <v>0</v>
      </c>
      <c r="BO125" s="50">
        <f t="shared" ca="1" si="335"/>
        <v>0</v>
      </c>
      <c r="BP125" s="50">
        <f t="shared" ca="1" si="335"/>
        <v>0</v>
      </c>
      <c r="BQ125" s="50">
        <f t="shared" ca="1" si="335"/>
        <v>0</v>
      </c>
      <c r="BR125" s="50">
        <f t="shared" ca="1" si="335"/>
        <v>0</v>
      </c>
      <c r="BS125" s="50"/>
      <c r="BT125" s="50">
        <f t="shared" ref="BT125:BW126" ca="1" si="336">INDEX($G125:$BA125,1,MATCH(BT$6,$G$6:$BA$6,0))</f>
        <v>0</v>
      </c>
      <c r="BU125" s="50">
        <f t="shared" ca="1" si="336"/>
        <v>0</v>
      </c>
      <c r="BV125" s="50">
        <f t="shared" ca="1" si="336"/>
        <v>0</v>
      </c>
      <c r="BW125" s="50">
        <f t="shared" ca="1" si="336"/>
        <v>0</v>
      </c>
    </row>
    <row r="126" spans="1:76" s="114" customFormat="1" outlineLevel="1">
      <c r="A126" s="112"/>
      <c r="B126" s="50" t="s">
        <v>267</v>
      </c>
      <c r="C126" s="112" t="s">
        <v>66</v>
      </c>
      <c r="D126" s="121" t="s">
        <v>268</v>
      </c>
      <c r="G126" s="120">
        <f t="shared" ref="G126:BA126" ca="1" si="337">IFERROR((G122+G123)/(1-G124),0)</f>
        <v>10000000</v>
      </c>
      <c r="H126" s="120">
        <f t="shared" ca="1" si="337"/>
        <v>10000000</v>
      </c>
      <c r="I126" s="120">
        <f t="shared" ca="1" si="337"/>
        <v>10000000</v>
      </c>
      <c r="J126" s="120">
        <f t="shared" ca="1" si="337"/>
        <v>10000000</v>
      </c>
      <c r="K126" s="120">
        <f t="shared" ca="1" si="337"/>
        <v>10000000</v>
      </c>
      <c r="L126" s="120">
        <f t="shared" ca="1" si="337"/>
        <v>10000000</v>
      </c>
      <c r="M126" s="120">
        <f t="shared" ca="1" si="337"/>
        <v>10000000</v>
      </c>
      <c r="N126" s="120">
        <f t="shared" ca="1" si="337"/>
        <v>10000000</v>
      </c>
      <c r="O126" s="120">
        <f t="shared" ca="1" si="337"/>
        <v>10000000</v>
      </c>
      <c r="P126" s="120">
        <f t="shared" ca="1" si="337"/>
        <v>10000000</v>
      </c>
      <c r="Q126" s="120">
        <f t="shared" ca="1" si="337"/>
        <v>10000000</v>
      </c>
      <c r="R126" s="120">
        <f t="shared" ca="1" si="337"/>
        <v>10000000</v>
      </c>
      <c r="S126" s="120">
        <f t="shared" ca="1" si="337"/>
        <v>10000000</v>
      </c>
      <c r="T126" s="120">
        <f t="shared" ca="1" si="337"/>
        <v>10000000</v>
      </c>
      <c r="U126" s="120">
        <f t="shared" ca="1" si="337"/>
        <v>10000000</v>
      </c>
      <c r="V126" s="120">
        <f t="shared" ca="1" si="337"/>
        <v>10000000</v>
      </c>
      <c r="W126" s="120">
        <f t="shared" ca="1" si="337"/>
        <v>10000000</v>
      </c>
      <c r="X126" s="120">
        <f t="shared" ca="1" si="337"/>
        <v>10000000</v>
      </c>
      <c r="Y126" s="120">
        <f t="shared" ca="1" si="337"/>
        <v>10000000</v>
      </c>
      <c r="Z126" s="120">
        <f t="shared" ca="1" si="337"/>
        <v>10000000</v>
      </c>
      <c r="AA126" s="120">
        <f t="shared" ca="1" si="337"/>
        <v>10000000</v>
      </c>
      <c r="AB126" s="120">
        <f t="shared" ca="1" si="337"/>
        <v>10000000</v>
      </c>
      <c r="AC126" s="120">
        <f t="shared" ca="1" si="337"/>
        <v>10000000</v>
      </c>
      <c r="AD126" s="120">
        <f t="shared" ca="1" si="337"/>
        <v>10000000</v>
      </c>
      <c r="AE126" s="120">
        <f t="shared" ca="1" si="337"/>
        <v>10000000</v>
      </c>
      <c r="AF126" s="120">
        <f t="shared" ca="1" si="337"/>
        <v>10000000</v>
      </c>
      <c r="AG126" s="120">
        <f t="shared" ca="1" si="337"/>
        <v>10000000</v>
      </c>
      <c r="AH126" s="120">
        <f t="shared" ca="1" si="337"/>
        <v>10000000</v>
      </c>
      <c r="AI126" s="120">
        <f t="shared" ca="1" si="337"/>
        <v>10000000</v>
      </c>
      <c r="AJ126" s="120">
        <f t="shared" ca="1" si="337"/>
        <v>10000000</v>
      </c>
      <c r="AK126" s="120">
        <f t="shared" ca="1" si="337"/>
        <v>10000000</v>
      </c>
      <c r="AL126" s="120">
        <f t="shared" ca="1" si="337"/>
        <v>10000000</v>
      </c>
      <c r="AM126" s="120">
        <f t="shared" ca="1" si="337"/>
        <v>10000000</v>
      </c>
      <c r="AN126" s="120">
        <f t="shared" ca="1" si="337"/>
        <v>10000000</v>
      </c>
      <c r="AO126" s="120">
        <f t="shared" ca="1" si="337"/>
        <v>10000000</v>
      </c>
      <c r="AP126" s="120">
        <f t="shared" ca="1" si="337"/>
        <v>10000000</v>
      </c>
      <c r="AQ126" s="120">
        <f t="shared" ca="1" si="337"/>
        <v>10000000</v>
      </c>
      <c r="AR126" s="120">
        <f t="shared" ca="1" si="337"/>
        <v>10000000</v>
      </c>
      <c r="AS126" s="120">
        <f t="shared" ca="1" si="337"/>
        <v>10000000</v>
      </c>
      <c r="AT126" s="120">
        <f t="shared" ca="1" si="337"/>
        <v>10000000</v>
      </c>
      <c r="AU126" s="120">
        <f t="shared" ca="1" si="337"/>
        <v>10000000</v>
      </c>
      <c r="AV126" s="120">
        <f t="shared" ca="1" si="337"/>
        <v>10000000</v>
      </c>
      <c r="AW126" s="120">
        <f t="shared" ca="1" si="337"/>
        <v>10000000</v>
      </c>
      <c r="AX126" s="120">
        <f t="shared" ca="1" si="337"/>
        <v>10000000</v>
      </c>
      <c r="AY126" s="120">
        <f t="shared" ca="1" si="337"/>
        <v>10000000</v>
      </c>
      <c r="AZ126" s="120">
        <f t="shared" ca="1" si="337"/>
        <v>10000000</v>
      </c>
      <c r="BA126" s="120">
        <f t="shared" ca="1" si="337"/>
        <v>10000000</v>
      </c>
      <c r="BC126" s="50">
        <f t="shared" ca="1" si="335"/>
        <v>10000000</v>
      </c>
      <c r="BD126" s="50">
        <f t="shared" ca="1" si="335"/>
        <v>10000000</v>
      </c>
      <c r="BE126" s="50">
        <f t="shared" ca="1" si="335"/>
        <v>10000000</v>
      </c>
      <c r="BF126" s="50">
        <f t="shared" ca="1" si="335"/>
        <v>10000000</v>
      </c>
      <c r="BG126" s="50">
        <f t="shared" ca="1" si="335"/>
        <v>10000000</v>
      </c>
      <c r="BH126" s="50">
        <f t="shared" ca="1" si="335"/>
        <v>10000000</v>
      </c>
      <c r="BI126" s="50">
        <f t="shared" ca="1" si="335"/>
        <v>10000000</v>
      </c>
      <c r="BJ126" s="50">
        <f t="shared" ca="1" si="335"/>
        <v>10000000</v>
      </c>
      <c r="BK126" s="50">
        <f t="shared" ca="1" si="335"/>
        <v>10000000</v>
      </c>
      <c r="BL126" s="50">
        <f t="shared" ca="1" si="335"/>
        <v>10000000</v>
      </c>
      <c r="BM126" s="50">
        <f t="shared" ca="1" si="335"/>
        <v>10000000</v>
      </c>
      <c r="BN126" s="50">
        <f t="shared" ca="1" si="335"/>
        <v>10000000</v>
      </c>
      <c r="BO126" s="50">
        <f t="shared" ca="1" si="335"/>
        <v>10000000</v>
      </c>
      <c r="BP126" s="50">
        <f t="shared" ca="1" si="335"/>
        <v>10000000</v>
      </c>
      <c r="BQ126" s="50">
        <f t="shared" ca="1" si="335"/>
        <v>10000000</v>
      </c>
      <c r="BR126" s="50">
        <f t="shared" ca="1" si="335"/>
        <v>10000000</v>
      </c>
      <c r="BS126" s="50"/>
      <c r="BT126" s="50">
        <f t="shared" ca="1" si="336"/>
        <v>10000000</v>
      </c>
      <c r="BU126" s="50">
        <f t="shared" ca="1" si="336"/>
        <v>10000000</v>
      </c>
      <c r="BV126" s="50">
        <f t="shared" ca="1" si="336"/>
        <v>10000000</v>
      </c>
      <c r="BW126" s="50">
        <f t="shared" ca="1" si="336"/>
        <v>10000000</v>
      </c>
    </row>
    <row r="127" spans="1:76" s="114" customFormat="1" outlineLevel="1">
      <c r="A127" s="112"/>
      <c r="B127" s="50" t="s">
        <v>269</v>
      </c>
      <c r="C127" s="31" t="str">
        <f>'Get Started'!$D$7</f>
        <v>$</v>
      </c>
      <c r="D127" s="113" t="s">
        <v>270</v>
      </c>
      <c r="G127" s="122">
        <f t="shared" ref="G127:BA127" si="338">G120/G122</f>
        <v>0</v>
      </c>
      <c r="H127" s="122">
        <f t="shared" ca="1" si="338"/>
        <v>0</v>
      </c>
      <c r="I127" s="122">
        <f t="shared" ca="1" si="338"/>
        <v>0</v>
      </c>
      <c r="J127" s="122">
        <f t="shared" ca="1" si="338"/>
        <v>0</v>
      </c>
      <c r="K127" s="122">
        <f t="shared" ca="1" si="338"/>
        <v>0</v>
      </c>
      <c r="L127" s="122">
        <f t="shared" ca="1" si="338"/>
        <v>0</v>
      </c>
      <c r="M127" s="122">
        <f t="shared" ca="1" si="338"/>
        <v>0</v>
      </c>
      <c r="N127" s="122">
        <f t="shared" ca="1" si="338"/>
        <v>0</v>
      </c>
      <c r="O127" s="122">
        <f t="shared" ca="1" si="338"/>
        <v>0</v>
      </c>
      <c r="P127" s="122">
        <f t="shared" ca="1" si="338"/>
        <v>0</v>
      </c>
      <c r="Q127" s="122">
        <f t="shared" ca="1" si="338"/>
        <v>0</v>
      </c>
      <c r="R127" s="122">
        <f t="shared" ca="1" si="338"/>
        <v>0</v>
      </c>
      <c r="S127" s="122">
        <f t="shared" ca="1" si="338"/>
        <v>0</v>
      </c>
      <c r="T127" s="122">
        <f t="shared" ca="1" si="338"/>
        <v>0</v>
      </c>
      <c r="U127" s="122">
        <f t="shared" ca="1" si="338"/>
        <v>0</v>
      </c>
      <c r="V127" s="122">
        <f t="shared" ca="1" si="338"/>
        <v>0</v>
      </c>
      <c r="W127" s="122">
        <f t="shared" ca="1" si="338"/>
        <v>0</v>
      </c>
      <c r="X127" s="122">
        <f t="shared" ca="1" si="338"/>
        <v>0</v>
      </c>
      <c r="Y127" s="122">
        <f t="shared" ca="1" si="338"/>
        <v>0</v>
      </c>
      <c r="Z127" s="122">
        <f t="shared" ca="1" si="338"/>
        <v>0</v>
      </c>
      <c r="AA127" s="122">
        <f t="shared" ca="1" si="338"/>
        <v>0</v>
      </c>
      <c r="AB127" s="122">
        <f t="shared" ca="1" si="338"/>
        <v>0</v>
      </c>
      <c r="AC127" s="122">
        <f t="shared" ca="1" si="338"/>
        <v>0</v>
      </c>
      <c r="AD127" s="122">
        <f t="shared" ca="1" si="338"/>
        <v>0</v>
      </c>
      <c r="AE127" s="122">
        <f t="shared" ca="1" si="338"/>
        <v>0</v>
      </c>
      <c r="AF127" s="122">
        <f t="shared" ca="1" si="338"/>
        <v>0</v>
      </c>
      <c r="AG127" s="122">
        <f t="shared" ca="1" si="338"/>
        <v>0</v>
      </c>
      <c r="AH127" s="122">
        <f t="shared" ca="1" si="338"/>
        <v>0</v>
      </c>
      <c r="AI127" s="122">
        <f t="shared" ca="1" si="338"/>
        <v>0</v>
      </c>
      <c r="AJ127" s="122">
        <f t="shared" ca="1" si="338"/>
        <v>0</v>
      </c>
      <c r="AK127" s="122">
        <f t="shared" ca="1" si="338"/>
        <v>0</v>
      </c>
      <c r="AL127" s="122">
        <f t="shared" ca="1" si="338"/>
        <v>0</v>
      </c>
      <c r="AM127" s="122">
        <f t="shared" ca="1" si="338"/>
        <v>0</v>
      </c>
      <c r="AN127" s="122">
        <f t="shared" ca="1" si="338"/>
        <v>0</v>
      </c>
      <c r="AO127" s="122">
        <f t="shared" ca="1" si="338"/>
        <v>0</v>
      </c>
      <c r="AP127" s="122">
        <f t="shared" ca="1" si="338"/>
        <v>0</v>
      </c>
      <c r="AQ127" s="122">
        <f t="shared" ca="1" si="338"/>
        <v>0</v>
      </c>
      <c r="AR127" s="122">
        <f t="shared" ca="1" si="338"/>
        <v>0</v>
      </c>
      <c r="AS127" s="122">
        <f t="shared" ca="1" si="338"/>
        <v>0</v>
      </c>
      <c r="AT127" s="122">
        <f t="shared" ca="1" si="338"/>
        <v>0</v>
      </c>
      <c r="AU127" s="122">
        <f t="shared" ca="1" si="338"/>
        <v>0</v>
      </c>
      <c r="AV127" s="122">
        <f t="shared" ca="1" si="338"/>
        <v>0</v>
      </c>
      <c r="AW127" s="122">
        <f t="shared" ca="1" si="338"/>
        <v>0</v>
      </c>
      <c r="AX127" s="122">
        <f t="shared" ca="1" si="338"/>
        <v>0</v>
      </c>
      <c r="AY127" s="122">
        <f t="shared" ca="1" si="338"/>
        <v>0</v>
      </c>
      <c r="AZ127" s="122">
        <f t="shared" ca="1" si="338"/>
        <v>0</v>
      </c>
      <c r="BA127" s="122">
        <f t="shared" ca="1" si="338"/>
        <v>0</v>
      </c>
    </row>
    <row r="128" spans="1:76" s="114" customFormat="1" outlineLevel="1">
      <c r="A128" s="112"/>
      <c r="B128" s="50" t="s">
        <v>271</v>
      </c>
      <c r="C128" s="31" t="str">
        <f>'Get Started'!$D$7</f>
        <v>$</v>
      </c>
      <c r="D128" s="113" t="s">
        <v>272</v>
      </c>
      <c r="F128" s="123">
        <v>0</v>
      </c>
      <c r="G128" s="122">
        <f t="shared" ref="G128:BA128" si="339">IF(G127&lt;&gt;0,G127,F128)</f>
        <v>0</v>
      </c>
      <c r="H128" s="122">
        <f t="shared" ca="1" si="339"/>
        <v>0</v>
      </c>
      <c r="I128" s="122">
        <f t="shared" ca="1" si="339"/>
        <v>0</v>
      </c>
      <c r="J128" s="122">
        <f t="shared" ca="1" si="339"/>
        <v>0</v>
      </c>
      <c r="K128" s="122">
        <f t="shared" ca="1" si="339"/>
        <v>0</v>
      </c>
      <c r="L128" s="122">
        <f t="shared" ca="1" si="339"/>
        <v>0</v>
      </c>
      <c r="M128" s="122">
        <f t="shared" ca="1" si="339"/>
        <v>0</v>
      </c>
      <c r="N128" s="122">
        <f t="shared" ca="1" si="339"/>
        <v>0</v>
      </c>
      <c r="O128" s="122">
        <f t="shared" ca="1" si="339"/>
        <v>0</v>
      </c>
      <c r="P128" s="122">
        <f t="shared" ca="1" si="339"/>
        <v>0</v>
      </c>
      <c r="Q128" s="122">
        <f t="shared" ca="1" si="339"/>
        <v>0</v>
      </c>
      <c r="R128" s="122">
        <f t="shared" ca="1" si="339"/>
        <v>0</v>
      </c>
      <c r="S128" s="122">
        <f t="shared" ca="1" si="339"/>
        <v>0</v>
      </c>
      <c r="T128" s="122">
        <f t="shared" ca="1" si="339"/>
        <v>0</v>
      </c>
      <c r="U128" s="122">
        <f t="shared" ca="1" si="339"/>
        <v>0</v>
      </c>
      <c r="V128" s="122">
        <f t="shared" ca="1" si="339"/>
        <v>0</v>
      </c>
      <c r="W128" s="122">
        <f t="shared" ca="1" si="339"/>
        <v>0</v>
      </c>
      <c r="X128" s="122">
        <f t="shared" ca="1" si="339"/>
        <v>0</v>
      </c>
      <c r="Y128" s="122">
        <f t="shared" ca="1" si="339"/>
        <v>0</v>
      </c>
      <c r="Z128" s="122">
        <f t="shared" ca="1" si="339"/>
        <v>0</v>
      </c>
      <c r="AA128" s="122">
        <f t="shared" ca="1" si="339"/>
        <v>0</v>
      </c>
      <c r="AB128" s="122">
        <f t="shared" ca="1" si="339"/>
        <v>0</v>
      </c>
      <c r="AC128" s="122">
        <f t="shared" ca="1" si="339"/>
        <v>0</v>
      </c>
      <c r="AD128" s="122">
        <f t="shared" ca="1" si="339"/>
        <v>0</v>
      </c>
      <c r="AE128" s="122">
        <f t="shared" ca="1" si="339"/>
        <v>0</v>
      </c>
      <c r="AF128" s="122">
        <f t="shared" ca="1" si="339"/>
        <v>0</v>
      </c>
      <c r="AG128" s="122">
        <f t="shared" ca="1" si="339"/>
        <v>0</v>
      </c>
      <c r="AH128" s="122">
        <f t="shared" ca="1" si="339"/>
        <v>0</v>
      </c>
      <c r="AI128" s="122">
        <f t="shared" ca="1" si="339"/>
        <v>0</v>
      </c>
      <c r="AJ128" s="122">
        <f t="shared" ca="1" si="339"/>
        <v>0</v>
      </c>
      <c r="AK128" s="122">
        <f t="shared" ca="1" si="339"/>
        <v>0</v>
      </c>
      <c r="AL128" s="122">
        <f t="shared" ca="1" si="339"/>
        <v>0</v>
      </c>
      <c r="AM128" s="122">
        <f t="shared" ca="1" si="339"/>
        <v>0</v>
      </c>
      <c r="AN128" s="122">
        <f t="shared" ca="1" si="339"/>
        <v>0</v>
      </c>
      <c r="AO128" s="122">
        <f t="shared" ca="1" si="339"/>
        <v>0</v>
      </c>
      <c r="AP128" s="122">
        <f t="shared" ca="1" si="339"/>
        <v>0</v>
      </c>
      <c r="AQ128" s="122">
        <f t="shared" ca="1" si="339"/>
        <v>0</v>
      </c>
      <c r="AR128" s="122">
        <f t="shared" ca="1" si="339"/>
        <v>0</v>
      </c>
      <c r="AS128" s="122">
        <f t="shared" ca="1" si="339"/>
        <v>0</v>
      </c>
      <c r="AT128" s="122">
        <f t="shared" ca="1" si="339"/>
        <v>0</v>
      </c>
      <c r="AU128" s="122">
        <f t="shared" ca="1" si="339"/>
        <v>0</v>
      </c>
      <c r="AV128" s="122">
        <f t="shared" ca="1" si="339"/>
        <v>0</v>
      </c>
      <c r="AW128" s="122">
        <f t="shared" ca="1" si="339"/>
        <v>0</v>
      </c>
      <c r="AX128" s="122">
        <f t="shared" ca="1" si="339"/>
        <v>0</v>
      </c>
      <c r="AY128" s="122">
        <f t="shared" ca="1" si="339"/>
        <v>0</v>
      </c>
      <c r="AZ128" s="122">
        <f t="shared" ca="1" si="339"/>
        <v>0</v>
      </c>
      <c r="BA128" s="122">
        <f t="shared" ca="1" si="339"/>
        <v>0</v>
      </c>
    </row>
    <row r="129" spans="1:75" s="114" customFormat="1" outlineLevel="1">
      <c r="A129" s="112"/>
      <c r="B129" s="50" t="s">
        <v>273</v>
      </c>
      <c r="C129" s="112" t="s">
        <v>66</v>
      </c>
      <c r="D129" s="113" t="s">
        <v>274</v>
      </c>
      <c r="G129" s="120">
        <f ca="1">SUM($G123:G123)</f>
        <v>0</v>
      </c>
      <c r="H129" s="120">
        <f ca="1">SUM($G123:H123)</f>
        <v>0</v>
      </c>
      <c r="I129" s="120">
        <f ca="1">SUM($G123:I123)</f>
        <v>0</v>
      </c>
      <c r="J129" s="120">
        <f ca="1">SUM($G123:J123)</f>
        <v>0</v>
      </c>
      <c r="K129" s="120">
        <f ca="1">SUM($G123:K123)</f>
        <v>0</v>
      </c>
      <c r="L129" s="120">
        <f ca="1">SUM($G123:L123)</f>
        <v>0</v>
      </c>
      <c r="M129" s="120">
        <f ca="1">SUM($G123:M123)</f>
        <v>0</v>
      </c>
      <c r="N129" s="120">
        <f ca="1">SUM($G123:N123)</f>
        <v>0</v>
      </c>
      <c r="O129" s="120">
        <f ca="1">SUM($G123:O123)</f>
        <v>0</v>
      </c>
      <c r="P129" s="120">
        <f ca="1">SUM($G123:P123)</f>
        <v>0</v>
      </c>
      <c r="Q129" s="120">
        <f ca="1">SUM($G123:Q123)</f>
        <v>0</v>
      </c>
      <c r="R129" s="120">
        <f ca="1">SUM($G123:R123)</f>
        <v>0</v>
      </c>
      <c r="S129" s="120">
        <f ca="1">SUM($G123:S123)</f>
        <v>0</v>
      </c>
      <c r="T129" s="120">
        <f ca="1">SUM($G123:T123)</f>
        <v>0</v>
      </c>
      <c r="U129" s="120">
        <f ca="1">SUM($G123:U123)</f>
        <v>0</v>
      </c>
      <c r="V129" s="120">
        <f ca="1">SUM($G123:V123)</f>
        <v>0</v>
      </c>
      <c r="W129" s="120">
        <f ca="1">SUM($G123:W123)</f>
        <v>0</v>
      </c>
      <c r="X129" s="120">
        <f ca="1">SUM($G123:X123)</f>
        <v>0</v>
      </c>
      <c r="Y129" s="120">
        <f ca="1">SUM($G123:Y123)</f>
        <v>0</v>
      </c>
      <c r="Z129" s="120">
        <f ca="1">SUM($G123:Z123)</f>
        <v>0</v>
      </c>
      <c r="AA129" s="120">
        <f ca="1">SUM($G123:AA123)</f>
        <v>0</v>
      </c>
      <c r="AB129" s="120">
        <f ca="1">SUM($G123:AB123)</f>
        <v>0</v>
      </c>
      <c r="AC129" s="120">
        <f ca="1">SUM($G123:AC123)</f>
        <v>0</v>
      </c>
      <c r="AD129" s="120">
        <f ca="1">SUM($G123:AD123)</f>
        <v>0</v>
      </c>
      <c r="AE129" s="120">
        <f ca="1">SUM($G123:AE123)</f>
        <v>0</v>
      </c>
      <c r="AF129" s="120">
        <f ca="1">SUM($G123:AF123)</f>
        <v>0</v>
      </c>
      <c r="AG129" s="120">
        <f ca="1">SUM($G123:AG123)</f>
        <v>0</v>
      </c>
      <c r="AH129" s="120">
        <f ca="1">SUM($G123:AH123)</f>
        <v>0</v>
      </c>
      <c r="AI129" s="120">
        <f ca="1">SUM($G123:AI123)</f>
        <v>0</v>
      </c>
      <c r="AJ129" s="120">
        <f ca="1">SUM($G123:AJ123)</f>
        <v>0</v>
      </c>
      <c r="AK129" s="120">
        <f ca="1">SUM($G123:AK123)</f>
        <v>0</v>
      </c>
      <c r="AL129" s="120">
        <f ca="1">SUM($G123:AL123)</f>
        <v>0</v>
      </c>
      <c r="AM129" s="120">
        <f ca="1">SUM($G123:AM123)</f>
        <v>0</v>
      </c>
      <c r="AN129" s="120">
        <f ca="1">SUM($G123:AN123)</f>
        <v>0</v>
      </c>
      <c r="AO129" s="120">
        <f ca="1">SUM($G123:AO123)</f>
        <v>0</v>
      </c>
      <c r="AP129" s="120">
        <f ca="1">SUM($G123:AP123)</f>
        <v>0</v>
      </c>
      <c r="AQ129" s="120">
        <f ca="1">SUM($G123:AQ123)</f>
        <v>0</v>
      </c>
      <c r="AR129" s="120">
        <f ca="1">SUM($G123:AR123)</f>
        <v>0</v>
      </c>
      <c r="AS129" s="120">
        <f ca="1">SUM($G123:AS123)</f>
        <v>0</v>
      </c>
      <c r="AT129" s="120">
        <f ca="1">SUM($G123:AT123)</f>
        <v>0</v>
      </c>
      <c r="AU129" s="120">
        <f ca="1">SUM($G123:AU123)</f>
        <v>0</v>
      </c>
      <c r="AV129" s="120">
        <f ca="1">SUM($G123:AV123)</f>
        <v>0</v>
      </c>
      <c r="AW129" s="120">
        <f ca="1">SUM($G123:AW123)</f>
        <v>0</v>
      </c>
      <c r="AX129" s="120">
        <f ca="1">SUM($G123:AX123)</f>
        <v>0</v>
      </c>
      <c r="AY129" s="120">
        <f ca="1">SUM($G123:AY123)</f>
        <v>0</v>
      </c>
      <c r="AZ129" s="120">
        <f ca="1">SUM($G123:AZ123)</f>
        <v>0</v>
      </c>
      <c r="BA129" s="120">
        <f ca="1">SUM($G123:BA123)</f>
        <v>0</v>
      </c>
      <c r="BC129" s="50">
        <f t="shared" ref="BC129:BR129" ca="1" si="340">INDEX($G129:$BA129,1,MATCH(BC$6,$G$6:$BA$6,0))</f>
        <v>0</v>
      </c>
      <c r="BD129" s="50">
        <f t="shared" ca="1" si="340"/>
        <v>0</v>
      </c>
      <c r="BE129" s="50">
        <f t="shared" ca="1" si="340"/>
        <v>0</v>
      </c>
      <c r="BF129" s="50">
        <f t="shared" ca="1" si="340"/>
        <v>0</v>
      </c>
      <c r="BG129" s="50">
        <f t="shared" ca="1" si="340"/>
        <v>0</v>
      </c>
      <c r="BH129" s="50">
        <f t="shared" ca="1" si="340"/>
        <v>0</v>
      </c>
      <c r="BI129" s="50">
        <f t="shared" ca="1" si="340"/>
        <v>0</v>
      </c>
      <c r="BJ129" s="50">
        <f t="shared" ca="1" si="340"/>
        <v>0</v>
      </c>
      <c r="BK129" s="50">
        <f t="shared" ca="1" si="340"/>
        <v>0</v>
      </c>
      <c r="BL129" s="50">
        <f t="shared" ca="1" si="340"/>
        <v>0</v>
      </c>
      <c r="BM129" s="50">
        <f t="shared" ca="1" si="340"/>
        <v>0</v>
      </c>
      <c r="BN129" s="50">
        <f t="shared" ca="1" si="340"/>
        <v>0</v>
      </c>
      <c r="BO129" s="50">
        <f t="shared" ca="1" si="340"/>
        <v>0</v>
      </c>
      <c r="BP129" s="50">
        <f t="shared" ca="1" si="340"/>
        <v>0</v>
      </c>
      <c r="BQ129" s="50">
        <f t="shared" ca="1" si="340"/>
        <v>0</v>
      </c>
      <c r="BR129" s="50">
        <f t="shared" ca="1" si="340"/>
        <v>0</v>
      </c>
      <c r="BS129" s="50"/>
      <c r="BT129" s="50">
        <f ca="1">INDEX($G129:$BA129,1,MATCH(BT$6,$G$6:$BA$6,0))</f>
        <v>0</v>
      </c>
      <c r="BU129" s="50">
        <f ca="1">INDEX($G129:$BA129,1,MATCH(BU$6,$G$6:$BA$6,0))</f>
        <v>0</v>
      </c>
      <c r="BV129" s="50">
        <f ca="1">INDEX($G129:$BA129,1,MATCH(BV$6,$G$6:$BA$6,0))</f>
        <v>0</v>
      </c>
      <c r="BW129" s="50">
        <f ca="1">INDEX($G129:$BA129,1,MATCH(BW$6,$G$6:$BA$6,0))</f>
        <v>0</v>
      </c>
    </row>
    <row r="130" spans="1:75" s="114" customFormat="1" outlineLevel="1">
      <c r="A130" s="112"/>
      <c r="B130" s="50" t="s">
        <v>275</v>
      </c>
      <c r="C130" s="112" t="s">
        <v>24</v>
      </c>
      <c r="D130" s="113" t="s">
        <v>276</v>
      </c>
      <c r="G130" s="124">
        <f t="shared" ref="G130:BA130" ca="1" si="341">IFERROR(G129/G126,0)</f>
        <v>0</v>
      </c>
      <c r="H130" s="124">
        <f t="shared" ca="1" si="341"/>
        <v>0</v>
      </c>
      <c r="I130" s="124">
        <f t="shared" ca="1" si="341"/>
        <v>0</v>
      </c>
      <c r="J130" s="124">
        <f t="shared" ca="1" si="341"/>
        <v>0</v>
      </c>
      <c r="K130" s="124">
        <f t="shared" ca="1" si="341"/>
        <v>0</v>
      </c>
      <c r="L130" s="124">
        <f t="shared" ca="1" si="341"/>
        <v>0</v>
      </c>
      <c r="M130" s="124">
        <f t="shared" ca="1" si="341"/>
        <v>0</v>
      </c>
      <c r="N130" s="124">
        <f t="shared" ca="1" si="341"/>
        <v>0</v>
      </c>
      <c r="O130" s="124">
        <f t="shared" ca="1" si="341"/>
        <v>0</v>
      </c>
      <c r="P130" s="124">
        <f t="shared" ca="1" si="341"/>
        <v>0</v>
      </c>
      <c r="Q130" s="124">
        <f t="shared" ca="1" si="341"/>
        <v>0</v>
      </c>
      <c r="R130" s="124">
        <f t="shared" ca="1" si="341"/>
        <v>0</v>
      </c>
      <c r="S130" s="124">
        <f t="shared" ca="1" si="341"/>
        <v>0</v>
      </c>
      <c r="T130" s="124">
        <f t="shared" ca="1" si="341"/>
        <v>0</v>
      </c>
      <c r="U130" s="124">
        <f t="shared" ca="1" si="341"/>
        <v>0</v>
      </c>
      <c r="V130" s="124">
        <f t="shared" ca="1" si="341"/>
        <v>0</v>
      </c>
      <c r="W130" s="124">
        <f t="shared" ca="1" si="341"/>
        <v>0</v>
      </c>
      <c r="X130" s="124">
        <f t="shared" ca="1" si="341"/>
        <v>0</v>
      </c>
      <c r="Y130" s="124">
        <f t="shared" ca="1" si="341"/>
        <v>0</v>
      </c>
      <c r="Z130" s="124">
        <f t="shared" ca="1" si="341"/>
        <v>0</v>
      </c>
      <c r="AA130" s="124">
        <f t="shared" ca="1" si="341"/>
        <v>0</v>
      </c>
      <c r="AB130" s="124">
        <f t="shared" ca="1" si="341"/>
        <v>0</v>
      </c>
      <c r="AC130" s="124">
        <f t="shared" ca="1" si="341"/>
        <v>0</v>
      </c>
      <c r="AD130" s="124">
        <f t="shared" ca="1" si="341"/>
        <v>0</v>
      </c>
      <c r="AE130" s="124">
        <f t="shared" ca="1" si="341"/>
        <v>0</v>
      </c>
      <c r="AF130" s="124">
        <f t="shared" ca="1" si="341"/>
        <v>0</v>
      </c>
      <c r="AG130" s="124">
        <f t="shared" ca="1" si="341"/>
        <v>0</v>
      </c>
      <c r="AH130" s="124">
        <f t="shared" ca="1" si="341"/>
        <v>0</v>
      </c>
      <c r="AI130" s="124">
        <f t="shared" ca="1" si="341"/>
        <v>0</v>
      </c>
      <c r="AJ130" s="124">
        <f t="shared" ca="1" si="341"/>
        <v>0</v>
      </c>
      <c r="AK130" s="124">
        <f t="shared" ca="1" si="341"/>
        <v>0</v>
      </c>
      <c r="AL130" s="124">
        <f t="shared" ca="1" si="341"/>
        <v>0</v>
      </c>
      <c r="AM130" s="124">
        <f t="shared" ca="1" si="341"/>
        <v>0</v>
      </c>
      <c r="AN130" s="124">
        <f t="shared" ca="1" si="341"/>
        <v>0</v>
      </c>
      <c r="AO130" s="124">
        <f t="shared" ca="1" si="341"/>
        <v>0</v>
      </c>
      <c r="AP130" s="124">
        <f t="shared" ca="1" si="341"/>
        <v>0</v>
      </c>
      <c r="AQ130" s="124">
        <f t="shared" ca="1" si="341"/>
        <v>0</v>
      </c>
      <c r="AR130" s="124">
        <f t="shared" ca="1" si="341"/>
        <v>0</v>
      </c>
      <c r="AS130" s="124">
        <f t="shared" ca="1" si="341"/>
        <v>0</v>
      </c>
      <c r="AT130" s="124">
        <f t="shared" ca="1" si="341"/>
        <v>0</v>
      </c>
      <c r="AU130" s="124">
        <f t="shared" ca="1" si="341"/>
        <v>0</v>
      </c>
      <c r="AV130" s="124">
        <f t="shared" ca="1" si="341"/>
        <v>0</v>
      </c>
      <c r="AW130" s="124">
        <f t="shared" ca="1" si="341"/>
        <v>0</v>
      </c>
      <c r="AX130" s="124">
        <f t="shared" ca="1" si="341"/>
        <v>0</v>
      </c>
      <c r="AY130" s="124">
        <f t="shared" ca="1" si="341"/>
        <v>0</v>
      </c>
      <c r="AZ130" s="124">
        <f t="shared" ca="1" si="341"/>
        <v>0</v>
      </c>
      <c r="BA130" s="124">
        <f t="shared" ca="1" si="341"/>
        <v>0</v>
      </c>
    </row>
    <row r="131" spans="1:75" s="50" customFormat="1" outlineLevel="1">
      <c r="B131" s="50" t="s">
        <v>277</v>
      </c>
      <c r="C131" s="112" t="s">
        <v>66</v>
      </c>
      <c r="D131" s="50" t="s">
        <v>278</v>
      </c>
      <c r="G131" s="50">
        <f ca="1">IFERROR(G110/(G112/G122),0)+G126</f>
        <v>10000000</v>
      </c>
      <c r="H131" s="50">
        <f t="shared" ref="H131:BA131" ca="1" si="342">IFERROR(H110/(H112/H122),0)+H126</f>
        <v>10000000</v>
      </c>
      <c r="I131" s="50">
        <f t="shared" ca="1" si="342"/>
        <v>10000000</v>
      </c>
      <c r="J131" s="50">
        <f t="shared" ca="1" si="342"/>
        <v>10000000</v>
      </c>
      <c r="K131" s="50">
        <f t="shared" ca="1" si="342"/>
        <v>10000000</v>
      </c>
      <c r="L131" s="50">
        <f t="shared" ca="1" si="342"/>
        <v>10000000</v>
      </c>
      <c r="M131" s="50">
        <f t="shared" ca="1" si="342"/>
        <v>10000000</v>
      </c>
      <c r="N131" s="50">
        <f t="shared" ca="1" si="342"/>
        <v>10000000</v>
      </c>
      <c r="O131" s="50">
        <f t="shared" ca="1" si="342"/>
        <v>10000000</v>
      </c>
      <c r="P131" s="50">
        <f t="shared" ca="1" si="342"/>
        <v>10000000</v>
      </c>
      <c r="Q131" s="50">
        <f t="shared" ca="1" si="342"/>
        <v>10000000</v>
      </c>
      <c r="R131" s="50">
        <f t="shared" ca="1" si="342"/>
        <v>10000000</v>
      </c>
      <c r="S131" s="50">
        <f t="shared" ca="1" si="342"/>
        <v>10000000</v>
      </c>
      <c r="T131" s="50">
        <f t="shared" ca="1" si="342"/>
        <v>10000000</v>
      </c>
      <c r="U131" s="50">
        <f t="shared" ca="1" si="342"/>
        <v>10000000</v>
      </c>
      <c r="V131" s="50">
        <f t="shared" ca="1" si="342"/>
        <v>10000000</v>
      </c>
      <c r="W131" s="50">
        <f t="shared" ca="1" si="342"/>
        <v>10000000</v>
      </c>
      <c r="X131" s="50">
        <f t="shared" ca="1" si="342"/>
        <v>10000000</v>
      </c>
      <c r="Y131" s="50">
        <f t="shared" ca="1" si="342"/>
        <v>10000000</v>
      </c>
      <c r="Z131" s="50">
        <f t="shared" ca="1" si="342"/>
        <v>10000000</v>
      </c>
      <c r="AA131" s="50">
        <f t="shared" ca="1" si="342"/>
        <v>10000000</v>
      </c>
      <c r="AB131" s="50">
        <f t="shared" ca="1" si="342"/>
        <v>10000000</v>
      </c>
      <c r="AC131" s="50">
        <f t="shared" ca="1" si="342"/>
        <v>10000000</v>
      </c>
      <c r="AD131" s="50">
        <f t="shared" ca="1" si="342"/>
        <v>10000000</v>
      </c>
      <c r="AE131" s="50">
        <f t="shared" ca="1" si="342"/>
        <v>10000000</v>
      </c>
      <c r="AF131" s="50">
        <f t="shared" ca="1" si="342"/>
        <v>10000000</v>
      </c>
      <c r="AG131" s="50">
        <f t="shared" ca="1" si="342"/>
        <v>10000000</v>
      </c>
      <c r="AH131" s="50">
        <f t="shared" ca="1" si="342"/>
        <v>10000000</v>
      </c>
      <c r="AI131" s="50">
        <f t="shared" ca="1" si="342"/>
        <v>10000000</v>
      </c>
      <c r="AJ131" s="50">
        <f t="shared" ca="1" si="342"/>
        <v>10000000</v>
      </c>
      <c r="AK131" s="50">
        <f t="shared" ca="1" si="342"/>
        <v>10000000</v>
      </c>
      <c r="AL131" s="50">
        <f t="shared" ca="1" si="342"/>
        <v>10000000</v>
      </c>
      <c r="AM131" s="50">
        <f t="shared" ca="1" si="342"/>
        <v>10000000</v>
      </c>
      <c r="AN131" s="50">
        <f t="shared" ca="1" si="342"/>
        <v>10000000</v>
      </c>
      <c r="AO131" s="50">
        <f t="shared" ca="1" si="342"/>
        <v>10000000</v>
      </c>
      <c r="AP131" s="50">
        <f t="shared" ca="1" si="342"/>
        <v>10000000</v>
      </c>
      <c r="AQ131" s="50">
        <f t="shared" ca="1" si="342"/>
        <v>10000000</v>
      </c>
      <c r="AR131" s="50">
        <f t="shared" ca="1" si="342"/>
        <v>10000000</v>
      </c>
      <c r="AS131" s="50">
        <f t="shared" ca="1" si="342"/>
        <v>10000000</v>
      </c>
      <c r="AT131" s="50">
        <f t="shared" ca="1" si="342"/>
        <v>10000000</v>
      </c>
      <c r="AU131" s="50">
        <f t="shared" ca="1" si="342"/>
        <v>10000000</v>
      </c>
      <c r="AV131" s="50">
        <f t="shared" ca="1" si="342"/>
        <v>10000000</v>
      </c>
      <c r="AW131" s="50">
        <f t="shared" ca="1" si="342"/>
        <v>10000000</v>
      </c>
      <c r="AX131" s="50">
        <f t="shared" ca="1" si="342"/>
        <v>10000000</v>
      </c>
      <c r="AY131" s="50">
        <f t="shared" ca="1" si="342"/>
        <v>10000000</v>
      </c>
      <c r="AZ131" s="50">
        <f t="shared" ca="1" si="342"/>
        <v>10000000</v>
      </c>
      <c r="BA131" s="50">
        <f t="shared" ca="1" si="342"/>
        <v>10000000</v>
      </c>
      <c r="BC131" s="50">
        <f t="shared" ref="BC131:BR131" ca="1" si="343">INDEX($G131:$BA131,1,MATCH(BC$6,$G$6:$BA$6,0))</f>
        <v>10000000</v>
      </c>
      <c r="BD131" s="50">
        <f t="shared" ca="1" si="343"/>
        <v>10000000</v>
      </c>
      <c r="BE131" s="50">
        <f t="shared" ca="1" si="343"/>
        <v>10000000</v>
      </c>
      <c r="BF131" s="50">
        <f t="shared" ca="1" si="343"/>
        <v>10000000</v>
      </c>
      <c r="BG131" s="50">
        <f t="shared" ca="1" si="343"/>
        <v>10000000</v>
      </c>
      <c r="BH131" s="50">
        <f t="shared" ca="1" si="343"/>
        <v>10000000</v>
      </c>
      <c r="BI131" s="50">
        <f t="shared" ca="1" si="343"/>
        <v>10000000</v>
      </c>
      <c r="BJ131" s="50">
        <f t="shared" ca="1" si="343"/>
        <v>10000000</v>
      </c>
      <c r="BK131" s="50">
        <f t="shared" ca="1" si="343"/>
        <v>10000000</v>
      </c>
      <c r="BL131" s="50">
        <f t="shared" ca="1" si="343"/>
        <v>10000000</v>
      </c>
      <c r="BM131" s="50">
        <f t="shared" ca="1" si="343"/>
        <v>10000000</v>
      </c>
      <c r="BN131" s="50">
        <f t="shared" ca="1" si="343"/>
        <v>10000000</v>
      </c>
      <c r="BO131" s="50">
        <f t="shared" ca="1" si="343"/>
        <v>10000000</v>
      </c>
      <c r="BP131" s="50">
        <f t="shared" ca="1" si="343"/>
        <v>10000000</v>
      </c>
      <c r="BQ131" s="50">
        <f t="shared" ca="1" si="343"/>
        <v>10000000</v>
      </c>
      <c r="BR131" s="50">
        <f t="shared" ca="1" si="343"/>
        <v>10000000</v>
      </c>
      <c r="BT131" s="50">
        <f ca="1">INDEX($G131:$BA131,1,MATCH(BT$6,$G$6:$BA$6,0))</f>
        <v>10000000</v>
      </c>
      <c r="BU131" s="50">
        <f ca="1">INDEX($G131:$BA131,1,MATCH(BU$6,$G$6:$BA$6,0))</f>
        <v>10000000</v>
      </c>
      <c r="BV131" s="50">
        <f ca="1">INDEX($G131:$BA131,1,MATCH(BV$6,$G$6:$BA$6,0))</f>
        <v>10000000</v>
      </c>
      <c r="BW131" s="50">
        <f ca="1">INDEX($G131:$BA131,1,MATCH(BW$6,$G$6:$BA$6,0))</f>
        <v>10000000</v>
      </c>
    </row>
    <row r="132" spans="1:75" s="50" customFormat="1" outlineLevel="1">
      <c r="J132" s="125"/>
      <c r="T132" s="24"/>
    </row>
    <row r="133" spans="1:75" s="50" customFormat="1" outlineLevel="1">
      <c r="B133" s="58" t="s">
        <v>279</v>
      </c>
    </row>
    <row r="134" spans="1:75" s="50" customFormat="1" outlineLevel="1">
      <c r="B134" s="126" t="s">
        <v>280</v>
      </c>
      <c r="C134" s="112" t="s">
        <v>66</v>
      </c>
      <c r="D134" s="3" t="s">
        <v>281</v>
      </c>
      <c r="F134" s="50">
        <f>F139*F$136</f>
        <v>10000000</v>
      </c>
      <c r="G134" s="50">
        <f ca="1">F136+G125</f>
        <v>10000000</v>
      </c>
      <c r="H134" s="50">
        <f t="shared" ref="H134:BA134" ca="1" si="344">G134</f>
        <v>10000000</v>
      </c>
      <c r="I134" s="50">
        <f t="shared" ca="1" si="344"/>
        <v>10000000</v>
      </c>
      <c r="J134" s="50">
        <f t="shared" ca="1" si="344"/>
        <v>10000000</v>
      </c>
      <c r="K134" s="50">
        <f t="shared" ca="1" si="344"/>
        <v>10000000</v>
      </c>
      <c r="L134" s="50">
        <f t="shared" ca="1" si="344"/>
        <v>10000000</v>
      </c>
      <c r="M134" s="50">
        <f t="shared" ca="1" si="344"/>
        <v>10000000</v>
      </c>
      <c r="N134" s="50">
        <f t="shared" ca="1" si="344"/>
        <v>10000000</v>
      </c>
      <c r="O134" s="50">
        <f t="shared" ca="1" si="344"/>
        <v>10000000</v>
      </c>
      <c r="P134" s="50">
        <f t="shared" ca="1" si="344"/>
        <v>10000000</v>
      </c>
      <c r="Q134" s="50">
        <f t="shared" ca="1" si="344"/>
        <v>10000000</v>
      </c>
      <c r="R134" s="50">
        <f t="shared" ca="1" si="344"/>
        <v>10000000</v>
      </c>
      <c r="S134" s="50">
        <f t="shared" ca="1" si="344"/>
        <v>10000000</v>
      </c>
      <c r="T134" s="50">
        <f t="shared" ca="1" si="344"/>
        <v>10000000</v>
      </c>
      <c r="U134" s="50">
        <f t="shared" ca="1" si="344"/>
        <v>10000000</v>
      </c>
      <c r="V134" s="50">
        <f t="shared" ca="1" si="344"/>
        <v>10000000</v>
      </c>
      <c r="W134" s="50">
        <f t="shared" ca="1" si="344"/>
        <v>10000000</v>
      </c>
      <c r="X134" s="50">
        <f t="shared" ca="1" si="344"/>
        <v>10000000</v>
      </c>
      <c r="Y134" s="50">
        <f t="shared" ca="1" si="344"/>
        <v>10000000</v>
      </c>
      <c r="Z134" s="50">
        <f t="shared" ca="1" si="344"/>
        <v>10000000</v>
      </c>
      <c r="AA134" s="50">
        <f t="shared" ca="1" si="344"/>
        <v>10000000</v>
      </c>
      <c r="AB134" s="50">
        <f t="shared" ca="1" si="344"/>
        <v>10000000</v>
      </c>
      <c r="AC134" s="50">
        <f t="shared" ca="1" si="344"/>
        <v>10000000</v>
      </c>
      <c r="AD134" s="50">
        <f t="shared" ca="1" si="344"/>
        <v>10000000</v>
      </c>
      <c r="AE134" s="50">
        <f t="shared" ca="1" si="344"/>
        <v>10000000</v>
      </c>
      <c r="AF134" s="50">
        <f t="shared" ca="1" si="344"/>
        <v>10000000</v>
      </c>
      <c r="AG134" s="50">
        <f t="shared" ca="1" si="344"/>
        <v>10000000</v>
      </c>
      <c r="AH134" s="50">
        <f t="shared" ca="1" si="344"/>
        <v>10000000</v>
      </c>
      <c r="AI134" s="50">
        <f t="shared" ca="1" si="344"/>
        <v>10000000</v>
      </c>
      <c r="AJ134" s="50">
        <f t="shared" ca="1" si="344"/>
        <v>10000000</v>
      </c>
      <c r="AK134" s="50">
        <f t="shared" ca="1" si="344"/>
        <v>10000000</v>
      </c>
      <c r="AL134" s="50">
        <f t="shared" ca="1" si="344"/>
        <v>10000000</v>
      </c>
      <c r="AM134" s="50">
        <f t="shared" ca="1" si="344"/>
        <v>10000000</v>
      </c>
      <c r="AN134" s="50">
        <f t="shared" ca="1" si="344"/>
        <v>10000000</v>
      </c>
      <c r="AO134" s="50">
        <f t="shared" ca="1" si="344"/>
        <v>10000000</v>
      </c>
      <c r="AP134" s="50">
        <f t="shared" ca="1" si="344"/>
        <v>10000000</v>
      </c>
      <c r="AQ134" s="50">
        <f t="shared" ca="1" si="344"/>
        <v>10000000</v>
      </c>
      <c r="AR134" s="50">
        <f t="shared" ca="1" si="344"/>
        <v>10000000</v>
      </c>
      <c r="AS134" s="50">
        <f t="shared" ca="1" si="344"/>
        <v>10000000</v>
      </c>
      <c r="AT134" s="50">
        <f t="shared" ca="1" si="344"/>
        <v>10000000</v>
      </c>
      <c r="AU134" s="50">
        <f t="shared" ca="1" si="344"/>
        <v>10000000</v>
      </c>
      <c r="AV134" s="50">
        <f t="shared" ca="1" si="344"/>
        <v>10000000</v>
      </c>
      <c r="AW134" s="50">
        <f t="shared" ca="1" si="344"/>
        <v>10000000</v>
      </c>
      <c r="AX134" s="50">
        <f t="shared" ca="1" si="344"/>
        <v>10000000</v>
      </c>
      <c r="AY134" s="50">
        <f t="shared" ca="1" si="344"/>
        <v>10000000</v>
      </c>
      <c r="AZ134" s="50">
        <f t="shared" ca="1" si="344"/>
        <v>10000000</v>
      </c>
      <c r="BA134" s="50">
        <f t="shared" ca="1" si="344"/>
        <v>10000000</v>
      </c>
      <c r="BC134" s="50">
        <f t="shared" ref="BC134:BR136" ca="1" si="345">INDEX($G134:$BA134,1,MATCH(BC$6,$G$6:$BA$6,0))</f>
        <v>10000000</v>
      </c>
      <c r="BD134" s="50">
        <f t="shared" ca="1" si="345"/>
        <v>10000000</v>
      </c>
      <c r="BE134" s="50">
        <f t="shared" ca="1" si="345"/>
        <v>10000000</v>
      </c>
      <c r="BF134" s="50">
        <f t="shared" ca="1" si="345"/>
        <v>10000000</v>
      </c>
      <c r="BG134" s="50">
        <f t="shared" ca="1" si="345"/>
        <v>10000000</v>
      </c>
      <c r="BH134" s="50">
        <f t="shared" ca="1" si="345"/>
        <v>10000000</v>
      </c>
      <c r="BI134" s="50">
        <f t="shared" ca="1" si="345"/>
        <v>10000000</v>
      </c>
      <c r="BJ134" s="50">
        <f t="shared" ca="1" si="345"/>
        <v>10000000</v>
      </c>
      <c r="BK134" s="50">
        <f t="shared" ca="1" si="345"/>
        <v>10000000</v>
      </c>
      <c r="BL134" s="50">
        <f t="shared" ca="1" si="345"/>
        <v>10000000</v>
      </c>
      <c r="BM134" s="50">
        <f t="shared" ca="1" si="345"/>
        <v>10000000</v>
      </c>
      <c r="BN134" s="50">
        <f t="shared" ca="1" si="345"/>
        <v>10000000</v>
      </c>
      <c r="BO134" s="50">
        <f t="shared" ca="1" si="345"/>
        <v>10000000</v>
      </c>
      <c r="BP134" s="50">
        <f t="shared" ca="1" si="345"/>
        <v>10000000</v>
      </c>
      <c r="BQ134" s="50">
        <f t="shared" ca="1" si="345"/>
        <v>10000000</v>
      </c>
      <c r="BR134" s="50">
        <f t="shared" ca="1" si="345"/>
        <v>10000000</v>
      </c>
      <c r="BT134" s="50">
        <f t="shared" ref="BT134:BW136" ca="1" si="346">INDEX($G134:$BA134,1,MATCH(BT$6,$G$6:$BA$6,0))</f>
        <v>10000000</v>
      </c>
      <c r="BU134" s="50">
        <f t="shared" ca="1" si="346"/>
        <v>10000000</v>
      </c>
      <c r="BV134" s="50">
        <f t="shared" ca="1" si="346"/>
        <v>10000000</v>
      </c>
      <c r="BW134" s="50">
        <f t="shared" ca="1" si="346"/>
        <v>10000000</v>
      </c>
    </row>
    <row r="135" spans="1:75" s="50" customFormat="1" outlineLevel="1">
      <c r="B135" s="126" t="s">
        <v>282</v>
      </c>
      <c r="C135" s="112" t="s">
        <v>66</v>
      </c>
      <c r="F135" s="50">
        <f>F140*F$136</f>
        <v>0</v>
      </c>
      <c r="G135" s="50">
        <f t="shared" ref="G135:BA135" ca="1" si="347">G129</f>
        <v>0</v>
      </c>
      <c r="H135" s="50">
        <f t="shared" ca="1" si="347"/>
        <v>0</v>
      </c>
      <c r="I135" s="50">
        <f t="shared" ca="1" si="347"/>
        <v>0</v>
      </c>
      <c r="J135" s="50">
        <f t="shared" ca="1" si="347"/>
        <v>0</v>
      </c>
      <c r="K135" s="50">
        <f t="shared" ca="1" si="347"/>
        <v>0</v>
      </c>
      <c r="L135" s="50">
        <f t="shared" ca="1" si="347"/>
        <v>0</v>
      </c>
      <c r="M135" s="50">
        <f t="shared" ca="1" si="347"/>
        <v>0</v>
      </c>
      <c r="N135" s="50">
        <f t="shared" ca="1" si="347"/>
        <v>0</v>
      </c>
      <c r="O135" s="50">
        <f t="shared" ca="1" si="347"/>
        <v>0</v>
      </c>
      <c r="P135" s="50">
        <f t="shared" ca="1" si="347"/>
        <v>0</v>
      </c>
      <c r="Q135" s="50">
        <f t="shared" ca="1" si="347"/>
        <v>0</v>
      </c>
      <c r="R135" s="50">
        <f t="shared" ca="1" si="347"/>
        <v>0</v>
      </c>
      <c r="S135" s="50">
        <f t="shared" ca="1" si="347"/>
        <v>0</v>
      </c>
      <c r="T135" s="50">
        <f t="shared" ca="1" si="347"/>
        <v>0</v>
      </c>
      <c r="U135" s="50">
        <f t="shared" ca="1" si="347"/>
        <v>0</v>
      </c>
      <c r="V135" s="50">
        <f t="shared" ca="1" si="347"/>
        <v>0</v>
      </c>
      <c r="W135" s="50">
        <f t="shared" ca="1" si="347"/>
        <v>0</v>
      </c>
      <c r="X135" s="50">
        <f t="shared" ca="1" si="347"/>
        <v>0</v>
      </c>
      <c r="Y135" s="50">
        <f t="shared" ca="1" si="347"/>
        <v>0</v>
      </c>
      <c r="Z135" s="50">
        <f t="shared" ca="1" si="347"/>
        <v>0</v>
      </c>
      <c r="AA135" s="50">
        <f t="shared" ca="1" si="347"/>
        <v>0</v>
      </c>
      <c r="AB135" s="50">
        <f t="shared" ca="1" si="347"/>
        <v>0</v>
      </c>
      <c r="AC135" s="50">
        <f t="shared" ca="1" si="347"/>
        <v>0</v>
      </c>
      <c r="AD135" s="50">
        <f t="shared" ca="1" si="347"/>
        <v>0</v>
      </c>
      <c r="AE135" s="50">
        <f t="shared" ca="1" si="347"/>
        <v>0</v>
      </c>
      <c r="AF135" s="50">
        <f t="shared" ca="1" si="347"/>
        <v>0</v>
      </c>
      <c r="AG135" s="50">
        <f t="shared" ca="1" si="347"/>
        <v>0</v>
      </c>
      <c r="AH135" s="50">
        <f t="shared" ca="1" si="347"/>
        <v>0</v>
      </c>
      <c r="AI135" s="50">
        <f t="shared" ca="1" si="347"/>
        <v>0</v>
      </c>
      <c r="AJ135" s="50">
        <f t="shared" ca="1" si="347"/>
        <v>0</v>
      </c>
      <c r="AK135" s="50">
        <f t="shared" ca="1" si="347"/>
        <v>0</v>
      </c>
      <c r="AL135" s="50">
        <f t="shared" ca="1" si="347"/>
        <v>0</v>
      </c>
      <c r="AM135" s="50">
        <f t="shared" ca="1" si="347"/>
        <v>0</v>
      </c>
      <c r="AN135" s="50">
        <f t="shared" ca="1" si="347"/>
        <v>0</v>
      </c>
      <c r="AO135" s="50">
        <f t="shared" ca="1" si="347"/>
        <v>0</v>
      </c>
      <c r="AP135" s="50">
        <f t="shared" ca="1" si="347"/>
        <v>0</v>
      </c>
      <c r="AQ135" s="50">
        <f t="shared" ca="1" si="347"/>
        <v>0</v>
      </c>
      <c r="AR135" s="50">
        <f t="shared" ca="1" si="347"/>
        <v>0</v>
      </c>
      <c r="AS135" s="50">
        <f t="shared" ca="1" si="347"/>
        <v>0</v>
      </c>
      <c r="AT135" s="50">
        <f t="shared" ca="1" si="347"/>
        <v>0</v>
      </c>
      <c r="AU135" s="50">
        <f t="shared" ca="1" si="347"/>
        <v>0</v>
      </c>
      <c r="AV135" s="50">
        <f t="shared" ca="1" si="347"/>
        <v>0</v>
      </c>
      <c r="AW135" s="50">
        <f t="shared" ca="1" si="347"/>
        <v>0</v>
      </c>
      <c r="AX135" s="50">
        <f t="shared" ca="1" si="347"/>
        <v>0</v>
      </c>
      <c r="AY135" s="50">
        <f t="shared" ca="1" si="347"/>
        <v>0</v>
      </c>
      <c r="AZ135" s="50">
        <f t="shared" ca="1" si="347"/>
        <v>0</v>
      </c>
      <c r="BA135" s="50">
        <f t="shared" ca="1" si="347"/>
        <v>0</v>
      </c>
      <c r="BC135" s="50">
        <f t="shared" ca="1" si="345"/>
        <v>0</v>
      </c>
      <c r="BD135" s="50">
        <f t="shared" ca="1" si="345"/>
        <v>0</v>
      </c>
      <c r="BE135" s="50">
        <f t="shared" ca="1" si="345"/>
        <v>0</v>
      </c>
      <c r="BF135" s="50">
        <f t="shared" ca="1" si="345"/>
        <v>0</v>
      </c>
      <c r="BG135" s="50">
        <f t="shared" ca="1" si="345"/>
        <v>0</v>
      </c>
      <c r="BH135" s="50">
        <f t="shared" ca="1" si="345"/>
        <v>0</v>
      </c>
      <c r="BI135" s="50">
        <f t="shared" ca="1" si="345"/>
        <v>0</v>
      </c>
      <c r="BJ135" s="50">
        <f t="shared" ca="1" si="345"/>
        <v>0</v>
      </c>
      <c r="BK135" s="50">
        <f t="shared" ca="1" si="345"/>
        <v>0</v>
      </c>
      <c r="BL135" s="50">
        <f t="shared" ca="1" si="345"/>
        <v>0</v>
      </c>
      <c r="BM135" s="50">
        <f t="shared" ca="1" si="345"/>
        <v>0</v>
      </c>
      <c r="BN135" s="50">
        <f t="shared" ca="1" si="345"/>
        <v>0</v>
      </c>
      <c r="BO135" s="50">
        <f t="shared" ca="1" si="345"/>
        <v>0</v>
      </c>
      <c r="BP135" s="50">
        <f t="shared" ca="1" si="345"/>
        <v>0</v>
      </c>
      <c r="BQ135" s="50">
        <f t="shared" ca="1" si="345"/>
        <v>0</v>
      </c>
      <c r="BR135" s="50">
        <f t="shared" ca="1" si="345"/>
        <v>0</v>
      </c>
      <c r="BT135" s="50">
        <f t="shared" ca="1" si="346"/>
        <v>0</v>
      </c>
      <c r="BU135" s="50">
        <f t="shared" ca="1" si="346"/>
        <v>0</v>
      </c>
      <c r="BV135" s="50">
        <f t="shared" ca="1" si="346"/>
        <v>0</v>
      </c>
      <c r="BW135" s="50">
        <f t="shared" ca="1" si="346"/>
        <v>0</v>
      </c>
    </row>
    <row r="136" spans="1:75" s="50" customFormat="1" outlineLevel="1">
      <c r="B136" s="50" t="s">
        <v>39</v>
      </c>
      <c r="C136" s="112" t="s">
        <v>66</v>
      </c>
      <c r="F136" s="50">
        <f>G122</f>
        <v>10000000</v>
      </c>
      <c r="G136" s="50">
        <f t="shared" ref="G136:BA136" ca="1" si="348">G126</f>
        <v>10000000</v>
      </c>
      <c r="H136" s="50">
        <f t="shared" ca="1" si="348"/>
        <v>10000000</v>
      </c>
      <c r="I136" s="50">
        <f t="shared" ca="1" si="348"/>
        <v>10000000</v>
      </c>
      <c r="J136" s="50">
        <f t="shared" ca="1" si="348"/>
        <v>10000000</v>
      </c>
      <c r="K136" s="50">
        <f t="shared" ca="1" si="348"/>
        <v>10000000</v>
      </c>
      <c r="L136" s="50">
        <f t="shared" ca="1" si="348"/>
        <v>10000000</v>
      </c>
      <c r="M136" s="50">
        <f t="shared" ca="1" si="348"/>
        <v>10000000</v>
      </c>
      <c r="N136" s="50">
        <f t="shared" ca="1" si="348"/>
        <v>10000000</v>
      </c>
      <c r="O136" s="50">
        <f t="shared" ca="1" si="348"/>
        <v>10000000</v>
      </c>
      <c r="P136" s="50">
        <f t="shared" ca="1" si="348"/>
        <v>10000000</v>
      </c>
      <c r="Q136" s="50">
        <f t="shared" ca="1" si="348"/>
        <v>10000000</v>
      </c>
      <c r="R136" s="50">
        <f t="shared" ca="1" si="348"/>
        <v>10000000</v>
      </c>
      <c r="S136" s="50">
        <f t="shared" ca="1" si="348"/>
        <v>10000000</v>
      </c>
      <c r="T136" s="50">
        <f t="shared" ca="1" si="348"/>
        <v>10000000</v>
      </c>
      <c r="U136" s="50">
        <f t="shared" ca="1" si="348"/>
        <v>10000000</v>
      </c>
      <c r="V136" s="50">
        <f t="shared" ca="1" si="348"/>
        <v>10000000</v>
      </c>
      <c r="W136" s="50">
        <f t="shared" ca="1" si="348"/>
        <v>10000000</v>
      </c>
      <c r="X136" s="50">
        <f t="shared" ca="1" si="348"/>
        <v>10000000</v>
      </c>
      <c r="Y136" s="50">
        <f t="shared" ca="1" si="348"/>
        <v>10000000</v>
      </c>
      <c r="Z136" s="50">
        <f t="shared" ca="1" si="348"/>
        <v>10000000</v>
      </c>
      <c r="AA136" s="50">
        <f t="shared" ca="1" si="348"/>
        <v>10000000</v>
      </c>
      <c r="AB136" s="50">
        <f t="shared" ca="1" si="348"/>
        <v>10000000</v>
      </c>
      <c r="AC136" s="50">
        <f t="shared" ca="1" si="348"/>
        <v>10000000</v>
      </c>
      <c r="AD136" s="50">
        <f t="shared" ca="1" si="348"/>
        <v>10000000</v>
      </c>
      <c r="AE136" s="50">
        <f t="shared" ca="1" si="348"/>
        <v>10000000</v>
      </c>
      <c r="AF136" s="50">
        <f t="shared" ca="1" si="348"/>
        <v>10000000</v>
      </c>
      <c r="AG136" s="50">
        <f t="shared" ca="1" si="348"/>
        <v>10000000</v>
      </c>
      <c r="AH136" s="50">
        <f t="shared" ca="1" si="348"/>
        <v>10000000</v>
      </c>
      <c r="AI136" s="50">
        <f t="shared" ca="1" si="348"/>
        <v>10000000</v>
      </c>
      <c r="AJ136" s="50">
        <f t="shared" ca="1" si="348"/>
        <v>10000000</v>
      </c>
      <c r="AK136" s="50">
        <f t="shared" ca="1" si="348"/>
        <v>10000000</v>
      </c>
      <c r="AL136" s="50">
        <f t="shared" ca="1" si="348"/>
        <v>10000000</v>
      </c>
      <c r="AM136" s="50">
        <f t="shared" ca="1" si="348"/>
        <v>10000000</v>
      </c>
      <c r="AN136" s="50">
        <f t="shared" ca="1" si="348"/>
        <v>10000000</v>
      </c>
      <c r="AO136" s="50">
        <f t="shared" ca="1" si="348"/>
        <v>10000000</v>
      </c>
      <c r="AP136" s="50">
        <f t="shared" ca="1" si="348"/>
        <v>10000000</v>
      </c>
      <c r="AQ136" s="50">
        <f t="shared" ca="1" si="348"/>
        <v>10000000</v>
      </c>
      <c r="AR136" s="50">
        <f t="shared" ca="1" si="348"/>
        <v>10000000</v>
      </c>
      <c r="AS136" s="50">
        <f t="shared" ca="1" si="348"/>
        <v>10000000</v>
      </c>
      <c r="AT136" s="50">
        <f t="shared" ca="1" si="348"/>
        <v>10000000</v>
      </c>
      <c r="AU136" s="50">
        <f t="shared" ca="1" si="348"/>
        <v>10000000</v>
      </c>
      <c r="AV136" s="50">
        <f t="shared" ca="1" si="348"/>
        <v>10000000</v>
      </c>
      <c r="AW136" s="50">
        <f t="shared" ca="1" si="348"/>
        <v>10000000</v>
      </c>
      <c r="AX136" s="50">
        <f t="shared" ca="1" si="348"/>
        <v>10000000</v>
      </c>
      <c r="AY136" s="50">
        <f t="shared" ca="1" si="348"/>
        <v>10000000</v>
      </c>
      <c r="AZ136" s="50">
        <f t="shared" ca="1" si="348"/>
        <v>10000000</v>
      </c>
      <c r="BA136" s="50">
        <f t="shared" ca="1" si="348"/>
        <v>10000000</v>
      </c>
      <c r="BC136" s="50">
        <f t="shared" ca="1" si="345"/>
        <v>10000000</v>
      </c>
      <c r="BD136" s="50">
        <f t="shared" ca="1" si="345"/>
        <v>10000000</v>
      </c>
      <c r="BE136" s="50">
        <f t="shared" ca="1" si="345"/>
        <v>10000000</v>
      </c>
      <c r="BF136" s="50">
        <f t="shared" ca="1" si="345"/>
        <v>10000000</v>
      </c>
      <c r="BG136" s="50">
        <f t="shared" ca="1" si="345"/>
        <v>10000000</v>
      </c>
      <c r="BH136" s="50">
        <f t="shared" ca="1" si="345"/>
        <v>10000000</v>
      </c>
      <c r="BI136" s="50">
        <f t="shared" ca="1" si="345"/>
        <v>10000000</v>
      </c>
      <c r="BJ136" s="50">
        <f t="shared" ca="1" si="345"/>
        <v>10000000</v>
      </c>
      <c r="BK136" s="50">
        <f t="shared" ca="1" si="345"/>
        <v>10000000</v>
      </c>
      <c r="BL136" s="50">
        <f t="shared" ca="1" si="345"/>
        <v>10000000</v>
      </c>
      <c r="BM136" s="50">
        <f t="shared" ca="1" si="345"/>
        <v>10000000</v>
      </c>
      <c r="BN136" s="50">
        <f t="shared" ca="1" si="345"/>
        <v>10000000</v>
      </c>
      <c r="BO136" s="50">
        <f t="shared" ca="1" si="345"/>
        <v>10000000</v>
      </c>
      <c r="BP136" s="50">
        <f t="shared" ca="1" si="345"/>
        <v>10000000</v>
      </c>
      <c r="BQ136" s="50">
        <f t="shared" ca="1" si="345"/>
        <v>10000000</v>
      </c>
      <c r="BR136" s="50">
        <f t="shared" ca="1" si="345"/>
        <v>10000000</v>
      </c>
      <c r="BT136" s="50">
        <f t="shared" ca="1" si="346"/>
        <v>10000000</v>
      </c>
      <c r="BU136" s="50">
        <f t="shared" ca="1" si="346"/>
        <v>10000000</v>
      </c>
      <c r="BV136" s="50">
        <f t="shared" ca="1" si="346"/>
        <v>10000000</v>
      </c>
      <c r="BW136" s="50">
        <f t="shared" ca="1" si="346"/>
        <v>10000000</v>
      </c>
    </row>
    <row r="137" spans="1:75" s="50" customFormat="1" outlineLevel="1"/>
    <row r="138" spans="1:75" s="50" customFormat="1" outlineLevel="1">
      <c r="B138" s="58" t="s">
        <v>283</v>
      </c>
    </row>
    <row r="139" spans="1:75" s="50" customFormat="1" outlineLevel="1">
      <c r="B139" s="50" t="str">
        <f>B134</f>
        <v>Founders, Employees, Options</v>
      </c>
      <c r="C139" s="112" t="s">
        <v>24</v>
      </c>
      <c r="F139" s="127">
        <v>1</v>
      </c>
      <c r="G139" s="24">
        <f t="shared" ref="G139:BA139" ca="1" si="349">IFERROR(G134/G$136,0)</f>
        <v>1</v>
      </c>
      <c r="H139" s="24">
        <f t="shared" ca="1" si="349"/>
        <v>1</v>
      </c>
      <c r="I139" s="24">
        <f t="shared" ca="1" si="349"/>
        <v>1</v>
      </c>
      <c r="J139" s="24">
        <f t="shared" ca="1" si="349"/>
        <v>1</v>
      </c>
      <c r="K139" s="24">
        <f t="shared" ca="1" si="349"/>
        <v>1</v>
      </c>
      <c r="L139" s="24">
        <f t="shared" ca="1" si="349"/>
        <v>1</v>
      </c>
      <c r="M139" s="24">
        <f t="shared" ca="1" si="349"/>
        <v>1</v>
      </c>
      <c r="N139" s="24">
        <f t="shared" ca="1" si="349"/>
        <v>1</v>
      </c>
      <c r="O139" s="24">
        <f t="shared" ca="1" si="349"/>
        <v>1</v>
      </c>
      <c r="P139" s="24">
        <f t="shared" ca="1" si="349"/>
        <v>1</v>
      </c>
      <c r="Q139" s="24">
        <f t="shared" ca="1" si="349"/>
        <v>1</v>
      </c>
      <c r="R139" s="24">
        <f t="shared" ca="1" si="349"/>
        <v>1</v>
      </c>
      <c r="S139" s="24">
        <f t="shared" ca="1" si="349"/>
        <v>1</v>
      </c>
      <c r="T139" s="24">
        <f t="shared" ca="1" si="349"/>
        <v>1</v>
      </c>
      <c r="U139" s="24">
        <f t="shared" ca="1" si="349"/>
        <v>1</v>
      </c>
      <c r="V139" s="24">
        <f t="shared" ca="1" si="349"/>
        <v>1</v>
      </c>
      <c r="W139" s="24">
        <f t="shared" ca="1" si="349"/>
        <v>1</v>
      </c>
      <c r="X139" s="24">
        <f t="shared" ca="1" si="349"/>
        <v>1</v>
      </c>
      <c r="Y139" s="24">
        <f t="shared" ca="1" si="349"/>
        <v>1</v>
      </c>
      <c r="Z139" s="24">
        <f t="shared" ca="1" si="349"/>
        <v>1</v>
      </c>
      <c r="AA139" s="24">
        <f t="shared" ca="1" si="349"/>
        <v>1</v>
      </c>
      <c r="AB139" s="24">
        <f t="shared" ca="1" si="349"/>
        <v>1</v>
      </c>
      <c r="AC139" s="24">
        <f t="shared" ca="1" si="349"/>
        <v>1</v>
      </c>
      <c r="AD139" s="24">
        <f t="shared" ca="1" si="349"/>
        <v>1</v>
      </c>
      <c r="AE139" s="24">
        <f t="shared" ca="1" si="349"/>
        <v>1</v>
      </c>
      <c r="AF139" s="24">
        <f t="shared" ca="1" si="349"/>
        <v>1</v>
      </c>
      <c r="AG139" s="24">
        <f t="shared" ca="1" si="349"/>
        <v>1</v>
      </c>
      <c r="AH139" s="24">
        <f t="shared" ca="1" si="349"/>
        <v>1</v>
      </c>
      <c r="AI139" s="24">
        <f t="shared" ca="1" si="349"/>
        <v>1</v>
      </c>
      <c r="AJ139" s="24">
        <f t="shared" ca="1" si="349"/>
        <v>1</v>
      </c>
      <c r="AK139" s="24">
        <f t="shared" ca="1" si="349"/>
        <v>1</v>
      </c>
      <c r="AL139" s="24">
        <f t="shared" ca="1" si="349"/>
        <v>1</v>
      </c>
      <c r="AM139" s="24">
        <f t="shared" ca="1" si="349"/>
        <v>1</v>
      </c>
      <c r="AN139" s="24">
        <f t="shared" ca="1" si="349"/>
        <v>1</v>
      </c>
      <c r="AO139" s="24">
        <f t="shared" ca="1" si="349"/>
        <v>1</v>
      </c>
      <c r="AP139" s="24">
        <f t="shared" ca="1" si="349"/>
        <v>1</v>
      </c>
      <c r="AQ139" s="24">
        <f t="shared" ca="1" si="349"/>
        <v>1</v>
      </c>
      <c r="AR139" s="24">
        <f t="shared" ca="1" si="349"/>
        <v>1</v>
      </c>
      <c r="AS139" s="24">
        <f t="shared" ca="1" si="349"/>
        <v>1</v>
      </c>
      <c r="AT139" s="24">
        <f t="shared" ca="1" si="349"/>
        <v>1</v>
      </c>
      <c r="AU139" s="24">
        <f t="shared" ca="1" si="349"/>
        <v>1</v>
      </c>
      <c r="AV139" s="24">
        <f t="shared" ca="1" si="349"/>
        <v>1</v>
      </c>
      <c r="AW139" s="24">
        <f t="shared" ca="1" si="349"/>
        <v>1</v>
      </c>
      <c r="AX139" s="24">
        <f t="shared" ca="1" si="349"/>
        <v>1</v>
      </c>
      <c r="AY139" s="24">
        <f t="shared" ca="1" si="349"/>
        <v>1</v>
      </c>
      <c r="AZ139" s="24">
        <f t="shared" ca="1" si="349"/>
        <v>1</v>
      </c>
      <c r="BA139" s="24">
        <f t="shared" ca="1" si="349"/>
        <v>1</v>
      </c>
      <c r="BC139" s="24">
        <f t="shared" ref="BC139:BR139" ca="1" si="350">IFERROR(BC134/BC$136,0)</f>
        <v>1</v>
      </c>
      <c r="BD139" s="24">
        <f t="shared" ca="1" si="350"/>
        <v>1</v>
      </c>
      <c r="BE139" s="24">
        <f t="shared" ca="1" si="350"/>
        <v>1</v>
      </c>
      <c r="BF139" s="24">
        <f t="shared" ca="1" si="350"/>
        <v>1</v>
      </c>
      <c r="BG139" s="24">
        <f t="shared" ca="1" si="350"/>
        <v>1</v>
      </c>
      <c r="BH139" s="24">
        <f t="shared" ca="1" si="350"/>
        <v>1</v>
      </c>
      <c r="BI139" s="24">
        <f t="shared" ca="1" si="350"/>
        <v>1</v>
      </c>
      <c r="BJ139" s="24">
        <f t="shared" ca="1" si="350"/>
        <v>1</v>
      </c>
      <c r="BK139" s="24">
        <f t="shared" ca="1" si="350"/>
        <v>1</v>
      </c>
      <c r="BL139" s="24">
        <f t="shared" ca="1" si="350"/>
        <v>1</v>
      </c>
      <c r="BM139" s="24">
        <f t="shared" ca="1" si="350"/>
        <v>1</v>
      </c>
      <c r="BN139" s="24">
        <f t="shared" ca="1" si="350"/>
        <v>1</v>
      </c>
      <c r="BO139" s="24">
        <f t="shared" ca="1" si="350"/>
        <v>1</v>
      </c>
      <c r="BP139" s="24">
        <f t="shared" ca="1" si="350"/>
        <v>1</v>
      </c>
      <c r="BQ139" s="24">
        <f t="shared" ca="1" si="350"/>
        <v>1</v>
      </c>
      <c r="BR139" s="24">
        <f t="shared" ca="1" si="350"/>
        <v>1</v>
      </c>
      <c r="BT139" s="24">
        <f t="shared" ref="BT139:BW141" ca="1" si="351">IFERROR(BT134/BT$136,0)</f>
        <v>1</v>
      </c>
      <c r="BU139" s="24">
        <f t="shared" ca="1" si="351"/>
        <v>1</v>
      </c>
      <c r="BV139" s="24">
        <f t="shared" ca="1" si="351"/>
        <v>1</v>
      </c>
      <c r="BW139" s="24">
        <f t="shared" ca="1" si="351"/>
        <v>1</v>
      </c>
    </row>
    <row r="140" spans="1:75" s="50" customFormat="1" outlineLevel="1">
      <c r="B140" s="50" t="str">
        <f>B135</f>
        <v>Investors</v>
      </c>
      <c r="C140" s="112" t="s">
        <v>24</v>
      </c>
      <c r="D140" s="50" t="str">
        <f>"assumes all convertible instruments are owned by "&amp;B135</f>
        <v>assumes all convertible instruments are owned by Investors</v>
      </c>
      <c r="F140" s="127">
        <v>0</v>
      </c>
      <c r="G140" s="24">
        <f t="shared" ref="G140:BA140" ca="1" si="352">IFERROR(G135/G$136,0)</f>
        <v>0</v>
      </c>
      <c r="H140" s="24">
        <f t="shared" ca="1" si="352"/>
        <v>0</v>
      </c>
      <c r="I140" s="24">
        <f t="shared" ca="1" si="352"/>
        <v>0</v>
      </c>
      <c r="J140" s="24">
        <f t="shared" ca="1" si="352"/>
        <v>0</v>
      </c>
      <c r="K140" s="24">
        <f t="shared" ca="1" si="352"/>
        <v>0</v>
      </c>
      <c r="L140" s="24">
        <f t="shared" ca="1" si="352"/>
        <v>0</v>
      </c>
      <c r="M140" s="24">
        <f t="shared" ca="1" si="352"/>
        <v>0</v>
      </c>
      <c r="N140" s="24">
        <f t="shared" ca="1" si="352"/>
        <v>0</v>
      </c>
      <c r="O140" s="24">
        <f t="shared" ca="1" si="352"/>
        <v>0</v>
      </c>
      <c r="P140" s="24">
        <f t="shared" ca="1" si="352"/>
        <v>0</v>
      </c>
      <c r="Q140" s="24">
        <f t="shared" ca="1" si="352"/>
        <v>0</v>
      </c>
      <c r="R140" s="24">
        <f t="shared" ca="1" si="352"/>
        <v>0</v>
      </c>
      <c r="S140" s="24">
        <f t="shared" ca="1" si="352"/>
        <v>0</v>
      </c>
      <c r="T140" s="24">
        <f t="shared" ca="1" si="352"/>
        <v>0</v>
      </c>
      <c r="U140" s="24">
        <f t="shared" ca="1" si="352"/>
        <v>0</v>
      </c>
      <c r="V140" s="24">
        <f t="shared" ca="1" si="352"/>
        <v>0</v>
      </c>
      <c r="W140" s="24">
        <f t="shared" ca="1" si="352"/>
        <v>0</v>
      </c>
      <c r="X140" s="24">
        <f t="shared" ca="1" si="352"/>
        <v>0</v>
      </c>
      <c r="Y140" s="24">
        <f t="shared" ca="1" si="352"/>
        <v>0</v>
      </c>
      <c r="Z140" s="24">
        <f t="shared" ca="1" si="352"/>
        <v>0</v>
      </c>
      <c r="AA140" s="24">
        <f t="shared" ca="1" si="352"/>
        <v>0</v>
      </c>
      <c r="AB140" s="24">
        <f t="shared" ca="1" si="352"/>
        <v>0</v>
      </c>
      <c r="AC140" s="24">
        <f t="shared" ca="1" si="352"/>
        <v>0</v>
      </c>
      <c r="AD140" s="24">
        <f t="shared" ca="1" si="352"/>
        <v>0</v>
      </c>
      <c r="AE140" s="24">
        <f t="shared" ca="1" si="352"/>
        <v>0</v>
      </c>
      <c r="AF140" s="24">
        <f t="shared" ca="1" si="352"/>
        <v>0</v>
      </c>
      <c r="AG140" s="24">
        <f t="shared" ca="1" si="352"/>
        <v>0</v>
      </c>
      <c r="AH140" s="24">
        <f t="shared" ca="1" si="352"/>
        <v>0</v>
      </c>
      <c r="AI140" s="24">
        <f t="shared" ca="1" si="352"/>
        <v>0</v>
      </c>
      <c r="AJ140" s="24">
        <f t="shared" ca="1" si="352"/>
        <v>0</v>
      </c>
      <c r="AK140" s="24">
        <f t="shared" ca="1" si="352"/>
        <v>0</v>
      </c>
      <c r="AL140" s="24">
        <f t="shared" ca="1" si="352"/>
        <v>0</v>
      </c>
      <c r="AM140" s="24">
        <f t="shared" ca="1" si="352"/>
        <v>0</v>
      </c>
      <c r="AN140" s="24">
        <f t="shared" ca="1" si="352"/>
        <v>0</v>
      </c>
      <c r="AO140" s="24">
        <f t="shared" ca="1" si="352"/>
        <v>0</v>
      </c>
      <c r="AP140" s="24">
        <f t="shared" ca="1" si="352"/>
        <v>0</v>
      </c>
      <c r="AQ140" s="24">
        <f t="shared" ca="1" si="352"/>
        <v>0</v>
      </c>
      <c r="AR140" s="24">
        <f t="shared" ca="1" si="352"/>
        <v>0</v>
      </c>
      <c r="AS140" s="24">
        <f t="shared" ca="1" si="352"/>
        <v>0</v>
      </c>
      <c r="AT140" s="24">
        <f t="shared" ca="1" si="352"/>
        <v>0</v>
      </c>
      <c r="AU140" s="24">
        <f t="shared" ca="1" si="352"/>
        <v>0</v>
      </c>
      <c r="AV140" s="24">
        <f t="shared" ca="1" si="352"/>
        <v>0</v>
      </c>
      <c r="AW140" s="24">
        <f t="shared" ca="1" si="352"/>
        <v>0</v>
      </c>
      <c r="AX140" s="24">
        <f t="shared" ca="1" si="352"/>
        <v>0</v>
      </c>
      <c r="AY140" s="24">
        <f t="shared" ca="1" si="352"/>
        <v>0</v>
      </c>
      <c r="AZ140" s="24">
        <f t="shared" ca="1" si="352"/>
        <v>0</v>
      </c>
      <c r="BA140" s="24">
        <f t="shared" ca="1" si="352"/>
        <v>0</v>
      </c>
      <c r="BC140" s="24">
        <f t="shared" ref="BC140:BR140" ca="1" si="353">IFERROR(BC135/BC$136,0)</f>
        <v>0</v>
      </c>
      <c r="BD140" s="24">
        <f t="shared" ca="1" si="353"/>
        <v>0</v>
      </c>
      <c r="BE140" s="24">
        <f t="shared" ca="1" si="353"/>
        <v>0</v>
      </c>
      <c r="BF140" s="24">
        <f t="shared" ca="1" si="353"/>
        <v>0</v>
      </c>
      <c r="BG140" s="24">
        <f t="shared" ca="1" si="353"/>
        <v>0</v>
      </c>
      <c r="BH140" s="24">
        <f t="shared" ca="1" si="353"/>
        <v>0</v>
      </c>
      <c r="BI140" s="24">
        <f t="shared" ca="1" si="353"/>
        <v>0</v>
      </c>
      <c r="BJ140" s="24">
        <f t="shared" ca="1" si="353"/>
        <v>0</v>
      </c>
      <c r="BK140" s="24">
        <f t="shared" ca="1" si="353"/>
        <v>0</v>
      </c>
      <c r="BL140" s="24">
        <f t="shared" ca="1" si="353"/>
        <v>0</v>
      </c>
      <c r="BM140" s="24">
        <f t="shared" ca="1" si="353"/>
        <v>0</v>
      </c>
      <c r="BN140" s="24">
        <f t="shared" ca="1" si="353"/>
        <v>0</v>
      </c>
      <c r="BO140" s="24">
        <f t="shared" ca="1" si="353"/>
        <v>0</v>
      </c>
      <c r="BP140" s="24">
        <f t="shared" ca="1" si="353"/>
        <v>0</v>
      </c>
      <c r="BQ140" s="24">
        <f t="shared" ca="1" si="353"/>
        <v>0</v>
      </c>
      <c r="BR140" s="24">
        <f t="shared" ca="1" si="353"/>
        <v>0</v>
      </c>
      <c r="BT140" s="24">
        <f t="shared" ca="1" si="351"/>
        <v>0</v>
      </c>
      <c r="BU140" s="24">
        <f t="shared" ca="1" si="351"/>
        <v>0</v>
      </c>
      <c r="BV140" s="24">
        <f t="shared" ca="1" si="351"/>
        <v>0</v>
      </c>
      <c r="BW140" s="24">
        <f t="shared" ca="1" si="351"/>
        <v>0</v>
      </c>
    </row>
    <row r="141" spans="1:75" s="50" customFormat="1" outlineLevel="1">
      <c r="B141" s="50" t="s">
        <v>39</v>
      </c>
      <c r="C141" s="112" t="s">
        <v>24</v>
      </c>
      <c r="F141" s="25">
        <f>SUM(F139:F140)</f>
        <v>1</v>
      </c>
      <c r="G141" s="25">
        <f t="shared" ref="G141:BA141" ca="1" si="354">IFERROR(G136/G$136,0)</f>
        <v>1</v>
      </c>
      <c r="H141" s="25">
        <f t="shared" ca="1" si="354"/>
        <v>1</v>
      </c>
      <c r="I141" s="25">
        <f t="shared" ca="1" si="354"/>
        <v>1</v>
      </c>
      <c r="J141" s="25">
        <f t="shared" ca="1" si="354"/>
        <v>1</v>
      </c>
      <c r="K141" s="25">
        <f t="shared" ca="1" si="354"/>
        <v>1</v>
      </c>
      <c r="L141" s="25">
        <f t="shared" ca="1" si="354"/>
        <v>1</v>
      </c>
      <c r="M141" s="25">
        <f t="shared" ca="1" si="354"/>
        <v>1</v>
      </c>
      <c r="N141" s="25">
        <f t="shared" ca="1" si="354"/>
        <v>1</v>
      </c>
      <c r="O141" s="25">
        <f t="shared" ca="1" si="354"/>
        <v>1</v>
      </c>
      <c r="P141" s="25">
        <f t="shared" ca="1" si="354"/>
        <v>1</v>
      </c>
      <c r="Q141" s="25">
        <f t="shared" ca="1" si="354"/>
        <v>1</v>
      </c>
      <c r="R141" s="25">
        <f t="shared" ca="1" si="354"/>
        <v>1</v>
      </c>
      <c r="S141" s="25">
        <f t="shared" ca="1" si="354"/>
        <v>1</v>
      </c>
      <c r="T141" s="25">
        <f t="shared" ca="1" si="354"/>
        <v>1</v>
      </c>
      <c r="U141" s="25">
        <f t="shared" ca="1" si="354"/>
        <v>1</v>
      </c>
      <c r="V141" s="25">
        <f t="shared" ca="1" si="354"/>
        <v>1</v>
      </c>
      <c r="W141" s="25">
        <f t="shared" ca="1" si="354"/>
        <v>1</v>
      </c>
      <c r="X141" s="25">
        <f t="shared" ca="1" si="354"/>
        <v>1</v>
      </c>
      <c r="Y141" s="25">
        <f t="shared" ca="1" si="354"/>
        <v>1</v>
      </c>
      <c r="Z141" s="25">
        <f t="shared" ca="1" si="354"/>
        <v>1</v>
      </c>
      <c r="AA141" s="25">
        <f t="shared" ca="1" si="354"/>
        <v>1</v>
      </c>
      <c r="AB141" s="25">
        <f t="shared" ca="1" si="354"/>
        <v>1</v>
      </c>
      <c r="AC141" s="25">
        <f t="shared" ca="1" si="354"/>
        <v>1</v>
      </c>
      <c r="AD141" s="25">
        <f t="shared" ca="1" si="354"/>
        <v>1</v>
      </c>
      <c r="AE141" s="25">
        <f t="shared" ca="1" si="354"/>
        <v>1</v>
      </c>
      <c r="AF141" s="25">
        <f t="shared" ca="1" si="354"/>
        <v>1</v>
      </c>
      <c r="AG141" s="25">
        <f t="shared" ca="1" si="354"/>
        <v>1</v>
      </c>
      <c r="AH141" s="25">
        <f t="shared" ca="1" si="354"/>
        <v>1</v>
      </c>
      <c r="AI141" s="25">
        <f t="shared" ca="1" si="354"/>
        <v>1</v>
      </c>
      <c r="AJ141" s="25">
        <f t="shared" ca="1" si="354"/>
        <v>1</v>
      </c>
      <c r="AK141" s="25">
        <f t="shared" ca="1" si="354"/>
        <v>1</v>
      </c>
      <c r="AL141" s="25">
        <f t="shared" ca="1" si="354"/>
        <v>1</v>
      </c>
      <c r="AM141" s="25">
        <f t="shared" ca="1" si="354"/>
        <v>1</v>
      </c>
      <c r="AN141" s="25">
        <f t="shared" ca="1" si="354"/>
        <v>1</v>
      </c>
      <c r="AO141" s="25">
        <f t="shared" ca="1" si="354"/>
        <v>1</v>
      </c>
      <c r="AP141" s="25">
        <f t="shared" ca="1" si="354"/>
        <v>1</v>
      </c>
      <c r="AQ141" s="25">
        <f t="shared" ca="1" si="354"/>
        <v>1</v>
      </c>
      <c r="AR141" s="25">
        <f t="shared" ca="1" si="354"/>
        <v>1</v>
      </c>
      <c r="AS141" s="25">
        <f t="shared" ca="1" si="354"/>
        <v>1</v>
      </c>
      <c r="AT141" s="25">
        <f t="shared" ca="1" si="354"/>
        <v>1</v>
      </c>
      <c r="AU141" s="25">
        <f t="shared" ca="1" si="354"/>
        <v>1</v>
      </c>
      <c r="AV141" s="25">
        <f t="shared" ca="1" si="354"/>
        <v>1</v>
      </c>
      <c r="AW141" s="25">
        <f t="shared" ca="1" si="354"/>
        <v>1</v>
      </c>
      <c r="AX141" s="25">
        <f t="shared" ca="1" si="354"/>
        <v>1</v>
      </c>
      <c r="AY141" s="25">
        <f t="shared" ca="1" si="354"/>
        <v>1</v>
      </c>
      <c r="AZ141" s="25">
        <f t="shared" ca="1" si="354"/>
        <v>1</v>
      </c>
      <c r="BA141" s="25">
        <f t="shared" ca="1" si="354"/>
        <v>1</v>
      </c>
      <c r="BC141" s="25">
        <f t="shared" ref="BC141:BR141" ca="1" si="355">IFERROR(BC136/BC$136,0)</f>
        <v>1</v>
      </c>
      <c r="BD141" s="25">
        <f t="shared" ca="1" si="355"/>
        <v>1</v>
      </c>
      <c r="BE141" s="25">
        <f t="shared" ca="1" si="355"/>
        <v>1</v>
      </c>
      <c r="BF141" s="25">
        <f t="shared" ca="1" si="355"/>
        <v>1</v>
      </c>
      <c r="BG141" s="25">
        <f t="shared" ca="1" si="355"/>
        <v>1</v>
      </c>
      <c r="BH141" s="25">
        <f t="shared" ca="1" si="355"/>
        <v>1</v>
      </c>
      <c r="BI141" s="25">
        <f t="shared" ca="1" si="355"/>
        <v>1</v>
      </c>
      <c r="BJ141" s="25">
        <f t="shared" ca="1" si="355"/>
        <v>1</v>
      </c>
      <c r="BK141" s="25">
        <f t="shared" ca="1" si="355"/>
        <v>1</v>
      </c>
      <c r="BL141" s="25">
        <f t="shared" ca="1" si="355"/>
        <v>1</v>
      </c>
      <c r="BM141" s="25">
        <f t="shared" ca="1" si="355"/>
        <v>1</v>
      </c>
      <c r="BN141" s="25">
        <f t="shared" ca="1" si="355"/>
        <v>1</v>
      </c>
      <c r="BO141" s="25">
        <f t="shared" ca="1" si="355"/>
        <v>1</v>
      </c>
      <c r="BP141" s="25">
        <f t="shared" ca="1" si="355"/>
        <v>1</v>
      </c>
      <c r="BQ141" s="25">
        <f t="shared" ca="1" si="355"/>
        <v>1</v>
      </c>
      <c r="BR141" s="25">
        <f t="shared" ca="1" si="355"/>
        <v>1</v>
      </c>
      <c r="BT141" s="25">
        <f t="shared" ca="1" si="351"/>
        <v>1</v>
      </c>
      <c r="BU141" s="25">
        <f t="shared" ca="1" si="351"/>
        <v>1</v>
      </c>
      <c r="BV141" s="25">
        <f t="shared" ca="1" si="351"/>
        <v>1</v>
      </c>
      <c r="BW141" s="25">
        <f t="shared" ca="1" si="351"/>
        <v>1</v>
      </c>
    </row>
    <row r="142" spans="1:75" s="50" customFormat="1" outlineLevel="1"/>
    <row r="143" spans="1:75" s="50" customFormat="1" outlineLevel="1">
      <c r="B143" s="50" t="s">
        <v>284</v>
      </c>
      <c r="D143" s="50" t="s">
        <v>285</v>
      </c>
    </row>
    <row r="144" spans="1:75" s="50" customFormat="1" outlineLevel="1">
      <c r="B144" s="50" t="str">
        <f>B134</f>
        <v>Founders, Employees, Options</v>
      </c>
      <c r="C144" s="31" t="str">
        <f>'Get Started'!$D$7</f>
        <v>$</v>
      </c>
      <c r="F144" s="50">
        <f t="shared" ref="F144:BA144" si="356">F134*F$128</f>
        <v>0</v>
      </c>
      <c r="G144" s="50">
        <f t="shared" ca="1" si="356"/>
        <v>0</v>
      </c>
      <c r="H144" s="50">
        <f t="shared" ca="1" si="356"/>
        <v>0</v>
      </c>
      <c r="I144" s="50">
        <f t="shared" ca="1" si="356"/>
        <v>0</v>
      </c>
      <c r="J144" s="50">
        <f t="shared" ca="1" si="356"/>
        <v>0</v>
      </c>
      <c r="K144" s="50">
        <f t="shared" ca="1" si="356"/>
        <v>0</v>
      </c>
      <c r="L144" s="50">
        <f t="shared" ca="1" si="356"/>
        <v>0</v>
      </c>
      <c r="M144" s="50">
        <f t="shared" ca="1" si="356"/>
        <v>0</v>
      </c>
      <c r="N144" s="50">
        <f t="shared" ca="1" si="356"/>
        <v>0</v>
      </c>
      <c r="O144" s="50">
        <f t="shared" ca="1" si="356"/>
        <v>0</v>
      </c>
      <c r="P144" s="50">
        <f t="shared" ca="1" si="356"/>
        <v>0</v>
      </c>
      <c r="Q144" s="50">
        <f t="shared" ca="1" si="356"/>
        <v>0</v>
      </c>
      <c r="R144" s="50">
        <f t="shared" ca="1" si="356"/>
        <v>0</v>
      </c>
      <c r="S144" s="50">
        <f t="shared" ca="1" si="356"/>
        <v>0</v>
      </c>
      <c r="T144" s="50">
        <f t="shared" ca="1" si="356"/>
        <v>0</v>
      </c>
      <c r="U144" s="50">
        <f t="shared" ca="1" si="356"/>
        <v>0</v>
      </c>
      <c r="V144" s="50">
        <f t="shared" ca="1" si="356"/>
        <v>0</v>
      </c>
      <c r="W144" s="50">
        <f t="shared" ca="1" si="356"/>
        <v>0</v>
      </c>
      <c r="X144" s="50">
        <f t="shared" ca="1" si="356"/>
        <v>0</v>
      </c>
      <c r="Y144" s="50">
        <f t="shared" ca="1" si="356"/>
        <v>0</v>
      </c>
      <c r="Z144" s="50">
        <f t="shared" ca="1" si="356"/>
        <v>0</v>
      </c>
      <c r="AA144" s="50">
        <f t="shared" ca="1" si="356"/>
        <v>0</v>
      </c>
      <c r="AB144" s="50">
        <f t="shared" ca="1" si="356"/>
        <v>0</v>
      </c>
      <c r="AC144" s="50">
        <f t="shared" ca="1" si="356"/>
        <v>0</v>
      </c>
      <c r="AD144" s="50">
        <f t="shared" ca="1" si="356"/>
        <v>0</v>
      </c>
      <c r="AE144" s="50">
        <f t="shared" ca="1" si="356"/>
        <v>0</v>
      </c>
      <c r="AF144" s="50">
        <f t="shared" ca="1" si="356"/>
        <v>0</v>
      </c>
      <c r="AG144" s="50">
        <f t="shared" ca="1" si="356"/>
        <v>0</v>
      </c>
      <c r="AH144" s="50">
        <f t="shared" ca="1" si="356"/>
        <v>0</v>
      </c>
      <c r="AI144" s="50">
        <f t="shared" ca="1" si="356"/>
        <v>0</v>
      </c>
      <c r="AJ144" s="50">
        <f t="shared" ca="1" si="356"/>
        <v>0</v>
      </c>
      <c r="AK144" s="50">
        <f t="shared" ca="1" si="356"/>
        <v>0</v>
      </c>
      <c r="AL144" s="50">
        <f t="shared" ca="1" si="356"/>
        <v>0</v>
      </c>
      <c r="AM144" s="50">
        <f t="shared" ca="1" si="356"/>
        <v>0</v>
      </c>
      <c r="AN144" s="50">
        <f t="shared" ca="1" si="356"/>
        <v>0</v>
      </c>
      <c r="AO144" s="50">
        <f t="shared" ca="1" si="356"/>
        <v>0</v>
      </c>
      <c r="AP144" s="50">
        <f t="shared" ca="1" si="356"/>
        <v>0</v>
      </c>
      <c r="AQ144" s="50">
        <f t="shared" ca="1" si="356"/>
        <v>0</v>
      </c>
      <c r="AR144" s="50">
        <f t="shared" ca="1" si="356"/>
        <v>0</v>
      </c>
      <c r="AS144" s="50">
        <f t="shared" ca="1" si="356"/>
        <v>0</v>
      </c>
      <c r="AT144" s="50">
        <f t="shared" ca="1" si="356"/>
        <v>0</v>
      </c>
      <c r="AU144" s="50">
        <f t="shared" ca="1" si="356"/>
        <v>0</v>
      </c>
      <c r="AV144" s="50">
        <f t="shared" ca="1" si="356"/>
        <v>0</v>
      </c>
      <c r="AW144" s="50">
        <f t="shared" ca="1" si="356"/>
        <v>0</v>
      </c>
      <c r="AX144" s="50">
        <f t="shared" ca="1" si="356"/>
        <v>0</v>
      </c>
      <c r="AY144" s="50">
        <f t="shared" ca="1" si="356"/>
        <v>0</v>
      </c>
      <c r="AZ144" s="50">
        <f t="shared" ca="1" si="356"/>
        <v>0</v>
      </c>
      <c r="BA144" s="50">
        <f t="shared" ca="1" si="356"/>
        <v>0</v>
      </c>
      <c r="BC144" s="50">
        <f t="shared" ref="BC144:BR146" ca="1" si="357">INDEX($G144:$BA144,1,MATCH(BC$6,$G$6:$BA$6,0))</f>
        <v>0</v>
      </c>
      <c r="BD144" s="50">
        <f t="shared" ca="1" si="357"/>
        <v>0</v>
      </c>
      <c r="BE144" s="50">
        <f t="shared" ca="1" si="357"/>
        <v>0</v>
      </c>
      <c r="BF144" s="50">
        <f t="shared" ca="1" si="357"/>
        <v>0</v>
      </c>
      <c r="BG144" s="50">
        <f t="shared" ca="1" si="357"/>
        <v>0</v>
      </c>
      <c r="BH144" s="50">
        <f t="shared" ca="1" si="357"/>
        <v>0</v>
      </c>
      <c r="BI144" s="50">
        <f t="shared" ca="1" si="357"/>
        <v>0</v>
      </c>
      <c r="BJ144" s="50">
        <f t="shared" ca="1" si="357"/>
        <v>0</v>
      </c>
      <c r="BK144" s="50">
        <f t="shared" ca="1" si="357"/>
        <v>0</v>
      </c>
      <c r="BL144" s="50">
        <f t="shared" ca="1" si="357"/>
        <v>0</v>
      </c>
      <c r="BM144" s="50">
        <f t="shared" ca="1" si="357"/>
        <v>0</v>
      </c>
      <c r="BN144" s="50">
        <f t="shared" ca="1" si="357"/>
        <v>0</v>
      </c>
      <c r="BO144" s="50">
        <f t="shared" ca="1" si="357"/>
        <v>0</v>
      </c>
      <c r="BP144" s="50">
        <f t="shared" ca="1" si="357"/>
        <v>0</v>
      </c>
      <c r="BQ144" s="50">
        <f t="shared" ca="1" si="357"/>
        <v>0</v>
      </c>
      <c r="BR144" s="50">
        <f t="shared" ca="1" si="357"/>
        <v>0</v>
      </c>
      <c r="BT144" s="50">
        <f t="shared" ref="BT144:BW146" ca="1" si="358">INDEX($G144:$BA144,1,MATCH(BT$6,$G$6:$BA$6,0))</f>
        <v>0</v>
      </c>
      <c r="BU144" s="50">
        <f t="shared" ca="1" si="358"/>
        <v>0</v>
      </c>
      <c r="BV144" s="50">
        <f t="shared" ca="1" si="358"/>
        <v>0</v>
      </c>
      <c r="BW144" s="50">
        <f t="shared" ca="1" si="358"/>
        <v>0</v>
      </c>
    </row>
    <row r="145" spans="2:75" s="50" customFormat="1" outlineLevel="1">
      <c r="B145" s="50" t="str">
        <f>B135</f>
        <v>Investors</v>
      </c>
      <c r="C145" s="31" t="str">
        <f>'Get Started'!$D$7</f>
        <v>$</v>
      </c>
      <c r="F145" s="50">
        <f t="shared" ref="F145:BA145" si="359">F135*F$128</f>
        <v>0</v>
      </c>
      <c r="G145" s="50">
        <f t="shared" ca="1" si="359"/>
        <v>0</v>
      </c>
      <c r="H145" s="50">
        <f t="shared" ca="1" si="359"/>
        <v>0</v>
      </c>
      <c r="I145" s="50">
        <f t="shared" ca="1" si="359"/>
        <v>0</v>
      </c>
      <c r="J145" s="50">
        <f t="shared" ca="1" si="359"/>
        <v>0</v>
      </c>
      <c r="K145" s="50">
        <f t="shared" ca="1" si="359"/>
        <v>0</v>
      </c>
      <c r="L145" s="50">
        <f t="shared" ca="1" si="359"/>
        <v>0</v>
      </c>
      <c r="M145" s="50">
        <f t="shared" ca="1" si="359"/>
        <v>0</v>
      </c>
      <c r="N145" s="50">
        <f t="shared" ca="1" si="359"/>
        <v>0</v>
      </c>
      <c r="O145" s="50">
        <f t="shared" ca="1" si="359"/>
        <v>0</v>
      </c>
      <c r="P145" s="50">
        <f t="shared" ca="1" si="359"/>
        <v>0</v>
      </c>
      <c r="Q145" s="50">
        <f t="shared" ca="1" si="359"/>
        <v>0</v>
      </c>
      <c r="R145" s="50">
        <f t="shared" ca="1" si="359"/>
        <v>0</v>
      </c>
      <c r="S145" s="50">
        <f t="shared" ca="1" si="359"/>
        <v>0</v>
      </c>
      <c r="T145" s="50">
        <f t="shared" ca="1" si="359"/>
        <v>0</v>
      </c>
      <c r="U145" s="50">
        <f t="shared" ca="1" si="359"/>
        <v>0</v>
      </c>
      <c r="V145" s="50">
        <f t="shared" ca="1" si="359"/>
        <v>0</v>
      </c>
      <c r="W145" s="50">
        <f t="shared" ca="1" si="359"/>
        <v>0</v>
      </c>
      <c r="X145" s="50">
        <f t="shared" ca="1" si="359"/>
        <v>0</v>
      </c>
      <c r="Y145" s="50">
        <f t="shared" ca="1" si="359"/>
        <v>0</v>
      </c>
      <c r="Z145" s="50">
        <f t="shared" ca="1" si="359"/>
        <v>0</v>
      </c>
      <c r="AA145" s="50">
        <f t="shared" ca="1" si="359"/>
        <v>0</v>
      </c>
      <c r="AB145" s="50">
        <f t="shared" ca="1" si="359"/>
        <v>0</v>
      </c>
      <c r="AC145" s="50">
        <f t="shared" ca="1" si="359"/>
        <v>0</v>
      </c>
      <c r="AD145" s="50">
        <f t="shared" ca="1" si="359"/>
        <v>0</v>
      </c>
      <c r="AE145" s="50">
        <f t="shared" ca="1" si="359"/>
        <v>0</v>
      </c>
      <c r="AF145" s="50">
        <f t="shared" ca="1" si="359"/>
        <v>0</v>
      </c>
      <c r="AG145" s="50">
        <f t="shared" ca="1" si="359"/>
        <v>0</v>
      </c>
      <c r="AH145" s="50">
        <f t="shared" ca="1" si="359"/>
        <v>0</v>
      </c>
      <c r="AI145" s="50">
        <f t="shared" ca="1" si="359"/>
        <v>0</v>
      </c>
      <c r="AJ145" s="50">
        <f t="shared" ca="1" si="359"/>
        <v>0</v>
      </c>
      <c r="AK145" s="50">
        <f t="shared" ca="1" si="359"/>
        <v>0</v>
      </c>
      <c r="AL145" s="50">
        <f t="shared" ca="1" si="359"/>
        <v>0</v>
      </c>
      <c r="AM145" s="50">
        <f t="shared" ca="1" si="359"/>
        <v>0</v>
      </c>
      <c r="AN145" s="50">
        <f t="shared" ca="1" si="359"/>
        <v>0</v>
      </c>
      <c r="AO145" s="50">
        <f t="shared" ca="1" si="359"/>
        <v>0</v>
      </c>
      <c r="AP145" s="50">
        <f t="shared" ca="1" si="359"/>
        <v>0</v>
      </c>
      <c r="AQ145" s="50">
        <f t="shared" ca="1" si="359"/>
        <v>0</v>
      </c>
      <c r="AR145" s="50">
        <f t="shared" ca="1" si="359"/>
        <v>0</v>
      </c>
      <c r="AS145" s="50">
        <f t="shared" ca="1" si="359"/>
        <v>0</v>
      </c>
      <c r="AT145" s="50">
        <f t="shared" ca="1" si="359"/>
        <v>0</v>
      </c>
      <c r="AU145" s="50">
        <f t="shared" ca="1" si="359"/>
        <v>0</v>
      </c>
      <c r="AV145" s="50">
        <f t="shared" ca="1" si="359"/>
        <v>0</v>
      </c>
      <c r="AW145" s="50">
        <f t="shared" ca="1" si="359"/>
        <v>0</v>
      </c>
      <c r="AX145" s="50">
        <f t="shared" ca="1" si="359"/>
        <v>0</v>
      </c>
      <c r="AY145" s="50">
        <f t="shared" ca="1" si="359"/>
        <v>0</v>
      </c>
      <c r="AZ145" s="50">
        <f t="shared" ca="1" si="359"/>
        <v>0</v>
      </c>
      <c r="BA145" s="50">
        <f t="shared" ca="1" si="359"/>
        <v>0</v>
      </c>
      <c r="BC145" s="50">
        <f t="shared" ca="1" si="357"/>
        <v>0</v>
      </c>
      <c r="BD145" s="50">
        <f t="shared" ca="1" si="357"/>
        <v>0</v>
      </c>
      <c r="BE145" s="50">
        <f t="shared" ca="1" si="357"/>
        <v>0</v>
      </c>
      <c r="BF145" s="50">
        <f t="shared" ca="1" si="357"/>
        <v>0</v>
      </c>
      <c r="BG145" s="50">
        <f t="shared" ca="1" si="357"/>
        <v>0</v>
      </c>
      <c r="BH145" s="50">
        <f t="shared" ca="1" si="357"/>
        <v>0</v>
      </c>
      <c r="BI145" s="50">
        <f t="shared" ca="1" si="357"/>
        <v>0</v>
      </c>
      <c r="BJ145" s="50">
        <f t="shared" ca="1" si="357"/>
        <v>0</v>
      </c>
      <c r="BK145" s="50">
        <f t="shared" ca="1" si="357"/>
        <v>0</v>
      </c>
      <c r="BL145" s="50">
        <f t="shared" ca="1" si="357"/>
        <v>0</v>
      </c>
      <c r="BM145" s="50">
        <f t="shared" ca="1" si="357"/>
        <v>0</v>
      </c>
      <c r="BN145" s="50">
        <f t="shared" ca="1" si="357"/>
        <v>0</v>
      </c>
      <c r="BO145" s="50">
        <f t="shared" ca="1" si="357"/>
        <v>0</v>
      </c>
      <c r="BP145" s="50">
        <f t="shared" ca="1" si="357"/>
        <v>0</v>
      </c>
      <c r="BQ145" s="50">
        <f t="shared" ca="1" si="357"/>
        <v>0</v>
      </c>
      <c r="BR145" s="50">
        <f t="shared" ca="1" si="357"/>
        <v>0</v>
      </c>
      <c r="BT145" s="50">
        <f t="shared" ca="1" si="358"/>
        <v>0</v>
      </c>
      <c r="BU145" s="50">
        <f t="shared" ca="1" si="358"/>
        <v>0</v>
      </c>
      <c r="BV145" s="50">
        <f t="shared" ca="1" si="358"/>
        <v>0</v>
      </c>
      <c r="BW145" s="50">
        <f t="shared" ca="1" si="358"/>
        <v>0</v>
      </c>
    </row>
    <row r="146" spans="2:75" s="50" customFormat="1" outlineLevel="1">
      <c r="B146" s="50" t="str">
        <f>B136</f>
        <v>Total</v>
      </c>
      <c r="C146" s="31" t="str">
        <f>'Get Started'!$D$7</f>
        <v>$</v>
      </c>
      <c r="F146" s="50">
        <f t="shared" ref="F146:BA146" si="360">F136*F$128</f>
        <v>0</v>
      </c>
      <c r="G146" s="50">
        <f t="shared" ca="1" si="360"/>
        <v>0</v>
      </c>
      <c r="H146" s="50">
        <f t="shared" ca="1" si="360"/>
        <v>0</v>
      </c>
      <c r="I146" s="50">
        <f t="shared" ca="1" si="360"/>
        <v>0</v>
      </c>
      <c r="J146" s="50">
        <f t="shared" ca="1" si="360"/>
        <v>0</v>
      </c>
      <c r="K146" s="50">
        <f t="shared" ca="1" si="360"/>
        <v>0</v>
      </c>
      <c r="L146" s="50">
        <f t="shared" ca="1" si="360"/>
        <v>0</v>
      </c>
      <c r="M146" s="50">
        <f t="shared" ca="1" si="360"/>
        <v>0</v>
      </c>
      <c r="N146" s="50">
        <f t="shared" ca="1" si="360"/>
        <v>0</v>
      </c>
      <c r="O146" s="50">
        <f t="shared" ca="1" si="360"/>
        <v>0</v>
      </c>
      <c r="P146" s="50">
        <f t="shared" ca="1" si="360"/>
        <v>0</v>
      </c>
      <c r="Q146" s="50">
        <f t="shared" ca="1" si="360"/>
        <v>0</v>
      </c>
      <c r="R146" s="50">
        <f t="shared" ca="1" si="360"/>
        <v>0</v>
      </c>
      <c r="S146" s="50">
        <f t="shared" ca="1" si="360"/>
        <v>0</v>
      </c>
      <c r="T146" s="50">
        <f t="shared" ca="1" si="360"/>
        <v>0</v>
      </c>
      <c r="U146" s="50">
        <f t="shared" ca="1" si="360"/>
        <v>0</v>
      </c>
      <c r="V146" s="50">
        <f t="shared" ca="1" si="360"/>
        <v>0</v>
      </c>
      <c r="W146" s="50">
        <f t="shared" ca="1" si="360"/>
        <v>0</v>
      </c>
      <c r="X146" s="50">
        <f t="shared" ca="1" si="360"/>
        <v>0</v>
      </c>
      <c r="Y146" s="50">
        <f t="shared" ca="1" si="360"/>
        <v>0</v>
      </c>
      <c r="Z146" s="50">
        <f t="shared" ca="1" si="360"/>
        <v>0</v>
      </c>
      <c r="AA146" s="50">
        <f t="shared" ca="1" si="360"/>
        <v>0</v>
      </c>
      <c r="AB146" s="50">
        <f t="shared" ca="1" si="360"/>
        <v>0</v>
      </c>
      <c r="AC146" s="50">
        <f t="shared" ca="1" si="360"/>
        <v>0</v>
      </c>
      <c r="AD146" s="50">
        <f t="shared" ca="1" si="360"/>
        <v>0</v>
      </c>
      <c r="AE146" s="50">
        <f t="shared" ca="1" si="360"/>
        <v>0</v>
      </c>
      <c r="AF146" s="50">
        <f t="shared" ca="1" si="360"/>
        <v>0</v>
      </c>
      <c r="AG146" s="50">
        <f t="shared" ca="1" si="360"/>
        <v>0</v>
      </c>
      <c r="AH146" s="50">
        <f t="shared" ca="1" si="360"/>
        <v>0</v>
      </c>
      <c r="AI146" s="50">
        <f t="shared" ca="1" si="360"/>
        <v>0</v>
      </c>
      <c r="AJ146" s="50">
        <f t="shared" ca="1" si="360"/>
        <v>0</v>
      </c>
      <c r="AK146" s="50">
        <f t="shared" ca="1" si="360"/>
        <v>0</v>
      </c>
      <c r="AL146" s="50">
        <f t="shared" ca="1" si="360"/>
        <v>0</v>
      </c>
      <c r="AM146" s="50">
        <f t="shared" ca="1" si="360"/>
        <v>0</v>
      </c>
      <c r="AN146" s="50">
        <f t="shared" ca="1" si="360"/>
        <v>0</v>
      </c>
      <c r="AO146" s="50">
        <f t="shared" ca="1" si="360"/>
        <v>0</v>
      </c>
      <c r="AP146" s="50">
        <f t="shared" ca="1" si="360"/>
        <v>0</v>
      </c>
      <c r="AQ146" s="50">
        <f t="shared" ca="1" si="360"/>
        <v>0</v>
      </c>
      <c r="AR146" s="50">
        <f t="shared" ca="1" si="360"/>
        <v>0</v>
      </c>
      <c r="AS146" s="50">
        <f t="shared" ca="1" si="360"/>
        <v>0</v>
      </c>
      <c r="AT146" s="50">
        <f t="shared" ca="1" si="360"/>
        <v>0</v>
      </c>
      <c r="AU146" s="50">
        <f t="shared" ca="1" si="360"/>
        <v>0</v>
      </c>
      <c r="AV146" s="50">
        <f t="shared" ca="1" si="360"/>
        <v>0</v>
      </c>
      <c r="AW146" s="50">
        <f t="shared" ca="1" si="360"/>
        <v>0</v>
      </c>
      <c r="AX146" s="50">
        <f t="shared" ca="1" si="360"/>
        <v>0</v>
      </c>
      <c r="AY146" s="50">
        <f t="shared" ca="1" si="360"/>
        <v>0</v>
      </c>
      <c r="AZ146" s="50">
        <f t="shared" ca="1" si="360"/>
        <v>0</v>
      </c>
      <c r="BA146" s="50">
        <f t="shared" ca="1" si="360"/>
        <v>0</v>
      </c>
      <c r="BC146" s="50">
        <f t="shared" ca="1" si="357"/>
        <v>0</v>
      </c>
      <c r="BD146" s="50">
        <f t="shared" ca="1" si="357"/>
        <v>0</v>
      </c>
      <c r="BE146" s="50">
        <f t="shared" ca="1" si="357"/>
        <v>0</v>
      </c>
      <c r="BF146" s="50">
        <f t="shared" ca="1" si="357"/>
        <v>0</v>
      </c>
      <c r="BG146" s="50">
        <f t="shared" ca="1" si="357"/>
        <v>0</v>
      </c>
      <c r="BH146" s="50">
        <f t="shared" ca="1" si="357"/>
        <v>0</v>
      </c>
      <c r="BI146" s="50">
        <f t="shared" ca="1" si="357"/>
        <v>0</v>
      </c>
      <c r="BJ146" s="50">
        <f t="shared" ca="1" si="357"/>
        <v>0</v>
      </c>
      <c r="BK146" s="50">
        <f t="shared" ca="1" si="357"/>
        <v>0</v>
      </c>
      <c r="BL146" s="50">
        <f t="shared" ca="1" si="357"/>
        <v>0</v>
      </c>
      <c r="BM146" s="50">
        <f t="shared" ca="1" si="357"/>
        <v>0</v>
      </c>
      <c r="BN146" s="50">
        <f t="shared" ca="1" si="357"/>
        <v>0</v>
      </c>
      <c r="BO146" s="50">
        <f t="shared" ca="1" si="357"/>
        <v>0</v>
      </c>
      <c r="BP146" s="50">
        <f t="shared" ca="1" si="357"/>
        <v>0</v>
      </c>
      <c r="BQ146" s="50">
        <f t="shared" ca="1" si="357"/>
        <v>0</v>
      </c>
      <c r="BR146" s="50">
        <f t="shared" ca="1" si="357"/>
        <v>0</v>
      </c>
      <c r="BT146" s="50">
        <f t="shared" ca="1" si="358"/>
        <v>0</v>
      </c>
      <c r="BU146" s="50">
        <f t="shared" ca="1" si="358"/>
        <v>0</v>
      </c>
      <c r="BV146" s="50">
        <f t="shared" ca="1" si="358"/>
        <v>0</v>
      </c>
      <c r="BW146" s="50">
        <f t="shared" ca="1" si="358"/>
        <v>0</v>
      </c>
    </row>
    <row r="147" spans="2:75" s="50" customFormat="1" outlineLevel="1"/>
    <row r="148" spans="2:75" s="50" customFormat="1" outlineLevel="1">
      <c r="B148" s="50" t="str">
        <f>'Get Started'!$D$7&amp;" Invested"</f>
        <v>$ Invested</v>
      </c>
      <c r="F148" s="50" t="s">
        <v>286</v>
      </c>
      <c r="G148" s="50" t="s">
        <v>287</v>
      </c>
      <c r="J148" s="125"/>
      <c r="T148" s="24"/>
    </row>
    <row r="149" spans="2:75" s="50" customFormat="1" outlineLevel="1">
      <c r="B149" s="50" t="str">
        <f>B134</f>
        <v>Founders, Employees, Options</v>
      </c>
      <c r="C149" s="31" t="str">
        <f>'Get Started'!$D$7</f>
        <v>$</v>
      </c>
      <c r="F149" s="32">
        <v>0</v>
      </c>
      <c r="G149" s="32">
        <v>0</v>
      </c>
      <c r="H149" s="32">
        <f t="shared" ref="H149:BA149" si="361">G149</f>
        <v>0</v>
      </c>
      <c r="I149" s="32">
        <f t="shared" si="361"/>
        <v>0</v>
      </c>
      <c r="J149" s="32">
        <f t="shared" si="361"/>
        <v>0</v>
      </c>
      <c r="K149" s="32">
        <f t="shared" si="361"/>
        <v>0</v>
      </c>
      <c r="L149" s="32">
        <f t="shared" si="361"/>
        <v>0</v>
      </c>
      <c r="M149" s="32">
        <f t="shared" si="361"/>
        <v>0</v>
      </c>
      <c r="N149" s="32">
        <f t="shared" si="361"/>
        <v>0</v>
      </c>
      <c r="O149" s="32">
        <f t="shared" si="361"/>
        <v>0</v>
      </c>
      <c r="P149" s="32">
        <f t="shared" si="361"/>
        <v>0</v>
      </c>
      <c r="Q149" s="32">
        <f t="shared" si="361"/>
        <v>0</v>
      </c>
      <c r="R149" s="32">
        <f t="shared" si="361"/>
        <v>0</v>
      </c>
      <c r="S149" s="32">
        <f t="shared" si="361"/>
        <v>0</v>
      </c>
      <c r="T149" s="32">
        <f t="shared" si="361"/>
        <v>0</v>
      </c>
      <c r="U149" s="32">
        <f t="shared" si="361"/>
        <v>0</v>
      </c>
      <c r="V149" s="32">
        <f t="shared" si="361"/>
        <v>0</v>
      </c>
      <c r="W149" s="32">
        <f t="shared" si="361"/>
        <v>0</v>
      </c>
      <c r="X149" s="32">
        <f t="shared" si="361"/>
        <v>0</v>
      </c>
      <c r="Y149" s="32">
        <f t="shared" si="361"/>
        <v>0</v>
      </c>
      <c r="Z149" s="32">
        <f t="shared" si="361"/>
        <v>0</v>
      </c>
      <c r="AA149" s="32">
        <f t="shared" si="361"/>
        <v>0</v>
      </c>
      <c r="AB149" s="32">
        <f t="shared" si="361"/>
        <v>0</v>
      </c>
      <c r="AC149" s="32">
        <f t="shared" si="361"/>
        <v>0</v>
      </c>
      <c r="AD149" s="32">
        <f t="shared" si="361"/>
        <v>0</v>
      </c>
      <c r="AE149" s="32">
        <f t="shared" si="361"/>
        <v>0</v>
      </c>
      <c r="AF149" s="32">
        <f t="shared" si="361"/>
        <v>0</v>
      </c>
      <c r="AG149" s="32">
        <f t="shared" si="361"/>
        <v>0</v>
      </c>
      <c r="AH149" s="32">
        <f t="shared" si="361"/>
        <v>0</v>
      </c>
      <c r="AI149" s="32">
        <f t="shared" si="361"/>
        <v>0</v>
      </c>
      <c r="AJ149" s="32">
        <f t="shared" si="361"/>
        <v>0</v>
      </c>
      <c r="AK149" s="32">
        <f t="shared" si="361"/>
        <v>0</v>
      </c>
      <c r="AL149" s="32">
        <f t="shared" si="361"/>
        <v>0</v>
      </c>
      <c r="AM149" s="32">
        <f t="shared" si="361"/>
        <v>0</v>
      </c>
      <c r="AN149" s="32">
        <f t="shared" si="361"/>
        <v>0</v>
      </c>
      <c r="AO149" s="32">
        <f t="shared" si="361"/>
        <v>0</v>
      </c>
      <c r="AP149" s="32">
        <f t="shared" si="361"/>
        <v>0</v>
      </c>
      <c r="AQ149" s="32">
        <f t="shared" si="361"/>
        <v>0</v>
      </c>
      <c r="AR149" s="32">
        <f t="shared" si="361"/>
        <v>0</v>
      </c>
      <c r="AS149" s="32">
        <f t="shared" si="361"/>
        <v>0</v>
      </c>
      <c r="AT149" s="32">
        <f t="shared" si="361"/>
        <v>0</v>
      </c>
      <c r="AU149" s="32">
        <f t="shared" si="361"/>
        <v>0</v>
      </c>
      <c r="AV149" s="32">
        <f t="shared" si="361"/>
        <v>0</v>
      </c>
      <c r="AW149" s="32">
        <f t="shared" si="361"/>
        <v>0</v>
      </c>
      <c r="AX149" s="32">
        <f t="shared" si="361"/>
        <v>0</v>
      </c>
      <c r="AY149" s="32">
        <f t="shared" si="361"/>
        <v>0</v>
      </c>
      <c r="AZ149" s="32">
        <f t="shared" si="361"/>
        <v>0</v>
      </c>
      <c r="BA149" s="32">
        <f t="shared" si="361"/>
        <v>0</v>
      </c>
    </row>
    <row r="150" spans="2:75" s="50" customFormat="1" outlineLevel="1">
      <c r="B150" s="50" t="str">
        <f>B135</f>
        <v>Investors</v>
      </c>
      <c r="C150" s="31" t="str">
        <f>'Get Started'!$D$7</f>
        <v>$</v>
      </c>
      <c r="F150" s="50">
        <f t="shared" ref="F150:BA150" si="362">F151-F149</f>
        <v>0</v>
      </c>
      <c r="G150" s="50">
        <f t="shared" si="362"/>
        <v>0</v>
      </c>
      <c r="H150" s="50">
        <f t="shared" si="362"/>
        <v>0</v>
      </c>
      <c r="I150" s="50">
        <f t="shared" si="362"/>
        <v>0</v>
      </c>
      <c r="J150" s="50">
        <f t="shared" si="362"/>
        <v>0</v>
      </c>
      <c r="K150" s="50">
        <f t="shared" si="362"/>
        <v>0</v>
      </c>
      <c r="L150" s="50">
        <f t="shared" si="362"/>
        <v>0</v>
      </c>
      <c r="M150" s="50">
        <f t="shared" si="362"/>
        <v>0</v>
      </c>
      <c r="N150" s="50">
        <f t="shared" si="362"/>
        <v>0</v>
      </c>
      <c r="O150" s="50">
        <f t="shared" si="362"/>
        <v>0</v>
      </c>
      <c r="P150" s="50">
        <f t="shared" si="362"/>
        <v>0</v>
      </c>
      <c r="Q150" s="50">
        <f t="shared" si="362"/>
        <v>0</v>
      </c>
      <c r="R150" s="50">
        <f t="shared" si="362"/>
        <v>0</v>
      </c>
      <c r="S150" s="50">
        <f t="shared" si="362"/>
        <v>0</v>
      </c>
      <c r="T150" s="50">
        <f t="shared" si="362"/>
        <v>0</v>
      </c>
      <c r="U150" s="50">
        <f t="shared" si="362"/>
        <v>0</v>
      </c>
      <c r="V150" s="50">
        <f t="shared" si="362"/>
        <v>0</v>
      </c>
      <c r="W150" s="50">
        <f t="shared" si="362"/>
        <v>0</v>
      </c>
      <c r="X150" s="50">
        <f t="shared" si="362"/>
        <v>0</v>
      </c>
      <c r="Y150" s="50">
        <f t="shared" si="362"/>
        <v>0</v>
      </c>
      <c r="Z150" s="50">
        <f t="shared" si="362"/>
        <v>0</v>
      </c>
      <c r="AA150" s="50">
        <f t="shared" si="362"/>
        <v>0</v>
      </c>
      <c r="AB150" s="50">
        <f t="shared" si="362"/>
        <v>0</v>
      </c>
      <c r="AC150" s="50">
        <f t="shared" si="362"/>
        <v>0</v>
      </c>
      <c r="AD150" s="50">
        <f t="shared" si="362"/>
        <v>0</v>
      </c>
      <c r="AE150" s="50">
        <f t="shared" si="362"/>
        <v>0</v>
      </c>
      <c r="AF150" s="50">
        <f t="shared" si="362"/>
        <v>0</v>
      </c>
      <c r="AG150" s="50">
        <f t="shared" si="362"/>
        <v>0</v>
      </c>
      <c r="AH150" s="50">
        <f t="shared" si="362"/>
        <v>0</v>
      </c>
      <c r="AI150" s="50">
        <f t="shared" si="362"/>
        <v>0</v>
      </c>
      <c r="AJ150" s="50">
        <f t="shared" si="362"/>
        <v>0</v>
      </c>
      <c r="AK150" s="50">
        <f t="shared" si="362"/>
        <v>0</v>
      </c>
      <c r="AL150" s="50">
        <f t="shared" si="362"/>
        <v>0</v>
      </c>
      <c r="AM150" s="50">
        <f t="shared" si="362"/>
        <v>0</v>
      </c>
      <c r="AN150" s="50">
        <f t="shared" si="362"/>
        <v>0</v>
      </c>
      <c r="AO150" s="50">
        <f t="shared" si="362"/>
        <v>0</v>
      </c>
      <c r="AP150" s="50">
        <f t="shared" si="362"/>
        <v>0</v>
      </c>
      <c r="AQ150" s="50">
        <f t="shared" si="362"/>
        <v>0</v>
      </c>
      <c r="AR150" s="50">
        <f t="shared" si="362"/>
        <v>0</v>
      </c>
      <c r="AS150" s="50">
        <f t="shared" si="362"/>
        <v>0</v>
      </c>
      <c r="AT150" s="50">
        <f t="shared" si="362"/>
        <v>0</v>
      </c>
      <c r="AU150" s="50">
        <f t="shared" si="362"/>
        <v>0</v>
      </c>
      <c r="AV150" s="50">
        <f t="shared" si="362"/>
        <v>0</v>
      </c>
      <c r="AW150" s="50">
        <f t="shared" si="362"/>
        <v>0</v>
      </c>
      <c r="AX150" s="50">
        <f t="shared" si="362"/>
        <v>0</v>
      </c>
      <c r="AY150" s="50">
        <f t="shared" si="362"/>
        <v>0</v>
      </c>
      <c r="AZ150" s="50">
        <f t="shared" si="362"/>
        <v>0</v>
      </c>
      <c r="BA150" s="50">
        <f t="shared" si="362"/>
        <v>0</v>
      </c>
    </row>
    <row r="151" spans="2:75" s="50" customFormat="1" outlineLevel="1">
      <c r="B151" s="50" t="s">
        <v>39</v>
      </c>
      <c r="C151" s="31" t="str">
        <f>'Get Started'!$D$7</f>
        <v>$</v>
      </c>
      <c r="F151" s="50">
        <f>F104</f>
        <v>0</v>
      </c>
      <c r="G151" s="50">
        <f t="shared" ref="G151:BA151" si="363">G103</f>
        <v>0</v>
      </c>
      <c r="H151" s="50">
        <f t="shared" si="363"/>
        <v>0</v>
      </c>
      <c r="I151" s="50">
        <f t="shared" si="363"/>
        <v>0</v>
      </c>
      <c r="J151" s="50">
        <f t="shared" si="363"/>
        <v>0</v>
      </c>
      <c r="K151" s="50">
        <f t="shared" si="363"/>
        <v>0</v>
      </c>
      <c r="L151" s="50">
        <f t="shared" si="363"/>
        <v>0</v>
      </c>
      <c r="M151" s="50">
        <f t="shared" si="363"/>
        <v>0</v>
      </c>
      <c r="N151" s="50">
        <f t="shared" si="363"/>
        <v>0</v>
      </c>
      <c r="O151" s="50">
        <f t="shared" si="363"/>
        <v>0</v>
      </c>
      <c r="P151" s="50">
        <f t="shared" si="363"/>
        <v>0</v>
      </c>
      <c r="Q151" s="50">
        <f t="shared" si="363"/>
        <v>0</v>
      </c>
      <c r="R151" s="50">
        <f t="shared" si="363"/>
        <v>0</v>
      </c>
      <c r="S151" s="50">
        <f t="shared" si="363"/>
        <v>0</v>
      </c>
      <c r="T151" s="50">
        <f t="shared" si="363"/>
        <v>0</v>
      </c>
      <c r="U151" s="50">
        <f t="shared" si="363"/>
        <v>0</v>
      </c>
      <c r="V151" s="50">
        <f t="shared" si="363"/>
        <v>0</v>
      </c>
      <c r="W151" s="50">
        <f t="shared" si="363"/>
        <v>0</v>
      </c>
      <c r="X151" s="50">
        <f t="shared" si="363"/>
        <v>0</v>
      </c>
      <c r="Y151" s="50">
        <f t="shared" si="363"/>
        <v>0</v>
      </c>
      <c r="Z151" s="50">
        <f t="shared" si="363"/>
        <v>0</v>
      </c>
      <c r="AA151" s="50">
        <f t="shared" si="363"/>
        <v>0</v>
      </c>
      <c r="AB151" s="50">
        <f t="shared" si="363"/>
        <v>0</v>
      </c>
      <c r="AC151" s="50">
        <f t="shared" si="363"/>
        <v>0</v>
      </c>
      <c r="AD151" s="50">
        <f t="shared" si="363"/>
        <v>0</v>
      </c>
      <c r="AE151" s="50">
        <f t="shared" si="363"/>
        <v>0</v>
      </c>
      <c r="AF151" s="50">
        <f t="shared" si="363"/>
        <v>0</v>
      </c>
      <c r="AG151" s="50">
        <f t="shared" si="363"/>
        <v>0</v>
      </c>
      <c r="AH151" s="50">
        <f t="shared" si="363"/>
        <v>0</v>
      </c>
      <c r="AI151" s="50">
        <f t="shared" si="363"/>
        <v>0</v>
      </c>
      <c r="AJ151" s="50">
        <f t="shared" si="363"/>
        <v>0</v>
      </c>
      <c r="AK151" s="50">
        <f t="shared" si="363"/>
        <v>0</v>
      </c>
      <c r="AL151" s="50">
        <f t="shared" si="363"/>
        <v>0</v>
      </c>
      <c r="AM151" s="50">
        <f t="shared" si="363"/>
        <v>0</v>
      </c>
      <c r="AN151" s="50">
        <f t="shared" si="363"/>
        <v>0</v>
      </c>
      <c r="AO151" s="50">
        <f t="shared" si="363"/>
        <v>0</v>
      </c>
      <c r="AP151" s="50">
        <f t="shared" si="363"/>
        <v>0</v>
      </c>
      <c r="AQ151" s="50">
        <f t="shared" si="363"/>
        <v>0</v>
      </c>
      <c r="AR151" s="50">
        <f t="shared" si="363"/>
        <v>0</v>
      </c>
      <c r="AS151" s="50">
        <f t="shared" si="363"/>
        <v>0</v>
      </c>
      <c r="AT151" s="50">
        <f t="shared" si="363"/>
        <v>0</v>
      </c>
      <c r="AU151" s="50">
        <f t="shared" si="363"/>
        <v>0</v>
      </c>
      <c r="AV151" s="50">
        <f t="shared" si="363"/>
        <v>0</v>
      </c>
      <c r="AW151" s="50">
        <f t="shared" si="363"/>
        <v>0</v>
      </c>
      <c r="AX151" s="50">
        <f t="shared" si="363"/>
        <v>0</v>
      </c>
      <c r="AY151" s="50">
        <f t="shared" si="363"/>
        <v>0</v>
      </c>
      <c r="AZ151" s="50">
        <f t="shared" si="363"/>
        <v>0</v>
      </c>
      <c r="BA151" s="50">
        <f t="shared" si="363"/>
        <v>0</v>
      </c>
    </row>
    <row r="152" spans="2:75" s="74" customFormat="1" outlineLevel="1">
      <c r="C152" s="75"/>
    </row>
    <row r="153" spans="2:75" s="74" customFormat="1">
      <c r="C153" s="75"/>
    </row>
    <row r="154" spans="2:75">
      <c r="F154" s="26"/>
    </row>
    <row r="155" spans="2:75">
      <c r="F155" s="26"/>
    </row>
  </sheetData>
  <dataValidations count="1">
    <dataValidation type="list" allowBlank="1" showInputMessage="1" showErrorMessage="1" sqref="D18:D49">
      <formula1>$B$53:$B$57</formula1>
    </dataValidation>
  </dataValidation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6"/>
  <sheetViews>
    <sheetView showGridLines="0" workbookViewId="0">
      <pane ySplit="2" topLeftCell="A3" activePane="bottomLeft" state="frozen"/>
      <selection pane="bottomLeft" activeCell="B5" sqref="B5"/>
    </sheetView>
  </sheetViews>
  <sheetFormatPr baseColWidth="10" defaultRowHeight="17" x14ac:dyDescent="0"/>
  <cols>
    <col min="1" max="1" width="4.6640625" style="7" customWidth="1"/>
    <col min="2" max="2" width="187.5" style="7" customWidth="1"/>
    <col min="3" max="16384" width="10.83203125" style="7"/>
  </cols>
  <sheetData>
    <row r="2" spans="2:2" s="2" customFormat="1">
      <c r="B2" s="1" t="s">
        <v>108</v>
      </c>
    </row>
    <row r="3" spans="2:2" s="2" customFormat="1"/>
    <row r="4" spans="2:2" s="2" customFormat="1">
      <c r="B4" s="131" t="s">
        <v>325</v>
      </c>
    </row>
    <row r="5" spans="2:2" s="2" customFormat="1">
      <c r="B5" s="132" t="s">
        <v>324</v>
      </c>
    </row>
    <row r="6" spans="2:2" s="2" customFormat="1" ht="34">
      <c r="B6" s="85" t="s">
        <v>299</v>
      </c>
    </row>
    <row r="7" spans="2:2" s="2" customFormat="1">
      <c r="B7" s="85"/>
    </row>
    <row r="8" spans="2:2" s="2" customFormat="1">
      <c r="B8" s="131" t="s">
        <v>307</v>
      </c>
    </row>
    <row r="9" spans="2:2" s="2" customFormat="1" ht="85">
      <c r="B9" s="132" t="s">
        <v>308</v>
      </c>
    </row>
    <row r="10" spans="2:2" s="2" customFormat="1"/>
    <row r="11" spans="2:2">
      <c r="B11" s="131" t="s">
        <v>309</v>
      </c>
    </row>
    <row r="12" spans="2:2" ht="51">
      <c r="B12" s="72" t="s">
        <v>310</v>
      </c>
    </row>
    <row r="14" spans="2:2" ht="68">
      <c r="B14" s="72" t="s">
        <v>311</v>
      </c>
    </row>
    <row r="16" spans="2:2">
      <c r="B16" s="7" t="s">
        <v>312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README</vt:lpstr>
      <vt:lpstr>Support</vt:lpstr>
      <vt:lpstr>Disclaimer</vt:lpstr>
      <vt:lpstr>Outline</vt:lpstr>
      <vt:lpstr>Get Started</vt:lpstr>
      <vt:lpstr>Key Reports</vt:lpstr>
      <vt:lpstr>Forecast</vt:lpstr>
      <vt:lpstr>Changelog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Taylor</dc:creator>
  <cp:lastModifiedBy>Taylor</cp:lastModifiedBy>
  <dcterms:created xsi:type="dcterms:W3CDTF">2017-07-02T20:28:22Z</dcterms:created>
  <dcterms:modified xsi:type="dcterms:W3CDTF">2019-01-18T04:30:41Z</dcterms:modified>
</cp:coreProperties>
</file>