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code_2022_5\route\滤膜采样\"/>
    </mc:Choice>
  </mc:AlternateContent>
  <xr:revisionPtr revIDLastSave="0" documentId="13_ncr:1_{27A06F55-AEDF-4E36-B291-CE9423369A6F}" xr6:coauthVersionLast="47" xr6:coauthVersionMax="47" xr10:uidLastSave="{00000000-0000-0000-0000-000000000000}"/>
  <bookViews>
    <workbookView xWindow="17436" yWindow="3792" windowWidth="15720" windowHeight="10992" xr2:uid="{53F4B44F-F7A5-4D77-A8F1-0911887AFE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D13" i="1"/>
  <c r="D14" i="1"/>
  <c r="D11" i="1"/>
  <c r="D5" i="1"/>
  <c r="K12" i="1"/>
  <c r="J12" i="1"/>
  <c r="K10" i="1"/>
  <c r="J10" i="1"/>
  <c r="D6" i="1"/>
  <c r="K9" i="1"/>
  <c r="J9" i="1"/>
  <c r="K8" i="1"/>
  <c r="J8" i="1"/>
  <c r="K7" i="1"/>
  <c r="J7" i="1"/>
  <c r="K6" i="1"/>
  <c r="J6" i="1"/>
  <c r="K4" i="1"/>
  <c r="J4" i="1"/>
  <c r="K3" i="1"/>
  <c r="J3" i="1"/>
</calcChain>
</file>

<file path=xl/sharedStrings.xml><?xml version="1.0" encoding="utf-8"?>
<sst xmlns="http://schemas.openxmlformats.org/spreadsheetml/2006/main" count="27" uniqueCount="27">
  <si>
    <t>lon</t>
    <phoneticPr fontId="1" type="noConversion"/>
  </si>
  <si>
    <t>lat</t>
    <phoneticPr fontId="1" type="noConversion"/>
  </si>
  <si>
    <t>wind_speed</t>
    <phoneticPr fontId="1" type="noConversion"/>
  </si>
  <si>
    <t>wind_direction</t>
    <phoneticPr fontId="1" type="noConversion"/>
  </si>
  <si>
    <t>temp</t>
    <phoneticPr fontId="1" type="noConversion"/>
  </si>
  <si>
    <t>rh</t>
    <phoneticPr fontId="1" type="noConversion"/>
  </si>
  <si>
    <t>time</t>
    <phoneticPr fontId="1" type="noConversion"/>
  </si>
  <si>
    <t>sample_time(min)</t>
    <phoneticPr fontId="1" type="noConversion"/>
  </si>
  <si>
    <t>flow(L/min)</t>
    <phoneticPr fontId="1" type="noConversion"/>
  </si>
  <si>
    <t>wps(ngm-3)</t>
    <phoneticPr fontId="1" type="noConversion"/>
  </si>
  <si>
    <t>press(kpa)</t>
    <phoneticPr fontId="1" type="noConversion"/>
  </si>
  <si>
    <t>object(IN=1,PM2.5=2)</t>
    <phoneticPr fontId="1" type="noConversion"/>
  </si>
  <si>
    <t>sample_name</t>
    <phoneticPr fontId="1" type="noConversion"/>
  </si>
  <si>
    <t>S3</t>
    <phoneticPr fontId="1" type="noConversion"/>
  </si>
  <si>
    <t>B02</t>
    <phoneticPr fontId="1" type="noConversion"/>
  </si>
  <si>
    <t>S1</t>
    <phoneticPr fontId="1" type="noConversion"/>
  </si>
  <si>
    <t>B01</t>
    <phoneticPr fontId="1" type="noConversion"/>
  </si>
  <si>
    <t>S4</t>
    <phoneticPr fontId="1" type="noConversion"/>
  </si>
  <si>
    <t>S2</t>
    <phoneticPr fontId="1" type="noConversion"/>
  </si>
  <si>
    <t>B03</t>
    <phoneticPr fontId="1" type="noConversion"/>
  </si>
  <si>
    <t>B04</t>
    <phoneticPr fontId="1" type="noConversion"/>
  </si>
  <si>
    <t>B05</t>
    <phoneticPr fontId="1" type="noConversion"/>
  </si>
  <si>
    <t>S5</t>
    <phoneticPr fontId="1" type="noConversion"/>
  </si>
  <si>
    <t>acc_vol</t>
    <phoneticPr fontId="1" type="noConversion"/>
  </si>
  <si>
    <t>std_vol</t>
    <phoneticPr fontId="1" type="noConversion"/>
  </si>
  <si>
    <t>avg_temp</t>
    <phoneticPr fontId="1" type="noConversion"/>
  </si>
  <si>
    <t>B06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</si>
</sst>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7789-3291-428B-ABCA-A72C1EDDB21C}">
  <dimension ref="A1:P34"/>
  <sheetViews>
    <sheetView tabSelected="1" workbookViewId="0">
      <selection activeCell="C27" sqref="C27"/>
    </sheetView>
  </sheetViews>
  <sheetFormatPr defaultRowHeight="13.8" x14ac:dyDescent="0.25"/>
  <cols>
    <col min="1" max="1" width="19" customWidth="1"/>
    <col min="2" max="2" width="11.5546875" customWidth="1"/>
    <col min="3" max="3" width="19.77734375" customWidth="1"/>
    <col min="4" max="5" width="15.77734375" customWidth="1"/>
    <col min="6" max="9" width="10.109375" customWidth="1"/>
    <col min="12" max="12" width="12.44140625" customWidth="1"/>
    <col min="13" max="13" width="14.44140625" customWidth="1"/>
    <col min="15" max="15" width="9.33203125" customWidth="1"/>
  </cols>
  <sheetData>
    <row r="1" spans="1:16" x14ac:dyDescent="0.25">
      <c r="A1" t="s">
        <v>6</v>
      </c>
      <c r="B1" t="s">
        <v>9</v>
      </c>
      <c r="C1" t="s">
        <v>11</v>
      </c>
      <c r="D1" t="s">
        <v>7</v>
      </c>
      <c r="E1" t="s">
        <v>12</v>
      </c>
      <c r="F1" t="s">
        <v>8</v>
      </c>
      <c r="G1" t="s">
        <v>23</v>
      </c>
      <c r="H1" t="s">
        <v>24</v>
      </c>
      <c r="I1" t="s">
        <v>25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10</v>
      </c>
      <c r="P1" t="s">
        <v>5</v>
      </c>
    </row>
    <row r="2" spans="1:16" x14ac:dyDescent="0.25">
      <c r="A2" s="2">
        <v>44660</v>
      </c>
      <c r="B2">
        <v>1275</v>
      </c>
    </row>
    <row r="3" spans="1:16" x14ac:dyDescent="0.25">
      <c r="A3" s="2">
        <v>44661.520833333336</v>
      </c>
      <c r="C3">
        <v>2</v>
      </c>
      <c r="E3" t="s">
        <v>15</v>
      </c>
      <c r="J3">
        <f>120+54.8/60</f>
        <v>120.91333333333333</v>
      </c>
      <c r="K3">
        <f>36+9.7/60</f>
        <v>36.161666666666669</v>
      </c>
      <c r="L3">
        <v>7.7</v>
      </c>
      <c r="M3">
        <v>203</v>
      </c>
      <c r="N3">
        <v>11.4</v>
      </c>
      <c r="O3">
        <v>1010.1</v>
      </c>
      <c r="P3">
        <v>94</v>
      </c>
    </row>
    <row r="4" spans="1:16" x14ac:dyDescent="0.25">
      <c r="A4" s="2">
        <v>44661.559027777781</v>
      </c>
      <c r="C4">
        <v>1</v>
      </c>
      <c r="D4">
        <v>5</v>
      </c>
      <c r="E4" t="s">
        <v>16</v>
      </c>
      <c r="F4">
        <v>2</v>
      </c>
      <c r="J4">
        <f>121+0.7/60</f>
        <v>121.01166666666667</v>
      </c>
      <c r="K4">
        <f>35+58.9/60</f>
        <v>35.981666666666669</v>
      </c>
      <c r="L4">
        <v>5.5</v>
      </c>
      <c r="M4">
        <v>207</v>
      </c>
      <c r="N4">
        <v>11.4</v>
      </c>
      <c r="O4">
        <v>1009.9</v>
      </c>
      <c r="P4">
        <v>95</v>
      </c>
    </row>
    <row r="5" spans="1:16" x14ac:dyDescent="0.25">
      <c r="A5" s="2">
        <v>44661.525000000001</v>
      </c>
      <c r="C5">
        <v>2</v>
      </c>
      <c r="D5">
        <f>23.5*60</f>
        <v>1410</v>
      </c>
      <c r="E5" t="s">
        <v>18</v>
      </c>
    </row>
    <row r="6" spans="1:16" x14ac:dyDescent="0.25">
      <c r="A6" s="2">
        <v>44662.604166666664</v>
      </c>
      <c r="C6">
        <v>2</v>
      </c>
      <c r="D6">
        <f>23.5*60</f>
        <v>1410</v>
      </c>
      <c r="E6" t="s">
        <v>13</v>
      </c>
      <c r="F6">
        <v>100</v>
      </c>
      <c r="G6">
        <v>140.30000000000001</v>
      </c>
      <c r="H6">
        <v>130.80000000000001</v>
      </c>
      <c r="I6">
        <v>18.7</v>
      </c>
      <c r="J6">
        <f>122+29/60</f>
        <v>122.48333333333333</v>
      </c>
      <c r="K6">
        <f>31+53.3/60</f>
        <v>31.888333333333332</v>
      </c>
      <c r="L6">
        <v>4.8</v>
      </c>
      <c r="M6">
        <v>139</v>
      </c>
      <c r="N6">
        <v>18.399999999999999</v>
      </c>
      <c r="O6">
        <v>1008.9</v>
      </c>
      <c r="P6">
        <v>93</v>
      </c>
    </row>
    <row r="7" spans="1:16" x14ac:dyDescent="0.25">
      <c r="A7" s="2">
        <v>44662.636805555558</v>
      </c>
      <c r="C7">
        <v>2</v>
      </c>
      <c r="E7" t="s">
        <v>17</v>
      </c>
      <c r="F7">
        <v>100</v>
      </c>
      <c r="J7">
        <f>122+29.8/60</f>
        <v>122.49666666666667</v>
      </c>
      <c r="K7">
        <f>31+42.4/60</f>
        <v>31.706666666666667</v>
      </c>
      <c r="L7">
        <v>5.5</v>
      </c>
      <c r="M7">
        <v>137</v>
      </c>
      <c r="N7">
        <v>18.5</v>
      </c>
      <c r="P7">
        <v>91</v>
      </c>
    </row>
    <row r="8" spans="1:16" x14ac:dyDescent="0.25">
      <c r="A8" s="2">
        <v>44662.638194444444</v>
      </c>
      <c r="C8">
        <v>1</v>
      </c>
      <c r="D8">
        <v>5</v>
      </c>
      <c r="E8" t="s">
        <v>14</v>
      </c>
      <c r="F8">
        <v>2</v>
      </c>
      <c r="J8">
        <f>122+29.8/60</f>
        <v>122.49666666666667</v>
      </c>
      <c r="K8">
        <f>31+42.4/60</f>
        <v>31.706666666666667</v>
      </c>
      <c r="L8">
        <v>5.5</v>
      </c>
      <c r="M8">
        <v>137</v>
      </c>
      <c r="N8">
        <v>18.5</v>
      </c>
      <c r="P8">
        <v>91</v>
      </c>
    </row>
    <row r="9" spans="1:16" x14ac:dyDescent="0.25">
      <c r="A9" s="2">
        <v>44662.972222222219</v>
      </c>
      <c r="C9">
        <v>1</v>
      </c>
      <c r="D9">
        <v>5</v>
      </c>
      <c r="E9" t="s">
        <v>19</v>
      </c>
      <c r="F9">
        <v>2</v>
      </c>
      <c r="J9">
        <f>123+30.1/60</f>
        <v>123.50166666666667</v>
      </c>
      <c r="K9">
        <f>31+59.9/60</f>
        <v>31.998333333333335</v>
      </c>
      <c r="L9">
        <v>8.6</v>
      </c>
      <c r="M9">
        <v>180</v>
      </c>
      <c r="N9">
        <v>17.5</v>
      </c>
      <c r="O9">
        <v>1010.4</v>
      </c>
      <c r="P9">
        <v>98</v>
      </c>
    </row>
    <row r="10" spans="1:16" x14ac:dyDescent="0.25">
      <c r="A10" s="2">
        <v>44663.579861111109</v>
      </c>
      <c r="C10">
        <v>1</v>
      </c>
      <c r="D10">
        <v>5</v>
      </c>
      <c r="E10" t="s">
        <v>20</v>
      </c>
      <c r="F10">
        <v>2</v>
      </c>
      <c r="J10">
        <f>125+6.7/60</f>
        <v>125.11166666666666</v>
      </c>
      <c r="K10">
        <f>31+22.6/60</f>
        <v>31.376666666666665</v>
      </c>
      <c r="L10">
        <v>5.9</v>
      </c>
      <c r="M10">
        <v>145</v>
      </c>
      <c r="N10">
        <v>17.3</v>
      </c>
      <c r="P10">
        <v>98</v>
      </c>
    </row>
    <row r="11" spans="1:16" x14ac:dyDescent="0.25">
      <c r="A11" s="2">
        <v>44663.585416666669</v>
      </c>
      <c r="C11">
        <v>2</v>
      </c>
      <c r="D11">
        <f>23*60+29</f>
        <v>1409</v>
      </c>
      <c r="E11" t="s">
        <v>22</v>
      </c>
      <c r="G11">
        <v>140.30000000000001</v>
      </c>
      <c r="H11">
        <v>129</v>
      </c>
      <c r="I11">
        <v>23.2</v>
      </c>
    </row>
    <row r="12" spans="1:16" x14ac:dyDescent="0.25">
      <c r="A12" s="2">
        <v>44663.940972222219</v>
      </c>
      <c r="C12">
        <v>1</v>
      </c>
      <c r="D12">
        <v>5</v>
      </c>
      <c r="E12" t="s">
        <v>21</v>
      </c>
      <c r="F12">
        <v>2</v>
      </c>
      <c r="J12">
        <f>125+42.1/60</f>
        <v>125.70166666666667</v>
      </c>
      <c r="K12">
        <f>30+24.2/60</f>
        <v>30.403333333333332</v>
      </c>
      <c r="L12">
        <v>4.5</v>
      </c>
      <c r="M12">
        <v>137</v>
      </c>
      <c r="N12">
        <v>19.899999999999999</v>
      </c>
      <c r="P12">
        <v>99</v>
      </c>
    </row>
    <row r="13" spans="1:16" x14ac:dyDescent="0.25">
      <c r="A13" s="2">
        <v>44664.588194444441</v>
      </c>
      <c r="C13">
        <v>1</v>
      </c>
      <c r="D13">
        <f>10*60-7</f>
        <v>593</v>
      </c>
      <c r="E13" t="s">
        <v>26</v>
      </c>
      <c r="F13">
        <v>2</v>
      </c>
      <c r="J13">
        <f>124+32.9/60</f>
        <v>124.54833333333333</v>
      </c>
      <c r="K13">
        <f>30</f>
        <v>30</v>
      </c>
      <c r="L13">
        <v>5.6</v>
      </c>
      <c r="M13">
        <v>116</v>
      </c>
      <c r="N13">
        <v>21</v>
      </c>
      <c r="P13">
        <v>98</v>
      </c>
    </row>
    <row r="14" spans="1:16" x14ac:dyDescent="0.25">
      <c r="A14" s="2">
        <v>44664.587500000001</v>
      </c>
      <c r="C14">
        <v>2</v>
      </c>
      <c r="D14">
        <f>9*60+7</f>
        <v>547</v>
      </c>
      <c r="G14">
        <v>54.3</v>
      </c>
      <c r="H14">
        <v>49.7</v>
      </c>
    </row>
    <row r="15" spans="1:16" x14ac:dyDescent="0.25">
      <c r="A15" s="2">
        <v>44665</v>
      </c>
    </row>
    <row r="16" spans="1:16" x14ac:dyDescent="0.25">
      <c r="A16" s="2">
        <v>44666</v>
      </c>
    </row>
    <row r="17" spans="1:1" x14ac:dyDescent="0.25">
      <c r="A17" s="2">
        <v>44667</v>
      </c>
    </row>
    <row r="18" spans="1:1" x14ac:dyDescent="0.25">
      <c r="A18" s="2">
        <v>44668</v>
      </c>
    </row>
    <row r="19" spans="1:1" x14ac:dyDescent="0.25">
      <c r="A19" s="2">
        <v>44669</v>
      </c>
    </row>
    <row r="20" spans="1:1" x14ac:dyDescent="0.25">
      <c r="A20" s="2">
        <v>44670</v>
      </c>
    </row>
    <row r="21" spans="1:1" x14ac:dyDescent="0.25">
      <c r="A21" s="2">
        <v>44671</v>
      </c>
    </row>
    <row r="22" spans="1:1" x14ac:dyDescent="0.25">
      <c r="A22" s="2">
        <v>44672</v>
      </c>
    </row>
    <row r="23" spans="1:1" x14ac:dyDescent="0.25">
      <c r="A23" s="2">
        <v>44673</v>
      </c>
    </row>
    <row r="24" spans="1:1" x14ac:dyDescent="0.25">
      <c r="A24" s="2">
        <v>44674</v>
      </c>
    </row>
    <row r="25" spans="1:1" x14ac:dyDescent="0.25">
      <c r="A25" s="2">
        <v>44675</v>
      </c>
    </row>
    <row r="26" spans="1:1" x14ac:dyDescent="0.25">
      <c r="A26" s="2">
        <v>44676</v>
      </c>
    </row>
    <row r="27" spans="1:1" x14ac:dyDescent="0.25">
      <c r="A27" s="2">
        <v>44677</v>
      </c>
    </row>
    <row r="28" spans="1:1" x14ac:dyDescent="0.25">
      <c r="A28" s="2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1"/>
      <c r="B3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wyc19</dc:creator>
  <cp:lastModifiedBy>wyc19</cp:lastModifiedBy>
  <dcterms:created xsi:type="dcterms:W3CDTF">2022-06-09T09:03:43Z</dcterms:created>
  <dcterms:modified xsi:type="dcterms:W3CDTF">2022-06-09T12:10:00Z</dcterms:modified>
</cp:coreProperties>
</file>