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fxy\gh\cs50ai\project2\heredity\"/>
    </mc:Choice>
  </mc:AlternateContent>
  <xr:revisionPtr revIDLastSave="0" documentId="13_ncr:1_{C4BFFAB1-5D55-4212-9545-7944A8613D6B}" xr6:coauthVersionLast="46" xr6:coauthVersionMax="46" xr10:uidLastSave="{00000000-0000-0000-0000-000000000000}"/>
  <bookViews>
    <workbookView xWindow="2310" yWindow="1200" windowWidth="23220" windowHeight="13005" xr2:uid="{27E3B240-F815-4706-A81D-3A6EC469B2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0" i="1" l="1"/>
  <c r="B28" i="1"/>
  <c r="B34" i="1"/>
  <c r="B19" i="1"/>
  <c r="C43" i="1" l="1"/>
  <c r="C41" i="1"/>
  <c r="L71" i="1"/>
  <c r="L70" i="1"/>
  <c r="L69" i="1"/>
  <c r="L63" i="1"/>
  <c r="L66" i="1"/>
  <c r="L65" i="1"/>
  <c r="L64" i="1"/>
  <c r="L62" i="1"/>
  <c r="L61" i="1"/>
  <c r="M58" i="1"/>
  <c r="M59" i="1"/>
  <c r="L59" i="1"/>
  <c r="L58" i="1"/>
  <c r="M56" i="1"/>
  <c r="M55" i="1"/>
  <c r="M54" i="1"/>
  <c r="L56" i="1"/>
  <c r="L55" i="1"/>
  <c r="L54" i="1"/>
  <c r="N49" i="1"/>
  <c r="O49" i="1"/>
  <c r="C54" i="1"/>
  <c r="C50" i="1"/>
  <c r="C30" i="1"/>
  <c r="C36" i="1" s="1"/>
  <c r="B30" i="1"/>
  <c r="B36" i="1" s="1"/>
  <c r="C29" i="1"/>
  <c r="C35" i="1" s="1"/>
  <c r="B29" i="1"/>
  <c r="B35" i="1" s="1"/>
  <c r="C28" i="1"/>
  <c r="C34" i="1" s="1"/>
  <c r="B20" i="1"/>
  <c r="O50" i="1" l="1"/>
</calcChain>
</file>

<file path=xl/sharedStrings.xml><?xml version="1.0" encoding="utf-8"?>
<sst xmlns="http://schemas.openxmlformats.org/spreadsheetml/2006/main" count="89" uniqueCount="77">
  <si>
    <t>Yes</t>
  </si>
  <si>
    <t>No</t>
  </si>
  <si>
    <t>Mutation</t>
  </si>
  <si>
    <t>No Mutation</t>
  </si>
  <si>
    <t>Random Variable: Gene. Unconditional Probabiltiy Distribution</t>
  </si>
  <si>
    <t>Random Variable: Trait. Conditional Probability Distribution Dependent on Gene</t>
  </si>
  <si>
    <t>Random Variable: Mutation. Unconditional Probability Distribution</t>
  </si>
  <si>
    <t>Bayesian Network</t>
  </si>
  <si>
    <t>Unconditional Probability of Trait, using Conditioning</t>
  </si>
  <si>
    <t>Conditional Probability of Genes, Given Trait P(g | trait)</t>
  </si>
  <si>
    <t>Scenario: James .. Two genes, yes trait</t>
  </si>
  <si>
    <t>Compute conditional probability James has 2 genes given trait</t>
  </si>
  <si>
    <t>0g</t>
  </si>
  <si>
    <t>1g</t>
  </si>
  <si>
    <t>2g</t>
  </si>
  <si>
    <t>trait</t>
  </si>
  <si>
    <t>-trait</t>
  </si>
  <si>
    <t>P(g | t)</t>
  </si>
  <si>
    <t>t</t>
  </si>
  <si>
    <t>-t</t>
  </si>
  <si>
    <t>P(g, t)</t>
  </si>
  <si>
    <t>P(t | g)</t>
  </si>
  <si>
    <t>P(g | trait) = P(g, trait) / P(trait)</t>
  </si>
  <si>
    <t>P(g, trait) = P(trait)P(2g | trait)</t>
  </si>
  <si>
    <t>P(g)</t>
  </si>
  <si>
    <t>P(t)</t>
  </si>
  <si>
    <t>Now child gene - dependent on parent genes</t>
  </si>
  <si>
    <t>pass gene</t>
  </si>
  <si>
    <t>This is for just 1 parent. Same probs for each</t>
  </si>
  <si>
    <t>Parent A and B odds of passing independent?</t>
  </si>
  <si>
    <t>So gene slot A and gene slot B ???</t>
  </si>
  <si>
    <t>Odds by each parent, then 1% for mutation</t>
  </si>
  <si>
    <t>Example:</t>
  </si>
  <si>
    <t>one_gene</t>
  </si>
  <si>
    <t>Harry</t>
  </si>
  <si>
    <t>two_genes</t>
  </si>
  <si>
    <t>James</t>
  </si>
  <si>
    <t>implied</t>
  </si>
  <si>
    <t>no_genes</t>
  </si>
  <si>
    <t>Lily</t>
  </si>
  <si>
    <t>no_trait</t>
  </si>
  <si>
    <t>Probability</t>
  </si>
  <si>
    <t>given</t>
  </si>
  <si>
    <t>1. fill in known info about parents</t>
  </si>
  <si>
    <t>2. determine parents gene probability distribution</t>
  </si>
  <si>
    <t>3. determine Harry's gene distribtion dependent on 2</t>
  </si>
  <si>
    <t>4. Harry's trait dependent on 3</t>
  </si>
  <si>
    <t>Child Gene Distribution</t>
  </si>
  <si>
    <t>happens if each parent passes 0</t>
  </si>
  <si>
    <t>happens if 1 parent passes, 1 does not</t>
  </si>
  <si>
    <t>happens if both parents pass 1</t>
  </si>
  <si>
    <t>pass</t>
  </si>
  <si>
    <t>-pass</t>
  </si>
  <si>
    <t>parent</t>
  </si>
  <si>
    <t>-----&gt;</t>
  </si>
  <si>
    <t>James - distribution</t>
  </si>
  <si>
    <t>Test case</t>
  </si>
  <si>
    <t>James 2</t>
  </si>
  <si>
    <t>Lily 0</t>
  </si>
  <si>
    <t>Odds to pass</t>
  </si>
  <si>
    <t>…. No. I feel like im trying to brute force the numbers rather than trying to solve the problem as presented</t>
  </si>
  <si>
    <t>James as 2 genes w odds</t>
  </si>
  <si>
    <t xml:space="preserve">W 2 genes, odds to pass are </t>
  </si>
  <si>
    <t>W 0 genes, odds to pass are</t>
  </si>
  <si>
    <t>Not get gene from lily w</t>
  </si>
  <si>
    <t>Lily has 0g w</t>
  </si>
  <si>
    <t>Won't get gene from dad w</t>
  </si>
  <si>
    <t>2 scenarios to get 1 gene</t>
  </si>
  <si>
    <t>from dad, not mom</t>
  </si>
  <si>
    <t>from mom, not dad</t>
  </si>
  <si>
    <t>odds harry has 1 w these parents:</t>
  </si>
  <si>
    <t>under controlled conditions, but we don’t know for certain his parents have that gene dist</t>
  </si>
  <si>
    <t>w mutation</t>
  </si>
  <si>
    <t>???</t>
  </si>
  <si>
    <t>2/25 so …</t>
  </si>
  <si>
    <t>"Recall from lecture that we can calculate a conditional probability by summing up all of the joint probabilities that satisfy the evidence, and then normalize those probabilities so that they each sum to 1. "</t>
  </si>
  <si>
    <t>I'm doing too much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</si>
</sst>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532555</xdr:colOff>
      <xdr:row>1</xdr:row>
      <xdr:rowOff>123825</xdr:rowOff>
    </xdr:from>
    <xdr:to>
      <xdr:col>11</xdr:col>
      <xdr:colOff>1028699</xdr:colOff>
      <xdr:row>14</xdr:row>
      <xdr:rowOff>171449</xdr:rowOff>
    </xdr:to>
    <xdr:pic>
      <xdr:nvPicPr>
        <xdr:cNvPr id="2" name="Picture 1" descr="Bayesian Network for genetic traits">
          <a:extLst>
            <a:ext uri="{FF2B5EF4-FFF2-40B4-BE49-F238E27FC236}">
              <a16:creationId xmlns:a16="http://schemas.microsoft.com/office/drawing/2014/main" id="{FFC556FA-746C-4AF3-AF1D-76B09C006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9305" y="314325"/>
          <a:ext cx="4391869" cy="2524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296E-82F2-4E6F-8C0F-A71E6A5990DC}">
  <dimension ref="A1:O71"/>
  <sheetViews>
    <sheetView tabSelected="1" topLeftCell="A13" workbookViewId="0">
      <selection activeCell="F33" sqref="F33"/>
    </sheetView>
  </sheetViews>
  <sheetFormatPr defaultRowHeight="15" x14ac:dyDescent="0.25"/>
  <cols>
    <col min="1" max="1" width="12.28515625" customWidth="1"/>
    <col min="2" max="3" width="12" bestFit="1" customWidth="1"/>
    <col min="11" max="11" width="31" bestFit="1" customWidth="1"/>
    <col min="12" max="12" width="35.28515625" bestFit="1" customWidth="1"/>
  </cols>
  <sheetData>
    <row r="1" spans="1:15" x14ac:dyDescent="0.25">
      <c r="A1" t="s">
        <v>4</v>
      </c>
      <c r="I1" s="6" t="s">
        <v>7</v>
      </c>
      <c r="J1" s="6"/>
      <c r="K1" s="6"/>
      <c r="L1" s="6"/>
      <c r="M1" s="6"/>
      <c r="N1" s="6"/>
      <c r="O1" s="6"/>
    </row>
    <row r="2" spans="1:15" x14ac:dyDescent="0.25">
      <c r="A2" s="2" t="s">
        <v>24</v>
      </c>
    </row>
    <row r="3" spans="1:15" x14ac:dyDescent="0.25">
      <c r="A3">
        <v>0</v>
      </c>
      <c r="B3">
        <v>0.96</v>
      </c>
    </row>
    <row r="4" spans="1:15" x14ac:dyDescent="0.25">
      <c r="A4">
        <v>1</v>
      </c>
      <c r="B4">
        <v>0.03</v>
      </c>
    </row>
    <row r="5" spans="1:15" x14ac:dyDescent="0.25">
      <c r="A5">
        <v>2</v>
      </c>
      <c r="B5">
        <v>0.01</v>
      </c>
    </row>
    <row r="7" spans="1:15" x14ac:dyDescent="0.25">
      <c r="A7" t="s">
        <v>5</v>
      </c>
    </row>
    <row r="8" spans="1:15" x14ac:dyDescent="0.25">
      <c r="A8" s="2" t="s">
        <v>21</v>
      </c>
      <c r="B8" t="b">
        <v>1</v>
      </c>
      <c r="C8" t="b">
        <v>0</v>
      </c>
    </row>
    <row r="9" spans="1:15" x14ac:dyDescent="0.25">
      <c r="A9">
        <v>0</v>
      </c>
      <c r="B9">
        <v>0.01</v>
      </c>
      <c r="C9">
        <v>0.99</v>
      </c>
    </row>
    <row r="10" spans="1:15" x14ac:dyDescent="0.25">
      <c r="A10">
        <v>1</v>
      </c>
      <c r="B10">
        <v>0.56000000000000005</v>
      </c>
      <c r="C10">
        <v>0.44</v>
      </c>
    </row>
    <row r="11" spans="1:15" x14ac:dyDescent="0.25">
      <c r="A11">
        <v>2</v>
      </c>
      <c r="B11">
        <v>0.65</v>
      </c>
      <c r="C11">
        <v>0.35</v>
      </c>
    </row>
    <row r="13" spans="1:15" x14ac:dyDescent="0.25">
      <c r="A13" t="s">
        <v>6</v>
      </c>
    </row>
    <row r="14" spans="1:15" x14ac:dyDescent="0.25">
      <c r="A14" t="s">
        <v>2</v>
      </c>
      <c r="B14">
        <v>0.01</v>
      </c>
    </row>
    <row r="15" spans="1:15" x14ac:dyDescent="0.25">
      <c r="A15" t="s">
        <v>3</v>
      </c>
      <c r="B15">
        <v>0.99</v>
      </c>
    </row>
    <row r="17" spans="1:7" x14ac:dyDescent="0.25">
      <c r="A17" t="s">
        <v>8</v>
      </c>
    </row>
    <row r="18" spans="1:7" x14ac:dyDescent="0.25">
      <c r="A18" s="2" t="s">
        <v>25</v>
      </c>
    </row>
    <row r="19" spans="1:7" x14ac:dyDescent="0.25">
      <c r="A19" t="s">
        <v>0</v>
      </c>
      <c r="B19">
        <f>(B9*B3)+(B10*B4)+(B11*B5)</f>
        <v>3.2899999999999999E-2</v>
      </c>
    </row>
    <row r="20" spans="1:7" x14ac:dyDescent="0.25">
      <c r="A20" t="s">
        <v>1</v>
      </c>
      <c r="B20">
        <f>(C9*B3)+(C10*B4)+(C11*B5)</f>
        <v>0.96709999999999985</v>
      </c>
    </row>
    <row r="22" spans="1:7" x14ac:dyDescent="0.25">
      <c r="A22" t="s">
        <v>9</v>
      </c>
    </row>
    <row r="23" spans="1:7" x14ac:dyDescent="0.25">
      <c r="A23" t="s">
        <v>10</v>
      </c>
    </row>
    <row r="24" spans="1:7" x14ac:dyDescent="0.25">
      <c r="A24" t="s">
        <v>11</v>
      </c>
    </row>
    <row r="25" spans="1:7" x14ac:dyDescent="0.25">
      <c r="A25" t="s">
        <v>22</v>
      </c>
    </row>
    <row r="26" spans="1:7" x14ac:dyDescent="0.25">
      <c r="A26" t="s">
        <v>23</v>
      </c>
    </row>
    <row r="27" spans="1:7" x14ac:dyDescent="0.25">
      <c r="A27" s="2" t="s">
        <v>20</v>
      </c>
      <c r="B27" t="s">
        <v>15</v>
      </c>
      <c r="C27" s="1" t="s">
        <v>16</v>
      </c>
    </row>
    <row r="28" spans="1:7" x14ac:dyDescent="0.25">
      <c r="A28" t="s">
        <v>12</v>
      </c>
      <c r="B28">
        <f>B3*B9</f>
        <v>9.5999999999999992E-3</v>
      </c>
      <c r="C28">
        <f>B3*C9</f>
        <v>0.95039999999999991</v>
      </c>
      <c r="G28" t="s">
        <v>74</v>
      </c>
    </row>
    <row r="29" spans="1:7" x14ac:dyDescent="0.25">
      <c r="A29" t="s">
        <v>13</v>
      </c>
      <c r="B29">
        <f>B4*B10</f>
        <v>1.6800000000000002E-2</v>
      </c>
      <c r="C29">
        <f>B4*C10</f>
        <v>1.32E-2</v>
      </c>
      <c r="G29" t="s">
        <v>75</v>
      </c>
    </row>
    <row r="30" spans="1:7" x14ac:dyDescent="0.25">
      <c r="A30" t="s">
        <v>14</v>
      </c>
      <c r="B30">
        <f>B5*B11</f>
        <v>6.5000000000000006E-3</v>
      </c>
      <c r="C30">
        <f>B5*C11</f>
        <v>3.4999999999999996E-3</v>
      </c>
      <c r="G30" t="s">
        <v>76</v>
      </c>
    </row>
    <row r="33" spans="1:15" x14ac:dyDescent="0.25">
      <c r="A33" s="2" t="s">
        <v>17</v>
      </c>
      <c r="B33" t="s">
        <v>18</v>
      </c>
      <c r="C33" s="1" t="s">
        <v>19</v>
      </c>
    </row>
    <row r="34" spans="1:15" x14ac:dyDescent="0.25">
      <c r="A34" t="s">
        <v>12</v>
      </c>
      <c r="B34" s="3">
        <f>B28/B19</f>
        <v>0.2917933130699088</v>
      </c>
      <c r="C34" s="3">
        <f>C28/B20</f>
        <v>0.98273187881294599</v>
      </c>
    </row>
    <row r="35" spans="1:15" x14ac:dyDescent="0.25">
      <c r="A35" t="s">
        <v>13</v>
      </c>
      <c r="B35" s="3">
        <f>B29/B19</f>
        <v>0.5106382978723405</v>
      </c>
      <c r="C35" s="3">
        <f>C29/B20</f>
        <v>1.3649053872402029E-2</v>
      </c>
    </row>
    <row r="36" spans="1:15" x14ac:dyDescent="0.25">
      <c r="A36" t="s">
        <v>14</v>
      </c>
      <c r="B36" s="3">
        <f>B30/B19</f>
        <v>0.19756838905775079</v>
      </c>
      <c r="C36" s="3">
        <f>C30/B20</f>
        <v>3.6190673146520528E-3</v>
      </c>
    </row>
    <row r="39" spans="1:15" x14ac:dyDescent="0.25">
      <c r="A39" t="s">
        <v>26</v>
      </c>
    </row>
    <row r="40" spans="1:15" x14ac:dyDescent="0.25">
      <c r="B40" t="s">
        <v>27</v>
      </c>
      <c r="C40" s="1" t="s">
        <v>72</v>
      </c>
    </row>
    <row r="41" spans="1:15" x14ac:dyDescent="0.25">
      <c r="A41">
        <v>0</v>
      </c>
      <c r="B41">
        <v>0</v>
      </c>
      <c r="C41">
        <f>B41+B14</f>
        <v>0.01</v>
      </c>
    </row>
    <row r="42" spans="1:15" x14ac:dyDescent="0.25">
      <c r="A42" s="5">
        <v>1</v>
      </c>
      <c r="B42" s="5">
        <v>0.5</v>
      </c>
      <c r="C42" s="5" t="s">
        <v>73</v>
      </c>
      <c r="E42" t="s">
        <v>28</v>
      </c>
    </row>
    <row r="43" spans="1:15" x14ac:dyDescent="0.25">
      <c r="A43">
        <v>2</v>
      </c>
      <c r="B43">
        <v>1</v>
      </c>
      <c r="C43">
        <f>B43-B14</f>
        <v>0.99</v>
      </c>
      <c r="E43" t="s">
        <v>29</v>
      </c>
    </row>
    <row r="44" spans="1:15" x14ac:dyDescent="0.25">
      <c r="E44" t="s">
        <v>30</v>
      </c>
    </row>
    <row r="45" spans="1:15" x14ac:dyDescent="0.25">
      <c r="E45" t="s">
        <v>31</v>
      </c>
    </row>
    <row r="47" spans="1:15" x14ac:dyDescent="0.25">
      <c r="N47" s="7" t="s">
        <v>53</v>
      </c>
      <c r="O47" s="7"/>
    </row>
    <row r="48" spans="1:15" x14ac:dyDescent="0.25">
      <c r="A48" t="s">
        <v>32</v>
      </c>
      <c r="C48" t="s">
        <v>41</v>
      </c>
      <c r="K48" t="s">
        <v>47</v>
      </c>
      <c r="N48" t="s">
        <v>15</v>
      </c>
      <c r="O48" s="1" t="s">
        <v>16</v>
      </c>
    </row>
    <row r="49" spans="1:15" x14ac:dyDescent="0.25">
      <c r="A49" t="s">
        <v>33</v>
      </c>
      <c r="B49" t="s">
        <v>34</v>
      </c>
      <c r="D49" s="1" t="s">
        <v>54</v>
      </c>
      <c r="E49" t="s">
        <v>43</v>
      </c>
      <c r="K49">
        <v>0</v>
      </c>
      <c r="L49" t="s">
        <v>48</v>
      </c>
      <c r="M49" t="s">
        <v>51</v>
      </c>
      <c r="N49">
        <f>(B34*B41+B35*B42+B36*B43)</f>
        <v>0.45288753799392101</v>
      </c>
      <c r="O49">
        <f>(C34*B41+C35*B42+C36*B43)</f>
        <v>1.0443594250853068E-2</v>
      </c>
    </row>
    <row r="50" spans="1:15" x14ac:dyDescent="0.25">
      <c r="A50" t="s">
        <v>35</v>
      </c>
      <c r="B50" t="s">
        <v>36</v>
      </c>
      <c r="C50" s="3">
        <f>B36</f>
        <v>0.19756838905775079</v>
      </c>
      <c r="E50" t="s">
        <v>44</v>
      </c>
      <c r="K50">
        <v>1</v>
      </c>
      <c r="L50" t="s">
        <v>49</v>
      </c>
      <c r="M50" s="1" t="s">
        <v>52</v>
      </c>
      <c r="N50" t="e">
        <f>(B34*C41+B35*C42+B36*C43)</f>
        <v>#VALUE!</v>
      </c>
      <c r="O50" t="e">
        <f>(C34*C41+C35*C42+C36*C43)</f>
        <v>#VALUE!</v>
      </c>
    </row>
    <row r="51" spans="1:15" x14ac:dyDescent="0.25">
      <c r="A51" t="s">
        <v>15</v>
      </c>
      <c r="B51" t="s">
        <v>34</v>
      </c>
      <c r="E51" t="s">
        <v>45</v>
      </c>
      <c r="K51">
        <v>2</v>
      </c>
      <c r="L51" t="s">
        <v>50</v>
      </c>
    </row>
    <row r="52" spans="1:15" x14ac:dyDescent="0.25">
      <c r="A52" t="s">
        <v>15</v>
      </c>
      <c r="B52" t="s">
        <v>36</v>
      </c>
      <c r="C52">
        <v>1</v>
      </c>
      <c r="D52" t="s">
        <v>42</v>
      </c>
      <c r="E52" t="s">
        <v>46</v>
      </c>
    </row>
    <row r="53" spans="1:15" x14ac:dyDescent="0.25">
      <c r="A53" s="4" t="s">
        <v>37</v>
      </c>
      <c r="L53" t="s">
        <v>55</v>
      </c>
      <c r="M53" t="s">
        <v>39</v>
      </c>
    </row>
    <row r="54" spans="1:15" x14ac:dyDescent="0.25">
      <c r="A54" t="s">
        <v>38</v>
      </c>
      <c r="B54" t="s">
        <v>39</v>
      </c>
      <c r="C54" s="3">
        <f>C34</f>
        <v>0.98273187881294599</v>
      </c>
      <c r="K54">
        <v>0</v>
      </c>
      <c r="L54" s="3">
        <f t="shared" ref="L54:M56" si="0">B34</f>
        <v>0.2917933130699088</v>
      </c>
      <c r="M54" s="3">
        <f t="shared" si="0"/>
        <v>0.98273187881294599</v>
      </c>
    </row>
    <row r="55" spans="1:15" x14ac:dyDescent="0.25">
      <c r="A55" t="s">
        <v>40</v>
      </c>
      <c r="B55" t="s">
        <v>39</v>
      </c>
      <c r="C55">
        <v>0</v>
      </c>
      <c r="D55" t="s">
        <v>42</v>
      </c>
      <c r="K55">
        <v>1</v>
      </c>
      <c r="L55" s="3">
        <f t="shared" si="0"/>
        <v>0.5106382978723405</v>
      </c>
      <c r="M55" s="3">
        <f t="shared" si="0"/>
        <v>1.3649053872402029E-2</v>
      </c>
    </row>
    <row r="56" spans="1:15" x14ac:dyDescent="0.25">
      <c r="K56">
        <v>2</v>
      </c>
      <c r="L56" s="3">
        <f t="shared" si="0"/>
        <v>0.19756838905775079</v>
      </c>
      <c r="M56" s="3">
        <f t="shared" si="0"/>
        <v>3.6190673146520528E-3</v>
      </c>
    </row>
    <row r="57" spans="1:15" x14ac:dyDescent="0.25">
      <c r="L57" t="s">
        <v>56</v>
      </c>
      <c r="M57" t="s">
        <v>59</v>
      </c>
    </row>
    <row r="58" spans="1:15" x14ac:dyDescent="0.25">
      <c r="K58" t="s">
        <v>57</v>
      </c>
      <c r="L58" s="3">
        <f>L56</f>
        <v>0.19756838905775079</v>
      </c>
      <c r="M58">
        <f>N49</f>
        <v>0.45288753799392101</v>
      </c>
    </row>
    <row r="59" spans="1:15" x14ac:dyDescent="0.25">
      <c r="K59" t="s">
        <v>58</v>
      </c>
      <c r="L59" s="3">
        <f>M54</f>
        <v>0.98273187881294599</v>
      </c>
      <c r="M59">
        <f>O49</f>
        <v>1.0443594250853068E-2</v>
      </c>
      <c r="N59" t="s">
        <v>60</v>
      </c>
    </row>
    <row r="61" spans="1:15" x14ac:dyDescent="0.25">
      <c r="K61" t="s">
        <v>61</v>
      </c>
      <c r="L61" s="3">
        <f>B36</f>
        <v>0.19756838905775079</v>
      </c>
    </row>
    <row r="62" spans="1:15" x14ac:dyDescent="0.25">
      <c r="K62" t="s">
        <v>62</v>
      </c>
      <c r="L62">
        <f>B43-B14</f>
        <v>0.99</v>
      </c>
    </row>
    <row r="63" spans="1:15" x14ac:dyDescent="0.25">
      <c r="K63" t="s">
        <v>66</v>
      </c>
      <c r="L63">
        <f>1-L62</f>
        <v>1.0000000000000009E-2</v>
      </c>
    </row>
    <row r="64" spans="1:15" x14ac:dyDescent="0.25">
      <c r="K64" t="s">
        <v>65</v>
      </c>
      <c r="L64" s="3">
        <f>C34</f>
        <v>0.98273187881294599</v>
      </c>
    </row>
    <row r="65" spans="11:13" x14ac:dyDescent="0.25">
      <c r="K65" t="s">
        <v>63</v>
      </c>
      <c r="L65">
        <f>B14</f>
        <v>0.01</v>
      </c>
    </row>
    <row r="66" spans="11:13" x14ac:dyDescent="0.25">
      <c r="K66" t="s">
        <v>64</v>
      </c>
      <c r="L66">
        <f>1-L65</f>
        <v>0.99</v>
      </c>
    </row>
    <row r="68" spans="11:13" x14ac:dyDescent="0.25">
      <c r="K68" t="s">
        <v>67</v>
      </c>
    </row>
    <row r="69" spans="11:13" x14ac:dyDescent="0.25">
      <c r="K69" t="s">
        <v>68</v>
      </c>
      <c r="L69">
        <f>L62*L66</f>
        <v>0.98009999999999997</v>
      </c>
    </row>
    <row r="70" spans="11:13" x14ac:dyDescent="0.25">
      <c r="K70" t="s">
        <v>69</v>
      </c>
      <c r="L70">
        <f>L65*L63</f>
        <v>1.0000000000000009E-4</v>
      </c>
    </row>
    <row r="71" spans="11:13" x14ac:dyDescent="0.25">
      <c r="K71" t="s">
        <v>70</v>
      </c>
      <c r="L71">
        <f>SUM(L69:L70)</f>
        <v>0.98019999999999996</v>
      </c>
      <c r="M71" t="s">
        <v>71</v>
      </c>
    </row>
  </sheetData>
  <mergeCells count="2">
    <mergeCell ref="I1:O1"/>
    <mergeCell ref="N47:O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Forgash</dc:creator>
  <cp:lastModifiedBy>Jack Forgash</cp:lastModifiedBy>
  <dcterms:created xsi:type="dcterms:W3CDTF">2021-02-15T17:41:05Z</dcterms:created>
  <dcterms:modified xsi:type="dcterms:W3CDTF">2021-02-25T23:07:08Z</dcterms:modified>
</cp:coreProperties>
</file>