
<file path=[Content_Types].xml><?xml version="1.0" encoding="utf-8"?>
<Types xmlns="http://schemas.openxmlformats.org/package/2006/content-types">
  <Default Extension="gif" ContentType="image/gif"/>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200" tabRatio="928" activeTab="1"/>
  </bookViews>
  <sheets>
    <sheet name="Cover" sheetId="9" r:id="rId1"/>
    <sheet name="Height Adjustable Coil Overs" sheetId="11" r:id="rId2"/>
    <sheet name="Force Adjustable Coil Overs" sheetId="3" r:id="rId3"/>
    <sheet name="Spring Kits" sheetId="4" r:id="rId4"/>
    <sheet name="Club Suspension Kits" sheetId="5" r:id="rId5"/>
    <sheet name="Electronic Lowering Systems" sheetId="6" r:id="rId6"/>
    <sheet name="New Part #'s" sheetId="20" r:id="rId7"/>
    <sheet name="Notes" sheetId="15" r:id="rId8"/>
    <sheet name="Warranty" sheetId="14" r:id="rId9"/>
    <sheet name="Dealer" sheetId="17" r:id="rId10"/>
  </sheets>
  <definedNames>
    <definedName name="_xlnm._FilterDatabase" localSheetId="2" hidden="1">'Force Adjustable Coil Overs'!$A$1:$K$55</definedName>
    <definedName name="_xlnm._FilterDatabase" localSheetId="3" hidden="1">'Spring Kits'!$A$1:$K$550</definedName>
    <definedName name="_xlnm._FilterDatabase" localSheetId="4" hidden="1">'Club Suspension Kits'!$A$1:$J$89</definedName>
    <definedName name="_xlnm._FilterDatabase" localSheetId="5" hidden="1">'Electronic Lowering Systems'!$A$1:$I$44</definedName>
    <definedName name="_xlnm._FilterDatabase" localSheetId="1" hidden="1">'Height Adjustable Coil Overs'!$G:$G</definedName>
    <definedName name="_1AM15003">"['file://Server-1/Autosport/Technik/Projekte%20VAS/Audi/A4,%20Typ%20B8/A4-A5_HR-Vergleich.xls'#$Tabelle1.$B$11:.$Q$313]"</definedName>
    <definedName name="Excel_BuiltIn__FilterDatabase" localSheetId="3">'Spring Kits'!$A$1:$X$498</definedName>
    <definedName name="ga_liste">"['file://Server-1/Autosport/Technik/Projekte%20VAS/Audi/A4,%20Typ%20B8/A4-A5_HR-Vergleich.xls'#$Tabelle1.$AC$2:.$AM$248]"</definedName>
    <definedName name="intern">#N/A</definedName>
    <definedName name="_xlnm.Print_Area" localSheetId="4">'Club Suspension Kits'!$A$1:$G$86</definedName>
    <definedName name="_xlnm.Print_Area" localSheetId="5">'Electronic Lowering Systems'!$A$1:$F$43</definedName>
    <definedName name="_xlnm.Print_Area" localSheetId="2">'Force Adjustable Coil Overs'!$A$1:$H$48</definedName>
    <definedName name="_xlnm.Print_Area" localSheetId="1">'Height Adjustable Coil Overs'!$B$1:$G$49</definedName>
    <definedName name="_xlnm.Print_Area" localSheetId="7">Notes!$A$1:$B$78</definedName>
    <definedName name="_xlnm.Print_Area" localSheetId="3">'Spring Kits'!$A$1:$H$476</definedName>
    <definedName name="_xlnm.Print_Titles" localSheetId="4">'Club Suspension Kits'!$1:$1</definedName>
    <definedName name="_xlnm.Print_Titles" localSheetId="1">'Height Adjustable Coil Overs'!$1:$1</definedName>
    <definedName name="_xlnm.Print_Titles" localSheetId="3">'Spring Kits'!$1:$1</definedName>
    <definedName name="tab_HV">"['file://Server-1/Autosport/Technik/Projekte%20VAS/Audi/A4,%20Typ%20B8/A4-A5_HR-Vergleich.xls'#$Tabelle1.$E$11:.$R$313]"</definedName>
    <definedName name="tab_nhv">"['file://Server-1/Autosport/Technik/Projekte%20VAS/Audi/A4,%20Typ%20B8/A4-A5_HR-Vergleich.xls'#$Tabelle1.$B$11:.$R$313]"</definedName>
  </definedNames>
  <calcPr calcId="144525"/>
</workbook>
</file>

<file path=xl/sharedStrings.xml><?xml version="1.0" encoding="utf-8"?>
<sst xmlns="http://schemas.openxmlformats.org/spreadsheetml/2006/main" count="2655" uniqueCount="1251">
  <si>
    <t>2019 Product Application Guide</t>
  </si>
  <si>
    <t>Table of Contents</t>
  </si>
  <si>
    <t xml:space="preserve">Page 1 </t>
  </si>
  <si>
    <t>Cover</t>
  </si>
  <si>
    <t>Pages 2-3</t>
  </si>
  <si>
    <t>Height Adjustable Coil Over Kits</t>
  </si>
  <si>
    <t xml:space="preserve">Page 4 </t>
  </si>
  <si>
    <t>Force Adjustable Coil Over Kits</t>
  </si>
  <si>
    <t>Pages 5-12</t>
  </si>
  <si>
    <t>Sport Lowering Spring Kits</t>
  </si>
  <si>
    <t>Pages 13-14</t>
  </si>
  <si>
    <t>Club Lowering Suspension Kits</t>
  </si>
  <si>
    <t>Page 15</t>
  </si>
  <si>
    <t>Electronic Lowering Systems</t>
  </si>
  <si>
    <t>Page 16</t>
  </si>
  <si>
    <t>New Part #'s</t>
  </si>
  <si>
    <t>Page 17-18</t>
  </si>
  <si>
    <t>Notes - Application Guide</t>
  </si>
  <si>
    <t>Page 19</t>
  </si>
  <si>
    <t>Warranty</t>
  </si>
  <si>
    <t>Page 20</t>
  </si>
  <si>
    <t>Dealer Information</t>
  </si>
  <si>
    <t>Vogtland North America</t>
  </si>
  <si>
    <t>38340 Innovation Ct D-401</t>
  </si>
  <si>
    <t>Murrieta, CA 92563</t>
  </si>
  <si>
    <t>Phone: 951-694-6981</t>
  </si>
  <si>
    <t>Fax: 951-694-6985</t>
  </si>
  <si>
    <t>Visit us Online: www.vogtland-na.com</t>
  </si>
  <si>
    <t>Facebook: @VogtlandSprings</t>
  </si>
  <si>
    <t>Instagram: @VogtlandSprings</t>
  </si>
  <si>
    <t>Effective 1/1/2020 Supercedes all previous price lists</t>
  </si>
  <si>
    <t>All prices are subject to change without notice</t>
  </si>
  <si>
    <t>Make</t>
  </si>
  <si>
    <t>Model</t>
  </si>
  <si>
    <t>Year</t>
  </si>
  <si>
    <t>Notes</t>
  </si>
  <si>
    <t>Drop     (in)</t>
  </si>
  <si>
    <t>Drop (mm)</t>
  </si>
  <si>
    <t>List Price</t>
  </si>
  <si>
    <t>Jobber</t>
  </si>
  <si>
    <t>AUDI</t>
  </si>
  <si>
    <t>A1, 8X (MEXICO)</t>
  </si>
  <si>
    <t>11 - 17</t>
  </si>
  <si>
    <t>0.4 - 1.6</t>
  </si>
  <si>
    <t>15 - 40</t>
  </si>
  <si>
    <t>A3, 8V,  Excl Quattro</t>
  </si>
  <si>
    <t>15 - 19</t>
  </si>
  <si>
    <t>15,24,42,62</t>
  </si>
  <si>
    <t>1.2 - 2.4</t>
  </si>
  <si>
    <t>30 - 60</t>
  </si>
  <si>
    <t>A3, 8P, 3.2 Quattro</t>
  </si>
  <si>
    <t>06 - 13</t>
  </si>
  <si>
    <t>24,59</t>
  </si>
  <si>
    <t>1.2 - 2.0</t>
  </si>
  <si>
    <t>30 - 50</t>
  </si>
  <si>
    <t>A3, 8P, Excl Quattro</t>
  </si>
  <si>
    <t>15,25,43,47</t>
  </si>
  <si>
    <t>1.4 - 2.2</t>
  </si>
  <si>
    <t>35 - 55</t>
  </si>
  <si>
    <t>S4, A4 Quattro, B5, (96 - 01)</t>
  </si>
  <si>
    <t>00 - 02</t>
  </si>
  <si>
    <t>1.5 - 2.8</t>
  </si>
  <si>
    <t>40 - 70</t>
  </si>
  <si>
    <t>S4, A4, 8K (B8), Quattro, 2WD, Excl magnetic ride</t>
  </si>
  <si>
    <t>09 - 16</t>
  </si>
  <si>
    <t>24,62</t>
  </si>
  <si>
    <t>0.75 - 1.8</t>
  </si>
  <si>
    <t>20 - 40</t>
  </si>
  <si>
    <t>A4 Quattro, B5</t>
  </si>
  <si>
    <t>96 - 01</t>
  </si>
  <si>
    <t>A4, 8D (B5), Excl Quattro, from chassis no. 8D*X 200000</t>
  </si>
  <si>
    <t>99 - 01</t>
  </si>
  <si>
    <t>15,24</t>
  </si>
  <si>
    <t>A4, (B5), Excl Quattro, up to chassis no. 8D*X 199999, Years 96 - 99</t>
  </si>
  <si>
    <t>96 - 99</t>
  </si>
  <si>
    <t>A4, 8E (B6, B7), Excl Quattro</t>
  </si>
  <si>
    <t>02 - 08</t>
  </si>
  <si>
    <t>7,15,24</t>
  </si>
  <si>
    <t>1.4 - 2.5</t>
  </si>
  <si>
    <t>35 - 65</t>
  </si>
  <si>
    <t>S4, A4, 8E (B6, B7), Quattro</t>
  </si>
  <si>
    <t>7,24</t>
  </si>
  <si>
    <t>A4, Avant, 8K (B8), Quattro, FWD, Excl magnetic ride</t>
  </si>
  <si>
    <t>A5, S5, 8K (B8), Sedan, FWD (09-15), Quattro</t>
  </si>
  <si>
    <t>09 - 19</t>
  </si>
  <si>
    <t>1.0 - 2.2</t>
  </si>
  <si>
    <t>25 - 55</t>
  </si>
  <si>
    <t>A6, 4B, 2WD, Excl Quattro</t>
  </si>
  <si>
    <t>98 - 04</t>
  </si>
  <si>
    <t>1.2 - 2.5</t>
  </si>
  <si>
    <t>30 - 65</t>
  </si>
  <si>
    <t>A6, 4B, Quattro</t>
  </si>
  <si>
    <t>24,28,66</t>
  </si>
  <si>
    <t>1.5 - 3.0</t>
  </si>
  <si>
    <t>40 - 75</t>
  </si>
  <si>
    <t>A6, 4F, Avant, Incl Quattro</t>
  </si>
  <si>
    <t>06 - 11</t>
  </si>
  <si>
    <t>7,24,62</t>
  </si>
  <si>
    <t>A6, 4F, Sedan, Incl Quattro</t>
  </si>
  <si>
    <t>A6, 4G, 4G1, Sedan, Incl Quattro</t>
  </si>
  <si>
    <t>12 - 19</t>
  </si>
  <si>
    <t>1.6 - 2.5</t>
  </si>
  <si>
    <t>40 - 65</t>
  </si>
  <si>
    <t>A6, 4G, 4G1, Avant, Incl Quattro</t>
  </si>
  <si>
    <t>A8, D2, Incl Quattro</t>
  </si>
  <si>
    <t>98 - 02</t>
  </si>
  <si>
    <t>1.2 - 2.3</t>
  </si>
  <si>
    <t>25 - 50</t>
  </si>
  <si>
    <t>TT, 8J, Quattro</t>
  </si>
  <si>
    <t>08 - 15</t>
  </si>
  <si>
    <t>43,59</t>
  </si>
  <si>
    <t>0.3 - 1.4</t>
  </si>
  <si>
    <t>10 - 35</t>
  </si>
  <si>
    <t>TT, 8J, Roadster, Excl Quattro</t>
  </si>
  <si>
    <t>15,24,43</t>
  </si>
  <si>
    <t>0.8 - 2.0</t>
  </si>
  <si>
    <t>20 - 50</t>
  </si>
  <si>
    <t>TT, 8N, Excl Quattro</t>
  </si>
  <si>
    <t>00 - 06</t>
  </si>
  <si>
    <t>15,24,27</t>
  </si>
  <si>
    <t>TT Quattro, 8N</t>
  </si>
  <si>
    <t>BMW</t>
  </si>
  <si>
    <t xml:space="preserve">1 E82, E87, 135i, 128i Incl Conv, Excl xDrive </t>
  </si>
  <si>
    <t>08 - 13</t>
  </si>
  <si>
    <t>1.4 - 2.4</t>
  </si>
  <si>
    <t>35 - 60</t>
  </si>
  <si>
    <t>2 F22, 228i, M235i, M240i, Excl xDrive, without electronic dampers</t>
  </si>
  <si>
    <t>14 - 19</t>
  </si>
  <si>
    <t>15,24,62</t>
  </si>
  <si>
    <t>1.2 - 2.2</t>
  </si>
  <si>
    <t>30 - 55</t>
  </si>
  <si>
    <t>2 F22, 228i, M235i, M240i, Excl xDrive, with electronic dampers</t>
  </si>
  <si>
    <t>2 F22, 228i, M235i, M240i, xDrive, without electronic dampers</t>
  </si>
  <si>
    <t>ID</t>
  </si>
  <si>
    <t>2 F22, 228i, M235i, M240i, xDrive, with electronic dampers</t>
  </si>
  <si>
    <t>3 E36, M3</t>
  </si>
  <si>
    <t>95 - 99</t>
  </si>
  <si>
    <t>24,27</t>
  </si>
  <si>
    <t>1.2 - 2.8</t>
  </si>
  <si>
    <t>30 - 70</t>
  </si>
  <si>
    <t>3 E36, 4 cyl and 6 cyl Excl M3</t>
  </si>
  <si>
    <t>92 - 98</t>
  </si>
  <si>
    <t>1.2 - 3.2</t>
  </si>
  <si>
    <t>30 - 80</t>
  </si>
  <si>
    <t>3 E46, Excl M3, Excl xDrive</t>
  </si>
  <si>
    <t>99 - 05</t>
  </si>
  <si>
    <t>3 E46, M3</t>
  </si>
  <si>
    <t>99 - 06</t>
  </si>
  <si>
    <t>3 E90, E91, Excl xDrive and M3</t>
  </si>
  <si>
    <t>06 - 12</t>
  </si>
  <si>
    <t>0.8 - 1.8</t>
  </si>
  <si>
    <t>20 - 45</t>
  </si>
  <si>
    <t>3 E90 xDrive, Sedan</t>
  </si>
  <si>
    <t>07 - 11</t>
  </si>
  <si>
    <t>0.7 - 1.6</t>
  </si>
  <si>
    <t>3 E92 xDrive, Coupé</t>
  </si>
  <si>
    <t>3 F30, Excl M3, Excl xDrive</t>
  </si>
  <si>
    <t>12 - 18</t>
  </si>
  <si>
    <t>1.6 - 2.5 F              1.2 - 2.2 R</t>
  </si>
  <si>
    <t>40 - 65 F            30 - 60 R</t>
  </si>
  <si>
    <t>5 E39, Sedan, Excl M5, Excl xDrive</t>
  </si>
  <si>
    <t>99 - 04</t>
  </si>
  <si>
    <t>7,15,24,60</t>
  </si>
  <si>
    <t>5 E39, M5</t>
  </si>
  <si>
    <t>99 - 03</t>
  </si>
  <si>
    <t>1.6 - 2.5 F              .75 - 2.0 R</t>
  </si>
  <si>
    <t>40 - 65 F            20 - 50 R</t>
  </si>
  <si>
    <t>5 E60, Sedan, Excl M5, Excl xDrive</t>
  </si>
  <si>
    <t>05 - 11</t>
  </si>
  <si>
    <t>7,15,24,27</t>
  </si>
  <si>
    <t>5 E60, Touring, Excl M5</t>
  </si>
  <si>
    <t>1.0  -  1.8</t>
  </si>
  <si>
    <t>25 - 45</t>
  </si>
  <si>
    <t>6 F06, Gran Coupé, Excl xDrive</t>
  </si>
  <si>
    <t>13 - 19</t>
  </si>
  <si>
    <t>15,62</t>
  </si>
  <si>
    <t>7 E38</t>
  </si>
  <si>
    <t>94 - 01</t>
  </si>
  <si>
    <t>7,24,27,62</t>
  </si>
  <si>
    <t>0.75 - 2.0</t>
  </si>
  <si>
    <t>20  -  45</t>
  </si>
  <si>
    <t>7 F01, Excl 760i</t>
  </si>
  <si>
    <t>09 - 15</t>
  </si>
  <si>
    <t>Z3, M Coupe, Roadster</t>
  </si>
  <si>
    <t>Z4, E85/E86</t>
  </si>
  <si>
    <t>03 - 08</t>
  </si>
  <si>
    <t>15 - 50</t>
  </si>
  <si>
    <t>MERCEDES BENZ</t>
  </si>
  <si>
    <t>CLA-Class, C117</t>
  </si>
  <si>
    <t>PORSCHE</t>
  </si>
  <si>
    <t>Boxster, 986, incl S</t>
  </si>
  <si>
    <t>24,47</t>
  </si>
  <si>
    <t>Car Type</t>
  </si>
  <si>
    <t>Drop    (in)</t>
  </si>
  <si>
    <t>Part #</t>
  </si>
  <si>
    <t>MAP</t>
  </si>
  <si>
    <t>Your Cost</t>
  </si>
  <si>
    <t>Audi A3, 8P, 3.2 Quattro</t>
  </si>
  <si>
    <t>43, 62</t>
  </si>
  <si>
    <t>Audi A3, 8P, Excl Quattro</t>
  </si>
  <si>
    <t>15, 43, 62</t>
  </si>
  <si>
    <t>Audi A3, 8V, strut 55 mm,  only IRS, Excl Quattro</t>
  </si>
  <si>
    <t>15,43,62</t>
  </si>
  <si>
    <t>*</t>
  </si>
  <si>
    <t>Audi A3, 8V, sedan, Sportback, strut 55 mm, only IRS, Incl Quattro</t>
  </si>
  <si>
    <t>43,62</t>
  </si>
  <si>
    <t xml:space="preserve">Audi S3, 8V, incl sedan, incl Sportback </t>
  </si>
  <si>
    <t>0 - 1.2</t>
  </si>
  <si>
    <t>0 - 30</t>
  </si>
  <si>
    <t>Audi TT, 8J, Coupé, Excl Quattro</t>
  </si>
  <si>
    <t>15,43</t>
  </si>
  <si>
    <t>Audi TT, 8J, Coupé,  Incl Quattro</t>
  </si>
  <si>
    <t>07 - 15</t>
  </si>
  <si>
    <t>0.6 - 1.4</t>
  </si>
  <si>
    <t>Audi TTS, 8J, Coupé, Incl Quattro</t>
  </si>
  <si>
    <t>Audi TT RS, 8J, Coupé, Incl Quattro</t>
  </si>
  <si>
    <t>12 - 13</t>
  </si>
  <si>
    <t>0 - 1.0</t>
  </si>
  <si>
    <t>0 - 25</t>
  </si>
  <si>
    <t xml:space="preserve">BMW M3 E36 </t>
  </si>
  <si>
    <t>94 - 99</t>
  </si>
  <si>
    <t>BMW M3 E46, Coupé, convertible</t>
  </si>
  <si>
    <t>01 - 06</t>
  </si>
  <si>
    <t>.8 - 1.6</t>
  </si>
  <si>
    <t>BMW 2 F22, 228i, 230i, Excl xDrive, Excl electronic dampers</t>
  </si>
  <si>
    <t>15, 27, 62</t>
  </si>
  <si>
    <t>.6 - 1.4</t>
  </si>
  <si>
    <t>BMW 2 F22, M235i, M240i, Excl xDrive, Excl electronic dampers</t>
  </si>
  <si>
    <t>15, 62</t>
  </si>
  <si>
    <t>BMW 3 E90, sedan, Excl xDrive</t>
  </si>
  <si>
    <t>07 - 12</t>
  </si>
  <si>
    <t>15,27</t>
  </si>
  <si>
    <t>BMW 3 E91, Touring/ Wagon, Excl xDrive</t>
  </si>
  <si>
    <t>BMW 3 E92, Coupe, Excl xDrive</t>
  </si>
  <si>
    <t>.8 - 2.0</t>
  </si>
  <si>
    <t>BMW 3 E93, Convertible, Excl xDrive</t>
  </si>
  <si>
    <t>BMW 3 F30, 3L, Excl electronic dampers</t>
  </si>
  <si>
    <t>BMW 4 F32, Coupe, Excl electronic dampers</t>
  </si>
  <si>
    <t>14 - 16</t>
  </si>
  <si>
    <t>BMW 4 F33, 3C, convertible, Excl electronic dampers</t>
  </si>
  <si>
    <t>BMW 5 E39, Sedan</t>
  </si>
  <si>
    <t>97 - 03</t>
  </si>
  <si>
    <t>7,60</t>
  </si>
  <si>
    <t>BMW 5 E39, M5, Sedan</t>
  </si>
  <si>
    <t>00 - 03</t>
  </si>
  <si>
    <t>CHEVROLET</t>
  </si>
  <si>
    <t>Chevrolet Cruze, KL1J</t>
  </si>
  <si>
    <t>11 - 15</t>
  </si>
  <si>
    <t>MINI</t>
  </si>
  <si>
    <t>MINI Cooper and Cooper S, R58, Coupe</t>
  </si>
  <si>
    <t>12 - 15</t>
  </si>
  <si>
    <t>MINI Cooper and Cooper S, R59, Convertible</t>
  </si>
  <si>
    <t>1.0 - 2.0</t>
  </si>
  <si>
    <t>MINI Cooper and Cooper S, F56, incl. JCW, without EDC</t>
  </si>
  <si>
    <t>0.8 - 1.6</t>
  </si>
  <si>
    <t>MINI Cooper and Cooper S, F55, incl. JCW, without EDC</t>
  </si>
  <si>
    <t>MINI Cooper and Cooper S, F57, Convertible, incl. JCW, without EDC</t>
  </si>
  <si>
    <t>16 - 19</t>
  </si>
  <si>
    <t>NISSAN</t>
  </si>
  <si>
    <t>Nissan Juke, F15, incl Nismo, 2WD</t>
  </si>
  <si>
    <t>NEW</t>
  </si>
  <si>
    <t>TOYOTA</t>
  </si>
  <si>
    <t>Toyota CH-R, AX1T, Incl Hybrid, 2WD</t>
  </si>
  <si>
    <t>18 - 19</t>
  </si>
  <si>
    <t>Toyota Prius, XW30</t>
  </si>
  <si>
    <t>13 - 15</t>
  </si>
  <si>
    <t>VOLKSWAGEN</t>
  </si>
  <si>
    <t>VW Golf VI, 2.0T, Excl 4 Motion</t>
  </si>
  <si>
    <t>10 - 13</t>
  </si>
  <si>
    <t>15, 24, 43</t>
  </si>
  <si>
    <t>VW Golf VI, GTI, Excl 4 Motion</t>
  </si>
  <si>
    <t>0.3 - 1.6</t>
  </si>
  <si>
    <t>10 - 40</t>
  </si>
  <si>
    <t>VW Golf VI R</t>
  </si>
  <si>
    <t>24, 43</t>
  </si>
  <si>
    <t>VW Golf VI, 1K, Excl 4 Motion</t>
  </si>
  <si>
    <t>VW Golf VII, GTI, AU (USA), Excl 4 Motion</t>
  </si>
  <si>
    <t>VW Golf VII R</t>
  </si>
  <si>
    <t>10 - 45</t>
  </si>
  <si>
    <t>VW Golf VII, S, SE, SEL, 1.8T, multilink rear axle, Excl 4 Motion</t>
  </si>
  <si>
    <t>VW Passat CC, (B6), Sedan, 2WD, Incl 4 Motion</t>
  </si>
  <si>
    <t>09 - 17</t>
  </si>
  <si>
    <t>15 - 45</t>
  </si>
  <si>
    <t>Drop    F/R (in)</t>
  </si>
  <si>
    <t>Drop    F/R (mm)</t>
  </si>
  <si>
    <t>ACURA</t>
  </si>
  <si>
    <t>Acura 2.2 CL, 2.3 CL</t>
  </si>
  <si>
    <t>97 - 99</t>
  </si>
  <si>
    <t>1,21</t>
  </si>
  <si>
    <t>Acura 3.2 CL</t>
  </si>
  <si>
    <t>01 - 03</t>
  </si>
  <si>
    <t>Acura 2.5 TL</t>
  </si>
  <si>
    <t>95 - 98</t>
  </si>
  <si>
    <t>Acura Integra</t>
  </si>
  <si>
    <t>90 - 93</t>
  </si>
  <si>
    <t>Acura Integra, type R</t>
  </si>
  <si>
    <t>Acura Legend, type KA7, KA8</t>
  </si>
  <si>
    <t>91 - 95</t>
  </si>
  <si>
    <t>Acura RSX</t>
  </si>
  <si>
    <t>02 - 04</t>
  </si>
  <si>
    <t xml:space="preserve">Acura TSX, 4 cyl </t>
  </si>
  <si>
    <t>04 - 08</t>
  </si>
  <si>
    <t>ALFA ROMEO</t>
  </si>
  <si>
    <t xml:space="preserve">Alfa Romeo Stelvio, type 949, only 4WD, without electronic dampers </t>
  </si>
  <si>
    <t>17 - 19</t>
  </si>
  <si>
    <t>1,21,62</t>
  </si>
  <si>
    <t>Audi 80, 90, type 89, 5cyl, 6cyl, 4 door &amp; Coupe, Excl Quattro</t>
  </si>
  <si>
    <t>88 - 92</t>
  </si>
  <si>
    <t>1,18,21</t>
  </si>
  <si>
    <t>Audi 80, 90, type 89, 5cyl, 6cyl, 4 door &amp; Coupe, Incl Quattro</t>
  </si>
  <si>
    <t>950035B</t>
  </si>
  <si>
    <t>Audi 80, 90 Cabrio</t>
  </si>
  <si>
    <t>93 - 95</t>
  </si>
  <si>
    <t>1,15,18,21</t>
  </si>
  <si>
    <t>Audi 80, 90, type B4, 5cyl, 6cyl, 4 door &amp; Coupe, Excl Cabrio</t>
  </si>
  <si>
    <t>93  - 95</t>
  </si>
  <si>
    <t>Audi 80, 90, type B4, 5cyl, 6cyl, 4 door &amp; Coupe, Quattro</t>
  </si>
  <si>
    <t>950036B</t>
  </si>
  <si>
    <t>Audi A1, 1.2 TFSI, 1.4 TFSI, 1.6 TDI (MEXICO)</t>
  </si>
  <si>
    <t>Audi A3 2.0T, Excl Quattro</t>
  </si>
  <si>
    <t>06 -13</t>
  </si>
  <si>
    <t>1,15,21</t>
  </si>
  <si>
    <t>Audi A3 V6, Excl Quattro</t>
  </si>
  <si>
    <t>Audi A3 1.8/2.0T Sedan, Excl Quattro</t>
  </si>
  <si>
    <t>1,15,21,71</t>
  </si>
  <si>
    <t>Audi S3</t>
  </si>
  <si>
    <t>1,21,59</t>
  </si>
  <si>
    <t>Audi A4 1.8T, B5, Excl Quattro</t>
  </si>
  <si>
    <t>Audi A4 V6, B5, Excl Quattro</t>
  </si>
  <si>
    <t>Audi A4 Quattro 1.8T, B5</t>
  </si>
  <si>
    <t>1,7,21</t>
  </si>
  <si>
    <t>Audi A4 Quattro V6, B5</t>
  </si>
  <si>
    <t>Audi A4 Avant 4 cyl, B5, Excl Quattro</t>
  </si>
  <si>
    <t>1,7,15,21</t>
  </si>
  <si>
    <t>Audi A4 Avant 6 cyl, B5, Excl Quattro</t>
  </si>
  <si>
    <t>Audi A4 4 cyl, 8E, Excl Quattro</t>
  </si>
  <si>
    <t>Audi A4 4 cyl, Avant, 8E, Excl Quattro</t>
  </si>
  <si>
    <t>Audi A4 Quattro 4 cyl, Avant, 8E</t>
  </si>
  <si>
    <t>Audi A4 6 cyl, 8E, Excl Quattro</t>
  </si>
  <si>
    <t>1,7,8,15,21</t>
  </si>
  <si>
    <t>Audi A4 Quattro 6 cyl, Sedan, Avant, 8E</t>
  </si>
  <si>
    <t>Audi A4 6 cyl, Convertible, 8H, Excl Quattro</t>
  </si>
  <si>
    <t>02 - 09</t>
  </si>
  <si>
    <t>Audi A4 Sedan, B8, Excl Quattro</t>
  </si>
  <si>
    <t>Audi A4 Quattro, Avant, Sedan , B8</t>
  </si>
  <si>
    <t>Audi A4 Sedan, 1.4TFSi, 2.0TFSi, 2.0TDi, B9, Excl Quattro</t>
  </si>
  <si>
    <t>Audi A4 Sedan, 2.0TFSi, 2.0TDi, B9, Excl Quattro</t>
  </si>
  <si>
    <t>Audi A4 Sedan, 3.0TDi, B9, Excl Quattro</t>
  </si>
  <si>
    <t>Audi A4 Avant, 1.4TFSi, 2.0TFSi, 2.0TDi, B9, Excl Quattro</t>
  </si>
  <si>
    <t>Audi A4 Avant, 2.0TFSi, 2.0TDi, B9, Excl Quattro</t>
  </si>
  <si>
    <t>Audi A4 Avant, 3.0TDi, B9, Excl Quattro</t>
  </si>
  <si>
    <t>Audi A4 Quattro Sedan, 2.0TFSi, 2.0TDi, B9</t>
  </si>
  <si>
    <t>Audi A4 Quattro Sedan, 3.0TDi, B9</t>
  </si>
  <si>
    <t>Audi A4 Quattro Avant, 2.0FSi, 2.0TDi, B9</t>
  </si>
  <si>
    <t>Audi A4 Quattro Avant, 3.0TDi, B9</t>
  </si>
  <si>
    <t>Audi S4 B5 (Club Spec)</t>
  </si>
  <si>
    <t xml:space="preserve">Audi S4 B6/B7 8 cyl </t>
  </si>
  <si>
    <t>04 - 09</t>
  </si>
  <si>
    <t>1,7,21,59</t>
  </si>
  <si>
    <t>Audi S4 B8 Quattro</t>
  </si>
  <si>
    <t>10 - 16</t>
  </si>
  <si>
    <t>Audi A5 B8 Coupe, Sportback</t>
  </si>
  <si>
    <t>08 - 16</t>
  </si>
  <si>
    <t>Audi A5 B9 Coupé, 1.4, 1.8, 2.0TFSi, 2.0TDi, Excl Quattro</t>
  </si>
  <si>
    <t>Audi A5 B9 Coupé, 2.0TFSi, 2.0TDi, Excl Quattro</t>
  </si>
  <si>
    <t>Audi A5 B9 Coupé, 3.0TDi, Excl Quattro</t>
  </si>
  <si>
    <t>Audi A5 B9 Quattro Coupe, 2.0TFSi</t>
  </si>
  <si>
    <t>Audi A5 B9 Quattro Coupé, 2.0TDi</t>
  </si>
  <si>
    <t>Audi A5 B9 Quattro Coupé, 3.0TDi</t>
  </si>
  <si>
    <t>Audi S5 B8 Quattro</t>
  </si>
  <si>
    <t>08 - 18</t>
  </si>
  <si>
    <t>Audi A6 4B 6 cyl, Excl Quattro</t>
  </si>
  <si>
    <t xml:space="preserve">Audi A6 Quattro 4B, 6 cyl </t>
  </si>
  <si>
    <t>Audi A6 4B 6 cyl, Avant, Excl Quattro</t>
  </si>
  <si>
    <t>Audi A6 4B Quattro, 6 cyl Avant</t>
  </si>
  <si>
    <t>Audi A6 4F Quattro, 8 cyl</t>
  </si>
  <si>
    <t>05 - 10</t>
  </si>
  <si>
    <t>Audi A6 4F Quattro, 8 cyl Avant</t>
  </si>
  <si>
    <t>06 - 10</t>
  </si>
  <si>
    <t>Audi A6 4G, Sedan, Excl Quattro</t>
  </si>
  <si>
    <t>11 - 18</t>
  </si>
  <si>
    <t>Audi A6 4G Quattro Sedan</t>
  </si>
  <si>
    <t>Audi A6 4G Avant, Incl Quattro</t>
  </si>
  <si>
    <t>2011</t>
  </si>
  <si>
    <t>Audi A7 4G</t>
  </si>
  <si>
    <t>11 - 13</t>
  </si>
  <si>
    <t>1.0</t>
  </si>
  <si>
    <t>14 - 18</t>
  </si>
  <si>
    <t>Audi Q5 8R/8R1 2.0 TSFI, 3.0 TFSI</t>
  </si>
  <si>
    <t>Audi Q5 8R/8R1 3.0 TDI</t>
  </si>
  <si>
    <t>13 - 17</t>
  </si>
  <si>
    <t>Audi TT 8N 1.8T, Excl Quattro</t>
  </si>
  <si>
    <t>98 - 07</t>
  </si>
  <si>
    <t>Audi TT 8N Quattro 1.8T</t>
  </si>
  <si>
    <t>00 - 07</t>
  </si>
  <si>
    <t>1,21,23</t>
  </si>
  <si>
    <t>Audi TT 8J Coupé, Excl Quattro</t>
  </si>
  <si>
    <t>08 - 11</t>
  </si>
  <si>
    <t>Audi TT 8J Quattro, Coupé, Roadster</t>
  </si>
  <si>
    <t>BMW 1 E82 / E87, 6 cyl Note: drop will be less with sport suspension</t>
  </si>
  <si>
    <t>08 - 12</t>
  </si>
  <si>
    <t>BMW 2 F22, 228i, 230i Incl xDrive, Coupe, Excl M235i</t>
  </si>
  <si>
    <t>1.5/1.0</t>
  </si>
  <si>
    <t>35/25</t>
  </si>
  <si>
    <t>BMW 2 F22, F23, M235i Coupe, Cabrio, Excl xDrive</t>
  </si>
  <si>
    <t>15,21</t>
  </si>
  <si>
    <t>BMW 2 F22, F23 M240i, Coupe, Cabrio, Excl xDrive</t>
  </si>
  <si>
    <t xml:space="preserve">BMW 2 F22, M235i xDrive, Coupe </t>
  </si>
  <si>
    <t>15 - 16</t>
  </si>
  <si>
    <t>21,59</t>
  </si>
  <si>
    <t xml:space="preserve">BMW 2 F22, M240i xDrive Coupe </t>
  </si>
  <si>
    <t>BMW 2 F23, 228i, 230i, Cabrio, Excl xDrive</t>
  </si>
  <si>
    <t>BMW 3 E30, 4 cyl, 318i, 318is, Excl xDrive</t>
  </si>
  <si>
    <t>84 - 91</t>
  </si>
  <si>
    <t>BMW 3 E30, 6 cyl, 325e, 325i, 325is, Excl xDrive</t>
  </si>
  <si>
    <t>85 - 91</t>
  </si>
  <si>
    <t xml:space="preserve">BMW 3 E30, M3, 4 cyl </t>
  </si>
  <si>
    <t>88 - 91</t>
  </si>
  <si>
    <t>BMW 3 E30, M3, 4 cyl (Club Spec)</t>
  </si>
  <si>
    <t>BMW 3 E36, 4 cyl, 318i, 318is</t>
  </si>
  <si>
    <t>1,2,15,17,21</t>
  </si>
  <si>
    <t>BMW 3 E36, 6 cyl Incl Cabrio</t>
  </si>
  <si>
    <t>6/92 - 98</t>
  </si>
  <si>
    <t>BMW 3 E36, 4 cyl, 318 ti Compact</t>
  </si>
  <si>
    <t>1,6,21</t>
  </si>
  <si>
    <t>BMW 3 E36, M3 Club Spec</t>
  </si>
  <si>
    <t>BMW 3 E46, 4 cyl, Excl Cabrio, Excl xDrive</t>
  </si>
  <si>
    <t>98 - 99</t>
  </si>
  <si>
    <t>BMW 3 E46, 6 cyl, Excl M3 and Cabrio, Excl xDrive</t>
  </si>
  <si>
    <t>BMW 3 E46, Touring, 6 cyl (Wagon), Excl xDrive</t>
  </si>
  <si>
    <t>BMW 3 E46, M3 and Cabrio</t>
  </si>
  <si>
    <t>1,2,21</t>
  </si>
  <si>
    <t>BMW 3 E90/ E92, 328i, 335i, Excl xDrive (Equipped with sport suspension drop is 1.0"/.75")</t>
  </si>
  <si>
    <t>1,7,12,15,21</t>
  </si>
  <si>
    <t>1.6/1.0</t>
  </si>
  <si>
    <t>40/25</t>
  </si>
  <si>
    <t>BMW 3 E91/ E93 Cabriolet and touring, Excl xDrive</t>
  </si>
  <si>
    <t>BMW 3 M3, E90</t>
  </si>
  <si>
    <t>BMW 3 F30, 320i, 328i, 330i, 335i, 340i Incl sport suspension (1.0"/.75"), Excl xDrive</t>
  </si>
  <si>
    <t>BMW 3 F30, 320i, 328i, 330i, 335i, and 340i xDrive</t>
  </si>
  <si>
    <t>13 - 18</t>
  </si>
  <si>
    <t>BMW 3 F80, M3 Only</t>
  </si>
  <si>
    <t>15 - 18</t>
  </si>
  <si>
    <t>12,21</t>
  </si>
  <si>
    <t>1.2/.8</t>
  </si>
  <si>
    <t>30/20</t>
  </si>
  <si>
    <t>BMW 4 F32, type 3C incl EDE, Excl xDrive</t>
  </si>
  <si>
    <t>1.2/0.8</t>
  </si>
  <si>
    <t>BMW 4 F36 435i and 440i 3.0L Gran Coupe 2WD, Incl EDE, Excl xDrive</t>
  </si>
  <si>
    <t>1.4/1.0</t>
  </si>
  <si>
    <t>2.0/.8</t>
  </si>
  <si>
    <t>50/20</t>
  </si>
  <si>
    <t>BMW 4 F32, 428i, 435i, 430i, 440i xDrive, incl EDE</t>
  </si>
  <si>
    <t>BMW 4 F82 M4, Excl xDrive</t>
  </si>
  <si>
    <t>BMW 5 E28, 528i, 533i, 535i Excl M5 &amp; self-leveling</t>
  </si>
  <si>
    <t>83 - 88</t>
  </si>
  <si>
    <t>BMW 5 E34, 5/H, 525i, 528i, Excl, self leveling, M5</t>
  </si>
  <si>
    <t>89 - 95</t>
  </si>
  <si>
    <t>1.6/.8</t>
  </si>
  <si>
    <t>40/20</t>
  </si>
  <si>
    <t>BMW 5 E39, All 6 cyl, Excl 8 cyl, EDC, Touring</t>
  </si>
  <si>
    <t>BMW 5 E39, 8 cyl, Excl EDC, Touring</t>
  </si>
  <si>
    <t>BMW 5 E60, 525i, 530i, 6cyl, Excl xDrive</t>
  </si>
  <si>
    <t>04 - 07</t>
  </si>
  <si>
    <t>BMW 5 E60, 545i, 8cyl, Excl xDrive</t>
  </si>
  <si>
    <t>04 - 11</t>
  </si>
  <si>
    <t>BMW 5 F10 , Excl xDrive</t>
  </si>
  <si>
    <t>12 - 16</t>
  </si>
  <si>
    <t>BMW 5 F10, M5</t>
  </si>
  <si>
    <t>1.0/.6</t>
  </si>
  <si>
    <t>25/15</t>
  </si>
  <si>
    <t>BMW 5 G30, 530i, 540i, Sedan, 2WD, Incl xDrive, only DDC</t>
  </si>
  <si>
    <t>1,7,12,21</t>
  </si>
  <si>
    <t>BMW M5 F90, Sedan</t>
  </si>
  <si>
    <t>BMW 6 E24, 633, 635, CSi Excl M6 &amp; self-leveling</t>
  </si>
  <si>
    <t>83 - 89</t>
  </si>
  <si>
    <t>BMW 7 E38, 730, 740i / iL</t>
  </si>
  <si>
    <t>95 - 01</t>
  </si>
  <si>
    <t>BMW 7 F01</t>
  </si>
  <si>
    <t>BMW X3, E83</t>
  </si>
  <si>
    <t>04 - 10</t>
  </si>
  <si>
    <t>BMW X3 F25, xDrive</t>
  </si>
  <si>
    <t>10 - 17</t>
  </si>
  <si>
    <t>BMW X4 F26, xDrive</t>
  </si>
  <si>
    <t>BMW X5, E53, V8</t>
  </si>
  <si>
    <t>5/00 - 06</t>
  </si>
  <si>
    <t>BMW X5, E70</t>
  </si>
  <si>
    <t>07 - 13</t>
  </si>
  <si>
    <t>BMW X5 F15, Incl xDrive</t>
  </si>
  <si>
    <t>BMW X6 F16, Incl xDrive</t>
  </si>
  <si>
    <t xml:space="preserve">BMW X5 F15, 50i, xDrive </t>
  </si>
  <si>
    <t>BMW X6 F16, 50i, xDrive</t>
  </si>
  <si>
    <t xml:space="preserve">BMW Z4 Roadster, Coupe 6 cyl </t>
  </si>
  <si>
    <t>03 - 09</t>
  </si>
  <si>
    <t>BMW Z4</t>
  </si>
  <si>
    <t>CADILLAC</t>
  </si>
  <si>
    <t>Cadillac ATS 2.0T</t>
  </si>
  <si>
    <t>Cadillac ATS-V</t>
  </si>
  <si>
    <t>21</t>
  </si>
  <si>
    <t xml:space="preserve">Chevrolet Aveo, 4 cyl </t>
  </si>
  <si>
    <t>Chevrolet Camaro, Gen III V8</t>
  </si>
  <si>
    <t>82 - 92</t>
  </si>
  <si>
    <t>Chevrolet Camaro, Gen IV V8</t>
  </si>
  <si>
    <t>93 - 02</t>
  </si>
  <si>
    <t>Chevrolet Camaro SS, Gen V V8</t>
  </si>
  <si>
    <t>10 - 15</t>
  </si>
  <si>
    <t>Chevrolet Camaro Gen VI</t>
  </si>
  <si>
    <t>Chevrolet Camaro Convertible, Gen VI</t>
  </si>
  <si>
    <t>Chevrolet Cruze</t>
  </si>
  <si>
    <t>Chevrolet Cruze Kombi, SW</t>
  </si>
  <si>
    <t>Chevrolet Cruze 1.4L</t>
  </si>
  <si>
    <t>Chevrolet Malibu</t>
  </si>
  <si>
    <t>04 - 12</t>
  </si>
  <si>
    <t>Chevrolet Monte Carlo SS, Impala SS, W-Car</t>
  </si>
  <si>
    <t>Chevrolet Impala SS, W-Car</t>
  </si>
  <si>
    <t>CHRYSLER</t>
  </si>
  <si>
    <t>Chrysler 300, V6</t>
  </si>
  <si>
    <t>05 - 13</t>
  </si>
  <si>
    <t>Chrysler 300C, HEMI</t>
  </si>
  <si>
    <t>Chrysler Crossfire, SRT6, Convertible</t>
  </si>
  <si>
    <t xml:space="preserve">Chrysler Sebring  4 &amp; 6 cyl </t>
  </si>
  <si>
    <t>Chrysler Sebring Coupe</t>
  </si>
  <si>
    <t>Chrysler Jeep Renegade Excl AWD</t>
  </si>
  <si>
    <t>DODGE</t>
  </si>
  <si>
    <t xml:space="preserve">Dodge Avenger 4 &amp; 6 cyl </t>
  </si>
  <si>
    <t>Dodge Challenger SE V6</t>
  </si>
  <si>
    <t>Dodge Challenger RT V8</t>
  </si>
  <si>
    <t>11 - 19</t>
  </si>
  <si>
    <t>Dodge Challenger SRT</t>
  </si>
  <si>
    <t>Dodge Challenger SRT Hellcat, R/T, R/T ScatPack</t>
  </si>
  <si>
    <t>Dodge Charger SXT V6</t>
  </si>
  <si>
    <t>Dodge Charger V8 RT</t>
  </si>
  <si>
    <t>11 - 14</t>
  </si>
  <si>
    <t>Dodge Magnum RT, HEMI</t>
  </si>
  <si>
    <t>05 - 08</t>
  </si>
  <si>
    <t>Dodge Dart</t>
  </si>
  <si>
    <t>13 - 16</t>
  </si>
  <si>
    <t>Dodge Neon</t>
  </si>
  <si>
    <t>00 - 05</t>
  </si>
  <si>
    <t>1.6/2.0</t>
  </si>
  <si>
    <t>40/50</t>
  </si>
  <si>
    <t>Dodge Neon SRT4</t>
  </si>
  <si>
    <t>03 - 05</t>
  </si>
  <si>
    <t>Dodge Stealth RT, Excl ES &amp; base model</t>
  </si>
  <si>
    <t>91 - 96</t>
  </si>
  <si>
    <t>Dodge Stratus 2 Door only</t>
  </si>
  <si>
    <t>01 - 05</t>
  </si>
  <si>
    <t>EAGLE</t>
  </si>
  <si>
    <t>Eagle Talon AWD</t>
  </si>
  <si>
    <t>FIAT</t>
  </si>
  <si>
    <t>Fiat 500 Incl Abarth, 312</t>
  </si>
  <si>
    <t>1.0/1.4</t>
  </si>
  <si>
    <t>25/35</t>
  </si>
  <si>
    <t>Fiat 500L, 199</t>
  </si>
  <si>
    <t>Fiat 124 Spider, NF</t>
  </si>
  <si>
    <t>FORD</t>
  </si>
  <si>
    <t xml:space="preserve">Ford Contour, 4 cyl </t>
  </si>
  <si>
    <t>97 - 00</t>
  </si>
  <si>
    <t>Ford Contour V6, Incl SVT</t>
  </si>
  <si>
    <t>Ford Fiesta, 4 cyl, Incl ST</t>
  </si>
  <si>
    <t>Ford Fiesta, JHH,  1.0/1.1 motor</t>
  </si>
  <si>
    <t>Ford Fiesta, JHH, 1.5 TDCI motor</t>
  </si>
  <si>
    <t>17 - 18</t>
  </si>
  <si>
    <t>Ford Focus 3 and 4 door</t>
  </si>
  <si>
    <t>Ford Focus Wagon</t>
  </si>
  <si>
    <t>Ford Focus, DA3, DB3, Sedan</t>
  </si>
  <si>
    <t>Ford Focus, DYB</t>
  </si>
  <si>
    <t>11 - 12</t>
  </si>
  <si>
    <t>1,12,21</t>
  </si>
  <si>
    <t>Ford Focus ST, DYB</t>
  </si>
  <si>
    <t>2013</t>
  </si>
  <si>
    <t>Ford Focus RS</t>
  </si>
  <si>
    <t>16 - 17</t>
  </si>
  <si>
    <t xml:space="preserve"> 21</t>
  </si>
  <si>
    <t xml:space="preserve">Ford Fusion, 4 cyl </t>
  </si>
  <si>
    <t>06 - 09</t>
  </si>
  <si>
    <t>1.4/2.0</t>
  </si>
  <si>
    <t>35/50</t>
  </si>
  <si>
    <t>Ford Fusion 4 cyl</t>
  </si>
  <si>
    <t xml:space="preserve">Ford Fusion, 6 cyl </t>
  </si>
  <si>
    <t xml:space="preserve">Ford Fusion Sport V6 6 cyl </t>
  </si>
  <si>
    <t>Ford Mustang V8, Excl Convertible</t>
  </si>
  <si>
    <t>79 - 93</t>
  </si>
  <si>
    <t>Ford Mustang V8, Convertible</t>
  </si>
  <si>
    <t>83 - 93</t>
  </si>
  <si>
    <t>Ford Mustang SN-95 V8, Incl Cobra 94-98, Excl Convertible</t>
  </si>
  <si>
    <t>94 - 04</t>
  </si>
  <si>
    <t>Ford Mustang SN-95 V8, Convertible, Incl Cobra 94-98</t>
  </si>
  <si>
    <t>Ford Mustang Cobra SN-95 IRS, Incl Convertible</t>
  </si>
  <si>
    <t>99 - 02</t>
  </si>
  <si>
    <t>03 - 04</t>
  </si>
  <si>
    <t>Ford Mustang S197 V6, All</t>
  </si>
  <si>
    <t>05 - 14</t>
  </si>
  <si>
    <t>Ford Mustang S197GT V8, All</t>
  </si>
  <si>
    <t>Ford Mustang Shelby GT500, Incl Convertible</t>
  </si>
  <si>
    <t>07 - 14</t>
  </si>
  <si>
    <t>Ford Mustang S550, GT, V8 Fastback</t>
  </si>
  <si>
    <t>1.0/1.0</t>
  </si>
  <si>
    <t>25/25</t>
  </si>
  <si>
    <t>1.5/1.3</t>
  </si>
  <si>
    <t>40/30</t>
  </si>
  <si>
    <t>Ford Mustang S550, V6, 4 cyl Ecoboost Fastback</t>
  </si>
  <si>
    <t>1.3/1.3</t>
  </si>
  <si>
    <t>30/30</t>
  </si>
  <si>
    <t xml:space="preserve">Ford Mustang S550, GT Convertible, V8 </t>
  </si>
  <si>
    <t xml:space="preserve">Ford Mustang S550, V6 Convertible, 4 cyl Ecoboost Convertible </t>
  </si>
  <si>
    <t xml:space="preserve">Ford Mustang, S550, Facelift, only MagneRide Damping System (Perf.Pkg 2) </t>
  </si>
  <si>
    <t>81</t>
  </si>
  <si>
    <t>Ford Mustang, S550, Facelift, only MagneRide Damping System (Perf.Pkg 2)</t>
  </si>
  <si>
    <t>Ford Probe, 4 cyl, V6</t>
  </si>
  <si>
    <t>93 - 97</t>
  </si>
  <si>
    <t>Ford Thunderbird, SC, V8</t>
  </si>
  <si>
    <t>89 - 97</t>
  </si>
  <si>
    <t>Ford Thunderbird, SC, V8 T-bird Club special</t>
  </si>
  <si>
    <t>HONDA</t>
  </si>
  <si>
    <t>Honda Accord 4 cyl Excl V6</t>
  </si>
  <si>
    <t>90 - 97</t>
  </si>
  <si>
    <t xml:space="preserve">Honda Accord, 4 cyl </t>
  </si>
  <si>
    <t xml:space="preserve">Honda Accord, 6 cyl </t>
  </si>
  <si>
    <t>03 - 07</t>
  </si>
  <si>
    <t>08 - 17</t>
  </si>
  <si>
    <t>Honda Civic, EC, ED, CRX</t>
  </si>
  <si>
    <t>1,21,</t>
  </si>
  <si>
    <t>Honda Civic, EH, EG</t>
  </si>
  <si>
    <t>92 - 95</t>
  </si>
  <si>
    <t>Honda Civic, EG, EH</t>
  </si>
  <si>
    <t>96 - 00</t>
  </si>
  <si>
    <t>Honda Civic, 2 and 4 Door</t>
  </si>
  <si>
    <t>Honda Civic, Si Hatch Back</t>
  </si>
  <si>
    <t>02 - 05</t>
  </si>
  <si>
    <t>Honda Civic, Incl Si</t>
  </si>
  <si>
    <t>Honda Civic Si Coupe</t>
  </si>
  <si>
    <t>Honda Civic Type-R Incl GT</t>
  </si>
  <si>
    <t>Honda Civic</t>
  </si>
  <si>
    <t>1.2/.75</t>
  </si>
  <si>
    <t>Honda Civic Type-R</t>
  </si>
  <si>
    <t>Honda Fit</t>
  </si>
  <si>
    <t>06 - 08</t>
  </si>
  <si>
    <t>Honda Prelude, Excl 4 wheel steering</t>
  </si>
  <si>
    <t>92 - 96</t>
  </si>
  <si>
    <t>Honda S2000 (Club Spec)</t>
  </si>
  <si>
    <t>00 - 09</t>
  </si>
  <si>
    <t>Honda HR-V</t>
  </si>
  <si>
    <t>HYUNDAI</t>
  </si>
  <si>
    <t>Hyundai Elantra</t>
  </si>
  <si>
    <t>97 - 01</t>
  </si>
  <si>
    <t>07 - 10</t>
  </si>
  <si>
    <t>Hyundai Elantra, I30, GT, Touring</t>
  </si>
  <si>
    <t>Hyundai Scoupe, SLC</t>
  </si>
  <si>
    <t>Hyundai Sonata (Sonica) 2.7, 3.3, 2.0 CRDi</t>
  </si>
  <si>
    <t>Hyundai Tiburon</t>
  </si>
  <si>
    <t>Hyundai Tucson, type TL/TLE</t>
  </si>
  <si>
    <t>JAGUAR</t>
  </si>
  <si>
    <t>Jaguar F-Type, Convertible, S, V8S, Coupé, S, Incl AWD</t>
  </si>
  <si>
    <t>Jaguar F-Type, Convertible, R, SVR Coupé, R, SVR, Incl AWD</t>
  </si>
  <si>
    <t>KIA</t>
  </si>
  <si>
    <t>Kia Sephia, type FA</t>
  </si>
  <si>
    <t>LEXUS</t>
  </si>
  <si>
    <t>Lexus ES 300</t>
  </si>
  <si>
    <t>Lexus, ES 330</t>
  </si>
  <si>
    <t>04 - 06</t>
  </si>
  <si>
    <t>Lexus ES 350</t>
  </si>
  <si>
    <t>Lexus GS 300, GS 350, GS 400, GS 430</t>
  </si>
  <si>
    <t>98 - 05</t>
  </si>
  <si>
    <t>Lexus IS 300, Excl wagon</t>
  </si>
  <si>
    <t xml:space="preserve">LINCOLN </t>
  </si>
  <si>
    <t>Lincoln MKZ, Zephyr</t>
  </si>
  <si>
    <t>06 - 14</t>
  </si>
  <si>
    <t>MAZDA</t>
  </si>
  <si>
    <t>Mazda 3</t>
  </si>
  <si>
    <t xml:space="preserve">Mazda 3 </t>
  </si>
  <si>
    <t>Mazda 3 Non-Diesel Only, Excl AWD</t>
  </si>
  <si>
    <t>1.2/1.8</t>
  </si>
  <si>
    <t>30/45</t>
  </si>
  <si>
    <t>Mazda 3 Diesel Only, Excl AWD</t>
  </si>
  <si>
    <t>Mazda Speed 3</t>
  </si>
  <si>
    <t>958028A</t>
  </si>
  <si>
    <t>Mazda 6 Sedan, 4 cyl, Excl AWD</t>
  </si>
  <si>
    <t>1,2,15,21</t>
  </si>
  <si>
    <t>Mazda 6 Hatchback 4 cyl 5 door, Excl AWD</t>
  </si>
  <si>
    <t>Mazda 6 Hatchback, 6 cyl 5 Door, Excl AWD</t>
  </si>
  <si>
    <t>Mazda 6 Sedan, Excl AWD</t>
  </si>
  <si>
    <t>09 - 13</t>
  </si>
  <si>
    <t>1,12,15,21</t>
  </si>
  <si>
    <t>Mazda 6 Non-Diesel, Excl AWD</t>
  </si>
  <si>
    <t>14 - 17</t>
  </si>
  <si>
    <t>Mazda 6 Diesel Only, Excl AWD</t>
  </si>
  <si>
    <t>Mazda CX-7, All</t>
  </si>
  <si>
    <t>Mazda Miata MX-5</t>
  </si>
  <si>
    <t>06 - 15</t>
  </si>
  <si>
    <t xml:space="preserve">Mazda MPV Van, 6 cyl </t>
  </si>
  <si>
    <t>02 - 06</t>
  </si>
  <si>
    <t>Mazda Protégé</t>
  </si>
  <si>
    <t xml:space="preserve">Mazda RX7 </t>
  </si>
  <si>
    <t xml:space="preserve">Mazda RX8 </t>
  </si>
  <si>
    <t>MERCEDES</t>
  </si>
  <si>
    <t>Mercedes 190 E W201, 6cyl, Diesel, 2.3-16V ('86-87 1.6" drop)</t>
  </si>
  <si>
    <t>88 - 93</t>
  </si>
  <si>
    <t>1,4,21</t>
  </si>
  <si>
    <t>Mercedes 190 E W201, 6cyl, Diesel</t>
  </si>
  <si>
    <t xml:space="preserve">Mercedes A-Class, W177, F2A, A220, 2WD, only multi-link rear axle </t>
  </si>
  <si>
    <t>2019</t>
  </si>
  <si>
    <t>Mercedes C-Class, W202, Sedan, 4 cyl, Excl Sportline, Excl Diesel</t>
  </si>
  <si>
    <t xml:space="preserve">1,2,4,7,21 </t>
  </si>
  <si>
    <t>Mercedes C-Class, W202, C280, C36, 6 cyl</t>
  </si>
  <si>
    <t>94 - 95</t>
  </si>
  <si>
    <t>1,4,7,21</t>
  </si>
  <si>
    <t>Mercedes C-Class, W202, C220/230, 4 cyl, Incl Kompressor</t>
  </si>
  <si>
    <t>1,2,4,21</t>
  </si>
  <si>
    <t>Mercedes C-Class, W202, C280 / C43, 6, 8 cyl</t>
  </si>
  <si>
    <t>Mercedes C-Class, W203, Coupe C230, 4 cyl, Excl 4Matic</t>
  </si>
  <si>
    <t>02 - 07</t>
  </si>
  <si>
    <t>1,7,15,18,21</t>
  </si>
  <si>
    <t>Mercedes C-Class, Sedan, W203, C240, C320, 6 cyl, Excl 4Matic</t>
  </si>
  <si>
    <t>01 - 07</t>
  </si>
  <si>
    <t>Mercedes C-Class, W204 Sedan, C180K, 200K, 230, 280, 200CDI, Excl 4Matic</t>
  </si>
  <si>
    <t>08 - 14</t>
  </si>
  <si>
    <t>Mercedes C-Class, W204, Sedan, C220CDI, C350, C320CDI, Excl 4Matic</t>
  </si>
  <si>
    <t>Mercedes C-Class, W204 AMG, Sedan, Wagon, C63 AMG, Excl 4Matic</t>
  </si>
  <si>
    <t>10 - 14</t>
  </si>
  <si>
    <t>Mercedes C-Class, W205, Sedan, incl Agility Control, Excl AMG</t>
  </si>
  <si>
    <t>1.5/1.2</t>
  </si>
  <si>
    <t>Mercedes C-Class, W205, C250 Bluetec, C400, C450 AMG, Incl 4Matic</t>
  </si>
  <si>
    <t>1.8/1.5</t>
  </si>
  <si>
    <t>45/40</t>
  </si>
  <si>
    <t>Mercedes C-Class, W205 AMG, Coupé, C63 AMG, C63 S AMG, Excl 4Matic</t>
  </si>
  <si>
    <t>Mercedes CLA-Class, type C117</t>
  </si>
  <si>
    <t xml:space="preserve">Mercedes CLK C320/430, W208, 6, 8 cyl, Excl Self-leveling </t>
  </si>
  <si>
    <t>Mercedes CLS, W218, Excl 4Matic</t>
  </si>
  <si>
    <t>Mercedes E-Class, W124, 6, 8 cyl, Sedan, Coupe, Excl 4Matic</t>
  </si>
  <si>
    <t>86 - 95</t>
  </si>
  <si>
    <t>1,4,15,21</t>
  </si>
  <si>
    <t>Mercedes E Class, W210, 6, 8cyl, Excl 4Matic</t>
  </si>
  <si>
    <t>96 - 02</t>
  </si>
  <si>
    <t>1,4,7,15,21</t>
  </si>
  <si>
    <t>Mercedes E-Class Wagon W210, E320, E420, Diesel, Excl 4Matic</t>
  </si>
  <si>
    <t>Mercedes E-Class, W211, 6 cyl, Incl 4Matic</t>
  </si>
  <si>
    <t>Mercedes E-Class, W212, E350, E550, Incl 4Matic</t>
  </si>
  <si>
    <t>Mercedes E-Class, W212, Sedan, Wagon, E63 AMG, Incl Self Leveling, Excl 4Matic</t>
  </si>
  <si>
    <t>Mercedes E-Class, W213 Sedan E200, E300, Incl 4Matic</t>
  </si>
  <si>
    <t>Mercedes E-Class, W213 Sedan E350, E400, E450, Incl 4Matic</t>
  </si>
  <si>
    <t>Mercedes GLA250, X156,  Excl 4Matic</t>
  </si>
  <si>
    <t xml:space="preserve">Mercedes M-Class, W163, 6 cyl </t>
  </si>
  <si>
    <t>1,4,20,21</t>
  </si>
  <si>
    <t xml:space="preserve">Mercedes SLK, 4, 6 cyl, type R170, Incl Kompressor </t>
  </si>
  <si>
    <t>97 - 04</t>
  </si>
  <si>
    <t>Mercedes SLK, 6 cyl, type R171, 280, 350, SLK 55AMG</t>
  </si>
  <si>
    <t>MERCURY</t>
  </si>
  <si>
    <t>Mercury Capri V8</t>
  </si>
  <si>
    <t>79 - 86</t>
  </si>
  <si>
    <t>Mercury Cougar XR-7, SC, V8</t>
  </si>
  <si>
    <t>Mercury Cougar XR-7, SC, V8 T-bird Club special</t>
  </si>
  <si>
    <t xml:space="preserve">Mercury Cougar, 4 cyl </t>
  </si>
  <si>
    <t xml:space="preserve">Mercury Cougar, 6 cyl </t>
  </si>
  <si>
    <t>Mercury Milan</t>
  </si>
  <si>
    <t xml:space="preserve">Mercury Mystique, 4 cyl </t>
  </si>
  <si>
    <t>Mercury Mystique, V6</t>
  </si>
  <si>
    <t>MINI Cooper 4 cyl, Incl S model. After 04/02. mfg. date</t>
  </si>
  <si>
    <t>MINI Cooper, Incl S model</t>
  </si>
  <si>
    <t>MINI Cooper, F56</t>
  </si>
  <si>
    <t>MINI Countryman, type UKL-X</t>
  </si>
  <si>
    <t>MITSUBISHI</t>
  </si>
  <si>
    <t>Mitsubishi 3000 GT, Excl base, sunroof, &amp; Spyder models</t>
  </si>
  <si>
    <t>Mitsubishi Diamante, ES &amp; LS</t>
  </si>
  <si>
    <t>Mitsubishi Lancer EVO VIII, IX (RS note: 1.0" drop)</t>
  </si>
  <si>
    <t>Mitsubishi Lancer, type CY0</t>
  </si>
  <si>
    <t>Mitsubishi Lancer EVO X, type CZ0, Excl MR-Edition</t>
  </si>
  <si>
    <t>Mitsubishi Eclipse, type D30, AWD</t>
  </si>
  <si>
    <t>Mitsubishi Eclipse</t>
  </si>
  <si>
    <t xml:space="preserve">Mitsubishi Galant, type EAO, 4, 6 cyl </t>
  </si>
  <si>
    <t>Nissan 240 SX S13</t>
  </si>
  <si>
    <t>89 - 94</t>
  </si>
  <si>
    <t>Nissan 240 SX S14</t>
  </si>
  <si>
    <t>Nissan 350 Z, Z33, Coupé</t>
  </si>
  <si>
    <t>Nissan 370Z, Z34</t>
  </si>
  <si>
    <t>952155B</t>
  </si>
  <si>
    <t>Nissan 370Z, Roadster, Z34</t>
  </si>
  <si>
    <t xml:space="preserve">Nissan Altima 4 &amp; 6 cyl </t>
  </si>
  <si>
    <t xml:space="preserve">Nissan Altima, Sedan, 4 cyl </t>
  </si>
  <si>
    <t xml:space="preserve">Nissan Altima, Sedan, 6 cyl </t>
  </si>
  <si>
    <t xml:space="preserve">Nissan Altima, Coupe, 4 cyl </t>
  </si>
  <si>
    <t xml:space="preserve">Nissan Altima, Coupe, 6 cyl </t>
  </si>
  <si>
    <t>Nissan Maxima QX, A32, V6</t>
  </si>
  <si>
    <t>Nissan Sentra, B14, 200 SX (95 - 98)</t>
  </si>
  <si>
    <t>Nissan Versa</t>
  </si>
  <si>
    <t>PONTIAC</t>
  </si>
  <si>
    <t>Pontiac Firebird V8</t>
  </si>
  <si>
    <t>Pontiac Grand Prix W-Car</t>
  </si>
  <si>
    <t>Pontiac Vibe</t>
  </si>
  <si>
    <t>Porsche Boxster, Incl S, type 986</t>
  </si>
  <si>
    <t>Porsche Boxster, type 987</t>
  </si>
  <si>
    <t>Porsche Boxster, type 981, Incl S PASM</t>
  </si>
  <si>
    <t>Porsche Cayman S, type 987</t>
  </si>
  <si>
    <t>Porsche Cayman, type 981, Incl S, PASM</t>
  </si>
  <si>
    <t>Porsche Carrera 911, type 993, 2WD, 2/2S, 4/4S</t>
  </si>
  <si>
    <t>93 - 98</t>
  </si>
  <si>
    <t>Porsche Carrera 911, type 996, Coupe, Excl AWD</t>
  </si>
  <si>
    <t>Porsche Carrera 911, type 996, Carrera II, Cabrio, Targa</t>
  </si>
  <si>
    <t>Porsche Carrera 911, 4S Turbo, type 996</t>
  </si>
  <si>
    <t>Porsche Carrera 911, type 997, Incl S, Cabrio, PASM, Excl AWD</t>
  </si>
  <si>
    <t>Porsche Carrera 911, type 991, 2WD, Incl S, Cabrio, PASM, Excl AWD</t>
  </si>
  <si>
    <t>12 - 17</t>
  </si>
  <si>
    <t>Porsche Carrera 911, type 964, C2, C4, Incl Cabrio</t>
  </si>
  <si>
    <t>89 - 93</t>
  </si>
  <si>
    <t>SAAB</t>
  </si>
  <si>
    <t>Saab 9-3, Incl convertible</t>
  </si>
  <si>
    <t>Saab 9-3, type YS3FXXXX, Sport CombiWagon</t>
  </si>
  <si>
    <t>Saab 9-3, Excl convertible</t>
  </si>
  <si>
    <t>03 - 11</t>
  </si>
  <si>
    <t>Saab 9-5, type YS3EXXX</t>
  </si>
  <si>
    <t>99 - 10</t>
  </si>
  <si>
    <t>Saab 900, All models</t>
  </si>
  <si>
    <t>94 - 97</t>
  </si>
  <si>
    <t>SATURN</t>
  </si>
  <si>
    <t>Saturn Astra, XR (sport suspension 1.0" drop)</t>
  </si>
  <si>
    <t>08 - 09</t>
  </si>
  <si>
    <t>Saturn Astra, Sedan 5 door</t>
  </si>
  <si>
    <t>Saturn Sky, Incl Turbo</t>
  </si>
  <si>
    <t>SCION</t>
  </si>
  <si>
    <t>Scion xA, xB</t>
  </si>
  <si>
    <t>Scion xD</t>
  </si>
  <si>
    <t>Scion tC</t>
  </si>
  <si>
    <t>05 - 16</t>
  </si>
  <si>
    <t>1.6/1.2</t>
  </si>
  <si>
    <t>Scion FR-S</t>
  </si>
  <si>
    <t>SMART</t>
  </si>
  <si>
    <t>Smart type 451, fortwo, Coupé, Cabrio</t>
  </si>
  <si>
    <t>0.7/1.4</t>
  </si>
  <si>
    <t>15/35</t>
  </si>
  <si>
    <t>SUBARU</t>
  </si>
  <si>
    <t>Subaru Impreza WRX, Sti</t>
  </si>
  <si>
    <t>Subaru BRZ</t>
  </si>
  <si>
    <t>SUZUKI</t>
  </si>
  <si>
    <t>Suzuki Aerio</t>
  </si>
  <si>
    <t>Suzuki Swift, EA</t>
  </si>
  <si>
    <t>Suzuki Swift, MZ</t>
  </si>
  <si>
    <t>Suzuki Forenza (US)</t>
  </si>
  <si>
    <t>03 - 06</t>
  </si>
  <si>
    <t>Toyota 86</t>
  </si>
  <si>
    <t>Toyota Avalon</t>
  </si>
  <si>
    <t>Toyota Camry V6</t>
  </si>
  <si>
    <t>Toyota Camry</t>
  </si>
  <si>
    <t>Toyota Celica, Excl AWD</t>
  </si>
  <si>
    <t>00 - 99</t>
  </si>
  <si>
    <t>Toyota Celica 1.8</t>
  </si>
  <si>
    <t>Toyota CH-R, Incl Hybrid</t>
  </si>
  <si>
    <t>1.2/1.6</t>
  </si>
  <si>
    <t>30/40</t>
  </si>
  <si>
    <t>Toyota Corolla</t>
  </si>
  <si>
    <t>Toyota Matrix, Excl AWD</t>
  </si>
  <si>
    <t>Toyota Paseo</t>
  </si>
  <si>
    <t>92 - 99</t>
  </si>
  <si>
    <t>Toyota Solara V6</t>
  </si>
  <si>
    <t>Toyota Solara</t>
  </si>
  <si>
    <t>07 - 08</t>
  </si>
  <si>
    <t>Toyota Supra Turbo</t>
  </si>
  <si>
    <t>Toyota Tercel</t>
  </si>
  <si>
    <t>Toyota Yaris</t>
  </si>
  <si>
    <t>07 - 16</t>
  </si>
  <si>
    <t>VW Beetle A4, 4 cyl, 1.8T, 2.0L</t>
  </si>
  <si>
    <t>98 - 10</t>
  </si>
  <si>
    <t>VW Beetle A4, 4cyl, Cabrio</t>
  </si>
  <si>
    <t>03 - 10</t>
  </si>
  <si>
    <t>VW Beetle A4, 4 cyl, Requires aftermarket front sway bar</t>
  </si>
  <si>
    <t>1,17,21</t>
  </si>
  <si>
    <t>VW Beetle, multilink rear axle</t>
  </si>
  <si>
    <t>1,21,71</t>
  </si>
  <si>
    <t>VW Corrado, G60, VR6</t>
  </si>
  <si>
    <t>90 - 94</t>
  </si>
  <si>
    <t>VW Eos, 2.0, 3.2l</t>
  </si>
  <si>
    <t>VW Rabbit, GTI, Golf I, Jetta I, Scirocco, Excl Diesel</t>
  </si>
  <si>
    <t>80 - 84</t>
  </si>
  <si>
    <t>1,14,21</t>
  </si>
  <si>
    <t>VW Rabbit, Golf I, Jetta I, Scirocco, Diesel &amp; Automatic</t>
  </si>
  <si>
    <t xml:space="preserve">VW Golf I, Cabriolet, 4 cyl </t>
  </si>
  <si>
    <t>80 - 93</t>
  </si>
  <si>
    <t>VW Golf II, Jetta II, Excl 16V</t>
  </si>
  <si>
    <t>85 - 92</t>
  </si>
  <si>
    <t>1,6,15,21</t>
  </si>
  <si>
    <t>VW Golf II, Jetta II, 16V, Diesel (85-92)</t>
  </si>
  <si>
    <t>87 - 92</t>
  </si>
  <si>
    <t>VW Golf III Cabriolet, Cabrio</t>
  </si>
  <si>
    <t>95 - 00</t>
  </si>
  <si>
    <t>VW Golf III GTI VR6</t>
  </si>
  <si>
    <t>1,11,12,15,16,21</t>
  </si>
  <si>
    <t>VW Golf III, Jetta III, (VIN # &lt; 070449) type 1HXO, 1EXO, Diesel</t>
  </si>
  <si>
    <t>93 - 96</t>
  </si>
  <si>
    <t>1,5,12,15,16,21</t>
  </si>
  <si>
    <t>VW Golf III, Jetta III, 4 cyl (VIN &gt; # 070450)</t>
  </si>
  <si>
    <t>96 - 98</t>
  </si>
  <si>
    <t>1,6,12,15,16,21</t>
  </si>
  <si>
    <t>1,12,15,16,17,21</t>
  </si>
  <si>
    <t>VW Golf IV, 4 cyl 1.8T, 2.0L</t>
  </si>
  <si>
    <t>1,12,15,21,23</t>
  </si>
  <si>
    <t>VW Golf IV, 4 cyl, 1.8T, 2.0L. Requires aftermarket front sway bar</t>
  </si>
  <si>
    <t>1,12,15,17,21,23</t>
  </si>
  <si>
    <t>VW Golf IV, VR6, Diesel</t>
  </si>
  <si>
    <t>VW Golf IV, VR6, Diesel. Requires aftermarket front sway bar</t>
  </si>
  <si>
    <t>VW Golf IV R32 AWD</t>
  </si>
  <si>
    <t>2004</t>
  </si>
  <si>
    <t>1,18,21,23</t>
  </si>
  <si>
    <t>VW Jetta IV, 4 cyl 1.8T, 2.0L</t>
  </si>
  <si>
    <t>1,12,15,18,21,23</t>
  </si>
  <si>
    <t>VW Jetta IV, VR6, TDI</t>
  </si>
  <si>
    <t>VW Golf V/VI, 1.9l TDI, 2.5l, 2.0l Turbo, TSI, GTI, ('09 - 15 mm drop)</t>
  </si>
  <si>
    <t>VW Golf V/VI, 1.9l TDI, 2.5l, 2.0l Turbo, TSI, GTI, ('09 - 20 mm drop)</t>
  </si>
  <si>
    <t>VW Golf V/VI, 1.9l TDI, 2.5l, 2.0l Turbo, TSI, GTI, ('09 - 35 mm drop)</t>
  </si>
  <si>
    <t>VW Golf VII, Excl GTI, Excl AWD, only multilink rear axle</t>
  </si>
  <si>
    <t>VW Golf VII, GTI, Excl AWD, only multilink rear axle</t>
  </si>
  <si>
    <t>VW Golf VII, TDI Only, Excl AWD, twist beam rear axle</t>
  </si>
  <si>
    <t>1,15,21,72</t>
  </si>
  <si>
    <t>VW Golf VII, Wagon 2.0 TDI, Excl AWD, Twist-beam rear axle</t>
  </si>
  <si>
    <t>2015</t>
  </si>
  <si>
    <t>VW Golf VII, Wagon 1.8T, Excl AWD, multi-link rear axle</t>
  </si>
  <si>
    <t>VW Jetta V, 1.9l TDI, 2.5l, 2.0l Turbo, GTI ('09 GLI - 20 mm drop) Excl AWD</t>
  </si>
  <si>
    <t>VW Jetta V, 1.9l TDI, 2.5l, 2.0l Turbo, GTI ('09 GLI - 25 mm drop) Excl AWD</t>
  </si>
  <si>
    <t>VW Jetta V, 1.9l TDI, 2.5l, 2.0l Turbo, GTI ('09 GLI - 40 mm drop) Excl AWD</t>
  </si>
  <si>
    <t>VW Jetta VI, only GLI Excl AWD</t>
  </si>
  <si>
    <t>VW Jetta VI, only S, SE, SEL</t>
  </si>
  <si>
    <t>1,21,72</t>
  </si>
  <si>
    <t>VW Jetta VI, S, SE, SEL, GLI, Excl AWD, independent rear suspension</t>
  </si>
  <si>
    <t>VW Jetta VII, S, SE, SEL, SEL Premium, R-Line, Excl AWD</t>
  </si>
  <si>
    <t>19 - 20</t>
  </si>
  <si>
    <t>VW Passat 4 cyl, Excl Wagon, Synchro, Excl 4Motion</t>
  </si>
  <si>
    <t>1,8,15,21</t>
  </si>
  <si>
    <t>VW Passat 6 cyl, Excl Wagon, Synchro, Excl 4Motion</t>
  </si>
  <si>
    <t>VW Passat Wagon, 4 cyl, Excl Synchro, Excl 4Motion</t>
  </si>
  <si>
    <t>VW Passat, Wagon, 6 cyl, Excl Synchro, Excl 4Motion</t>
  </si>
  <si>
    <t>VW Passat, Incl CC, Sedan / Wagon, 4 cyl, Excl 4Motion</t>
  </si>
  <si>
    <t>05 - 12</t>
  </si>
  <si>
    <t>1,8,12,15,21</t>
  </si>
  <si>
    <t>VW Passat, Incl CC, Sedan / Wagon, 6 cyl, Excl 4Motion</t>
  </si>
  <si>
    <t>VW Passat CC 4 cyl, Excl 4Motion</t>
  </si>
  <si>
    <t>VW Passat CC 6 cyl, Excl 4Motion</t>
  </si>
  <si>
    <t>VW Tiguan</t>
  </si>
  <si>
    <t>VOLVO</t>
  </si>
  <si>
    <t>Volvo 850, S70, Sedan, All models</t>
  </si>
  <si>
    <t>93 - 00</t>
  </si>
  <si>
    <t>Volvo 850, V70, Wagon, All models, Excl self-leveling</t>
  </si>
  <si>
    <t>Volvo C30, M</t>
  </si>
  <si>
    <t>Volvo C70 Coupe</t>
  </si>
  <si>
    <t>Volvo C70</t>
  </si>
  <si>
    <t>Volvo, V S40, V40, M, All</t>
  </si>
  <si>
    <t>Volvo, S60, R, Excl AWD</t>
  </si>
  <si>
    <t>Volvo, S80</t>
  </si>
  <si>
    <t>Volvo, V70, Wagon, Excl AWD</t>
  </si>
  <si>
    <t>Car type</t>
  </si>
  <si>
    <t>Drop (in)</t>
  </si>
  <si>
    <t xml:space="preserve">Drop (mm)  </t>
  </si>
  <si>
    <t>Audi 80, 90, 89, 5 cyl, 6 cyl, 4 door &amp; Coupe, Excl Quattro</t>
  </si>
  <si>
    <t>Audi A4, B5, 4 cyl, Excl Quattro</t>
  </si>
  <si>
    <t>1,15,21,45</t>
  </si>
  <si>
    <t>Audi A4, B5, 6 cyl, Excl Quattro</t>
  </si>
  <si>
    <t>Audi TT, 8N, 1.8T, Excl Quattro</t>
  </si>
  <si>
    <t>Audi A4, 8E, 4 cyl, Excl Quattro</t>
  </si>
  <si>
    <t>Audi A4 Quattro, 8E, 4 cyl</t>
  </si>
  <si>
    <t>Audi A4, 8E, 6 cyl, Excl Quattro</t>
  </si>
  <si>
    <t>Audi A4 Quattro, 8E, 6 cyl, Incl Avant (Wagon)</t>
  </si>
  <si>
    <t>BMW 1 E82, E88, 128i, 135i, Excl xDrive</t>
  </si>
  <si>
    <t>1,7,12,15,18,21</t>
  </si>
  <si>
    <t>BMW 3 E36, 4 cyl, Excl xDrive</t>
  </si>
  <si>
    <t>1,2,6,15,21</t>
  </si>
  <si>
    <t>1.6/0.8</t>
  </si>
  <si>
    <t>BMW 3 E36, 3B/C, 6 cyl, 323i, 325i, 328i</t>
  </si>
  <si>
    <t>BMW 3 E36, 3B/C, 6 cyl, 320i, 323i, 325i, 328i, TD, TDS, Excl xDrive</t>
  </si>
  <si>
    <t>2.0/1.0</t>
  </si>
  <si>
    <t>50/30</t>
  </si>
  <si>
    <t>BMW 3 E36, 3C, Compact, 316i, 318i, 318ti, without Diesel</t>
  </si>
  <si>
    <t>1,6,18,21</t>
  </si>
  <si>
    <t>BMW 3 E46, 323i, 325i, 328i, 330i, is, ci, Excl xDrive</t>
  </si>
  <si>
    <t>BMW 3 E46, Cabrio</t>
  </si>
  <si>
    <t>BMW 3 E46, Touring, 6 cyl, Diesel</t>
  </si>
  <si>
    <t>BMW 3 E91/E93, 392L/C, Touring, Convertible, Excl xDrive</t>
  </si>
  <si>
    <t>BMW 3 E92, 392C, Coupé, Excl xDrive</t>
  </si>
  <si>
    <t>BMW 5 E39, All 6 cyl, excl. 8 cyl, EDC, Touring</t>
  </si>
  <si>
    <t>BMW 5 E60, 560L, Sedan, 520i, 523i, 525i, 530i, Excl xDrive</t>
  </si>
  <si>
    <t>BMW 5 E60, 560L, Sedan, 545i, 530d, 535d, Excl xDrive</t>
  </si>
  <si>
    <t>BMW 5 E61, 560L, Touring, 520i, 523i, 525i, 530i, Excl xDrive</t>
  </si>
  <si>
    <t>06 - 07</t>
  </si>
  <si>
    <t>BMW 5 E61, 560L, Touring, 545i, 530d, 535d, Excl xDrive</t>
  </si>
  <si>
    <t>BMW 5 F10, 5L, Sedan, Excl M5, Excl xDrive</t>
  </si>
  <si>
    <t>BMW Z4, E85, Roadster</t>
  </si>
  <si>
    <t>Ford Focus 3 and 4 Door, Excl Wagon</t>
  </si>
  <si>
    <t>Ford Focus Sedan, DA3, DB3</t>
  </si>
  <si>
    <t>Ford Focus, DNW, 1.8, 2.0, Diesel</t>
  </si>
  <si>
    <t>Ford Mustang, S197, V6</t>
  </si>
  <si>
    <t>05 - 09</t>
  </si>
  <si>
    <t>1,21,73</t>
  </si>
  <si>
    <t>Ford Mustang, S197, GT V8</t>
  </si>
  <si>
    <t>Honda Civic, EJ6, 8, 9, EK 1, 3, 4</t>
  </si>
  <si>
    <t>1,21,38</t>
  </si>
  <si>
    <t>Mazda MX-5, NB</t>
  </si>
  <si>
    <t>Mercedes C-Class W202, 6 cyl, C280, C43</t>
  </si>
  <si>
    <t>Mercedes C-Class W202, 6 cyl, C280, C36</t>
  </si>
  <si>
    <t>Mercedes C-Class W202, 4 cyl, C220</t>
  </si>
  <si>
    <t>Mercedes C-Class W202, 4 cyl, C220, C230 incl. Kompressor</t>
  </si>
  <si>
    <t>1,2,4,7,21</t>
  </si>
  <si>
    <t>Mercedes C-Class W203, Sedan, 4 cyl, 6 cyl, Excl 4-Matic</t>
  </si>
  <si>
    <t>00 – 07</t>
  </si>
  <si>
    <t>1,4,7,15,18,21</t>
  </si>
  <si>
    <t>Mercedes C-Class W203, Wagon, 4 cyl, 6 cyl, Excl 4-Matic</t>
  </si>
  <si>
    <t>02 – 05</t>
  </si>
  <si>
    <t>Mercedes CLK W208, 6 cyl, 8 cyl, CLK 320, 430</t>
  </si>
  <si>
    <t>Mercedes CLK W209, 6 cyl</t>
  </si>
  <si>
    <t>1,4,18,21</t>
  </si>
  <si>
    <t>Mercedes E Class, W210, 6, 8 cyl, Excl 4-Matic</t>
  </si>
  <si>
    <t>Mercedes E Class, W212, 6, 8 cyl, Excl 4-Matic</t>
  </si>
  <si>
    <t>Mercedes SLK, R170, 200 u. 230 Kompressor</t>
  </si>
  <si>
    <t>MINI Cooper, Cooper S</t>
  </si>
  <si>
    <t>MINI Cooper, R50, incl. Cabrio, S</t>
  </si>
  <si>
    <t>Toyota Corolla, E10, E11, E11 U</t>
  </si>
  <si>
    <t>92 - 02</t>
  </si>
  <si>
    <t xml:space="preserve">Toyota Corolla, E12 U, J, T, J1, station wagon </t>
  </si>
  <si>
    <t>Toyota Yaris, P1, P2 Verso</t>
  </si>
  <si>
    <t>04 - 05</t>
  </si>
  <si>
    <t>VW Beetle A4, 4 cyl 1.8T, 2.0L</t>
  </si>
  <si>
    <t xml:space="preserve">VW Beetle A4, 4 cyl Must use aftermarket front sway bar.                       </t>
  </si>
  <si>
    <t>VW Beetle A4, 4cyl Cabrio</t>
  </si>
  <si>
    <t>VW Golf II, Jetta II, All 16V</t>
  </si>
  <si>
    <t xml:space="preserve">VW Golf II, Jetta II, All 8V, Complete strut assembly     </t>
  </si>
  <si>
    <t>VW Golf III Cabrio</t>
  </si>
  <si>
    <t>VW Golf III, Jetta III, All 4 cyl</t>
  </si>
  <si>
    <t>1,2,6,12,15,21</t>
  </si>
  <si>
    <t xml:space="preserve">VW Golf III, Jetta III, All 4 cyl           </t>
  </si>
  <si>
    <t xml:space="preserve">VW Golf III, Jetta III, VR6  </t>
  </si>
  <si>
    <t>VW Golf IV, 4 cyl</t>
  </si>
  <si>
    <t xml:space="preserve">VW Golf IV, 4 cyl, may require aftermarket swaybar                                     </t>
  </si>
  <si>
    <t xml:space="preserve">VW Golf IV, 4 cyl, may require aftermarket swaybar                                        </t>
  </si>
  <si>
    <t>1,2,12,15,17,21,23</t>
  </si>
  <si>
    <t>2.0/1.2</t>
  </si>
  <si>
    <t>VW Golf IV, VR6, TDI</t>
  </si>
  <si>
    <t xml:space="preserve">VW Golf IV, VR6, TDI may require aftermarket swaybar                           </t>
  </si>
  <si>
    <t>VW Golf V, Golf VI, 4 cyl, TSI, GTI,  ('09 - 20 mm drop), Excl 4 Motion</t>
  </si>
  <si>
    <t>1,15,21,43</t>
  </si>
  <si>
    <t>VW Golf V, Golf VI, 4 cyl, TSI, GTI,  ('09 - 35 mm drop), Excl 4 Motion</t>
  </si>
  <si>
    <t>VW Jetta IV, 4 cyl</t>
  </si>
  <si>
    <t>1,12,21,23</t>
  </si>
  <si>
    <t xml:space="preserve">VW Jetta IV, 4 cyl, VR6, TDI, may require aftermarket swaybar                          </t>
  </si>
  <si>
    <t>1,15,17,21,23</t>
  </si>
  <si>
    <t>VW Jetta IV Wagon, 4 cyl</t>
  </si>
  <si>
    <t>VW Jetta V, Jetta VI (GLI only), Excl 4 Motion</t>
  </si>
  <si>
    <t>06 - 17</t>
  </si>
  <si>
    <t>VW Passat B6, 55 mm strut, Excl 4 Motion</t>
  </si>
  <si>
    <t>VW Passat B6 Wagon, 55 mm strut, , Excl 4 Motion</t>
  </si>
  <si>
    <t xml:space="preserve">VW Rabbit, Golf I, Jetta I, Scirocco, Diesel &amp; Automatic               </t>
  </si>
  <si>
    <t>1,14,21,37</t>
  </si>
  <si>
    <t xml:space="preserve">VW Rabbit, GTI, Golf I, Jetta I, Scirocco, excl. Diesel                  </t>
  </si>
  <si>
    <t>VW Tiguan, 5N, 55 mm strut, Excl 4 Motion</t>
  </si>
  <si>
    <t>Audi A6, type 4F</t>
  </si>
  <si>
    <t>Audi A6, type 4G, 4G1</t>
  </si>
  <si>
    <t>Audi A7, type 4G, 4G1</t>
  </si>
  <si>
    <t>Audi A8, type 4E</t>
  </si>
  <si>
    <t>02 - 10</t>
  </si>
  <si>
    <t>Audi A8, type 4H</t>
  </si>
  <si>
    <t>Audi Q7, type 4L</t>
  </si>
  <si>
    <t>BENTLEY</t>
  </si>
  <si>
    <t>Bentley Continental GT, type 3W</t>
  </si>
  <si>
    <t>Bentley FlyingSpur</t>
  </si>
  <si>
    <t>Bentley GTC, type 3W</t>
  </si>
  <si>
    <t>Bentley Continental GT</t>
  </si>
  <si>
    <t>Bentley GTC</t>
  </si>
  <si>
    <t>LAND ROVER, RANGE ROVER</t>
  </si>
  <si>
    <t>Land Rover Range Rover, type LM, VIN from: ..AA306778</t>
  </si>
  <si>
    <t>Land Rover Range Rover, type LM, VIN up to: ..7A241824</t>
  </si>
  <si>
    <t>Land Rover Range Rover, type LS, VIN from: ..AA227323</t>
  </si>
  <si>
    <t>Land Rover Range Rover, type LS, VIN up to: ..7A111462</t>
  </si>
  <si>
    <t>Mercedes CL, type C216, Incl AMG</t>
  </si>
  <si>
    <t>Mercedes CLS, type W218</t>
  </si>
  <si>
    <t>Mercedes CLS, type W219</t>
  </si>
  <si>
    <t>Mercedes E-Class, type W211</t>
  </si>
  <si>
    <t>Mercedes E-Class, type W212</t>
  </si>
  <si>
    <t>Mercedes M-Class, type W164</t>
  </si>
  <si>
    <t>Mercedes M-Class, type W166</t>
  </si>
  <si>
    <t>Mercedes R-Class, type W251</t>
  </si>
  <si>
    <t>Mercedes S-Class, type W221</t>
  </si>
  <si>
    <t>Mercedes S-Class, type W221, ABC Suspension</t>
  </si>
  <si>
    <t>Mercedes SL, type R230</t>
  </si>
  <si>
    <t>Porsche Cayenne, type 955, 957, 9PA</t>
  </si>
  <si>
    <t>Porsche Cayenne, type 92A, AN, H</t>
  </si>
  <si>
    <t>Porsche Panamera, type 970</t>
  </si>
  <si>
    <t>Porsche Macan, type 95B</t>
  </si>
  <si>
    <t>VW  Phaeton, type 3D</t>
  </si>
  <si>
    <t>VW  Touareg, type 7L</t>
  </si>
  <si>
    <t>VW  Touareg, type 7P, PH</t>
  </si>
  <si>
    <t>ON/ OFF SWITCH</t>
  </si>
  <si>
    <t>On - Off switch</t>
  </si>
  <si>
    <t>Drop Inches</t>
  </si>
  <si>
    <t>Drop mm</t>
  </si>
  <si>
    <t>List</t>
  </si>
  <si>
    <t>BMW 2 F22, 228i, M235i, M240i, Excl xDrive, with electronic dampers</t>
  </si>
  <si>
    <t>BMW 5 E39, M5</t>
  </si>
  <si>
    <t>Nissan Juke, type F15, incl Nismo, 2WD</t>
  </si>
  <si>
    <t xml:space="preserve">Toyota CH-R, type AX1T, incl. Hybrid, 2WD, </t>
  </si>
  <si>
    <t xml:space="preserve">BMW 2 F22, Coupe M240i xDrive </t>
  </si>
  <si>
    <t xml:space="preserve">Mercedes A-Class, type W177, F2A, A220, 2WD, only multi-link rear axle </t>
  </si>
  <si>
    <t>Toyota CH-R, Incl Hybrid, 2WD</t>
  </si>
  <si>
    <t>1,15,21, 71</t>
  </si>
  <si>
    <t>NOTES - APPLICATION GUIDE</t>
  </si>
  <si>
    <t>#</t>
  </si>
  <si>
    <t>NOTE</t>
  </si>
  <si>
    <t>1.</t>
  </si>
  <si>
    <t>The measure of the lowering will be reduced by the measure of the original sport suspension.</t>
  </si>
  <si>
    <t>2.</t>
  </si>
  <si>
    <t>Wedge form: The lowering of the front axle depends from the equipment and weight of the engine.</t>
  </si>
  <si>
    <t>3.</t>
  </si>
  <si>
    <t>As of Chassisnumber: 21234.</t>
  </si>
  <si>
    <t>4.</t>
  </si>
  <si>
    <t>For fine tuning, please refer to the original Daimler Benz spring insolators available in different heights (8-23 mm).</t>
  </si>
  <si>
    <t>5.</t>
  </si>
  <si>
    <t>Heavy duty for models with full equipment and more than 4 cylinders.</t>
  </si>
  <si>
    <t>6.</t>
  </si>
  <si>
    <t>A TÜV presentation is necessary despite ABE for vehicles with a load depending brake power distributor.</t>
  </si>
  <si>
    <t>7.</t>
  </si>
  <si>
    <t>Without self-levelling / air suspension</t>
  </si>
  <si>
    <t>8.</t>
  </si>
  <si>
    <t>Additional lowering may occur on vehicles equipped with automatic transmissions.</t>
  </si>
  <si>
    <t>9.</t>
  </si>
  <si>
    <t>Only for vehicles with full equipment.</t>
  </si>
  <si>
    <t>10.</t>
  </si>
  <si>
    <t>XR3i does not lower, only the adjustment becomes more sportive.</t>
  </si>
  <si>
    <t>11.</t>
  </si>
  <si>
    <t>Vehicles with 6 cylinder engines require sport shocks.</t>
  </si>
  <si>
    <t>12.</t>
  </si>
  <si>
    <t>Not for station wagons.</t>
  </si>
  <si>
    <t>13.</t>
  </si>
  <si>
    <t>As of ABE-number 9138/2.</t>
  </si>
  <si>
    <t>14.</t>
  </si>
  <si>
    <t>Up to 8.79 please use spring cap number 171412341A.</t>
  </si>
  <si>
    <t>15.</t>
  </si>
  <si>
    <t>Excludes 4 wheel drive.</t>
  </si>
  <si>
    <t>16.</t>
  </si>
  <si>
    <t>original Volkswagen springs caps [and probably further Parts] might be necessary: 1H0412341 (big) or 357412341 A (small).</t>
  </si>
  <si>
    <t>17.</t>
  </si>
  <si>
    <t>Shorter sport shocks are required. The VOGTLAND suspension kits are covered with these shocks.</t>
  </si>
  <si>
    <t>18.</t>
  </si>
  <si>
    <t>Not suitable for serial or original sport suspension.</t>
  </si>
  <si>
    <t>19.</t>
  </si>
  <si>
    <t>Only front springs, torsion bars (or standard spring) on the rear axle.</t>
  </si>
  <si>
    <t>20.</t>
  </si>
  <si>
    <t>Only rear springs, torsion bars (or standard spring) on the front axle.</t>
  </si>
  <si>
    <t>21.</t>
  </si>
  <si>
    <t>All wheel/tire combinations are allowed which are released by the wheel type testing institution. The conditions in the wheel approval have to be kept, except when original suspension is required.</t>
  </si>
  <si>
    <t>22.</t>
  </si>
  <si>
    <t>At the VOGTLAND adjustable suspension kits are only the shock valvings in the front adjustable.</t>
  </si>
  <si>
    <t>23.</t>
  </si>
  <si>
    <t>Due to vehicle-specific tolerances a contact between the drive shaft and the anti-roll bar might occur. In such case it is requiered to install a modified anti-roll bar. For Coilover Sets use Order-No. 968 550 000 (Anti-roll bar conversion set without Xenon headlights). For Suspension Kits use a longer steering rod from your VW/Audi dealer.</t>
  </si>
  <si>
    <t>24.</t>
  </si>
  <si>
    <t>Height adjustable at the front and rear axle (threaded strut housings).</t>
  </si>
  <si>
    <t>25.</t>
  </si>
  <si>
    <t>Height adjustable at the front and rear axle (front axle threaded housings, rear axle threaded spring perch and separate shocks).</t>
  </si>
  <si>
    <t>26.</t>
  </si>
  <si>
    <t>Only height adjustable at the front axle (threaded strut housings), springs and shocks at the rear axle.</t>
  </si>
  <si>
    <t>27.</t>
  </si>
  <si>
    <t>May require the use of wheel spacers with original equipment tires and wheels.</t>
  </si>
  <si>
    <t>28.</t>
  </si>
  <si>
    <t>Self-leveling must be shut down.</t>
  </si>
  <si>
    <t>29.</t>
  </si>
  <si>
    <t>Height adjustable at the front (threaded strut housings), rear axle is adjustable with torsion spring adjustment.</t>
  </si>
  <si>
    <t>30.</t>
  </si>
  <si>
    <t>Installed shocks can be adjusted when installed.</t>
  </si>
  <si>
    <t>31.</t>
  </si>
  <si>
    <t>Installed shocks can not be adjusted when installed.</t>
  </si>
  <si>
    <t>32.</t>
  </si>
  <si>
    <t>The front turn lights (§76/756 EG), must be the min. height from 350 mm. Alfa part number: 46226968.</t>
  </si>
  <si>
    <t>33.</t>
  </si>
  <si>
    <t>Fore vehicles manufactured bevor 04/02, the piston rod is fastened to the support bearing with an arched disk (piston rod threads visible). Models built after 04/02, piston rod threads not visible.</t>
  </si>
  <si>
    <t>34.</t>
  </si>
  <si>
    <t>Only for vehicles which have rear dampers mounted below with M10 (1.0i, 1.2i, 1.7Di).</t>
  </si>
  <si>
    <t>35.</t>
  </si>
  <si>
    <t>Only for vehicles which have rear dampers mounted below with M14 (1.4i, 1.8i, 1.3CDTI, 1.7DTi, 1.7CDTi)</t>
  </si>
  <si>
    <t>36.</t>
  </si>
  <si>
    <t>Front shock: complete suspension strut. Partnumber: 966404, 966406, 966407, 966322, 960422, 969423, 960423, 960462.</t>
  </si>
  <si>
    <t>37.</t>
  </si>
  <si>
    <t>Front shock: cartidge</t>
  </si>
  <si>
    <t>38.</t>
  </si>
  <si>
    <t>Damper only suitable for European Cars.</t>
  </si>
  <si>
    <t>39.</t>
  </si>
  <si>
    <t>If the driveshaft-diameter is greater than 42, mm the max. aproved lowering is reduced 15 mm.</t>
  </si>
  <si>
    <t>40.</t>
  </si>
  <si>
    <t>The inside distance between the mountingbracket of the front Damper must be 27 mm.</t>
  </si>
  <si>
    <t>41.</t>
  </si>
  <si>
    <t>from chassis- number Y on the 10th position.</t>
  </si>
  <si>
    <t>42.</t>
  </si>
  <si>
    <t>For cars with 50 mm Suspension Strut.</t>
  </si>
  <si>
    <t>43.</t>
  </si>
  <si>
    <t>For cars with 55 mm Suspension Strut.</t>
  </si>
  <si>
    <t>44.</t>
  </si>
  <si>
    <t>For cars built from October 1991 up to May 1992 the upper attachment must be replaced by BMW Part Number 31.331.090.467.</t>
  </si>
  <si>
    <t>45.</t>
  </si>
  <si>
    <t>up to 1998 models (up to VIN: 8DX199999).</t>
  </si>
  <si>
    <t>46.</t>
  </si>
  <si>
    <t>steering rod 968220, 968221 for lowering above 40mm nessecary.</t>
  </si>
  <si>
    <t>47.</t>
  </si>
  <si>
    <t>After mounting the clearance between Wheel and Suspension Strut must be at least 5mm. If it is smaller you have to use wheel spacers.</t>
  </si>
  <si>
    <t>48.</t>
  </si>
  <si>
    <t>Audi: Model year up to 4.00, VW: Model year up to 9.99.</t>
  </si>
  <si>
    <t>49.</t>
  </si>
  <si>
    <t>Audi: Model year after 5.00, VW: Model year after 10.99.</t>
  </si>
  <si>
    <t>50.</t>
  </si>
  <si>
    <t>Without 16V, front bracket bolt distance 52 mm.</t>
  </si>
  <si>
    <t>51.</t>
  </si>
  <si>
    <t>Without 16V, front bracket bolt distance 54 mm.</t>
  </si>
  <si>
    <t>52.</t>
  </si>
  <si>
    <t>Without Rallye, TD, Genty, CT, CTI, GTI.</t>
  </si>
  <si>
    <t>53.</t>
  </si>
  <si>
    <t>Model year up to 08.04, without 2.0T, 3.0V6 CDTI, without IDS.</t>
  </si>
  <si>
    <t>54.</t>
  </si>
  <si>
    <t>Model year after 08.04, without 2.0T, 3.0V6 CDTI, without IDS.</t>
  </si>
  <si>
    <t>55.</t>
  </si>
  <si>
    <t>For models with eye-mounting at the rear.</t>
  </si>
  <si>
    <t>56.</t>
  </si>
  <si>
    <t>For models with fork-mounting at the rear.</t>
  </si>
  <si>
    <t>57.</t>
  </si>
  <si>
    <t>Not for models built after 2004</t>
  </si>
  <si>
    <t>58.</t>
  </si>
  <si>
    <t>On front shock check measurements for the bracket: inside width 23 mm, mounting hole distance 52 mm.</t>
  </si>
  <si>
    <t>59.</t>
  </si>
  <si>
    <t>Only for cars with four wheel drive (4WD).</t>
  </si>
  <si>
    <t>60.</t>
  </si>
  <si>
    <t>Additional OE equipment is needed on cars with EDC. Front (also 8 cyl. Engines) BMW-Part Number: Bearing 31331091709, Washer 31331116983, Dust Cap 31331110196. Rear BMW-Part Number: Bearing 33521091710, 33521090282, Washer 33521092986, Dustseal 31331137 932, Bumpstop 33531091031.</t>
  </si>
  <si>
    <t>The OE-air suspension is not removed. A rear sport shock is provided and used with the air susupension.</t>
  </si>
  <si>
    <t>62.</t>
  </si>
  <si>
    <t>Not for vehicles with electronic damping adjustment.</t>
  </si>
  <si>
    <t>63.</t>
  </si>
  <si>
    <t>For all cars built before 6/92 the use of different Top-Bearing assembly in the front is required. BMW-Part Number: Bearing 31336764947, Washer 31331116983, Dustseal 31331110196.</t>
  </si>
  <si>
    <t>64.</t>
  </si>
  <si>
    <t>Without electr. damping force adjustment, without IDS+</t>
  </si>
  <si>
    <t>65.</t>
  </si>
  <si>
    <t>For cars with self-leveling additional OE-parts are required: Audi Part Number: Bearing 8E0512121E, Springseat 8E0512149H, Bump stop 4B0512131Q</t>
  </si>
  <si>
    <t>66.</t>
  </si>
  <si>
    <t>Model specific plug and play adapter included</t>
  </si>
  <si>
    <t>67.</t>
  </si>
  <si>
    <t>Model specific plug and play adapter available as option</t>
  </si>
  <si>
    <t>68.</t>
  </si>
  <si>
    <t>Only for Cars with Air Suspension</t>
  </si>
  <si>
    <t>69.</t>
  </si>
  <si>
    <t>Only for Cars with ABC Suspension</t>
  </si>
  <si>
    <t>70.</t>
  </si>
  <si>
    <t>From VIN: Turbo: 4LA83740, S: 4LA48416, V6: 4LA01526, USA Turbo: 4LA93466, USA S: 4LA6&amp;74337, USA V6: 4LA21527</t>
  </si>
  <si>
    <t>71.</t>
  </si>
  <si>
    <t>Only for Multilink rear suspension</t>
  </si>
  <si>
    <t>72.</t>
  </si>
  <si>
    <t>Only for Twist-beam rear suspension</t>
  </si>
  <si>
    <t>73.</t>
  </si>
  <si>
    <t>Kit including shock absorbers up to model year 2009</t>
  </si>
  <si>
    <t>TÜV</t>
  </si>
  <si>
    <t>TÜV certificate existing. For Cars with a single operating permit (EBE) an approval regarding §21 StvZo is required. Sets without TÜV can be ordered for Export market.</t>
  </si>
  <si>
    <t>In development, please call.</t>
  </si>
  <si>
    <t>()</t>
  </si>
  <si>
    <t>Remarks in brackets only for Kits.</t>
  </si>
  <si>
    <t xml:space="preserve">    Place Dealer Information Here</t>
  </si>
</sst>
</file>

<file path=xl/styles.xml><?xml version="1.0" encoding="utf-8"?>
<styleSheet xmlns="http://schemas.openxmlformats.org/spreadsheetml/2006/main">
  <numFmts count="12">
    <numFmt numFmtId="176" formatCode="&quot;$&quot;#,##0.00"/>
    <numFmt numFmtId="177" formatCode="0.0"/>
    <numFmt numFmtId="178" formatCode="_ * #,##0_ ;_ * \-#,##0_ ;_ * &quot;-&quot;_ ;_ @_ "/>
    <numFmt numFmtId="179" formatCode="&quot; $&quot;#,##0.00&quot; &quot;;&quot; $&quot;&quot;(&quot;#,##0.00&quot;)&quot;;&quot; $&quot;&quot;-&quot;#&quot; &quot;;@&quot; &quot;"/>
    <numFmt numFmtId="42" formatCode="_(&quot;$&quot;* #,##0_);_(&quot;$&quot;* \(#,##0\);_(&quot;$&quot;* &quot;-&quot;_);_(@_)"/>
    <numFmt numFmtId="180" formatCode="#,##0.00&quot; &quot;[$€-407];[Red]&quot;-&quot;#,##0.00&quot; &quot;[$€-407]"/>
    <numFmt numFmtId="44" formatCode="_(&quot;$&quot;* #,##0.00_);_(&quot;$&quot;* \(#,##0.00\);_(&quot;$&quot;* &quot;-&quot;??_);_(@_)"/>
    <numFmt numFmtId="181" formatCode="_ * #,##0.00_ ;_ * \-#,##0.00_ ;_ * &quot;-&quot;??_ ;_ @_ "/>
    <numFmt numFmtId="182" formatCode="[$$-409]#,##0.00&quot; &quot;;&quot;-&quot;[$$-409]#,##0.00&quot; &quot;"/>
    <numFmt numFmtId="183" formatCode="&quot; DM&quot;#,##0.00&quot; &quot;;&quot; DM&quot;&quot;(&quot;#,##0.00&quot;)&quot;;&quot; DM&quot;&quot;-&quot;#&quot; &quot;;@&quot; &quot;"/>
    <numFmt numFmtId="184" formatCode="[$€]#,##0.00&quot; &quot;;[$€]&quot;(&quot;#,##0.00&quot;)&quot;;[$€]&quot;-&quot;#&quot; &quot;;@&quot; &quot;"/>
    <numFmt numFmtId="185" formatCode="0.00_ "/>
  </numFmts>
  <fonts count="54">
    <font>
      <sz val="11"/>
      <color theme="1"/>
      <name val="Arial"/>
      <charset val="134"/>
    </font>
    <font>
      <b/>
      <sz val="20"/>
      <color rgb="FF000000"/>
      <name val="Arial"/>
      <charset val="134"/>
    </font>
    <font>
      <b/>
      <sz val="12"/>
      <color theme="1"/>
      <name val="Arial"/>
      <charset val="134"/>
    </font>
    <font>
      <b/>
      <sz val="14"/>
      <color rgb="FF000000"/>
      <name val="Arial"/>
      <charset val="134"/>
    </font>
    <font>
      <sz val="16"/>
      <color theme="1"/>
      <name val="Arial"/>
      <charset val="134"/>
    </font>
    <font>
      <b/>
      <sz val="11"/>
      <color theme="1"/>
      <name val="Arial"/>
      <charset val="134"/>
    </font>
    <font>
      <b/>
      <sz val="14"/>
      <color theme="1"/>
      <name val="Arial"/>
      <charset val="134"/>
    </font>
    <font>
      <b/>
      <sz val="11"/>
      <color theme="0"/>
      <name val="Arial Black"/>
      <charset val="134"/>
    </font>
    <font>
      <b/>
      <sz val="11"/>
      <color theme="0"/>
      <name val="Arial"/>
      <charset val="134"/>
    </font>
    <font>
      <sz val="10"/>
      <color theme="1"/>
      <name val="Arial"/>
      <charset val="134"/>
    </font>
    <font>
      <b/>
      <sz val="10"/>
      <color theme="1"/>
      <name val="Arial"/>
      <charset val="134"/>
    </font>
    <font>
      <b/>
      <sz val="10"/>
      <color rgb="FF7030A0"/>
      <name val="Stencil"/>
      <charset val="134"/>
    </font>
    <font>
      <sz val="10"/>
      <color rgb="FF000000"/>
      <name val="Arial"/>
      <charset val="134"/>
    </font>
    <font>
      <sz val="11"/>
      <color rgb="FF000000"/>
      <name val="Arial"/>
      <charset val="134"/>
    </font>
    <font>
      <sz val="9"/>
      <color theme="1"/>
      <name val="Arial"/>
      <charset val="134"/>
    </font>
    <font>
      <sz val="8"/>
      <color theme="1"/>
      <name val="Arial"/>
      <charset val="134"/>
    </font>
    <font>
      <b/>
      <sz val="12"/>
      <color theme="0"/>
      <name val="Arial"/>
      <charset val="134"/>
    </font>
    <font>
      <b/>
      <sz val="12"/>
      <color theme="0"/>
      <name val="Arial Black"/>
      <charset val="134"/>
    </font>
    <font>
      <sz val="12"/>
      <color theme="0"/>
      <name val="Arial"/>
      <charset val="134"/>
    </font>
    <font>
      <b/>
      <sz val="10"/>
      <color theme="0"/>
      <name val="Arial"/>
      <charset val="134"/>
    </font>
    <font>
      <b/>
      <sz val="11"/>
      <color rgb="FF000000"/>
      <name val="Arial"/>
      <charset val="134"/>
    </font>
    <font>
      <sz val="10"/>
      <color rgb="FF7030A0"/>
      <name val="Stencil"/>
      <charset val="134"/>
    </font>
    <font>
      <sz val="10"/>
      <color rgb="FF7030A0"/>
      <name val="Arial"/>
      <charset val="134"/>
    </font>
    <font>
      <sz val="9"/>
      <color rgb="FF7030A0"/>
      <name val="Wingdings"/>
      <charset val="2"/>
    </font>
    <font>
      <b/>
      <sz val="9"/>
      <color rgb="FF7030A0"/>
      <name val="Arial"/>
      <charset val="134"/>
    </font>
    <font>
      <b/>
      <sz val="10"/>
      <color rgb="FF7030A0"/>
      <name val="Arial"/>
      <charset val="134"/>
    </font>
    <font>
      <b/>
      <sz val="12"/>
      <color rgb="FF7030A0"/>
      <name val="Arial"/>
      <charset val="134"/>
    </font>
    <font>
      <b/>
      <sz val="11"/>
      <color rgb="FF7030A0"/>
      <name val="Arial"/>
      <charset val="134"/>
    </font>
    <font>
      <sz val="10"/>
      <color rgb="FF7030A0"/>
      <name val="Wingdings"/>
      <charset val="2"/>
    </font>
    <font>
      <sz val="12"/>
      <color theme="1"/>
      <name val="Arial"/>
      <charset val="134"/>
    </font>
    <font>
      <b/>
      <sz val="12"/>
      <color rgb="FF000000"/>
      <name val="Arial"/>
      <charset val="134"/>
    </font>
    <font>
      <sz val="11"/>
      <color theme="1"/>
      <name val="Calibri"/>
      <charset val="134"/>
      <scheme val="minor"/>
    </font>
    <font>
      <sz val="11"/>
      <color rgb="FFFF0000"/>
      <name val="Calibri"/>
      <charset val="0"/>
      <scheme val="minor"/>
    </font>
    <font>
      <sz val="11"/>
      <color theme="1"/>
      <name val="Calibri"/>
      <charset val="0"/>
      <scheme val="minor"/>
    </font>
    <font>
      <b/>
      <sz val="11"/>
      <color rgb="FFFFFFFF"/>
      <name val="Calibri"/>
      <charset val="0"/>
      <scheme val="minor"/>
    </font>
    <font>
      <b/>
      <sz val="11"/>
      <color theme="3"/>
      <name val="Calibri"/>
      <charset val="134"/>
      <scheme val="minor"/>
    </font>
    <font>
      <sz val="11"/>
      <color rgb="FF006100"/>
      <name val="Calibri"/>
      <charset val="0"/>
      <scheme val="minor"/>
    </font>
    <font>
      <b/>
      <sz val="18"/>
      <color theme="3"/>
      <name val="Calibri"/>
      <charset val="134"/>
      <scheme val="minor"/>
    </font>
    <font>
      <b/>
      <sz val="11"/>
      <color rgb="FFFA7D00"/>
      <name val="Calibri"/>
      <charset val="0"/>
      <scheme val="minor"/>
    </font>
    <font>
      <b/>
      <i/>
      <u/>
      <sz val="11"/>
      <color theme="1"/>
      <name val="Arial"/>
      <charset val="134"/>
    </font>
    <font>
      <sz val="11"/>
      <color rgb="FF9C6500"/>
      <name val="Calibri"/>
      <charset val="0"/>
      <scheme val="minor"/>
    </font>
    <font>
      <sz val="11"/>
      <color rgb="FF9C0006"/>
      <name val="Calibri"/>
      <charset val="0"/>
      <scheme val="minor"/>
    </font>
    <font>
      <sz val="11"/>
      <color theme="0"/>
      <name val="Calibri"/>
      <charset val="0"/>
      <scheme val="minor"/>
    </font>
    <font>
      <b/>
      <sz val="11"/>
      <color theme="1"/>
      <name val="Calibri"/>
      <charset val="0"/>
      <scheme val="minor"/>
    </font>
    <font>
      <sz val="10"/>
      <name val="Arial"/>
      <charset val="134"/>
    </font>
    <font>
      <sz val="11"/>
      <color rgb="FFFA7D00"/>
      <name val="Calibri"/>
      <charset val="0"/>
      <scheme val="minor"/>
    </font>
    <font>
      <u/>
      <sz val="11"/>
      <color rgb="FF0000FF"/>
      <name val="Calibri"/>
      <charset val="0"/>
      <scheme val="minor"/>
    </font>
    <font>
      <sz val="11"/>
      <color rgb="FF3F3F76"/>
      <name val="Calibri"/>
      <charset val="0"/>
      <scheme val="minor"/>
    </font>
    <font>
      <b/>
      <i/>
      <sz val="16"/>
      <color theme="1"/>
      <name val="Arial"/>
      <charset val="134"/>
    </font>
    <font>
      <i/>
      <sz val="11"/>
      <color rgb="FF7F7F7F"/>
      <name val="Calibri"/>
      <charset val="0"/>
      <scheme val="minor"/>
    </font>
    <font>
      <b/>
      <sz val="15"/>
      <color theme="3"/>
      <name val="Calibri"/>
      <charset val="134"/>
      <scheme val="minor"/>
    </font>
    <font>
      <b/>
      <sz val="13"/>
      <color theme="3"/>
      <name val="Calibri"/>
      <charset val="134"/>
      <scheme val="minor"/>
    </font>
    <font>
      <u/>
      <sz val="11"/>
      <color rgb="FF800080"/>
      <name val="Calibri"/>
      <charset val="0"/>
      <scheme val="minor"/>
    </font>
    <font>
      <b/>
      <sz val="11"/>
      <color rgb="FF3F3F3F"/>
      <name val="Calibri"/>
      <charset val="0"/>
      <scheme val="minor"/>
    </font>
  </fonts>
  <fills count="42">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6"/>
        <bgColor rgb="FF000000"/>
      </patternFill>
    </fill>
    <fill>
      <patternFill patternType="solid">
        <fgColor theme="1" tint="0.349986266670736"/>
        <bgColor indexed="64"/>
      </patternFill>
    </fill>
    <fill>
      <patternFill patternType="solid">
        <fgColor theme="1" tint="0.499984740745262"/>
        <bgColor rgb="FFC0C0C0"/>
      </patternFill>
    </fill>
    <fill>
      <patternFill patternType="solid">
        <fgColor theme="2"/>
        <bgColor rgb="FFFFFFFF"/>
      </patternFill>
    </fill>
    <fill>
      <patternFill patternType="solid">
        <fgColor rgb="FFFFFFFF"/>
        <bgColor rgb="FFFFFFFF"/>
      </patternFill>
    </fill>
    <fill>
      <patternFill patternType="solid">
        <fgColor theme="0"/>
        <bgColor rgb="FFFFFFFF"/>
      </patternFill>
    </fill>
    <fill>
      <patternFill patternType="solid">
        <fgColor theme="0" tint="-0.149998474074526"/>
        <bgColor indexed="64"/>
      </patternFill>
    </fill>
    <fill>
      <patternFill patternType="solid">
        <fgColor theme="9" tint="0.799981688894314"/>
        <bgColor indexed="64"/>
      </patternFill>
    </fill>
    <fill>
      <patternFill patternType="solid">
        <fgColor rgb="FFA5A5A5"/>
        <bgColor indexed="64"/>
      </patternFill>
    </fill>
    <fill>
      <patternFill patternType="solid">
        <fgColor rgb="FFC6EFCE"/>
        <bgColor indexed="64"/>
      </patternFill>
    </fill>
    <fill>
      <patternFill patternType="solid">
        <fgColor rgb="FFF2F2F2"/>
        <bgColor indexed="64"/>
      </patternFill>
    </fill>
    <fill>
      <patternFill patternType="solid">
        <fgColor theme="7"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4"/>
        <bgColor indexed="64"/>
      </patternFill>
    </fill>
    <fill>
      <patternFill patternType="solid">
        <fgColor rgb="FFFFFFCC"/>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8"/>
        <bgColor indexed="64"/>
      </patternFill>
    </fill>
    <fill>
      <patternFill patternType="solid">
        <fgColor theme="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rgb="FFFFCC99"/>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bgColor indexed="64"/>
      </patternFill>
    </fill>
  </fills>
  <borders count="35">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style="thin">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65">
    <xf numFmtId="0" fontId="0" fillId="0" borderId="0"/>
    <xf numFmtId="183" fontId="9" fillId="0" borderId="0"/>
    <xf numFmtId="0" fontId="48" fillId="0" borderId="0">
      <alignment horizontal="center"/>
    </xf>
    <xf numFmtId="0" fontId="48" fillId="0" borderId="0">
      <alignment horizontal="center" textRotation="90"/>
    </xf>
    <xf numFmtId="0" fontId="9" fillId="0" borderId="0"/>
    <xf numFmtId="0" fontId="44" fillId="0" borderId="0"/>
    <xf numFmtId="0" fontId="9" fillId="0" borderId="0"/>
    <xf numFmtId="0" fontId="9" fillId="0" borderId="0"/>
    <xf numFmtId="0" fontId="42" fillId="40" borderId="0" applyNumberFormat="0" applyBorder="0" applyAlignment="0" applyProtection="0">
      <alignment vertical="center"/>
    </xf>
    <xf numFmtId="0" fontId="33" fillId="27" borderId="0" applyNumberFormat="0" applyBorder="0" applyAlignment="0" applyProtection="0">
      <alignment vertical="center"/>
    </xf>
    <xf numFmtId="0" fontId="42" fillId="20" borderId="0" applyNumberFormat="0" applyBorder="0" applyAlignment="0" applyProtection="0">
      <alignment vertical="center"/>
    </xf>
    <xf numFmtId="0" fontId="9" fillId="0" borderId="0"/>
    <xf numFmtId="0" fontId="42" fillId="41" borderId="0" applyNumberFormat="0" applyBorder="0" applyAlignment="0" applyProtection="0">
      <alignment vertical="center"/>
    </xf>
    <xf numFmtId="0" fontId="33" fillId="35" borderId="0" applyNumberFormat="0" applyBorder="0" applyAlignment="0" applyProtection="0">
      <alignment vertical="center"/>
    </xf>
    <xf numFmtId="0" fontId="39" fillId="0" borderId="0"/>
    <xf numFmtId="0" fontId="33" fillId="39" borderId="0" applyNumberFormat="0" applyBorder="0" applyAlignment="0" applyProtection="0">
      <alignment vertical="center"/>
    </xf>
    <xf numFmtId="0" fontId="42" fillId="34" borderId="0" applyNumberFormat="0" applyBorder="0" applyAlignment="0" applyProtection="0">
      <alignment vertical="center"/>
    </xf>
    <xf numFmtId="180" fontId="39" fillId="0" borderId="0"/>
    <xf numFmtId="0" fontId="42" fillId="32" borderId="0" applyNumberFormat="0" applyBorder="0" applyAlignment="0" applyProtection="0">
      <alignment vertical="center"/>
    </xf>
    <xf numFmtId="0" fontId="33" fillId="38" borderId="0" applyNumberFormat="0" applyBorder="0" applyAlignment="0" applyProtection="0">
      <alignment vertical="center"/>
    </xf>
    <xf numFmtId="0" fontId="9" fillId="0" borderId="0"/>
    <xf numFmtId="0" fontId="42" fillId="31" borderId="0" applyNumberFormat="0" applyBorder="0" applyAlignment="0" applyProtection="0">
      <alignment vertical="center"/>
    </xf>
    <xf numFmtId="0" fontId="45" fillId="0" borderId="32" applyNumberFormat="0" applyFill="0" applyAlignment="0" applyProtection="0">
      <alignment vertical="center"/>
    </xf>
    <xf numFmtId="0" fontId="33" fillId="30" borderId="0" applyNumberFormat="0" applyBorder="0" applyAlignment="0" applyProtection="0">
      <alignment vertical="center"/>
    </xf>
    <xf numFmtId="0" fontId="42" fillId="29" borderId="0" applyNumberFormat="0" applyBorder="0" applyAlignment="0" applyProtection="0">
      <alignment vertical="center"/>
    </xf>
    <xf numFmtId="184" fontId="9" fillId="0" borderId="0"/>
    <xf numFmtId="0" fontId="42" fillId="28" borderId="0" applyNumberFormat="0" applyBorder="0" applyAlignment="0" applyProtection="0">
      <alignment vertical="center"/>
    </xf>
    <xf numFmtId="0" fontId="33" fillId="26" borderId="0" applyNumberFormat="0" applyBorder="0" applyAlignment="0" applyProtection="0">
      <alignment vertical="center"/>
    </xf>
    <xf numFmtId="179" fontId="9" fillId="0" borderId="0"/>
    <xf numFmtId="0" fontId="44" fillId="0" borderId="0"/>
    <xf numFmtId="0" fontId="33" fillId="37" borderId="0" applyNumberFormat="0" applyBorder="0" applyAlignment="0" applyProtection="0">
      <alignment vertical="center"/>
    </xf>
    <xf numFmtId="0" fontId="42" fillId="33" borderId="0" applyNumberFormat="0" applyBorder="0" applyAlignment="0" applyProtection="0">
      <alignment vertical="center"/>
    </xf>
    <xf numFmtId="0" fontId="33" fillId="22" borderId="0" applyNumberFormat="0" applyBorder="0" applyAlignment="0" applyProtection="0">
      <alignment vertical="center"/>
    </xf>
    <xf numFmtId="0" fontId="33" fillId="21" borderId="0" applyNumberFormat="0" applyBorder="0" applyAlignment="0" applyProtection="0">
      <alignment vertical="center"/>
    </xf>
    <xf numFmtId="0" fontId="9" fillId="0" borderId="0"/>
    <xf numFmtId="0" fontId="42" fillId="18" borderId="0" applyNumberFormat="0" applyBorder="0" applyAlignment="0" applyProtection="0">
      <alignment vertical="center"/>
    </xf>
    <xf numFmtId="0" fontId="40" fillId="16" borderId="0" applyNumberFormat="0" applyBorder="0" applyAlignment="0" applyProtection="0">
      <alignment vertical="center"/>
    </xf>
    <xf numFmtId="0" fontId="42" fillId="23" borderId="0" applyNumberFormat="0" applyBorder="0" applyAlignment="0" applyProtection="0">
      <alignment vertical="center"/>
    </xf>
    <xf numFmtId="0" fontId="41" fillId="17" borderId="0" applyNumberFormat="0" applyBorder="0" applyAlignment="0" applyProtection="0">
      <alignment vertical="center"/>
    </xf>
    <xf numFmtId="0" fontId="33" fillId="15" borderId="0" applyNumberFormat="0" applyBorder="0" applyAlignment="0" applyProtection="0">
      <alignment vertical="center"/>
    </xf>
    <xf numFmtId="0" fontId="43" fillId="0" borderId="31" applyNumberFormat="0" applyFill="0" applyAlignment="0" applyProtection="0">
      <alignment vertical="center"/>
    </xf>
    <xf numFmtId="0" fontId="53" fillId="14" borderId="34" applyNumberFormat="0" applyAlignment="0" applyProtection="0">
      <alignment vertical="center"/>
    </xf>
    <xf numFmtId="44" fontId="0" fillId="0" borderId="0" applyFont="0" applyFill="0" applyBorder="0" applyAlignment="0" applyProtection="0"/>
    <xf numFmtId="0" fontId="33" fillId="25" borderId="0" applyNumberFormat="0" applyBorder="0" applyAlignment="0" applyProtection="0">
      <alignment vertical="center"/>
    </xf>
    <xf numFmtId="0" fontId="0" fillId="19" borderId="23" applyNumberFormat="0" applyFont="0" applyAlignment="0" applyProtection="0"/>
    <xf numFmtId="0" fontId="47" fillId="36" borderId="30" applyNumberFormat="0" applyAlignment="0" applyProtection="0">
      <alignment vertical="center"/>
    </xf>
    <xf numFmtId="0" fontId="35" fillId="0" borderId="0" applyNumberFormat="0" applyFill="0" applyBorder="0" applyAlignment="0" applyProtection="0">
      <alignment vertical="center"/>
    </xf>
    <xf numFmtId="0" fontId="38" fillId="14" borderId="30" applyNumberFormat="0" applyAlignment="0" applyProtection="0">
      <alignment vertical="center"/>
    </xf>
    <xf numFmtId="0" fontId="36" fillId="13" borderId="0" applyNumberFormat="0" applyBorder="0" applyAlignment="0" applyProtection="0">
      <alignment vertical="center"/>
    </xf>
    <xf numFmtId="0" fontId="35" fillId="0" borderId="29" applyNumberFormat="0" applyFill="0" applyAlignment="0" applyProtection="0">
      <alignment vertical="center"/>
    </xf>
    <xf numFmtId="0" fontId="49" fillId="0" borderId="0" applyNumberFormat="0" applyFill="0" applyBorder="0" applyAlignment="0" applyProtection="0">
      <alignment vertical="center"/>
    </xf>
    <xf numFmtId="0" fontId="50" fillId="0" borderId="33" applyNumberFormat="0" applyFill="0" applyAlignment="0" applyProtection="0">
      <alignment vertical="center"/>
    </xf>
    <xf numFmtId="178" fontId="31" fillId="0" borderId="0" applyFont="0" applyFill="0" applyBorder="0" applyAlignment="0" applyProtection="0">
      <alignment vertical="center"/>
    </xf>
    <xf numFmtId="0" fontId="33" fillId="11" borderId="0" applyNumberFormat="0" applyBorder="0" applyAlignment="0" applyProtection="0">
      <alignment vertical="center"/>
    </xf>
    <xf numFmtId="0" fontId="37" fillId="0" borderId="0" applyNumberFormat="0" applyFill="0" applyBorder="0" applyAlignment="0" applyProtection="0">
      <alignment vertical="center"/>
    </xf>
    <xf numFmtId="42" fontId="31" fillId="0" borderId="0" applyFont="0" applyFill="0" applyBorder="0" applyAlignment="0" applyProtection="0">
      <alignment vertical="center"/>
    </xf>
    <xf numFmtId="0" fontId="3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1" fillId="0" borderId="33" applyNumberFormat="0" applyFill="0" applyAlignment="0" applyProtection="0">
      <alignment vertical="center"/>
    </xf>
    <xf numFmtId="181" fontId="31" fillId="0" borderId="0" applyFont="0" applyFill="0" applyBorder="0" applyAlignment="0" applyProtection="0">
      <alignment vertical="center"/>
    </xf>
    <xf numFmtId="0" fontId="34" fillId="12" borderId="28" applyNumberFormat="0" applyAlignment="0" applyProtection="0">
      <alignment vertical="center"/>
    </xf>
    <xf numFmtId="0" fontId="42" fillId="24" borderId="0" applyNumberFormat="0" applyBorder="0" applyAlignment="0" applyProtection="0">
      <alignment vertical="center"/>
    </xf>
    <xf numFmtId="9" fontId="31" fillId="0" borderId="0" applyFont="0" applyFill="0" applyBorder="0" applyAlignment="0" applyProtection="0">
      <alignment vertical="center"/>
    </xf>
    <xf numFmtId="0" fontId="9" fillId="0" borderId="0"/>
    <xf numFmtId="0" fontId="46" fillId="0" borderId="0" applyNumberFormat="0" applyFill="0" applyBorder="0" applyAlignment="0" applyProtection="0">
      <alignment vertical="center"/>
    </xf>
  </cellStyleXfs>
  <cellXfs count="303">
    <xf numFmtId="0" fontId="0" fillId="0" borderId="0" xfId="0"/>
    <xf numFmtId="0" fontId="0" fillId="0" borderId="0" xfId="0" applyBorder="1"/>
    <xf numFmtId="0" fontId="1" fillId="0" borderId="0" xfId="0" applyFont="1" applyBorder="1" applyAlignment="1">
      <alignment horizontal="center" vertical="center"/>
    </xf>
    <xf numFmtId="0" fontId="2" fillId="0" borderId="0" xfId="0" applyFont="1" applyBorder="1"/>
    <xf numFmtId="0" fontId="0" fillId="0" borderId="1" xfId="0" applyBorder="1"/>
    <xf numFmtId="0" fontId="3" fillId="2" borderId="2" xfId="0" applyFont="1" applyFill="1" applyBorder="1" applyAlignment="1">
      <alignment vertical="center"/>
    </xf>
    <xf numFmtId="0" fontId="0" fillId="2" borderId="2" xfId="0" applyFill="1" applyBorder="1"/>
    <xf numFmtId="0" fontId="0" fillId="0" borderId="3" xfId="0" applyBorder="1"/>
    <xf numFmtId="0" fontId="3" fillId="2" borderId="0" xfId="0" applyFont="1" applyFill="1" applyBorder="1" applyAlignment="1">
      <alignment vertical="center"/>
    </xf>
    <xf numFmtId="0" fontId="0" fillId="2" borderId="0" xfId="0" applyFill="1" applyBorder="1"/>
    <xf numFmtId="0" fontId="4" fillId="2" borderId="0" xfId="0" applyFont="1" applyFill="1" applyBorder="1"/>
    <xf numFmtId="0" fontId="0" fillId="0" borderId="4" xfId="0" applyBorder="1"/>
    <xf numFmtId="0" fontId="3" fillId="2" borderId="5" xfId="0" applyFont="1" applyFill="1" applyBorder="1" applyAlignment="1">
      <alignment vertical="center"/>
    </xf>
    <xf numFmtId="0" fontId="0" fillId="2" borderId="5" xfId="0" applyFill="1" applyBorder="1"/>
    <xf numFmtId="0" fontId="5" fillId="0" borderId="0" xfId="0" applyFont="1" applyBorder="1" applyAlignment="1">
      <alignment horizontal="center" vertical="center"/>
    </xf>
    <xf numFmtId="0" fontId="5" fillId="0" borderId="0" xfId="0" applyFont="1" applyFill="1" applyBorder="1" applyAlignment="1">
      <alignment horizontal="center" vertical="center"/>
    </xf>
    <xf numFmtId="0" fontId="0" fillId="2" borderId="6" xfId="0" applyFill="1" applyBorder="1"/>
    <xf numFmtId="0" fontId="0" fillId="2" borderId="7" xfId="0" applyFill="1" applyBorder="1"/>
    <xf numFmtId="0" fontId="0" fillId="2" borderId="8" xfId="0" applyFill="1" applyBorder="1"/>
    <xf numFmtId="0" fontId="0" fillId="0" borderId="0" xfId="0" applyFont="1" applyAlignment="1">
      <alignment horizontal="left" wrapText="1"/>
    </xf>
    <xf numFmtId="49" fontId="0" fillId="0" borderId="0" xfId="0" applyNumberFormat="1" applyFont="1" applyAlignment="1">
      <alignment wrapText="1"/>
    </xf>
    <xf numFmtId="0" fontId="0" fillId="0" borderId="0" xfId="0" applyFont="1" applyAlignment="1">
      <alignment wrapText="1"/>
    </xf>
    <xf numFmtId="49" fontId="6" fillId="3" borderId="0" xfId="0" applyNumberFormat="1" applyFont="1" applyFill="1" applyAlignment="1">
      <alignment horizontal="center" vertical="center" wrapText="1" readingOrder="1"/>
    </xf>
    <xf numFmtId="49" fontId="0" fillId="0" borderId="0" xfId="0" applyNumberFormat="1" applyFont="1" applyAlignment="1">
      <alignment horizontal="left" wrapText="1"/>
    </xf>
    <xf numFmtId="49" fontId="5" fillId="0" borderId="9" xfId="0" applyNumberFormat="1" applyFont="1" applyBorder="1" applyAlignment="1">
      <alignment horizontal="center" vertical="top" wrapText="1" readingOrder="1"/>
    </xf>
    <xf numFmtId="49" fontId="5" fillId="0" borderId="9" xfId="0" applyNumberFormat="1" applyFont="1" applyBorder="1" applyAlignment="1">
      <alignment horizontal="left" vertical="top" wrapText="1" readingOrder="1"/>
    </xf>
    <xf numFmtId="49" fontId="5" fillId="0" borderId="0" xfId="0" applyNumberFormat="1" applyFont="1" applyAlignment="1">
      <alignment horizontal="left" vertical="top" wrapText="1" readingOrder="1"/>
    </xf>
    <xf numFmtId="49" fontId="5" fillId="3" borderId="9" xfId="0" applyNumberFormat="1" applyFont="1" applyFill="1" applyBorder="1" applyAlignment="1">
      <alignment horizontal="left" vertical="top" wrapText="1" readingOrder="1"/>
    </xf>
    <xf numFmtId="0" fontId="5" fillId="0" borderId="0" xfId="0" applyFont="1" applyAlignment="1"/>
    <xf numFmtId="0" fontId="0" fillId="0" borderId="0" xfId="0" applyFill="1" applyAlignment="1"/>
    <xf numFmtId="0" fontId="0" fillId="0" borderId="0" xfId="0" applyAlignment="1"/>
    <xf numFmtId="0" fontId="0" fillId="0" borderId="0" xfId="0" applyAlignment="1">
      <alignment horizontal="center"/>
    </xf>
    <xf numFmtId="0" fontId="0" fillId="0" borderId="0" xfId="0" applyAlignment="1">
      <alignment horizontal="right"/>
    </xf>
    <xf numFmtId="0" fontId="7" fillId="4" borderId="10" xfId="0" applyFont="1" applyFill="1" applyBorder="1" applyAlignment="1">
      <alignment vertical="center" wrapText="1"/>
    </xf>
    <xf numFmtId="49" fontId="8" fillId="4" borderId="11" xfId="0" applyNumberFormat="1"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0" fillId="3" borderId="9" xfId="0" applyFont="1" applyFill="1" applyBorder="1" applyAlignment="1">
      <alignment vertical="center" wrapText="1"/>
    </xf>
    <xf numFmtId="49" fontId="0" fillId="3" borderId="9" xfId="0" applyNumberFormat="1" applyFont="1" applyFill="1" applyBorder="1" applyAlignment="1">
      <alignment horizontal="center" vertical="center" wrapText="1"/>
    </xf>
    <xf numFmtId="177" fontId="0" fillId="3" borderId="9" xfId="0" applyNumberFormat="1" applyFont="1" applyFill="1" applyBorder="1" applyAlignment="1">
      <alignment horizontal="center" vertical="center" wrapText="1"/>
    </xf>
    <xf numFmtId="0" fontId="0" fillId="0" borderId="9" xfId="0" applyFont="1" applyFill="1" applyBorder="1" applyAlignment="1">
      <alignment vertical="center" wrapText="1"/>
    </xf>
    <xf numFmtId="49" fontId="0" fillId="0" borderId="9" xfId="0" applyNumberFormat="1" applyFont="1" applyFill="1" applyBorder="1" applyAlignment="1">
      <alignment horizontal="center" vertical="center" wrapText="1"/>
    </xf>
    <xf numFmtId="177" fontId="0" fillId="0" borderId="9" xfId="0" applyNumberFormat="1" applyFont="1" applyFill="1" applyBorder="1" applyAlignment="1">
      <alignment horizontal="center" vertical="center" wrapText="1"/>
    </xf>
    <xf numFmtId="49" fontId="0" fillId="2" borderId="9" xfId="0" applyNumberFormat="1" applyFont="1" applyFill="1" applyBorder="1" applyAlignment="1">
      <alignment horizontal="center" vertical="center" wrapText="1"/>
    </xf>
    <xf numFmtId="177" fontId="0" fillId="2" borderId="9" xfId="0" applyNumberFormat="1" applyFont="1" applyFill="1" applyBorder="1" applyAlignment="1">
      <alignment horizontal="center" vertical="center" wrapText="1"/>
    </xf>
    <xf numFmtId="177" fontId="8" fillId="4" borderId="11" xfId="0" applyNumberFormat="1" applyFont="1" applyFill="1" applyBorder="1" applyAlignment="1">
      <alignment horizontal="center" vertical="center"/>
    </xf>
    <xf numFmtId="0" fontId="8" fillId="4" borderId="11" xfId="0" applyFont="1" applyFill="1" applyBorder="1" applyAlignment="1">
      <alignment horizontal="center" vertical="center"/>
    </xf>
    <xf numFmtId="176" fontId="8" fillId="5" borderId="9" xfId="42" applyNumberFormat="1" applyFont="1" applyFill="1" applyBorder="1" applyAlignment="1" applyProtection="1">
      <alignment horizontal="center" vertical="center"/>
      <protection locked="0"/>
    </xf>
    <xf numFmtId="0" fontId="2" fillId="0" borderId="12" xfId="0" applyFont="1" applyFill="1" applyBorder="1" applyAlignment="1">
      <alignment horizontal="center" vertical="center" wrapText="1"/>
    </xf>
    <xf numFmtId="0" fontId="0"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176" fontId="5" fillId="3" borderId="9" xfId="42" applyNumberFormat="1" applyFont="1" applyFill="1" applyBorder="1" applyAlignment="1" applyProtection="1">
      <alignment horizontal="right" vertical="center"/>
      <protection locked="0"/>
    </xf>
    <xf numFmtId="0" fontId="0" fillId="0" borderId="9" xfId="0" applyFont="1" applyFill="1" applyBorder="1" applyAlignment="1">
      <alignment horizontal="center" vertical="center" wrapText="1"/>
    </xf>
    <xf numFmtId="0" fontId="5" fillId="0" borderId="10" xfId="0" applyFont="1" applyFill="1" applyBorder="1" applyAlignment="1">
      <alignment horizontal="center" vertical="center" wrapText="1"/>
    </xf>
    <xf numFmtId="176" fontId="5" fillId="0" borderId="9" xfId="42" applyNumberFormat="1" applyFont="1" applyFill="1" applyBorder="1" applyAlignment="1" applyProtection="1">
      <alignment horizontal="right" vertical="center"/>
      <protection locked="0"/>
    </xf>
    <xf numFmtId="0" fontId="0" fillId="2" borderId="9" xfId="0" applyFont="1" applyFill="1" applyBorder="1" applyAlignment="1">
      <alignment horizontal="center" vertical="center" wrapText="1"/>
    </xf>
    <xf numFmtId="0" fontId="5" fillId="2" borderId="10" xfId="0" applyFont="1" applyFill="1" applyBorder="1" applyAlignment="1">
      <alignment horizontal="center" vertical="center" wrapText="1"/>
    </xf>
    <xf numFmtId="176" fontId="5" fillId="2" borderId="9" xfId="42" applyNumberFormat="1" applyFont="1" applyFill="1" applyBorder="1" applyAlignment="1" applyProtection="1">
      <alignment horizontal="right" vertical="center"/>
      <protection locked="0"/>
    </xf>
    <xf numFmtId="176" fontId="5" fillId="0" borderId="9" xfId="42" applyNumberFormat="1" applyFont="1" applyFill="1" applyBorder="1" applyAlignment="1" applyProtection="1">
      <alignment vertical="center"/>
      <protection locked="0"/>
    </xf>
    <xf numFmtId="0" fontId="5" fillId="0" borderId="13" xfId="0" applyFont="1" applyBorder="1"/>
    <xf numFmtId="0" fontId="5" fillId="0" borderId="0" xfId="0" applyFont="1" applyBorder="1" applyAlignment="1">
      <alignment vertical="center"/>
    </xf>
    <xf numFmtId="0" fontId="0" fillId="0" borderId="0" xfId="0" applyFont="1" applyBorder="1"/>
    <xf numFmtId="0" fontId="0" fillId="0" borderId="0" xfId="0" applyFont="1" applyBorder="1" applyAlignment="1"/>
    <xf numFmtId="0" fontId="0" fillId="0" borderId="0" xfId="0" applyFont="1" applyBorder="1" applyAlignment="1">
      <alignment vertical="center"/>
    </xf>
    <xf numFmtId="0" fontId="9" fillId="0" borderId="0" xfId="0" applyFont="1" applyBorder="1" applyAlignment="1">
      <alignment vertical="center" wrapText="1"/>
    </xf>
    <xf numFmtId="49" fontId="9" fillId="0" borderId="0" xfId="0" applyNumberFormat="1" applyFont="1" applyBorder="1" applyAlignment="1">
      <alignment vertical="center" wrapText="1"/>
    </xf>
    <xf numFmtId="0" fontId="10" fillId="0" borderId="0" xfId="0" applyFont="1" applyBorder="1" applyAlignment="1">
      <alignment vertical="center" wrapText="1"/>
    </xf>
    <xf numFmtId="0" fontId="9" fillId="0" borderId="0" xfId="0" applyFont="1" applyBorder="1"/>
    <xf numFmtId="0" fontId="8" fillId="6" borderId="9" xfId="0" applyFont="1" applyFill="1" applyBorder="1" applyAlignment="1">
      <alignment horizontal="center" vertical="center" wrapText="1"/>
    </xf>
    <xf numFmtId="49" fontId="8" fillId="6" borderId="9" xfId="0" applyNumberFormat="1" applyFont="1" applyFill="1" applyBorder="1" applyAlignment="1">
      <alignment horizontal="center" vertical="center" wrapText="1"/>
    </xf>
    <xf numFmtId="0" fontId="7" fillId="4" borderId="10" xfId="0" applyFont="1" applyFill="1" applyBorder="1" applyAlignment="1">
      <alignment horizontal="left" vertical="center" wrapText="1"/>
    </xf>
    <xf numFmtId="0" fontId="7" fillId="4" borderId="11" xfId="0" applyFont="1" applyFill="1" applyBorder="1" applyAlignment="1">
      <alignment horizontal="left" vertical="center" wrapText="1"/>
    </xf>
    <xf numFmtId="0" fontId="0" fillId="7" borderId="9" xfId="0" applyFont="1" applyFill="1" applyBorder="1" applyAlignment="1">
      <alignment horizontal="left" vertical="center" wrapText="1"/>
    </xf>
    <xf numFmtId="49" fontId="0" fillId="7" borderId="9" xfId="0" applyNumberFormat="1" applyFont="1" applyFill="1" applyBorder="1" applyAlignment="1">
      <alignment horizontal="center" vertical="center" wrapText="1"/>
    </xf>
    <xf numFmtId="177" fontId="0" fillId="7" borderId="9" xfId="0" applyNumberFormat="1" applyFont="1" applyFill="1" applyBorder="1" applyAlignment="1">
      <alignment horizontal="center" vertical="center" wrapText="1"/>
    </xf>
    <xf numFmtId="0" fontId="0" fillId="7" borderId="9" xfId="0" applyFont="1" applyFill="1" applyBorder="1" applyAlignment="1">
      <alignment horizontal="center" vertical="center" wrapText="1"/>
    </xf>
    <xf numFmtId="0" fontId="0" fillId="8" borderId="9" xfId="0" applyFont="1" applyFill="1" applyBorder="1" applyAlignment="1">
      <alignment horizontal="left" vertical="center" wrapText="1"/>
    </xf>
    <xf numFmtId="49" fontId="0" fillId="8" borderId="9" xfId="0" applyNumberFormat="1" applyFont="1" applyFill="1" applyBorder="1" applyAlignment="1">
      <alignment horizontal="center" vertical="center" wrapText="1"/>
    </xf>
    <xf numFmtId="177" fontId="0" fillId="8" borderId="9" xfId="0" applyNumberFormat="1" applyFont="1" applyFill="1" applyBorder="1" applyAlignment="1">
      <alignment horizontal="center" vertical="center" wrapText="1"/>
    </xf>
    <xf numFmtId="0" fontId="0" fillId="8" borderId="9" xfId="0" applyFont="1" applyFill="1" applyBorder="1" applyAlignment="1">
      <alignment horizontal="center" vertical="center" wrapText="1"/>
    </xf>
    <xf numFmtId="0" fontId="0" fillId="8" borderId="9" xfId="0" applyFont="1" applyFill="1" applyBorder="1" applyAlignment="1">
      <alignment horizontal="left" vertical="center"/>
    </xf>
    <xf numFmtId="49" fontId="0" fillId="8" borderId="9" xfId="0" applyNumberFormat="1" applyFont="1" applyFill="1" applyBorder="1" applyAlignment="1">
      <alignment horizontal="center" vertical="center"/>
    </xf>
    <xf numFmtId="177" fontId="0" fillId="8" borderId="9" xfId="0" applyNumberFormat="1" applyFont="1" applyFill="1" applyBorder="1" applyAlignment="1">
      <alignment horizontal="center" vertical="center"/>
    </xf>
    <xf numFmtId="0" fontId="0" fillId="8" borderId="9" xfId="0" applyFont="1" applyFill="1" applyBorder="1" applyAlignment="1">
      <alignment horizontal="center" vertical="center"/>
    </xf>
    <xf numFmtId="0" fontId="7" fillId="4" borderId="12" xfId="0" applyFont="1" applyFill="1" applyBorder="1" applyAlignment="1">
      <alignment horizontal="left" vertical="center" wrapText="1"/>
    </xf>
    <xf numFmtId="0" fontId="5" fillId="7" borderId="9" xfId="0" applyFont="1" applyFill="1" applyBorder="1" applyAlignment="1">
      <alignment horizontal="center" vertical="center" wrapText="1"/>
    </xf>
    <xf numFmtId="182" fontId="5" fillId="7" borderId="9" xfId="0" applyNumberFormat="1" applyFont="1" applyFill="1" applyBorder="1" applyAlignment="1">
      <alignment horizontal="right" vertical="center" wrapText="1"/>
    </xf>
    <xf numFmtId="182" fontId="5" fillId="9" borderId="9" xfId="0" applyNumberFormat="1" applyFont="1" applyFill="1" applyBorder="1" applyAlignment="1">
      <alignment horizontal="right" vertical="center" wrapText="1"/>
    </xf>
    <xf numFmtId="0" fontId="5" fillId="8" borderId="9" xfId="0" applyFont="1" applyFill="1" applyBorder="1" applyAlignment="1">
      <alignment horizontal="center" vertical="center" wrapText="1"/>
    </xf>
    <xf numFmtId="182" fontId="5" fillId="8" borderId="9" xfId="0" applyNumberFormat="1" applyFont="1" applyFill="1" applyBorder="1" applyAlignment="1">
      <alignment horizontal="right" vertical="center" wrapText="1"/>
    </xf>
    <xf numFmtId="0" fontId="5" fillId="8" borderId="9" xfId="0" applyFont="1" applyFill="1" applyBorder="1" applyAlignment="1">
      <alignment horizontal="center" vertical="center"/>
    </xf>
    <xf numFmtId="182" fontId="5" fillId="8" borderId="9" xfId="0" applyNumberFormat="1" applyFont="1" applyFill="1" applyBorder="1" applyAlignment="1">
      <alignment horizontal="right" vertical="center"/>
    </xf>
    <xf numFmtId="0" fontId="11" fillId="0" borderId="0" xfId="0" applyFont="1" applyFill="1" applyBorder="1" applyAlignment="1">
      <alignment horizontal="left" vertical="center" wrapText="1"/>
    </xf>
    <xf numFmtId="0" fontId="5" fillId="0" borderId="0" xfId="0" applyFont="1" applyBorder="1" applyAlignment="1">
      <alignment vertical="center" wrapText="1"/>
    </xf>
    <xf numFmtId="0" fontId="9" fillId="0" borderId="0" xfId="0" applyFont="1"/>
    <xf numFmtId="0" fontId="12" fillId="0" borderId="0" xfId="0" applyFont="1" applyFill="1" applyBorder="1" applyAlignment="1">
      <alignment horizontal="center" vertical="center"/>
    </xf>
    <xf numFmtId="0" fontId="0" fillId="0" borderId="0" xfId="0" applyFont="1" applyFill="1"/>
    <xf numFmtId="0" fontId="13" fillId="0" borderId="0" xfId="0" applyFont="1" applyFill="1" applyBorder="1" applyAlignment="1">
      <alignment horizontal="center" vertical="center"/>
    </xf>
    <xf numFmtId="0" fontId="0" fillId="0" borderId="0" xfId="0" applyFill="1" applyBorder="1"/>
    <xf numFmtId="0" fontId="9" fillId="0" borderId="0" xfId="0" applyFont="1" applyFill="1" applyBorder="1"/>
    <xf numFmtId="0" fontId="14" fillId="0" borderId="0" xfId="0" applyFont="1" applyFill="1" applyBorder="1" applyAlignment="1">
      <alignment vertical="center" wrapText="1"/>
    </xf>
    <xf numFmtId="49" fontId="9" fillId="0" borderId="0" xfId="0" applyNumberFormat="1" applyFont="1" applyFill="1" applyBorder="1" applyAlignment="1">
      <alignment horizontal="center" vertical="center" wrapText="1"/>
    </xf>
    <xf numFmtId="0" fontId="15" fillId="0" borderId="0" xfId="0" applyFont="1" applyFill="1" applyBorder="1" applyAlignment="1">
      <alignment horizontal="center" vertical="center" wrapText="1"/>
    </xf>
    <xf numFmtId="177" fontId="14" fillId="0" borderId="0" xfId="0" applyNumberFormat="1" applyFont="1" applyFill="1" applyBorder="1" applyAlignment="1">
      <alignment horizontal="center" vertical="center" wrapText="1"/>
    </xf>
    <xf numFmtId="0" fontId="1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0" xfId="0" applyFont="1" applyFill="1" applyAlignment="1">
      <alignment vertical="center" wrapText="1"/>
    </xf>
    <xf numFmtId="0" fontId="0" fillId="0" borderId="0" xfId="0" applyFill="1"/>
    <xf numFmtId="0" fontId="16" fillId="6" borderId="14" xfId="0" applyFont="1" applyFill="1" applyBorder="1" applyAlignment="1">
      <alignment horizontal="center" vertical="center" wrapText="1"/>
    </xf>
    <xf numFmtId="49" fontId="16" fillId="6" borderId="14" xfId="0" applyNumberFormat="1" applyFont="1" applyFill="1" applyBorder="1" applyAlignment="1">
      <alignment horizontal="center" vertical="center" wrapText="1"/>
    </xf>
    <xf numFmtId="177" fontId="16" fillId="6" borderId="14" xfId="0" applyNumberFormat="1" applyFont="1" applyFill="1" applyBorder="1" applyAlignment="1">
      <alignment horizontal="center" vertical="center" wrapText="1"/>
    </xf>
    <xf numFmtId="0" fontId="17" fillId="4" borderId="10" xfId="0" applyFont="1" applyFill="1" applyBorder="1" applyAlignment="1">
      <alignment horizontal="left" vertical="center" wrapText="1"/>
    </xf>
    <xf numFmtId="49" fontId="18" fillId="4" borderId="11" xfId="0" applyNumberFormat="1" applyFont="1" applyFill="1" applyBorder="1" applyAlignment="1">
      <alignment horizontal="center" vertical="center" wrapText="1"/>
    </xf>
    <xf numFmtId="0" fontId="18" fillId="4" borderId="11" xfId="0" applyFont="1" applyFill="1" applyBorder="1" applyAlignment="1">
      <alignment horizontal="center" vertical="center" wrapText="1"/>
    </xf>
    <xf numFmtId="177" fontId="18" fillId="4" borderId="11" xfId="0" applyNumberFormat="1" applyFont="1" applyFill="1" applyBorder="1" applyAlignment="1">
      <alignment horizontal="center" vertical="center" wrapText="1"/>
    </xf>
    <xf numFmtId="0" fontId="0" fillId="0" borderId="15" xfId="0" applyFont="1" applyFill="1" applyBorder="1" applyAlignment="1">
      <alignment vertical="center" wrapText="1"/>
    </xf>
    <xf numFmtId="49" fontId="0" fillId="0" borderId="15" xfId="0" applyNumberFormat="1" applyFont="1" applyFill="1" applyBorder="1" applyAlignment="1">
      <alignment horizontal="center" vertical="center" wrapText="1"/>
    </xf>
    <xf numFmtId="177" fontId="0" fillId="0" borderId="15" xfId="0" applyNumberFormat="1" applyFont="1" applyFill="1" applyBorder="1" applyAlignment="1">
      <alignment horizontal="center" vertical="center" wrapText="1"/>
    </xf>
    <xf numFmtId="0" fontId="0" fillId="0" borderId="9" xfId="0" applyFont="1" applyFill="1" applyBorder="1" applyAlignment="1">
      <alignment horizontal="left" vertical="center" wrapText="1"/>
    </xf>
    <xf numFmtId="0" fontId="0" fillId="8" borderId="16" xfId="0" applyFont="1" applyFill="1" applyBorder="1" applyAlignment="1">
      <alignment vertical="center" wrapText="1"/>
    </xf>
    <xf numFmtId="49" fontId="0" fillId="8" borderId="16" xfId="0" applyNumberFormat="1" applyFont="1" applyFill="1" applyBorder="1" applyAlignment="1">
      <alignment horizontal="center" vertical="center" wrapText="1"/>
    </xf>
    <xf numFmtId="0" fontId="0" fillId="8" borderId="16" xfId="0" applyFont="1" applyFill="1" applyBorder="1" applyAlignment="1">
      <alignment horizontal="center" vertical="center" wrapText="1"/>
    </xf>
    <xf numFmtId="177" fontId="0" fillId="8" borderId="16" xfId="0" applyNumberFormat="1" applyFont="1" applyFill="1" applyBorder="1" applyAlignment="1">
      <alignment horizontal="center" vertical="center" wrapText="1"/>
    </xf>
    <xf numFmtId="0" fontId="0" fillId="0" borderId="16" xfId="0" applyFont="1" applyFill="1" applyBorder="1" applyAlignment="1">
      <alignment horizontal="left" vertical="center" wrapText="1"/>
    </xf>
    <xf numFmtId="49" fontId="0" fillId="0" borderId="16" xfId="0" applyNumberFormat="1" applyFont="1" applyFill="1" applyBorder="1" applyAlignment="1">
      <alignment horizontal="center" vertical="center" wrapText="1"/>
    </xf>
    <xf numFmtId="0" fontId="0" fillId="0" borderId="16" xfId="0" applyFont="1" applyFill="1" applyBorder="1" applyAlignment="1">
      <alignment horizontal="center" vertical="center" wrapText="1"/>
    </xf>
    <xf numFmtId="177" fontId="0" fillId="0" borderId="16" xfId="0" applyNumberFormat="1" applyFont="1" applyFill="1" applyBorder="1" applyAlignment="1">
      <alignment horizontal="center" vertical="center" wrapText="1"/>
    </xf>
    <xf numFmtId="0" fontId="0" fillId="3" borderId="9" xfId="0" applyFont="1" applyFill="1" applyBorder="1" applyAlignment="1">
      <alignment horizontal="left" vertical="center" wrapText="1"/>
    </xf>
    <xf numFmtId="0" fontId="16" fillId="6" borderId="17" xfId="0" applyFont="1" applyFill="1" applyBorder="1" applyAlignment="1">
      <alignment horizontal="center" vertical="center" wrapText="1"/>
    </xf>
    <xf numFmtId="0" fontId="16" fillId="6" borderId="9" xfId="0" applyFont="1" applyFill="1" applyBorder="1" applyAlignment="1">
      <alignment horizontal="center" vertical="center" wrapText="1"/>
    </xf>
    <xf numFmtId="0" fontId="16" fillId="4" borderId="11" xfId="0" applyFont="1" applyFill="1" applyBorder="1" applyAlignment="1">
      <alignment horizontal="center" vertical="center" wrapText="1"/>
    </xf>
    <xf numFmtId="176" fontId="19" fillId="5" borderId="12" xfId="0" applyNumberFormat="1" applyFont="1" applyFill="1" applyBorder="1" applyAlignment="1">
      <alignment vertical="center" wrapText="1"/>
    </xf>
    <xf numFmtId="0" fontId="0" fillId="0" borderId="15" xfId="0" applyFont="1" applyFill="1" applyBorder="1" applyAlignment="1">
      <alignment horizontal="center" vertical="center" wrapText="1"/>
    </xf>
    <xf numFmtId="0" fontId="5" fillId="0" borderId="18" xfId="0" applyFont="1" applyFill="1" applyBorder="1" applyAlignment="1">
      <alignment horizontal="center" vertical="center" wrapText="1"/>
    </xf>
    <xf numFmtId="176" fontId="5" fillId="3" borderId="9" xfId="42" applyNumberFormat="1" applyFont="1" applyFill="1" applyBorder="1" applyAlignment="1" applyProtection="1">
      <alignment vertical="center"/>
      <protection locked="0"/>
    </xf>
    <xf numFmtId="0" fontId="5" fillId="8" borderId="16" xfId="0" applyFont="1" applyFill="1" applyBorder="1" applyAlignment="1">
      <alignment horizontal="center" vertical="center" wrapText="1"/>
    </xf>
    <xf numFmtId="176" fontId="20" fillId="0" borderId="16" xfId="0" applyNumberFormat="1" applyFont="1" applyFill="1" applyBorder="1" applyAlignment="1">
      <alignment vertical="center" wrapText="1"/>
    </xf>
    <xf numFmtId="0" fontId="5" fillId="0" borderId="16" xfId="0" applyFont="1" applyFill="1" applyBorder="1" applyAlignment="1">
      <alignment horizontal="center" vertical="center" wrapText="1"/>
    </xf>
    <xf numFmtId="0" fontId="5" fillId="3" borderId="9" xfId="0" applyFont="1" applyFill="1" applyBorder="1" applyAlignment="1">
      <alignment horizontal="center" vertical="center" wrapText="1"/>
    </xf>
    <xf numFmtId="176" fontId="20" fillId="3" borderId="9" xfId="0" applyNumberFormat="1" applyFont="1" applyFill="1" applyBorder="1" applyAlignment="1">
      <alignment vertical="center" wrapText="1"/>
    </xf>
    <xf numFmtId="0" fontId="5" fillId="0" borderId="9" xfId="0" applyFont="1" applyFill="1" applyBorder="1" applyAlignment="1">
      <alignment horizontal="center" vertical="center" wrapText="1"/>
    </xf>
    <xf numFmtId="176" fontId="20" fillId="0" borderId="9" xfId="0" applyNumberFormat="1" applyFont="1" applyFill="1" applyBorder="1" applyAlignment="1">
      <alignment vertical="center" wrapText="1"/>
    </xf>
    <xf numFmtId="0" fontId="2" fillId="0" borderId="0" xfId="0" applyFont="1" applyFill="1" applyBorder="1" applyAlignment="1">
      <alignment vertical="center" wrapText="1"/>
    </xf>
    <xf numFmtId="0" fontId="9" fillId="0" borderId="0" xfId="0" applyFont="1" applyFill="1" applyBorder="1" applyAlignment="1">
      <alignment vertical="center" wrapText="1"/>
    </xf>
    <xf numFmtId="0" fontId="9" fillId="0" borderId="0" xfId="0" applyFont="1" applyFill="1" applyBorder="1" applyAlignment="1">
      <alignment horizontal="center" vertical="center" wrapText="1"/>
    </xf>
    <xf numFmtId="177" fontId="9" fillId="0" borderId="0" xfId="0" applyNumberFormat="1" applyFont="1" applyFill="1" applyBorder="1" applyAlignment="1">
      <alignment horizontal="center" vertical="center" wrapText="1"/>
    </xf>
    <xf numFmtId="0" fontId="5" fillId="0" borderId="0" xfId="0" applyFont="1" applyFill="1" applyBorder="1" applyAlignment="1">
      <alignment vertical="center" wrapText="1"/>
    </xf>
    <xf numFmtId="176" fontId="5" fillId="0" borderId="0" xfId="42" applyNumberFormat="1" applyFont="1" applyFill="1" applyBorder="1" applyAlignment="1" applyProtection="1">
      <alignment vertical="center"/>
      <protection locked="0"/>
    </xf>
    <xf numFmtId="0" fontId="21" fillId="0" borderId="0" xfId="0" applyFont="1" applyFill="1" applyBorder="1" applyAlignment="1">
      <alignment horizontal="center"/>
    </xf>
    <xf numFmtId="0" fontId="22" fillId="0" borderId="0" xfId="0" applyFont="1" applyBorder="1" applyAlignment="1"/>
    <xf numFmtId="0" fontId="23" fillId="0" borderId="0" xfId="0" applyFont="1" applyBorder="1" applyAlignment="1">
      <alignment horizontal="center" vertical="center"/>
    </xf>
    <xf numFmtId="0" fontId="24" fillId="0" borderId="0" xfId="0" applyFont="1" applyBorder="1" applyAlignment="1">
      <alignment horizontal="right"/>
    </xf>
    <xf numFmtId="0" fontId="0" fillId="2" borderId="0" xfId="0" applyFont="1" applyFill="1" applyAlignment="1">
      <alignment vertical="top"/>
    </xf>
    <xf numFmtId="0" fontId="0" fillId="2" borderId="0" xfId="0" applyFont="1" applyFill="1"/>
    <xf numFmtId="0" fontId="0" fillId="0" borderId="0" xfId="0" applyFont="1" applyFill="1" applyAlignment="1"/>
    <xf numFmtId="0" fontId="0" fillId="2" borderId="0" xfId="0" applyFont="1" applyFill="1" applyAlignment="1"/>
    <xf numFmtId="0" fontId="0" fillId="2" borderId="0" xfId="0" applyFont="1" applyFill="1" applyAlignment="1">
      <alignment vertical="center"/>
    </xf>
    <xf numFmtId="0" fontId="0" fillId="0" borderId="0" xfId="0" applyFont="1" applyAlignment="1"/>
    <xf numFmtId="0" fontId="0" fillId="0" borderId="0" xfId="0" applyFont="1" applyFill="1" applyAlignment="1">
      <alignment vertical="top"/>
    </xf>
    <xf numFmtId="0" fontId="0" fillId="0" borderId="0" xfId="0" applyFont="1"/>
    <xf numFmtId="0" fontId="0" fillId="0" borderId="0" xfId="0" applyFont="1" applyFill="1" applyAlignment="1">
      <alignment vertical="center"/>
    </xf>
    <xf numFmtId="0" fontId="9" fillId="0" borderId="0" xfId="0" applyFont="1" applyAlignment="1">
      <alignment wrapText="1"/>
    </xf>
    <xf numFmtId="49" fontId="9" fillId="0" borderId="0" xfId="0" applyNumberFormat="1" applyFont="1" applyAlignment="1">
      <alignment horizontal="center" vertical="center"/>
    </xf>
    <xf numFmtId="177" fontId="9" fillId="0" borderId="0" xfId="0" applyNumberFormat="1" applyFont="1"/>
    <xf numFmtId="0" fontId="10" fillId="0" borderId="0" xfId="0" applyFont="1" applyAlignment="1">
      <alignment horizontal="center" vertical="center"/>
    </xf>
    <xf numFmtId="176" fontId="10" fillId="0" borderId="0" xfId="42" applyNumberFormat="1" applyFont="1" applyAlignment="1" applyProtection="1">
      <alignment vertical="center"/>
      <protection locked="0"/>
    </xf>
    <xf numFmtId="49" fontId="25" fillId="0" borderId="19" xfId="0" applyNumberFormat="1" applyFont="1" applyBorder="1" applyAlignment="1">
      <alignment horizontal="center" vertical="center"/>
    </xf>
    <xf numFmtId="0" fontId="17" fillId="4" borderId="10" xfId="0" applyFont="1" applyFill="1" applyBorder="1" applyAlignment="1">
      <alignment vertical="center" wrapText="1"/>
    </xf>
    <xf numFmtId="49" fontId="18" fillId="4" borderId="11" xfId="0" applyNumberFormat="1" applyFont="1" applyFill="1" applyBorder="1" applyAlignment="1">
      <alignment horizontal="center" vertical="center"/>
    </xf>
    <xf numFmtId="176" fontId="16" fillId="6" borderId="9" xfId="0" applyNumberFormat="1" applyFont="1" applyFill="1" applyBorder="1" applyAlignment="1" applyProtection="1">
      <alignment horizontal="center" vertical="center" wrapText="1"/>
      <protection locked="0"/>
    </xf>
    <xf numFmtId="49" fontId="26" fillId="6" borderId="14" xfId="0" applyNumberFormat="1" applyFont="1" applyFill="1" applyBorder="1" applyAlignment="1">
      <alignment horizontal="center" vertical="center" wrapText="1"/>
    </xf>
    <xf numFmtId="177" fontId="18" fillId="4" borderId="11" xfId="0" applyNumberFormat="1" applyFont="1" applyFill="1" applyBorder="1" applyAlignment="1">
      <alignment horizontal="center" vertical="center"/>
    </xf>
    <xf numFmtId="0" fontId="16" fillId="4" borderId="11" xfId="0" applyFont="1" applyFill="1" applyBorder="1" applyAlignment="1">
      <alignment horizontal="center" vertical="center"/>
    </xf>
    <xf numFmtId="176" fontId="19" fillId="5" borderId="9" xfId="42" applyNumberFormat="1" applyFont="1" applyFill="1" applyBorder="1" applyAlignment="1" applyProtection="1">
      <alignment vertical="center"/>
      <protection locked="0"/>
    </xf>
    <xf numFmtId="49" fontId="26" fillId="4" borderId="12" xfId="0" applyNumberFormat="1" applyFont="1" applyFill="1" applyBorder="1" applyAlignment="1">
      <alignment horizontal="center" vertical="center"/>
    </xf>
    <xf numFmtId="49" fontId="27" fillId="0" borderId="15" xfId="0" applyNumberFormat="1" applyFont="1" applyFill="1" applyBorder="1" applyAlignment="1">
      <alignment horizontal="center" vertical="center" wrapText="1"/>
    </xf>
    <xf numFmtId="49" fontId="27" fillId="3" borderId="9" xfId="0" applyNumberFormat="1" applyFont="1" applyFill="1" applyBorder="1" applyAlignment="1">
      <alignment horizontal="center" vertical="center" wrapText="1"/>
    </xf>
    <xf numFmtId="49" fontId="27" fillId="0" borderId="9" xfId="0" applyNumberFormat="1" applyFont="1" applyFill="1" applyBorder="1" applyAlignment="1">
      <alignment horizontal="center" vertical="center" wrapText="1"/>
    </xf>
    <xf numFmtId="0" fontId="19" fillId="5" borderId="11" xfId="0" applyFont="1" applyFill="1" applyBorder="1" applyAlignment="1">
      <alignment horizontal="center" vertical="center" wrapText="1"/>
    </xf>
    <xf numFmtId="0" fontId="0" fillId="2" borderId="9" xfId="0" applyFont="1" applyFill="1" applyBorder="1" applyAlignment="1">
      <alignment vertical="center" wrapText="1"/>
    </xf>
    <xf numFmtId="0" fontId="0" fillId="0" borderId="14" xfId="0" applyFont="1" applyFill="1" applyBorder="1" applyAlignment="1">
      <alignment vertical="center" wrapText="1"/>
    </xf>
    <xf numFmtId="49" fontId="0" fillId="0" borderId="14" xfId="0" applyNumberFormat="1" applyFont="1" applyFill="1" applyBorder="1" applyAlignment="1">
      <alignment horizontal="center" vertical="center" wrapText="1"/>
    </xf>
    <xf numFmtId="177" fontId="0" fillId="0" borderId="14" xfId="0" applyNumberFormat="1" applyFont="1" applyFill="1" applyBorder="1" applyAlignment="1">
      <alignment horizontal="center" vertical="center" wrapText="1"/>
    </xf>
    <xf numFmtId="0" fontId="17" fillId="4" borderId="18" xfId="0" applyFont="1" applyFill="1" applyBorder="1" applyAlignment="1">
      <alignment vertical="center" wrapText="1"/>
    </xf>
    <xf numFmtId="49" fontId="18" fillId="4" borderId="20" xfId="0" applyNumberFormat="1" applyFont="1" applyFill="1" applyBorder="1" applyAlignment="1">
      <alignment horizontal="center" vertical="center"/>
    </xf>
    <xf numFmtId="176" fontId="5" fillId="2" borderId="9" xfId="42" applyNumberFormat="1" applyFont="1" applyFill="1" applyBorder="1" applyAlignment="1" applyProtection="1">
      <alignment vertical="center"/>
      <protection locked="0"/>
    </xf>
    <xf numFmtId="49" fontId="27" fillId="2" borderId="9" xfId="0" applyNumberFormat="1" applyFont="1" applyFill="1" applyBorder="1" applyAlignment="1">
      <alignment horizontal="center" vertical="center" wrapText="1"/>
    </xf>
    <xf numFmtId="0" fontId="19" fillId="5" borderId="11" xfId="0" applyFont="1" applyFill="1" applyBorder="1" applyAlignment="1">
      <alignment horizontal="center" vertical="center"/>
    </xf>
    <xf numFmtId="0" fontId="0" fillId="0" borderId="14" xfId="0" applyFont="1" applyFill="1" applyBorder="1" applyAlignment="1">
      <alignment horizontal="center" vertical="center" wrapText="1"/>
    </xf>
    <xf numFmtId="0" fontId="5" fillId="0" borderId="17" xfId="0" applyFont="1" applyFill="1" applyBorder="1" applyAlignment="1">
      <alignment horizontal="center" vertical="center"/>
    </xf>
    <xf numFmtId="49" fontId="27" fillId="0" borderId="14" xfId="0" applyNumberFormat="1" applyFont="1" applyFill="1" applyBorder="1" applyAlignment="1">
      <alignment horizontal="center" vertical="center" wrapText="1"/>
    </xf>
    <xf numFmtId="177" fontId="18" fillId="4" borderId="20" xfId="0" applyNumberFormat="1" applyFont="1" applyFill="1" applyBorder="1" applyAlignment="1">
      <alignment horizontal="center" vertical="center"/>
    </xf>
    <xf numFmtId="0" fontId="19" fillId="5" borderId="20" xfId="0" applyFont="1" applyFill="1" applyBorder="1" applyAlignment="1">
      <alignment horizontal="center" vertical="center" wrapText="1"/>
    </xf>
    <xf numFmtId="176" fontId="19" fillId="5" borderId="15" xfId="42" applyNumberFormat="1" applyFont="1" applyFill="1" applyBorder="1" applyAlignment="1" applyProtection="1">
      <alignment vertical="center"/>
      <protection locked="0"/>
    </xf>
    <xf numFmtId="49" fontId="26" fillId="4" borderId="21" xfId="0" applyNumberFormat="1" applyFont="1" applyFill="1" applyBorder="1" applyAlignment="1">
      <alignment horizontal="center" vertical="center"/>
    </xf>
    <xf numFmtId="49" fontId="24" fillId="0" borderId="9" xfId="0" applyNumberFormat="1" applyFont="1" applyFill="1" applyBorder="1" applyAlignment="1">
      <alignment horizontal="center" vertical="center" wrapText="1"/>
    </xf>
    <xf numFmtId="0" fontId="5" fillId="8" borderId="22" xfId="0" applyFont="1" applyFill="1" applyBorder="1" applyAlignment="1">
      <alignment horizontal="center" vertical="center" wrapText="1"/>
    </xf>
    <xf numFmtId="176" fontId="5" fillId="0" borderId="9" xfId="42" applyNumberFormat="1" applyFont="1" applyBorder="1" applyAlignment="1" applyProtection="1">
      <alignment vertical="center"/>
      <protection locked="0"/>
    </xf>
    <xf numFmtId="49" fontId="27" fillId="8" borderId="16" xfId="0" applyNumberFormat="1" applyFont="1" applyFill="1" applyBorder="1" applyAlignment="1">
      <alignment horizontal="center" vertical="center" wrapText="1"/>
    </xf>
    <xf numFmtId="0" fontId="5" fillId="0" borderId="17" xfId="0" applyFont="1" applyFill="1" applyBorder="1" applyAlignment="1">
      <alignment horizontal="center" vertical="center" wrapText="1"/>
    </xf>
    <xf numFmtId="49" fontId="9" fillId="0" borderId="0" xfId="0" applyNumberFormat="1" applyFont="1" applyBorder="1" applyAlignment="1">
      <alignment horizontal="center" vertical="center"/>
    </xf>
    <xf numFmtId="177" fontId="9" fillId="0" borderId="0" xfId="0" applyNumberFormat="1" applyFont="1" applyBorder="1"/>
    <xf numFmtId="0" fontId="25" fillId="0" borderId="0" xfId="0" applyFont="1" applyBorder="1" applyAlignment="1"/>
    <xf numFmtId="176" fontId="10" fillId="0" borderId="0" xfId="42" applyNumberFormat="1" applyFont="1" applyBorder="1" applyAlignment="1" applyProtection="1">
      <alignment vertical="center"/>
      <protection locked="0"/>
    </xf>
    <xf numFmtId="176" fontId="10" fillId="0" borderId="0" xfId="0" applyNumberFormat="1" applyFont="1" applyBorder="1" applyProtection="1">
      <protection locked="0"/>
    </xf>
    <xf numFmtId="0" fontId="28" fillId="0" borderId="0" xfId="0" applyFont="1" applyBorder="1" applyAlignment="1">
      <alignment horizontal="center" vertical="center"/>
    </xf>
    <xf numFmtId="0" fontId="25" fillId="0" borderId="0" xfId="0" applyFont="1" applyBorder="1" applyAlignment="1">
      <alignment horizontal="left" vertical="top"/>
    </xf>
    <xf numFmtId="0" fontId="0" fillId="0" borderId="0" xfId="0" applyFill="1" applyBorder="1" applyAlignment="1">
      <alignment horizontal="center" vertical="center"/>
    </xf>
    <xf numFmtId="0" fontId="13" fillId="2" borderId="0" xfId="0" applyFont="1" applyFill="1" applyBorder="1" applyAlignment="1">
      <alignment horizontal="center" vertical="center"/>
    </xf>
    <xf numFmtId="0" fontId="0"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9" fillId="0" borderId="0" xfId="0" applyFont="1" applyAlignment="1">
      <alignment horizontal="left" vertical="center"/>
    </xf>
    <xf numFmtId="0" fontId="9" fillId="0" borderId="0" xfId="0" applyFont="1" applyAlignment="1">
      <alignment horizontal="center" vertical="center"/>
    </xf>
    <xf numFmtId="0" fontId="9" fillId="0" borderId="0" xfId="0" applyFont="1" applyAlignment="1">
      <alignment horizontal="center" vertical="center" wrapText="1"/>
    </xf>
    <xf numFmtId="176" fontId="10" fillId="0" borderId="0" xfId="0" applyNumberFormat="1" applyFont="1" applyAlignment="1">
      <alignment horizontal="right" vertical="center"/>
    </xf>
    <xf numFmtId="0" fontId="17" fillId="4" borderId="10" xfId="0" applyFont="1" applyFill="1" applyBorder="1" applyAlignment="1" applyProtection="1">
      <alignment horizontal="left" vertical="center" wrapText="1"/>
      <protection locked="0"/>
    </xf>
    <xf numFmtId="49" fontId="18" fillId="4" borderId="11" xfId="0" applyNumberFormat="1" applyFont="1" applyFill="1" applyBorder="1" applyAlignment="1" applyProtection="1">
      <alignment horizontal="center" vertical="center"/>
      <protection locked="0"/>
    </xf>
    <xf numFmtId="0" fontId="18" fillId="4" borderId="11" xfId="0" applyFont="1" applyFill="1" applyBorder="1" applyAlignment="1" applyProtection="1">
      <alignment horizontal="center" vertical="center"/>
      <protection locked="0"/>
    </xf>
    <xf numFmtId="49" fontId="18" fillId="4" borderId="11" xfId="0" applyNumberFormat="1" applyFont="1" applyFill="1" applyBorder="1" applyAlignment="1" applyProtection="1">
      <alignment horizontal="center" vertical="center" wrapText="1"/>
      <protection locked="0"/>
    </xf>
    <xf numFmtId="0" fontId="0" fillId="3" borderId="15" xfId="0" applyFont="1" applyFill="1" applyBorder="1" applyAlignment="1" applyProtection="1">
      <alignment horizontal="left" vertical="center" wrapText="1"/>
      <protection locked="0"/>
    </xf>
    <xf numFmtId="49" fontId="0" fillId="3" borderId="21" xfId="0" applyNumberFormat="1" applyFont="1" applyFill="1" applyBorder="1" applyAlignment="1" applyProtection="1">
      <alignment horizontal="center" vertical="center"/>
      <protection locked="0"/>
    </xf>
    <xf numFmtId="0" fontId="0" fillId="3" borderId="15" xfId="0" applyFont="1" applyFill="1" applyBorder="1" applyAlignment="1" applyProtection="1">
      <alignment horizontal="center" vertical="center"/>
      <protection locked="0"/>
    </xf>
    <xf numFmtId="0" fontId="0" fillId="3" borderId="15" xfId="0" applyFont="1" applyFill="1" applyBorder="1" applyAlignment="1" applyProtection="1">
      <alignment horizontal="center" vertical="center" wrapText="1"/>
      <protection locked="0"/>
    </xf>
    <xf numFmtId="0" fontId="0" fillId="0" borderId="9" xfId="0" applyFont="1" applyFill="1" applyBorder="1" applyAlignment="1" applyProtection="1">
      <alignment horizontal="left" vertical="center" wrapText="1"/>
      <protection locked="0"/>
    </xf>
    <xf numFmtId="49" fontId="0" fillId="0" borderId="12" xfId="0" applyNumberFormat="1" applyFont="1" applyFill="1" applyBorder="1" applyAlignment="1" applyProtection="1">
      <alignment horizontal="center" vertical="center"/>
      <protection locked="0"/>
    </xf>
    <xf numFmtId="0" fontId="0" fillId="0" borderId="9" xfId="0" applyFont="1" applyFill="1" applyBorder="1" applyAlignment="1" applyProtection="1">
      <alignment horizontal="center" vertical="center"/>
      <protection locked="0"/>
    </xf>
    <xf numFmtId="0" fontId="0" fillId="0" borderId="9" xfId="0" applyFont="1" applyFill="1" applyBorder="1" applyAlignment="1" applyProtection="1">
      <alignment horizontal="center" vertical="center" wrapText="1"/>
      <protection locked="0"/>
    </xf>
    <xf numFmtId="0" fontId="0" fillId="2" borderId="9" xfId="0" applyFont="1" applyFill="1" applyBorder="1" applyAlignment="1" applyProtection="1">
      <alignment horizontal="left" vertical="center" wrapText="1"/>
      <protection locked="0"/>
    </xf>
    <xf numFmtId="49" fontId="0" fillId="2" borderId="12" xfId="0" applyNumberFormat="1" applyFont="1" applyFill="1" applyBorder="1" applyAlignment="1" applyProtection="1">
      <alignment horizontal="center" vertical="center"/>
      <protection locked="0"/>
    </xf>
    <xf numFmtId="0" fontId="0" fillId="2" borderId="9" xfId="0" applyFont="1" applyFill="1" applyBorder="1" applyAlignment="1" applyProtection="1">
      <alignment horizontal="center" vertical="center"/>
      <protection locked="0"/>
    </xf>
    <xf numFmtId="0" fontId="0" fillId="2" borderId="9" xfId="0" applyFont="1" applyFill="1" applyBorder="1" applyAlignment="1" applyProtection="1">
      <alignment horizontal="center" vertical="center" wrapText="1"/>
      <protection locked="0"/>
    </xf>
    <xf numFmtId="0" fontId="0" fillId="2" borderId="15" xfId="0" applyFont="1" applyFill="1" applyBorder="1" applyAlignment="1" applyProtection="1">
      <alignment horizontal="left" vertical="center" wrapText="1"/>
      <protection locked="0"/>
    </xf>
    <xf numFmtId="49" fontId="0" fillId="2" borderId="21" xfId="0" applyNumberFormat="1" applyFont="1" applyFill="1" applyBorder="1" applyAlignment="1" applyProtection="1">
      <alignment horizontal="center" vertical="center"/>
      <protection locked="0"/>
    </xf>
    <xf numFmtId="0" fontId="0" fillId="2" borderId="15" xfId="0" applyFont="1" applyFill="1" applyBorder="1" applyAlignment="1" applyProtection="1">
      <alignment horizontal="center" vertical="center"/>
      <protection locked="0"/>
    </xf>
    <xf numFmtId="0" fontId="0" fillId="2" borderId="15" xfId="0" applyFont="1" applyFill="1" applyBorder="1" applyAlignment="1" applyProtection="1">
      <alignment horizontal="center" vertical="center" wrapText="1"/>
      <protection locked="0"/>
    </xf>
    <xf numFmtId="0" fontId="9" fillId="0" borderId="0" xfId="0" applyFont="1" applyBorder="1" applyAlignment="1">
      <alignment horizontal="center" vertical="center"/>
    </xf>
    <xf numFmtId="0" fontId="0" fillId="0" borderId="0" xfId="0" applyBorder="1" applyAlignment="1">
      <alignment horizontal="center" vertical="center"/>
    </xf>
    <xf numFmtId="177" fontId="18" fillId="4" borderId="11" xfId="0" applyNumberFormat="1" applyFont="1" applyFill="1" applyBorder="1" applyAlignment="1" applyProtection="1">
      <alignment horizontal="center" vertical="center" wrapText="1"/>
      <protection locked="0"/>
    </xf>
    <xf numFmtId="0" fontId="16" fillId="4" borderId="11" xfId="0" applyFont="1" applyFill="1" applyBorder="1" applyAlignment="1" applyProtection="1">
      <alignment horizontal="center" vertical="center"/>
      <protection locked="0"/>
    </xf>
    <xf numFmtId="176" fontId="16" fillId="4" borderId="12" xfId="0" applyNumberFormat="1" applyFont="1" applyFill="1" applyBorder="1" applyAlignment="1" applyProtection="1">
      <alignment horizontal="right" vertical="center"/>
      <protection locked="0"/>
    </xf>
    <xf numFmtId="0" fontId="5" fillId="3" borderId="15" xfId="0" applyFont="1" applyFill="1" applyBorder="1" applyAlignment="1" applyProtection="1">
      <alignment horizontal="center" vertical="center"/>
      <protection locked="0"/>
    </xf>
    <xf numFmtId="176" fontId="5" fillId="3" borderId="15" xfId="0" applyNumberFormat="1" applyFont="1" applyFill="1" applyBorder="1" applyAlignment="1" applyProtection="1">
      <alignment horizontal="right" vertical="center"/>
      <protection locked="0"/>
    </xf>
    <xf numFmtId="0" fontId="27" fillId="3" borderId="15" xfId="0" applyFont="1" applyFill="1" applyBorder="1" applyAlignment="1" applyProtection="1">
      <alignment horizontal="center" vertical="center"/>
      <protection locked="0"/>
    </xf>
    <xf numFmtId="0" fontId="5" fillId="0" borderId="9" xfId="0" applyFont="1" applyFill="1" applyBorder="1" applyAlignment="1" applyProtection="1">
      <alignment horizontal="center" vertical="center"/>
      <protection locked="0"/>
    </xf>
    <xf numFmtId="176" fontId="5" fillId="0" borderId="9" xfId="0" applyNumberFormat="1" applyFont="1" applyFill="1" applyBorder="1" applyAlignment="1" applyProtection="1">
      <alignment horizontal="right" vertical="center"/>
      <protection locked="0"/>
    </xf>
    <xf numFmtId="0" fontId="27" fillId="0" borderId="9" xfId="0" applyFont="1" applyFill="1" applyBorder="1" applyAlignment="1" applyProtection="1">
      <alignment horizontal="center" vertical="center"/>
      <protection locked="0"/>
    </xf>
    <xf numFmtId="176" fontId="5" fillId="0" borderId="15" xfId="0" applyNumberFormat="1" applyFont="1" applyFill="1" applyBorder="1" applyAlignment="1" applyProtection="1">
      <alignment horizontal="right" vertical="center"/>
      <protection locked="0"/>
    </xf>
    <xf numFmtId="0" fontId="5" fillId="2" borderId="9" xfId="0" applyFont="1" applyFill="1" applyBorder="1" applyAlignment="1" applyProtection="1">
      <alignment horizontal="center" vertical="center"/>
      <protection locked="0"/>
    </xf>
    <xf numFmtId="176" fontId="5" fillId="2" borderId="15" xfId="0" applyNumberFormat="1" applyFont="1" applyFill="1" applyBorder="1" applyAlignment="1" applyProtection="1">
      <alignment horizontal="right" vertical="center"/>
      <protection locked="0"/>
    </xf>
    <xf numFmtId="0" fontId="27" fillId="2" borderId="9" xfId="0" applyFont="1" applyFill="1" applyBorder="1" applyAlignment="1" applyProtection="1">
      <alignment horizontal="center" vertical="center"/>
      <protection locked="0"/>
    </xf>
    <xf numFmtId="17" fontId="0" fillId="3" borderId="15" xfId="0" applyNumberFormat="1" applyFont="1" applyFill="1" applyBorder="1" applyAlignment="1" applyProtection="1">
      <alignment horizontal="center" vertical="center" wrapText="1"/>
      <protection locked="0"/>
    </xf>
    <xf numFmtId="0" fontId="26" fillId="4" borderId="11" xfId="0" applyFont="1" applyFill="1" applyBorder="1" applyAlignment="1" applyProtection="1">
      <alignment horizontal="center" vertical="center"/>
      <protection locked="0"/>
    </xf>
    <xf numFmtId="0" fontId="5" fillId="2" borderId="15" xfId="0" applyFont="1" applyFill="1" applyBorder="1" applyAlignment="1" applyProtection="1">
      <alignment horizontal="center" vertical="center"/>
      <protection locked="0"/>
    </xf>
    <xf numFmtId="0" fontId="27" fillId="2" borderId="15" xfId="0" applyFont="1" applyFill="1" applyBorder="1" applyAlignment="1" applyProtection="1">
      <alignment horizontal="center" vertical="center"/>
      <protection locked="0"/>
    </xf>
    <xf numFmtId="0" fontId="24" fillId="2" borderId="15" xfId="0" applyFont="1" applyFill="1" applyBorder="1" applyAlignment="1" applyProtection="1">
      <alignment horizontal="center" vertical="center"/>
      <protection locked="0"/>
    </xf>
    <xf numFmtId="0" fontId="9" fillId="0" borderId="0" xfId="0" applyFont="1" applyAlignment="1">
      <alignment vertical="center"/>
    </xf>
    <xf numFmtId="0" fontId="25" fillId="0" borderId="0" xfId="0" applyFont="1" applyBorder="1" applyAlignment="1">
      <alignment horizontal="right"/>
    </xf>
    <xf numFmtId="0" fontId="28" fillId="0" borderId="0" xfId="0" applyFont="1" applyAlignment="1">
      <alignment horizontal="center" vertical="center"/>
    </xf>
    <xf numFmtId="0" fontId="0" fillId="0" borderId="0" xfId="0" applyFont="1" applyAlignment="1">
      <alignment horizontal="left"/>
    </xf>
    <xf numFmtId="0" fontId="0" fillId="0" borderId="0" xfId="0" applyFont="1" applyFill="1" applyAlignment="1">
      <alignment horizontal="left"/>
    </xf>
    <xf numFmtId="0" fontId="0" fillId="0" borderId="0" xfId="0" applyFont="1" applyFill="1" applyAlignment="1">
      <alignment horizontal="left" vertical="center"/>
    </xf>
    <xf numFmtId="0" fontId="9" fillId="0" borderId="0" xfId="0" applyFont="1" applyAlignment="1">
      <alignment horizontal="left" vertical="top"/>
    </xf>
    <xf numFmtId="185" fontId="10" fillId="0" borderId="0" xfId="0" applyNumberFormat="1" applyFont="1" applyAlignment="1">
      <alignment horizontal="right" vertical="center"/>
    </xf>
    <xf numFmtId="0" fontId="8" fillId="6" borderId="14" xfId="0" applyFont="1" applyFill="1" applyBorder="1" applyAlignment="1">
      <alignment horizontal="center" vertical="center" wrapText="1"/>
    </xf>
    <xf numFmtId="49" fontId="8" fillId="6" borderId="14" xfId="0" applyNumberFormat="1" applyFont="1" applyFill="1" applyBorder="1" applyAlignment="1">
      <alignment horizontal="center" vertical="center" wrapText="1"/>
    </xf>
    <xf numFmtId="0" fontId="0" fillId="3" borderId="9" xfId="0" applyFont="1" applyFill="1" applyBorder="1" applyAlignment="1" applyProtection="1">
      <alignment horizontal="left" vertical="center" wrapText="1"/>
      <protection locked="0"/>
    </xf>
    <xf numFmtId="0" fontId="0" fillId="3" borderId="9" xfId="0" applyFont="1" applyFill="1" applyBorder="1" applyAlignment="1" applyProtection="1">
      <alignment horizontal="center" vertical="center"/>
      <protection locked="0"/>
    </xf>
    <xf numFmtId="49" fontId="0" fillId="3" borderId="12" xfId="0" applyNumberFormat="1" applyFont="1" applyFill="1" applyBorder="1" applyAlignment="1" applyProtection="1">
      <alignment horizontal="center" vertical="center"/>
      <protection locked="0"/>
    </xf>
    <xf numFmtId="49" fontId="0" fillId="0" borderId="23" xfId="44" applyNumberFormat="1" applyFont="1" applyFill="1" applyAlignment="1" applyProtection="1">
      <alignment horizontal="center" vertical="center"/>
      <protection locked="0"/>
    </xf>
    <xf numFmtId="0" fontId="29" fillId="0" borderId="0" xfId="0" applyFont="1" applyAlignment="1">
      <alignment horizontal="left"/>
    </xf>
    <xf numFmtId="0" fontId="0" fillId="3" borderId="14" xfId="0" applyFont="1" applyFill="1" applyBorder="1" applyAlignment="1" applyProtection="1">
      <alignment horizontal="left" vertical="center" wrapText="1"/>
      <protection locked="0"/>
    </xf>
    <xf numFmtId="49" fontId="0" fillId="3" borderId="24" xfId="0" applyNumberFormat="1" applyFont="1" applyFill="1" applyBorder="1" applyAlignment="1" applyProtection="1">
      <alignment horizontal="center" vertical="center"/>
      <protection locked="0"/>
    </xf>
    <xf numFmtId="0" fontId="0" fillId="3" borderId="14" xfId="0" applyFont="1" applyFill="1" applyBorder="1" applyAlignment="1" applyProtection="1">
      <alignment horizontal="center" vertical="center"/>
      <protection locked="0"/>
    </xf>
    <xf numFmtId="0" fontId="0" fillId="0" borderId="16" xfId="0" applyFont="1" applyFill="1" applyBorder="1" applyAlignment="1" applyProtection="1">
      <alignment horizontal="left" vertical="center" wrapText="1"/>
      <protection locked="0"/>
    </xf>
    <xf numFmtId="49" fontId="0" fillId="0" borderId="19" xfId="0" applyNumberFormat="1" applyFont="1" applyFill="1" applyBorder="1" applyAlignment="1" applyProtection="1">
      <alignment horizontal="center" vertical="center" wrapText="1"/>
      <protection locked="0"/>
    </xf>
    <xf numFmtId="0" fontId="0" fillId="0" borderId="16" xfId="0" applyFont="1" applyFill="1" applyBorder="1" applyAlignment="1" applyProtection="1">
      <alignment horizontal="center" vertical="center" wrapText="1"/>
      <protection locked="0"/>
    </xf>
    <xf numFmtId="177" fontId="8" fillId="6" borderId="14" xfId="0" applyNumberFormat="1" applyFont="1" applyFill="1" applyBorder="1" applyAlignment="1">
      <alignment horizontal="center" vertical="center" wrapText="1"/>
    </xf>
    <xf numFmtId="185" fontId="8" fillId="6" borderId="9" xfId="0" applyNumberFormat="1" applyFont="1" applyFill="1" applyBorder="1" applyAlignment="1">
      <alignment horizontal="center" vertical="center"/>
    </xf>
    <xf numFmtId="185" fontId="8" fillId="6" borderId="9" xfId="0" applyNumberFormat="1" applyFont="1" applyFill="1" applyBorder="1" applyAlignment="1">
      <alignment horizontal="center" vertical="center" wrapText="1"/>
    </xf>
    <xf numFmtId="185" fontId="5" fillId="3" borderId="15" xfId="0" applyNumberFormat="1" applyFont="1" applyFill="1" applyBorder="1" applyAlignment="1" applyProtection="1">
      <alignment horizontal="right" vertical="center"/>
      <protection locked="0"/>
    </xf>
    <xf numFmtId="185" fontId="5" fillId="2" borderId="15" xfId="0" applyNumberFormat="1" applyFont="1" applyFill="1" applyBorder="1" applyAlignment="1" applyProtection="1">
      <alignment horizontal="right" vertical="center"/>
      <protection locked="0"/>
    </xf>
    <xf numFmtId="185" fontId="5" fillId="0" borderId="9" xfId="0" applyNumberFormat="1" applyFont="1" applyFill="1" applyBorder="1" applyAlignment="1" applyProtection="1">
      <alignment horizontal="right" vertical="center"/>
      <protection locked="0"/>
    </xf>
    <xf numFmtId="0" fontId="0" fillId="3" borderId="9" xfId="0" applyFont="1" applyFill="1" applyBorder="1" applyAlignment="1" applyProtection="1">
      <alignment horizontal="center" vertical="center" wrapText="1"/>
      <protection locked="0"/>
    </xf>
    <xf numFmtId="185" fontId="5" fillId="3" borderId="9" xfId="0" applyNumberFormat="1" applyFont="1" applyFill="1" applyBorder="1" applyAlignment="1" applyProtection="1">
      <alignment horizontal="right" vertical="center"/>
      <protection locked="0"/>
    </xf>
    <xf numFmtId="185" fontId="5" fillId="2" borderId="9" xfId="0" applyNumberFormat="1" applyFont="1" applyFill="1" applyBorder="1" applyAlignment="1" applyProtection="1">
      <alignment horizontal="right" vertical="center"/>
      <protection locked="0"/>
    </xf>
    <xf numFmtId="0" fontId="0" fillId="3" borderId="14" xfId="0" applyFont="1" applyFill="1" applyBorder="1" applyAlignment="1" applyProtection="1">
      <alignment horizontal="center" vertical="center" wrapText="1"/>
      <protection locked="0"/>
    </xf>
    <xf numFmtId="185" fontId="5" fillId="3" borderId="14" xfId="0" applyNumberFormat="1" applyFont="1" applyFill="1" applyBorder="1" applyAlignment="1" applyProtection="1">
      <alignment horizontal="right" vertical="center"/>
      <protection locked="0"/>
    </xf>
    <xf numFmtId="185" fontId="5" fillId="0" borderId="16" xfId="0" applyNumberFormat="1" applyFont="1" applyFill="1" applyBorder="1" applyAlignment="1" applyProtection="1">
      <alignment horizontal="right" vertical="center"/>
      <protection locked="0"/>
    </xf>
    <xf numFmtId="0" fontId="1" fillId="3" borderId="25" xfId="0" applyFont="1" applyFill="1" applyBorder="1" applyAlignment="1">
      <alignment horizontal="center" vertical="center"/>
    </xf>
    <xf numFmtId="0" fontId="0" fillId="0" borderId="26" xfId="0" applyBorder="1" applyAlignment="1">
      <alignment horizontal="center"/>
    </xf>
    <xf numFmtId="0" fontId="3" fillId="0" borderId="3" xfId="0" applyFont="1" applyBorder="1" applyAlignment="1">
      <alignment vertical="center"/>
    </xf>
    <xf numFmtId="0" fontId="3" fillId="10" borderId="3" xfId="0" applyFont="1" applyFill="1" applyBorder="1" applyAlignment="1">
      <alignment vertical="center"/>
    </xf>
    <xf numFmtId="0" fontId="0" fillId="10" borderId="0" xfId="0" applyFill="1" applyBorder="1"/>
    <xf numFmtId="0" fontId="3" fillId="2" borderId="3" xfId="0" applyFont="1" applyFill="1" applyBorder="1" applyAlignment="1">
      <alignment vertical="center"/>
    </xf>
    <xf numFmtId="0" fontId="3" fillId="2" borderId="4" xfId="0" applyFont="1" applyFill="1" applyBorder="1" applyAlignment="1">
      <alignment vertical="center"/>
    </xf>
    <xf numFmtId="0" fontId="0" fillId="0" borderId="5" xfId="0" applyBorder="1"/>
    <xf numFmtId="0" fontId="3" fillId="0" borderId="0" xfId="0" applyFont="1" applyBorder="1" applyAlignment="1">
      <alignment vertical="center"/>
    </xf>
    <xf numFmtId="0" fontId="0" fillId="0" borderId="27" xfId="0" applyBorder="1" applyAlignment="1">
      <alignment horizontal="center"/>
    </xf>
    <xf numFmtId="0" fontId="0" fillId="0" borderId="7" xfId="0" applyBorder="1"/>
    <xf numFmtId="0" fontId="3" fillId="10" borderId="0" xfId="0" applyFont="1" applyFill="1" applyBorder="1" applyAlignment="1">
      <alignment vertical="center"/>
    </xf>
    <xf numFmtId="0" fontId="0" fillId="10" borderId="7" xfId="0" applyFill="1" applyBorder="1"/>
    <xf numFmtId="0" fontId="30" fillId="0" borderId="0" xfId="0" applyFont="1" applyBorder="1" applyAlignment="1">
      <alignment horizontal="center" vertical="center"/>
    </xf>
    <xf numFmtId="0" fontId="2" fillId="0" borderId="0" xfId="0" applyFont="1" applyBorder="1" applyAlignment="1">
      <alignment horizontal="center" vertical="center"/>
    </xf>
    <xf numFmtId="17" fontId="0" fillId="3" borderId="15" xfId="0" applyNumberFormat="1" applyFont="1" applyFill="1" applyBorder="1" applyAlignment="1" applyProtection="1" quotePrefix="1">
      <alignment horizontal="center" vertical="center" wrapText="1"/>
      <protection locked="0"/>
    </xf>
    <xf numFmtId="0" fontId="0" fillId="0" borderId="9" xfId="0" applyFont="1" applyFill="1" applyBorder="1" applyAlignment="1" applyProtection="1" quotePrefix="1">
      <alignment horizontal="center" vertical="center" wrapText="1"/>
      <protection locked="0"/>
    </xf>
    <xf numFmtId="0" fontId="0" fillId="3" borderId="15" xfId="0" applyFont="1" applyFill="1" applyBorder="1" applyAlignment="1" applyProtection="1" quotePrefix="1">
      <alignment horizontal="center" vertical="center" wrapText="1"/>
      <protection locked="0"/>
    </xf>
  </cellXfs>
  <cellStyles count="65">
    <cellStyle name="Normal" xfId="0" builtinId="0"/>
    <cellStyle name="Currency 2" xfId="1"/>
    <cellStyle name="Heading" xfId="2"/>
    <cellStyle name="Heading1" xfId="3"/>
    <cellStyle name="Normal 2" xfId="4"/>
    <cellStyle name="Standard 10" xfId="5"/>
    <cellStyle name="Standard 2 22" xfId="6"/>
    <cellStyle name="Standard 8" xfId="7"/>
    <cellStyle name="60% - Accent6" xfId="8" builtinId="52"/>
    <cellStyle name="40% - Accent6" xfId="9" builtinId="51"/>
    <cellStyle name="60% - Accent5" xfId="10" builtinId="48"/>
    <cellStyle name="Standard 7" xfId="11"/>
    <cellStyle name="Accent6" xfId="12" builtinId="49"/>
    <cellStyle name="40% - Accent5" xfId="13" builtinId="47"/>
    <cellStyle name="Result" xfId="14"/>
    <cellStyle name="20% - Accent5" xfId="15" builtinId="46"/>
    <cellStyle name="60% - Accent4" xfId="16" builtinId="44"/>
    <cellStyle name="Result2" xfId="17"/>
    <cellStyle name="Accent5" xfId="18" builtinId="45"/>
    <cellStyle name="40% - Accent4" xfId="19" builtinId="43"/>
    <cellStyle name="Standard 5" xfId="20"/>
    <cellStyle name="Accent4" xfId="21" builtinId="41"/>
    <cellStyle name="Linked Cell" xfId="22" builtinId="24"/>
    <cellStyle name="40% - Accent3" xfId="23" builtinId="39"/>
    <cellStyle name="60% - Accent2" xfId="24" builtinId="36"/>
    <cellStyle name="Euro" xfId="25"/>
    <cellStyle name="Accent3" xfId="26" builtinId="37"/>
    <cellStyle name="40% - Accent2" xfId="27" builtinId="35"/>
    <cellStyle name="Excel_BuiltIn_Currency" xfId="28"/>
    <cellStyle name="Normal 4" xfId="29"/>
    <cellStyle name="20% - Accent2" xfId="30" builtinId="34"/>
    <cellStyle name="Accent2" xfId="31" builtinId="33"/>
    <cellStyle name="40% - Accent1" xfId="32" builtinId="31"/>
    <cellStyle name="20% - Accent1" xfId="33" builtinId="30"/>
    <cellStyle name="Standard 2" xfId="34"/>
    <cellStyle name="Accent1" xfId="35" builtinId="29"/>
    <cellStyle name="Neutral" xfId="36" builtinId="28"/>
    <cellStyle name="60% - Accent1" xfId="37" builtinId="32"/>
    <cellStyle name="Bad" xfId="38" builtinId="27"/>
    <cellStyle name="20% - Accent4" xfId="39" builtinId="42"/>
    <cellStyle name="Total" xfId="40" builtinId="25"/>
    <cellStyle name="Output" xfId="41" builtinId="21"/>
    <cellStyle name="Currency" xfId="42" builtinId="4"/>
    <cellStyle name="20% - Accent3" xfId="43" builtinId="38"/>
    <cellStyle name="Note" xfId="44" builtinId="10"/>
    <cellStyle name="Input" xfId="45" builtinId="20"/>
    <cellStyle name="Heading 4" xfId="46" builtinId="19"/>
    <cellStyle name="Calculation" xfId="47" builtinId="22"/>
    <cellStyle name="Good" xfId="48" builtinId="26"/>
    <cellStyle name="Heading 3" xfId="49" builtinId="18"/>
    <cellStyle name="CExplanatory Text" xfId="50" builtinId="53"/>
    <cellStyle name="Heading 1" xfId="51" builtinId="16"/>
    <cellStyle name="Comma [0]" xfId="52" builtinId="6"/>
    <cellStyle name="20% - Accent6" xfId="53" builtinId="50"/>
    <cellStyle name="Title" xfId="54" builtinId="15"/>
    <cellStyle name="Currency [0]" xfId="55" builtinId="7"/>
    <cellStyle name="Warning Text" xfId="56" builtinId="11"/>
    <cellStyle name="Followed Hyperlink" xfId="57" builtinId="9"/>
    <cellStyle name="Heading 2" xfId="58" builtinId="17"/>
    <cellStyle name="Comma" xfId="59" builtinId="3"/>
    <cellStyle name="Check Cell" xfId="60" builtinId="23"/>
    <cellStyle name="60% - Accent3" xfId="61" builtinId="40"/>
    <cellStyle name="Percent" xfId="62" builtinId="5"/>
    <cellStyle name="Standard 2 20" xfId="63"/>
    <cellStyle name="Hyperlink" xfId="64" builtinId="8"/>
  </cellStyles>
  <dxfs count="2">
    <dxf>
      <fill>
        <patternFill patternType="solid">
          <fgColor rgb="FFFF9900"/>
          <bgColor rgb="FFFF9900"/>
        </patternFill>
      </fill>
    </dxf>
    <dxf>
      <fill>
        <patternFill patternType="solid">
          <fgColor rgb="FFFFFF99"/>
          <bgColor rgb="FFFFFF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2.jpeg"/><Relationship Id="rId1" Type="http://schemas.openxmlformats.org/officeDocument/2006/relationships/image" Target="../media/image1.GI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266700</xdr:colOff>
      <xdr:row>1</xdr:row>
      <xdr:rowOff>38100</xdr:rowOff>
    </xdr:from>
    <xdr:to>
      <xdr:col>8</xdr:col>
      <xdr:colOff>114300</xdr:colOff>
      <xdr:row>5</xdr:row>
      <xdr:rowOff>123825</xdr:rowOff>
    </xdr:to>
    <xdr:pic>
      <xdr:nvPicPr>
        <xdr:cNvPr id="2" name="Picture 1"/>
        <xdr:cNvPicPr/>
      </xdr:nvPicPr>
      <xdr:blipFill>
        <a:blip r:embed="rId1" cstate="print">
          <a:extLst>
            <a:ext uri="{28A0092B-C50C-407E-A947-70E740481C1C}">
              <a14:useLocalDpi xmlns:a14="http://schemas.microsoft.com/office/drawing/2010/main" val="0"/>
            </a:ext>
          </a:extLst>
        </a:blip>
        <a:stretch>
          <a:fillRect/>
        </a:stretch>
      </xdr:blipFill>
      <xdr:spPr>
        <a:xfrm>
          <a:off x="1123950" y="238125"/>
          <a:ext cx="6670040" cy="885825"/>
        </a:xfrm>
        <a:prstGeom prst="rect">
          <a:avLst/>
        </a:prstGeom>
      </xdr:spPr>
    </xdr:pic>
    <xdr:clientData/>
  </xdr:twoCellAnchor>
  <xdr:twoCellAnchor editAs="oneCell">
    <xdr:from>
      <xdr:col>2</xdr:col>
      <xdr:colOff>718149</xdr:colOff>
      <xdr:row>10</xdr:row>
      <xdr:rowOff>180976</xdr:rowOff>
    </xdr:from>
    <xdr:to>
      <xdr:col>3</xdr:col>
      <xdr:colOff>933451</xdr:colOff>
      <xdr:row>17</xdr:row>
      <xdr:rowOff>19049</xdr:rowOff>
    </xdr:to>
    <xdr:pic>
      <xdr:nvPicPr>
        <xdr:cNvPr id="3" name="Picture 2"/>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2289175" y="2305050"/>
          <a:ext cx="1549400" cy="1237615"/>
        </a:xfrm>
        <a:prstGeom prst="rect">
          <a:avLst/>
        </a:prstGeom>
      </xdr:spPr>
    </xdr:pic>
    <xdr:clientData/>
  </xdr:twoCellAnchor>
  <xdr:twoCellAnchor editAs="oneCell">
    <xdr:from>
      <xdr:col>4</xdr:col>
      <xdr:colOff>438150</xdr:colOff>
      <xdr:row>10</xdr:row>
      <xdr:rowOff>155575</xdr:rowOff>
    </xdr:from>
    <xdr:to>
      <xdr:col>7</xdr:col>
      <xdr:colOff>361949</xdr:colOff>
      <xdr:row>17</xdr:row>
      <xdr:rowOff>76199</xdr:rowOff>
    </xdr:to>
    <xdr:pic>
      <xdr:nvPicPr>
        <xdr:cNvPr id="4" name="Picture 3"/>
        <xdr:cNvPicPr>
          <a:picLocks noChangeAspect="1"/>
        </xdr:cNvPicPr>
      </xdr:nvPicPr>
      <xdr:blipFill>
        <a:blip r:embed="rId3" cstate="print">
          <a:extLst>
            <a:ext uri="{28A0092B-C50C-407E-A947-70E740481C1C}">
              <a14:useLocalDpi xmlns:a14="http://schemas.microsoft.com/office/drawing/2010/main" val="0"/>
            </a:ext>
          </a:extLst>
        </a:blip>
        <a:stretch>
          <a:fillRect/>
        </a:stretch>
      </xdr:blipFill>
      <xdr:spPr>
        <a:xfrm>
          <a:off x="4533900" y="2279650"/>
          <a:ext cx="2494915" cy="132016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358</xdr:row>
      <xdr:rowOff>95250</xdr:rowOff>
    </xdr:from>
    <xdr:to>
      <xdr:col>0</xdr:col>
      <xdr:colOff>4729675</xdr:colOff>
      <xdr:row>378</xdr:row>
      <xdr:rowOff>146685</xdr:rowOff>
    </xdr:to>
    <xdr:pic>
      <xdr:nvPicPr>
        <xdr:cNvPr id="8419" name="Picture 609"/>
        <xdr:cNvPicPr>
          <a:picLocks noChangeAspect="1"/>
        </xdr:cNvPicPr>
      </xdr:nvPicPr>
      <xdr:blipFill>
        <a:blip r:embed="rId1">
          <a:grayscl/>
          <a:lum bright="-44000"/>
          <a:extLst>
            <a:ext uri="{28A0092B-C50C-407E-A947-70E740481C1C}">
              <a14:useLocalDpi xmlns:a14="http://schemas.microsoft.com/office/drawing/2010/main" val="0"/>
            </a:ext>
          </a:extLst>
        </a:blip>
        <a:srcRect/>
        <a:stretch>
          <a:fillRect/>
        </a:stretch>
      </xdr:blipFill>
      <xdr:spPr>
        <a:xfrm rot="454800">
          <a:off x="0" y="61902975"/>
          <a:ext cx="4729480" cy="3289935"/>
        </a:xfrm>
        <a:prstGeom prst="rect">
          <a:avLst/>
        </a:prstGeom>
        <a:noFill/>
        <a:ln w="9360" cap="sq">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266700</xdr:colOff>
      <xdr:row>356</xdr:row>
      <xdr:rowOff>28575</xdr:rowOff>
    </xdr:from>
    <xdr:to>
      <xdr:col>7</xdr:col>
      <xdr:colOff>638411</xdr:colOff>
      <xdr:row>369</xdr:row>
      <xdr:rowOff>110491</xdr:rowOff>
    </xdr:to>
    <xdr:pic>
      <xdr:nvPicPr>
        <xdr:cNvPr id="8420" name="Picture 610"/>
        <xdr:cNvPicPr>
          <a:picLocks noChangeAspect="1"/>
        </xdr:cNvPicPr>
      </xdr:nvPicPr>
      <xdr:blipFill>
        <a:blip r:embed="rId2">
          <a:grayscl/>
          <a:lum bright="-42000"/>
          <a:extLst>
            <a:ext uri="{28A0092B-C50C-407E-A947-70E740481C1C}">
              <a14:useLocalDpi xmlns:a14="http://schemas.microsoft.com/office/drawing/2010/main" val="0"/>
            </a:ext>
          </a:extLst>
        </a:blip>
        <a:srcRect/>
        <a:stretch>
          <a:fillRect/>
        </a:stretch>
      </xdr:blipFill>
      <xdr:spPr>
        <a:xfrm rot="300000">
          <a:off x="9172575" y="61512450"/>
          <a:ext cx="2764790" cy="2186940"/>
        </a:xfrm>
        <a:prstGeom prst="rect">
          <a:avLst/>
        </a:prstGeom>
        <a:solidFill>
          <a:srgbClr val="FFFFFF"/>
        </a:solidFill>
        <a:ln w="9360" cap="sq">
          <a:solidFill>
            <a:srgbClr val="FFFFCC"/>
          </a:solidFill>
          <a:miter lim="800000"/>
          <a:headEnd/>
          <a:tailEnd/>
        </a:ln>
      </xdr:spPr>
    </xdr:pic>
    <xdr:clientData/>
  </xdr:twoCellAnchor>
  <xdr:oneCellAnchor>
    <xdr:from>
      <xdr:col>4</xdr:col>
      <xdr:colOff>276225</xdr:colOff>
      <xdr:row>16</xdr:row>
      <xdr:rowOff>9525</xdr:rowOff>
    </xdr:from>
    <xdr:ext cx="184731" cy="274085"/>
    <xdr:sp>
      <xdr:nvSpPr>
        <xdr:cNvPr id="2" name="TextBox 1"/>
        <xdr:cNvSpPr txBox="1"/>
      </xdr:nvSpPr>
      <xdr:spPr>
        <a:xfrm>
          <a:off x="9182100" y="3771900"/>
          <a:ext cx="184150" cy="2736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180974</xdr:colOff>
      <xdr:row>1</xdr:row>
      <xdr:rowOff>19049</xdr:rowOff>
    </xdr:from>
    <xdr:to>
      <xdr:col>12</xdr:col>
      <xdr:colOff>285749</xdr:colOff>
      <xdr:row>70</xdr:row>
      <xdr:rowOff>0</xdr:rowOff>
    </xdr:to>
    <xdr:sp>
      <xdr:nvSpPr>
        <xdr:cNvPr id="2" name="TextBox 1"/>
        <xdr:cNvSpPr txBox="1"/>
      </xdr:nvSpPr>
      <xdr:spPr>
        <a:xfrm>
          <a:off x="180340" y="218440"/>
          <a:ext cx="10391775" cy="137833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Vogtland North America Limited Warranty</a:t>
          </a:r>
          <a:endParaRPr lang="en-US" sz="1100" b="1">
            <a:solidFill>
              <a:schemeClr val="dk1"/>
            </a:solidFill>
            <a:effectLst/>
            <a:latin typeface="+mn-lt"/>
            <a:ea typeface="+mn-ea"/>
            <a:cs typeface="+mn-cs"/>
          </a:endParaRPr>
        </a:p>
        <a:p>
          <a:r>
            <a:rPr lang="en-US" sz="950" b="1">
              <a:solidFill>
                <a:schemeClr val="dk1"/>
              </a:solidFill>
              <a:effectLst/>
              <a:latin typeface="+mn-lt"/>
              <a:ea typeface="+mn-ea"/>
              <a:cs typeface="+mn-cs"/>
            </a:rPr>
            <a:t> </a:t>
          </a:r>
          <a:endParaRPr lang="en-US" sz="1150" b="1">
            <a:solidFill>
              <a:schemeClr val="dk1"/>
            </a:solidFill>
            <a:effectLst/>
            <a:latin typeface="+mn-lt"/>
            <a:ea typeface="+mn-ea"/>
            <a:cs typeface="+mn-cs"/>
          </a:endParaRPr>
        </a:p>
        <a:p>
          <a:r>
            <a:rPr lang="en-US" sz="1150" b="1">
              <a:solidFill>
                <a:schemeClr val="dk1"/>
              </a:solidFill>
              <a:effectLst/>
              <a:latin typeface="+mn-lt"/>
              <a:ea typeface="+mn-ea"/>
              <a:cs typeface="+mn-cs"/>
            </a:rPr>
            <a:t> </a:t>
          </a:r>
          <a:r>
            <a:rPr lang="en-US" sz="1150" b="1" u="sng">
              <a:solidFill>
                <a:schemeClr val="dk1"/>
              </a:solidFill>
              <a:effectLst/>
              <a:latin typeface="+mn-lt"/>
              <a:ea typeface="+mn-ea"/>
              <a:cs typeface="+mn-cs"/>
            </a:rPr>
            <a:t>Limited Warranty</a:t>
          </a:r>
          <a:r>
            <a:rPr lang="en-US" sz="1150" u="sng">
              <a:solidFill>
                <a:schemeClr val="dk1"/>
              </a:solidFill>
              <a:effectLst/>
              <a:latin typeface="+mn-lt"/>
              <a:ea typeface="+mn-ea"/>
              <a:cs typeface="+mn-cs"/>
            </a:rPr>
            <a:t>.</a:t>
          </a:r>
          <a:r>
            <a:rPr lang="en-US" sz="1150">
              <a:solidFill>
                <a:schemeClr val="dk1"/>
              </a:solidFill>
              <a:effectLst/>
              <a:latin typeface="+mn-lt"/>
              <a:ea typeface="+mn-ea"/>
              <a:cs typeface="+mn-cs"/>
            </a:rPr>
            <a:t>  Vogtland North America warrants its line of performance springs to the original retail purchaser (also referred to as “consumer” herein) for a period of 10 years commencing at time of retail purchase. Suspension products (shock absorbers) will carry a 2 (two) year warranty This Limited Warranty cannot be transferred to another individual or entity and is limited to protection against material defects or workmanship when the product(s) is/are appropriately installed by a qualified and licensed automotive mechanic trained in</a:t>
          </a:r>
          <a:r>
            <a:rPr lang="en-US" sz="1150" i="1">
              <a:solidFill>
                <a:schemeClr val="dk1"/>
              </a:solidFill>
              <a:effectLst/>
              <a:latin typeface="+mn-lt"/>
              <a:ea typeface="+mn-ea"/>
              <a:cs typeface="+mn-cs"/>
            </a:rPr>
            <a:t> </a:t>
          </a:r>
          <a:r>
            <a:rPr lang="en-US" sz="1150">
              <a:solidFill>
                <a:schemeClr val="dk1"/>
              </a:solidFill>
              <a:effectLst/>
              <a:latin typeface="+mn-lt"/>
              <a:ea typeface="+mn-ea"/>
              <a:cs typeface="+mn-cs"/>
            </a:rPr>
            <a:t>suspension component installation and repair</a:t>
          </a:r>
          <a:r>
            <a:rPr lang="en-US" sz="1150" i="1">
              <a:solidFill>
                <a:schemeClr val="dk1"/>
              </a:solidFill>
              <a:effectLst/>
              <a:latin typeface="+mn-lt"/>
              <a:ea typeface="+mn-ea"/>
              <a:cs typeface="+mn-cs"/>
            </a:rPr>
            <a:t> </a:t>
          </a:r>
          <a:r>
            <a:rPr lang="en-US" sz="1150">
              <a:solidFill>
                <a:schemeClr val="dk1"/>
              </a:solidFill>
              <a:effectLst/>
              <a:latin typeface="+mn-lt"/>
              <a:ea typeface="+mn-ea"/>
              <a:cs typeface="+mn-cs"/>
            </a:rPr>
            <a:t>in a normal passenger vehicle application for which the product is intended by Vogtland North America to be used. Associated ancillary components such as brackets, hardware, bushing / Noise Vibration Harshness isolation products are limited to and covered under a 12 month warranty for material defects and workmanship for a period of 12 months commencing at the time of purchase.</a:t>
          </a:r>
          <a:endParaRPr lang="en-US" sz="1150">
            <a:solidFill>
              <a:schemeClr val="dk1"/>
            </a:solidFill>
            <a:effectLst/>
            <a:latin typeface="+mn-lt"/>
            <a:ea typeface="+mn-ea"/>
            <a:cs typeface="+mn-cs"/>
          </a:endParaRPr>
        </a:p>
        <a:p>
          <a:r>
            <a:rPr lang="en-US" sz="1150">
              <a:solidFill>
                <a:schemeClr val="dk1"/>
              </a:solidFill>
              <a:effectLst/>
              <a:latin typeface="+mn-lt"/>
              <a:ea typeface="+mn-ea"/>
              <a:cs typeface="+mn-cs"/>
            </a:rPr>
            <a:t> </a:t>
          </a:r>
          <a:endParaRPr lang="en-US" sz="1150">
            <a:solidFill>
              <a:schemeClr val="dk1"/>
            </a:solidFill>
            <a:effectLst/>
            <a:latin typeface="+mn-lt"/>
            <a:ea typeface="+mn-ea"/>
            <a:cs typeface="+mn-cs"/>
          </a:endParaRPr>
        </a:p>
        <a:p>
          <a:r>
            <a:rPr lang="en-US" sz="1150" b="1" u="sng">
              <a:solidFill>
                <a:schemeClr val="dk1"/>
              </a:solidFill>
              <a:effectLst/>
              <a:latin typeface="+mn-lt"/>
              <a:ea typeface="+mn-ea"/>
              <a:cs typeface="+mn-cs"/>
            </a:rPr>
            <a:t>Warranty Exclusions</a:t>
          </a:r>
          <a:r>
            <a:rPr lang="en-US" sz="1150" i="1" u="sng">
              <a:solidFill>
                <a:schemeClr val="dk1"/>
              </a:solidFill>
              <a:effectLst/>
              <a:latin typeface="+mn-lt"/>
              <a:ea typeface="+mn-ea"/>
              <a:cs typeface="+mn-cs"/>
            </a:rPr>
            <a:t>.</a:t>
          </a:r>
          <a:r>
            <a:rPr lang="en-US" sz="1150" i="1">
              <a:solidFill>
                <a:schemeClr val="dk1"/>
              </a:solidFill>
              <a:effectLst/>
              <a:latin typeface="+mn-lt"/>
              <a:ea typeface="+mn-ea"/>
              <a:cs typeface="+mn-cs"/>
            </a:rPr>
            <a:t> </a:t>
          </a:r>
          <a:r>
            <a:rPr lang="en-US" sz="1150">
              <a:solidFill>
                <a:schemeClr val="dk1"/>
              </a:solidFill>
              <a:effectLst/>
              <a:latin typeface="+mn-lt"/>
              <a:ea typeface="+mn-ea"/>
              <a:cs typeface="+mn-cs"/>
            </a:rPr>
            <a:t>By way of illustration and not limitation, items not covered under the terms of the above-described Limited Life Time Warranty include cosmetic finish on coated surfaces and paint / coating retention; any product(s) which have not been installed by a qualified  and/or licensed automotive mechanic / technician trained in suspension component installation and repair; any product which has been abused, altered, modified, or installed in an application for which the product was not intended and/or designed by Vogtland North America, Inc; and/or any product which has been subjected to an accident or collision. All warranties are null and void if the product(s) has been used in an off-road activity (i.e. high speed driving event, racing, rallying etc.). </a:t>
          </a:r>
          <a:endParaRPr lang="en-US" sz="1150">
            <a:solidFill>
              <a:schemeClr val="dk1"/>
            </a:solidFill>
            <a:effectLst/>
            <a:latin typeface="+mn-lt"/>
            <a:ea typeface="+mn-ea"/>
            <a:cs typeface="+mn-cs"/>
          </a:endParaRPr>
        </a:p>
        <a:p>
          <a:r>
            <a:rPr lang="en-US" sz="1150">
              <a:solidFill>
                <a:schemeClr val="dk1"/>
              </a:solidFill>
              <a:effectLst/>
              <a:latin typeface="+mn-lt"/>
              <a:ea typeface="+mn-ea"/>
              <a:cs typeface="+mn-cs"/>
            </a:rPr>
            <a:t> </a:t>
          </a:r>
          <a:endParaRPr lang="en-US" sz="1150">
            <a:solidFill>
              <a:schemeClr val="dk1"/>
            </a:solidFill>
            <a:effectLst/>
            <a:latin typeface="+mn-lt"/>
            <a:ea typeface="+mn-ea"/>
            <a:cs typeface="+mn-cs"/>
          </a:endParaRPr>
        </a:p>
        <a:p>
          <a:r>
            <a:rPr lang="en-US" sz="1150" b="1" u="sng">
              <a:solidFill>
                <a:schemeClr val="dk1"/>
              </a:solidFill>
              <a:effectLst/>
              <a:latin typeface="+mn-lt"/>
              <a:ea typeface="+mn-ea"/>
              <a:cs typeface="+mn-cs"/>
            </a:rPr>
            <a:t>Entire Limited Warranty Set Forth Herein</a:t>
          </a:r>
          <a:r>
            <a:rPr lang="en-US" sz="1150" u="sng">
              <a:solidFill>
                <a:schemeClr val="dk1"/>
              </a:solidFill>
              <a:effectLst/>
              <a:latin typeface="+mn-lt"/>
              <a:ea typeface="+mn-ea"/>
              <a:cs typeface="+mn-cs"/>
            </a:rPr>
            <a:t>.</a:t>
          </a:r>
          <a:r>
            <a:rPr lang="en-US" sz="1150">
              <a:solidFill>
                <a:schemeClr val="dk1"/>
              </a:solidFill>
              <a:effectLst/>
              <a:latin typeface="+mn-lt"/>
              <a:ea typeface="+mn-ea"/>
              <a:cs typeface="+mn-cs"/>
            </a:rPr>
            <a:t>  This Limited Warranty sets forth Vogtland North America’s entire and only Limited Warranty and may not be modified or supplemented by any other person or company whether in writing or in oral statements. Any description of the product(s) made in connection with this warranty is for the sole purpose of identifying them, is not part of the basis of the bargain, and does not constitute a warranty that the product(s) will conform to that description. The use of any sample or model in connection with this warranty or the sales of any product(s) is for illustrative purposes only and is not to be construed as a warranty that the goods will conform to sample or model. The oral statements of any salesperson do not constitute part of this warranty at all and shall not be relied upon by the consumer.</a:t>
          </a:r>
          <a:endParaRPr lang="en-US" sz="1150">
            <a:solidFill>
              <a:schemeClr val="dk1"/>
            </a:solidFill>
            <a:effectLst/>
            <a:latin typeface="+mn-lt"/>
            <a:ea typeface="+mn-ea"/>
            <a:cs typeface="+mn-cs"/>
          </a:endParaRPr>
        </a:p>
        <a:p>
          <a:r>
            <a:rPr lang="en-US" sz="1150">
              <a:solidFill>
                <a:schemeClr val="dk1"/>
              </a:solidFill>
              <a:effectLst/>
              <a:latin typeface="+mn-lt"/>
              <a:ea typeface="+mn-ea"/>
              <a:cs typeface="+mn-cs"/>
            </a:rPr>
            <a:t> </a:t>
          </a:r>
          <a:endParaRPr lang="en-US" sz="1150">
            <a:solidFill>
              <a:schemeClr val="dk1"/>
            </a:solidFill>
            <a:effectLst/>
            <a:latin typeface="+mn-lt"/>
            <a:ea typeface="+mn-ea"/>
            <a:cs typeface="+mn-cs"/>
          </a:endParaRPr>
        </a:p>
        <a:p>
          <a:r>
            <a:rPr lang="en-US" sz="1150" b="1" u="sng">
              <a:solidFill>
                <a:schemeClr val="dk1"/>
              </a:solidFill>
              <a:effectLst/>
              <a:latin typeface="+mn-lt"/>
              <a:ea typeface="+mn-ea"/>
              <a:cs typeface="+mn-cs"/>
            </a:rPr>
            <a:t>DISCLAIMER OF EXPRESS AND IMPLIED WARRANTIES</a:t>
          </a:r>
          <a:r>
            <a:rPr lang="en-US" sz="1150" b="1" cap="all">
              <a:solidFill>
                <a:schemeClr val="dk1"/>
              </a:solidFill>
              <a:effectLst/>
              <a:latin typeface="+mn-lt"/>
              <a:ea typeface="+mn-ea"/>
              <a:cs typeface="+mn-cs"/>
            </a:rPr>
            <a:t>.  Vogtland North America  makes no warranties expressed or implied (including any implied warranties of merchantability and/or fitness for a particular purpose) EXCEPT FOR those warranties expressly made herein.  THERE ARE NO WARRANTIES WHICH EXTEND BEYOND THE DESCRIPTION ON THE FACE HEREOF.  Any implied warranties (including any implied warranties of merchantability and/or fitness for a particular purpose) are disclaimed to the fullest extent permitted by law. ANY DAMAGES FOR BREACH OF THIS LIMITED WARRANTY shall in no event exceed the purchase price of the product, AND VOGTLAND NORTH AMERICA SHALL NOT BE LIABLE FOR INCIDENTAL AND/OR CONSEQUENTIAL DAMAGES IN ANY CASE, TO THE FULLEST EXTENT ALLOWED BY LAW.  THE ABOVE limitations or exclusions apply to the consumer of this product TO THE FULLEST EXTENT ALLOWED BY LAW.  This warranty provides the consumer specific legal rights, and the consumer may have other legal rights which may vary from state to state.</a:t>
          </a:r>
          <a:endParaRPr lang="en-US" sz="1150" b="1" cap="all">
            <a:solidFill>
              <a:schemeClr val="dk1"/>
            </a:solidFill>
            <a:effectLst/>
            <a:latin typeface="+mn-lt"/>
            <a:ea typeface="+mn-ea"/>
            <a:cs typeface="+mn-cs"/>
          </a:endParaRPr>
        </a:p>
        <a:p>
          <a:r>
            <a:rPr lang="en-US" sz="1150" b="1" u="sng">
              <a:solidFill>
                <a:schemeClr val="dk1"/>
              </a:solidFill>
              <a:effectLst/>
              <a:latin typeface="+mn-lt"/>
              <a:ea typeface="+mn-ea"/>
              <a:cs typeface="+mn-cs"/>
            </a:rPr>
            <a:t>Forum for Disputes</a:t>
          </a:r>
          <a:r>
            <a:rPr lang="en-US" sz="1150" i="1">
              <a:solidFill>
                <a:schemeClr val="dk1"/>
              </a:solidFill>
              <a:effectLst/>
              <a:latin typeface="+mn-lt"/>
              <a:ea typeface="+mn-ea"/>
              <a:cs typeface="+mn-cs"/>
            </a:rPr>
            <a:t>.  </a:t>
          </a:r>
          <a:r>
            <a:rPr lang="en-US" sz="1150">
              <a:solidFill>
                <a:schemeClr val="dk1"/>
              </a:solidFill>
              <a:effectLst/>
              <a:latin typeface="+mn-lt"/>
              <a:ea typeface="+mn-ea"/>
              <a:cs typeface="+mn-cs"/>
            </a:rPr>
            <a:t>Any lawsuit or other legal action alleging breach of this Limited Warranty or otherwise commenced to enforce Vogtland North America’s obligations under the terms of this Limited Warranty shall be brought only in the courts of Riverside County, California.</a:t>
          </a:r>
          <a:endParaRPr lang="en-US" sz="1150">
            <a:solidFill>
              <a:schemeClr val="dk1"/>
            </a:solidFill>
            <a:effectLst/>
            <a:latin typeface="+mn-lt"/>
            <a:ea typeface="+mn-ea"/>
            <a:cs typeface="+mn-cs"/>
          </a:endParaRPr>
        </a:p>
        <a:p>
          <a:r>
            <a:rPr lang="en-US" sz="1150">
              <a:solidFill>
                <a:schemeClr val="dk1"/>
              </a:solidFill>
              <a:effectLst/>
              <a:latin typeface="+mn-lt"/>
              <a:ea typeface="+mn-ea"/>
              <a:cs typeface="+mn-cs"/>
            </a:rPr>
            <a:t> </a:t>
          </a:r>
          <a:endParaRPr lang="en-US" sz="1150">
            <a:solidFill>
              <a:schemeClr val="dk1"/>
            </a:solidFill>
            <a:effectLst/>
            <a:latin typeface="+mn-lt"/>
            <a:ea typeface="+mn-ea"/>
            <a:cs typeface="+mn-cs"/>
          </a:endParaRPr>
        </a:p>
        <a:p>
          <a:r>
            <a:rPr lang="en-US" sz="1150" b="1" u="sng">
              <a:solidFill>
                <a:schemeClr val="dk1"/>
              </a:solidFill>
              <a:effectLst/>
              <a:latin typeface="+mn-lt"/>
              <a:ea typeface="+mn-ea"/>
              <a:cs typeface="+mn-cs"/>
            </a:rPr>
            <a:t>Changes in Design, Materials, and Specifications.</a:t>
          </a:r>
          <a:r>
            <a:rPr lang="en-US" sz="1150">
              <a:solidFill>
                <a:schemeClr val="dk1"/>
              </a:solidFill>
              <a:effectLst/>
              <a:latin typeface="+mn-lt"/>
              <a:ea typeface="+mn-ea"/>
              <a:cs typeface="+mn-cs"/>
            </a:rPr>
            <a:t>  Vogtland North America reserves the right to make changes in design, materials, and specifications as deemed necessary without prior notice. The design of the product maybe changed or altered at Vogtland North America’s discretion without assuming any obligation to modify any product(s) previously manufactured. A product(s) may also be discontinued at Vogtland North America’s discretion without assuming any obligation to replace parts under said warranty.</a:t>
          </a:r>
          <a:endParaRPr lang="en-US" sz="1150">
            <a:solidFill>
              <a:schemeClr val="dk1"/>
            </a:solidFill>
            <a:effectLst/>
            <a:latin typeface="+mn-lt"/>
            <a:ea typeface="+mn-ea"/>
            <a:cs typeface="+mn-cs"/>
          </a:endParaRPr>
        </a:p>
        <a:p>
          <a:r>
            <a:rPr lang="en-US" sz="1150">
              <a:solidFill>
                <a:schemeClr val="dk1"/>
              </a:solidFill>
              <a:effectLst/>
              <a:latin typeface="+mn-lt"/>
              <a:ea typeface="+mn-ea"/>
              <a:cs typeface="+mn-cs"/>
            </a:rPr>
            <a:t> </a:t>
          </a:r>
          <a:endParaRPr lang="en-US" sz="1150">
            <a:solidFill>
              <a:schemeClr val="dk1"/>
            </a:solidFill>
            <a:effectLst/>
            <a:latin typeface="+mn-lt"/>
            <a:ea typeface="+mn-ea"/>
            <a:cs typeface="+mn-cs"/>
          </a:endParaRPr>
        </a:p>
        <a:p>
          <a:r>
            <a:rPr lang="en-US" sz="1150" b="1" u="sng">
              <a:solidFill>
                <a:schemeClr val="dk1"/>
              </a:solidFill>
              <a:effectLst/>
              <a:latin typeface="+mn-lt"/>
              <a:ea typeface="+mn-ea"/>
              <a:cs typeface="+mn-cs"/>
            </a:rPr>
            <a:t>Submission of Limited Warranty Claims</a:t>
          </a:r>
          <a:r>
            <a:rPr lang="en-US" sz="1150" i="1" u="sng">
              <a:solidFill>
                <a:schemeClr val="dk1"/>
              </a:solidFill>
              <a:effectLst/>
              <a:latin typeface="+mn-lt"/>
              <a:ea typeface="+mn-ea"/>
              <a:cs typeface="+mn-cs"/>
            </a:rPr>
            <a:t>.</a:t>
          </a:r>
          <a:r>
            <a:rPr lang="en-US" sz="1150" i="1">
              <a:solidFill>
                <a:schemeClr val="dk1"/>
              </a:solidFill>
              <a:effectLst/>
              <a:latin typeface="+mn-lt"/>
              <a:ea typeface="+mn-ea"/>
              <a:cs typeface="+mn-cs"/>
            </a:rPr>
            <a:t>  </a:t>
          </a:r>
          <a:r>
            <a:rPr lang="en-US" sz="1150">
              <a:solidFill>
                <a:schemeClr val="dk1"/>
              </a:solidFill>
              <a:effectLst/>
              <a:latin typeface="+mn-lt"/>
              <a:ea typeface="+mn-ea"/>
              <a:cs typeface="+mn-cs"/>
            </a:rPr>
            <a:t>Claim procedure under the warranty requires that the consumer contact the merchant where the product(s) was originally purchased. The merchant will then request a “Return Goods Authorization Number” (“RGA”) from Vogtland North America which in turn will issue a RGA number and will accept return of the product(s) in question to Vogtland North America, Inc. for inspection and warranty claim validity. A copy of the </a:t>
          </a:r>
          <a:r>
            <a:rPr lang="en-US" sz="1150" b="1">
              <a:solidFill>
                <a:schemeClr val="dk1"/>
              </a:solidFill>
              <a:effectLst/>
              <a:latin typeface="+mn-lt"/>
              <a:ea typeface="+mn-ea"/>
              <a:cs typeface="+mn-cs"/>
            </a:rPr>
            <a:t>“Vogtland North America Product Registration Form” </a:t>
          </a:r>
          <a:r>
            <a:rPr lang="en-US" sz="1150">
              <a:solidFill>
                <a:schemeClr val="dk1"/>
              </a:solidFill>
              <a:effectLst/>
              <a:latin typeface="+mn-lt"/>
              <a:ea typeface="+mn-ea"/>
              <a:cs typeface="+mn-cs"/>
            </a:rPr>
            <a:t>and a proof of purchase must accompany the returned product(s) in question. The Consumer is responsible for all costs incurred in returning the product(s) to Vogtland North America, Inc.’s facilities. These include the installation and removal of the product(s) from the vehicle, the shipping and handling of said product(s), loss of time or revenue, loss of use of the vehicle, and any other type of incidental, indirect or consequential damages. Please note any product(s) sent without following the above procedures will not be accepted under the terms of this warranty and will be refused.</a:t>
          </a:r>
          <a:endParaRPr lang="en-US" sz="1150">
            <a:solidFill>
              <a:schemeClr val="dk1"/>
            </a:solidFill>
            <a:effectLst/>
            <a:latin typeface="+mn-lt"/>
            <a:ea typeface="+mn-ea"/>
            <a:cs typeface="+mn-cs"/>
          </a:endParaRPr>
        </a:p>
        <a:p>
          <a:r>
            <a:rPr lang="en-US" sz="1150">
              <a:solidFill>
                <a:schemeClr val="dk1"/>
              </a:solidFill>
              <a:effectLst/>
              <a:latin typeface="+mn-lt"/>
              <a:ea typeface="+mn-ea"/>
              <a:cs typeface="+mn-cs"/>
            </a:rPr>
            <a:t> </a:t>
          </a:r>
          <a:endParaRPr lang="en-US" sz="1150">
            <a:solidFill>
              <a:schemeClr val="dk1"/>
            </a:solidFill>
            <a:effectLst/>
            <a:latin typeface="+mn-lt"/>
            <a:ea typeface="+mn-ea"/>
            <a:cs typeface="+mn-cs"/>
          </a:endParaRPr>
        </a:p>
        <a:p>
          <a:r>
            <a:rPr lang="en-US" sz="1150">
              <a:solidFill>
                <a:schemeClr val="dk1"/>
              </a:solidFill>
              <a:effectLst/>
              <a:latin typeface="+mn-lt"/>
              <a:ea typeface="+mn-ea"/>
              <a:cs typeface="+mn-cs"/>
            </a:rPr>
            <a:t>Upon verification of defective product(s) under the warranty statement Vogtland North America, Inc., at its discretion will either repair or replace the defective product(s), without charge to the consumer, all refunds and or product credits will be issued by the merchant where the product(s) was originally purchased.</a:t>
          </a:r>
          <a:endParaRPr lang="en-US" sz="1150">
            <a:solidFill>
              <a:schemeClr val="dk1"/>
            </a:solidFill>
            <a:effectLst/>
            <a:latin typeface="+mn-lt"/>
            <a:ea typeface="+mn-ea"/>
            <a:cs typeface="+mn-cs"/>
          </a:endParaRPr>
        </a:p>
        <a:p>
          <a:r>
            <a:rPr lang="en-US" sz="1150">
              <a:solidFill>
                <a:schemeClr val="dk1"/>
              </a:solidFill>
              <a:effectLst/>
              <a:latin typeface="+mn-lt"/>
              <a:ea typeface="+mn-ea"/>
              <a:cs typeface="+mn-cs"/>
            </a:rPr>
            <a:t> </a:t>
          </a:r>
          <a:endParaRPr lang="en-US" sz="1150">
            <a:solidFill>
              <a:schemeClr val="dk1"/>
            </a:solidFill>
            <a:effectLst/>
            <a:latin typeface="+mn-lt"/>
            <a:ea typeface="+mn-ea"/>
            <a:cs typeface="+mn-cs"/>
          </a:endParaRPr>
        </a:p>
        <a:p>
          <a:r>
            <a:rPr lang="en-US" sz="1150" b="1" u="sng">
              <a:solidFill>
                <a:schemeClr val="dk1"/>
              </a:solidFill>
              <a:effectLst/>
              <a:latin typeface="+mn-lt"/>
              <a:ea typeface="+mn-ea"/>
              <a:cs typeface="+mn-cs"/>
            </a:rPr>
            <a:t>Distributor Warranty Return Procedures</a:t>
          </a:r>
          <a:endParaRPr lang="en-US" sz="1150">
            <a:solidFill>
              <a:schemeClr val="dk1"/>
            </a:solidFill>
            <a:effectLst/>
            <a:latin typeface="+mn-lt"/>
            <a:ea typeface="+mn-ea"/>
            <a:cs typeface="+mn-cs"/>
          </a:endParaRPr>
        </a:p>
        <a:p>
          <a:r>
            <a:rPr lang="en-US" sz="1150">
              <a:solidFill>
                <a:schemeClr val="dk1"/>
              </a:solidFill>
              <a:effectLst/>
              <a:latin typeface="+mn-lt"/>
              <a:ea typeface="+mn-ea"/>
              <a:cs typeface="+mn-cs"/>
            </a:rPr>
            <a:t>Phone or Fax the Vogtland Warranty Department for a Returned Goods Authorization (RGA) number. Return unit(s) in question along with (1)</a:t>
          </a:r>
          <a:r>
            <a:rPr lang="en-US" sz="1150" b="1">
              <a:solidFill>
                <a:schemeClr val="dk1"/>
              </a:solidFill>
              <a:effectLst/>
              <a:latin typeface="+mn-lt"/>
              <a:ea typeface="+mn-ea"/>
              <a:cs typeface="+mn-cs"/>
            </a:rPr>
            <a:t> customer’s dated proof of purchase, </a:t>
          </a:r>
          <a:r>
            <a:rPr lang="en-US" sz="1150">
              <a:solidFill>
                <a:schemeClr val="dk1"/>
              </a:solidFill>
              <a:effectLst/>
              <a:latin typeface="+mn-lt"/>
              <a:ea typeface="+mn-ea"/>
              <a:cs typeface="+mn-cs"/>
            </a:rPr>
            <a:t>(2) </a:t>
          </a:r>
          <a:r>
            <a:rPr lang="en-US" sz="1150" b="1">
              <a:solidFill>
                <a:schemeClr val="dk1"/>
              </a:solidFill>
              <a:effectLst/>
              <a:latin typeface="+mn-lt"/>
              <a:ea typeface="+mn-ea"/>
              <a:cs typeface="+mn-cs"/>
            </a:rPr>
            <a:t>a copy of the vehicle information (make, model, year, VIN #, options, and any modifications which might affect the vehicles curb weight</a:t>
          </a:r>
          <a:r>
            <a:rPr lang="en-US" sz="1150">
              <a:solidFill>
                <a:schemeClr val="dk1"/>
              </a:solidFill>
              <a:effectLst/>
              <a:latin typeface="+mn-lt"/>
              <a:ea typeface="+mn-ea"/>
              <a:cs typeface="+mn-cs"/>
            </a:rPr>
            <a:t> (3) </a:t>
          </a:r>
          <a:r>
            <a:rPr lang="en-US" sz="1150" b="1">
              <a:solidFill>
                <a:schemeClr val="dk1"/>
              </a:solidFill>
              <a:effectLst/>
              <a:latin typeface="+mn-lt"/>
              <a:ea typeface="+mn-ea"/>
              <a:cs typeface="+mn-cs"/>
            </a:rPr>
            <a:t>customers product registration form and contact information (name, address, daytime phone number) </a:t>
          </a:r>
          <a:r>
            <a:rPr lang="en-US" sz="1150">
              <a:solidFill>
                <a:schemeClr val="dk1"/>
              </a:solidFill>
              <a:effectLst/>
              <a:latin typeface="+mn-lt"/>
              <a:ea typeface="+mn-ea"/>
              <a:cs typeface="+mn-cs"/>
            </a:rPr>
            <a:t>(4)</a:t>
          </a:r>
          <a:r>
            <a:rPr lang="en-US" sz="1150" b="1">
              <a:solidFill>
                <a:schemeClr val="dk1"/>
              </a:solidFill>
              <a:effectLst/>
              <a:latin typeface="+mn-lt"/>
              <a:ea typeface="+mn-ea"/>
              <a:cs typeface="+mn-cs"/>
            </a:rPr>
            <a:t> detailed description of the problem.</a:t>
          </a:r>
          <a:r>
            <a:rPr lang="en-US" sz="1150">
              <a:solidFill>
                <a:schemeClr val="dk1"/>
              </a:solidFill>
              <a:effectLst/>
              <a:latin typeface="+mn-lt"/>
              <a:ea typeface="+mn-ea"/>
              <a:cs typeface="+mn-cs"/>
            </a:rPr>
            <a:t>  Returned product should be accompanied by all springs or shocks and mounting hardware if applicable.  Returned units must be shipped freight prepaid to the attention of Vogtland Warranty Dept. The RGA number shall be clearly marked on the outside of the package. Upon determination of a valid warranty claim, Vogtland will replace or credit at its discretion. </a:t>
          </a:r>
          <a:r>
            <a:rPr lang="en-US" sz="1150" b="1">
              <a:solidFill>
                <a:schemeClr val="dk1"/>
              </a:solidFill>
              <a:effectLst/>
              <a:latin typeface="+mn-lt"/>
              <a:ea typeface="+mn-ea"/>
              <a:cs typeface="+mn-cs"/>
            </a:rPr>
            <a:t>Items returned to Vogtland without an RGA number and or freight collect will be refused.</a:t>
          </a:r>
          <a:endParaRPr lang="en-US" sz="1150">
            <a:solidFill>
              <a:schemeClr val="dk1"/>
            </a:solidFill>
            <a:effectLst/>
            <a:latin typeface="+mn-lt"/>
            <a:ea typeface="+mn-ea"/>
            <a:cs typeface="+mn-cs"/>
          </a:endParaRPr>
        </a:p>
        <a:p>
          <a:endParaRPr lang="en-US" sz="950">
            <a:solidFill>
              <a:schemeClr val="dk1"/>
            </a:solidFill>
            <a:effectLst/>
            <a:latin typeface="+mn-lt"/>
            <a:ea typeface="+mn-ea"/>
            <a:cs typeface="+mn-cs"/>
          </a:endParaRPr>
        </a:p>
        <a:p>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266700</xdr:colOff>
      <xdr:row>3</xdr:row>
      <xdr:rowOff>38100</xdr:rowOff>
    </xdr:from>
    <xdr:to>
      <xdr:col>8</xdr:col>
      <xdr:colOff>114300</xdr:colOff>
      <xdr:row>7</xdr:row>
      <xdr:rowOff>123825</xdr:rowOff>
    </xdr:to>
    <xdr:pic>
      <xdr:nvPicPr>
        <xdr:cNvPr id="5" name="Picture 4"/>
        <xdr:cNvPicPr/>
      </xdr:nvPicPr>
      <xdr:blipFill>
        <a:blip r:embed="rId1" cstate="print">
          <a:extLst>
            <a:ext uri="{28A0092B-C50C-407E-A947-70E740481C1C}">
              <a14:useLocalDpi xmlns:a14="http://schemas.microsoft.com/office/drawing/2010/main" val="0"/>
            </a:ext>
          </a:extLst>
        </a:blip>
        <a:stretch>
          <a:fillRect/>
        </a:stretch>
      </xdr:blipFill>
      <xdr:spPr>
        <a:xfrm>
          <a:off x="1123950" y="638175"/>
          <a:ext cx="5848350" cy="885825"/>
        </a:xfrm>
        <a:prstGeom prst="rect">
          <a:avLst/>
        </a:prstGeom>
      </xdr:spPr>
    </xdr:pic>
    <xdr:clientData/>
  </xdr:twoCellAnchor>
  <xdr:twoCellAnchor editAs="oneCell">
    <xdr:from>
      <xdr:col>1</xdr:col>
      <xdr:colOff>333376</xdr:colOff>
      <xdr:row>11</xdr:row>
      <xdr:rowOff>133350</xdr:rowOff>
    </xdr:from>
    <xdr:to>
      <xdr:col>3</xdr:col>
      <xdr:colOff>329454</xdr:colOff>
      <xdr:row>18</xdr:row>
      <xdr:rowOff>76200</xdr:rowOff>
    </xdr:to>
    <xdr:pic>
      <xdr:nvPicPr>
        <xdr:cNvPr id="6" name="Picture 5"/>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1190625" y="2333625"/>
          <a:ext cx="1710055" cy="1466850"/>
        </a:xfrm>
        <a:prstGeom prst="rect">
          <a:avLst/>
        </a:prstGeom>
      </xdr:spPr>
    </xdr:pic>
    <xdr:clientData/>
  </xdr:twoCellAnchor>
  <xdr:twoCellAnchor editAs="oneCell">
    <xdr:from>
      <xdr:col>4</xdr:col>
      <xdr:colOff>133349</xdr:colOff>
      <xdr:row>9</xdr:row>
      <xdr:rowOff>139698</xdr:rowOff>
    </xdr:from>
    <xdr:to>
      <xdr:col>8</xdr:col>
      <xdr:colOff>152401</xdr:colOff>
      <xdr:row>18</xdr:row>
      <xdr:rowOff>85724</xdr:rowOff>
    </xdr:to>
    <xdr:pic>
      <xdr:nvPicPr>
        <xdr:cNvPr id="7" name="Picture 6"/>
        <xdr:cNvPicPr>
          <a:picLocks noChangeAspect="1"/>
        </xdr:cNvPicPr>
      </xdr:nvPicPr>
      <xdr:blipFill>
        <a:blip r:embed="rId3" cstate="print">
          <a:extLst>
            <a:ext uri="{28A0092B-C50C-407E-A947-70E740481C1C}">
              <a14:useLocalDpi xmlns:a14="http://schemas.microsoft.com/office/drawing/2010/main" val="0"/>
            </a:ext>
          </a:extLst>
        </a:blip>
        <a:stretch>
          <a:fillRect/>
        </a:stretch>
      </xdr:blipFill>
      <xdr:spPr>
        <a:xfrm>
          <a:off x="3561715" y="1939290"/>
          <a:ext cx="3448685" cy="18700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0:H43"/>
  <sheetViews>
    <sheetView topLeftCell="A17" workbookViewId="0">
      <selection activeCell="E39" sqref="E39"/>
    </sheetView>
  </sheetViews>
  <sheetFormatPr defaultColWidth="9" defaultRowHeight="15.75" outlineLevelCol="7"/>
  <cols>
    <col min="1" max="1" width="9" style="1"/>
    <col min="2" max="2" width="7.5" style="1" customWidth="1"/>
    <col min="3" max="3" width="14" style="1" customWidth="1"/>
    <col min="4" max="4" width="12.5" style="1" customWidth="1"/>
    <col min="5" max="7" width="9" style="1"/>
    <col min="8" max="8" width="10.6266666666667" style="1" customWidth="1"/>
    <col min="9" max="16384" width="9" style="1"/>
  </cols>
  <sheetData>
    <row r="10" ht="25.5" customHeight="1" spans="3:8">
      <c r="C10" s="2" t="s">
        <v>0</v>
      </c>
      <c r="D10" s="2"/>
      <c r="E10" s="2"/>
      <c r="F10" s="2"/>
      <c r="G10" s="2"/>
      <c r="H10" s="2"/>
    </row>
    <row r="11" spans="4:5">
      <c r="D11" s="3"/>
      <c r="E11" s="3"/>
    </row>
    <row r="12" spans="4:5">
      <c r="D12" s="3"/>
      <c r="E12" s="3"/>
    </row>
    <row r="13" spans="4:5">
      <c r="D13" s="3"/>
      <c r="E13" s="3"/>
    </row>
    <row r="14" spans="4:5">
      <c r="D14" s="3"/>
      <c r="E14" s="3"/>
    </row>
    <row r="15" spans="4:5">
      <c r="D15" s="3"/>
      <c r="E15" s="3"/>
    </row>
    <row r="16" spans="4:5">
      <c r="D16" s="3"/>
      <c r="E16" s="3"/>
    </row>
    <row r="17" spans="4:5">
      <c r="D17" s="3"/>
      <c r="E17" s="3"/>
    </row>
    <row r="18" ht="16.5"/>
    <row r="19" ht="25.5" spans="3:8">
      <c r="C19" s="288" t="s">
        <v>1</v>
      </c>
      <c r="D19" s="289"/>
      <c r="E19" s="289"/>
      <c r="F19" s="289"/>
      <c r="G19" s="289"/>
      <c r="H19" s="297"/>
    </row>
    <row r="20" ht="18" spans="3:8">
      <c r="C20" s="290" t="s">
        <v>2</v>
      </c>
      <c r="E20" s="296" t="s">
        <v>3</v>
      </c>
      <c r="F20" s="296"/>
      <c r="H20" s="298"/>
    </row>
    <row r="21" ht="18" spans="3:8">
      <c r="C21" s="291" t="s">
        <v>4</v>
      </c>
      <c r="D21" s="292"/>
      <c r="E21" s="299" t="s">
        <v>5</v>
      </c>
      <c r="F21" s="299"/>
      <c r="G21" s="292"/>
      <c r="H21" s="300"/>
    </row>
    <row r="22" ht="18" spans="3:8">
      <c r="C22" s="290" t="s">
        <v>6</v>
      </c>
      <c r="E22" s="296" t="s">
        <v>7</v>
      </c>
      <c r="F22" s="296"/>
      <c r="H22" s="298"/>
    </row>
    <row r="23" ht="18" spans="3:8">
      <c r="C23" s="291" t="s">
        <v>8</v>
      </c>
      <c r="D23" s="292"/>
      <c r="E23" s="299" t="s">
        <v>9</v>
      </c>
      <c r="F23" s="299"/>
      <c r="G23" s="292"/>
      <c r="H23" s="300"/>
    </row>
    <row r="24" ht="18" spans="3:8">
      <c r="C24" s="290" t="s">
        <v>10</v>
      </c>
      <c r="E24" s="296" t="s">
        <v>11</v>
      </c>
      <c r="F24" s="296"/>
      <c r="H24" s="298"/>
    </row>
    <row r="25" ht="18" spans="3:8">
      <c r="C25" s="291" t="s">
        <v>12</v>
      </c>
      <c r="D25" s="292"/>
      <c r="E25" s="299" t="s">
        <v>13</v>
      </c>
      <c r="F25" s="299"/>
      <c r="G25" s="292"/>
      <c r="H25" s="300"/>
    </row>
    <row r="26" ht="18" spans="3:8">
      <c r="C26" s="290" t="s">
        <v>14</v>
      </c>
      <c r="E26" s="296" t="s">
        <v>15</v>
      </c>
      <c r="F26" s="296"/>
      <c r="H26" s="298"/>
    </row>
    <row r="27" ht="18" spans="3:8">
      <c r="C27" s="291" t="s">
        <v>16</v>
      </c>
      <c r="D27" s="292"/>
      <c r="E27" s="299" t="s">
        <v>17</v>
      </c>
      <c r="F27" s="299"/>
      <c r="G27" s="292"/>
      <c r="H27" s="300"/>
    </row>
    <row r="28" ht="18" spans="3:8">
      <c r="C28" s="293" t="s">
        <v>18</v>
      </c>
      <c r="E28" s="8" t="s">
        <v>19</v>
      </c>
      <c r="F28" s="9"/>
      <c r="G28" s="9"/>
      <c r="H28" s="17"/>
    </row>
    <row r="29" ht="18.75" spans="3:8">
      <c r="C29" s="294" t="s">
        <v>20</v>
      </c>
      <c r="D29" s="295"/>
      <c r="E29" s="12" t="s">
        <v>21</v>
      </c>
      <c r="F29" s="13"/>
      <c r="G29" s="13"/>
      <c r="H29" s="18"/>
    </row>
    <row r="30" ht="18" spans="4:6">
      <c r="D30" s="296"/>
      <c r="F30" s="296"/>
    </row>
    <row r="31" spans="5:5">
      <c r="E31" s="14" t="s">
        <v>22</v>
      </c>
    </row>
    <row r="32" spans="5:5">
      <c r="E32" s="14" t="s">
        <v>23</v>
      </c>
    </row>
    <row r="33" spans="5:5">
      <c r="E33" s="14" t="s">
        <v>24</v>
      </c>
    </row>
    <row r="34" spans="5:5">
      <c r="E34" s="15" t="s">
        <v>25</v>
      </c>
    </row>
    <row r="35" spans="5:5">
      <c r="E35" s="15" t="s">
        <v>26</v>
      </c>
    </row>
    <row r="36" spans="5:5">
      <c r="E36" s="15" t="s">
        <v>27</v>
      </c>
    </row>
    <row r="37" spans="5:5">
      <c r="E37" s="15" t="s">
        <v>28</v>
      </c>
    </row>
    <row r="38" spans="5:5">
      <c r="E38" s="15" t="s">
        <v>29</v>
      </c>
    </row>
    <row r="39" spans="5:5">
      <c r="E39" s="15"/>
    </row>
    <row r="41" s="236" customFormat="1" spans="5:5">
      <c r="E41" s="301" t="s">
        <v>30</v>
      </c>
    </row>
    <row r="42" s="236" customFormat="1" spans="5:5">
      <c r="E42" s="302" t="s">
        <v>31</v>
      </c>
    </row>
    <row r="43" spans="4:5">
      <c r="D43" s="3"/>
      <c r="E43" s="3"/>
    </row>
  </sheetData>
  <mergeCells count="2">
    <mergeCell ref="C10:H10"/>
    <mergeCell ref="C19:H19"/>
  </mergeCells>
  <pageMargins left="0.25" right="0.25" top="0.75" bottom="0.75" header="0.3" footer="0.3"/>
  <pageSetup paperSize="1"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1"/>
  <sheetViews>
    <sheetView workbookViewId="0">
      <selection activeCell="A2" sqref="A2"/>
    </sheetView>
  </sheetViews>
  <sheetFormatPr defaultColWidth="9" defaultRowHeight="15.75"/>
  <sheetData>
    <row r="1" spans="1:9">
      <c r="A1" s="1"/>
      <c r="B1" s="1"/>
      <c r="C1" s="1"/>
      <c r="D1" s="1"/>
      <c r="E1" s="1"/>
      <c r="F1" s="1"/>
      <c r="G1" s="1"/>
      <c r="H1" s="1"/>
      <c r="I1" s="1"/>
    </row>
    <row r="2" spans="1:9">
      <c r="A2" s="1"/>
      <c r="B2" s="1"/>
      <c r="C2" s="1"/>
      <c r="D2" s="1"/>
      <c r="E2" s="1"/>
      <c r="F2" s="1"/>
      <c r="G2" s="1"/>
      <c r="H2" s="1"/>
      <c r="I2" s="1"/>
    </row>
    <row r="3" spans="1:9">
      <c r="A3" s="1"/>
      <c r="B3" s="1"/>
      <c r="C3" s="1"/>
      <c r="D3" s="1"/>
      <c r="E3" s="1"/>
      <c r="F3" s="1"/>
      <c r="G3" s="1"/>
      <c r="H3" s="1"/>
      <c r="I3" s="1"/>
    </row>
    <row r="4" spans="1:9">
      <c r="A4" s="1"/>
      <c r="B4" s="1"/>
      <c r="C4" s="1"/>
      <c r="D4" s="1"/>
      <c r="E4" s="1"/>
      <c r="F4" s="1"/>
      <c r="G4" s="1"/>
      <c r="H4" s="1"/>
      <c r="I4" s="1"/>
    </row>
    <row r="5" spans="1:9">
      <c r="A5" s="1"/>
      <c r="B5" s="1"/>
      <c r="C5" s="1"/>
      <c r="D5" s="1"/>
      <c r="E5" s="1"/>
      <c r="F5" s="1"/>
      <c r="G5" s="1"/>
      <c r="H5" s="1"/>
      <c r="I5" s="1"/>
    </row>
    <row r="6" spans="1:9">
      <c r="A6" s="1"/>
      <c r="B6" s="1"/>
      <c r="C6" s="1"/>
      <c r="D6" s="1"/>
      <c r="E6" s="1"/>
      <c r="F6" s="1"/>
      <c r="G6" s="1"/>
      <c r="H6" s="1"/>
      <c r="I6" s="1"/>
    </row>
    <row r="7" spans="1:9">
      <c r="A7" s="1"/>
      <c r="B7" s="1"/>
      <c r="C7" s="1"/>
      <c r="D7" s="1"/>
      <c r="E7" s="1"/>
      <c r="F7" s="1"/>
      <c r="G7" s="1"/>
      <c r="H7" s="1"/>
      <c r="I7" s="1"/>
    </row>
    <row r="8" spans="1:9">
      <c r="A8" s="1"/>
      <c r="B8" s="1"/>
      <c r="C8" s="1"/>
      <c r="D8" s="1"/>
      <c r="E8" s="1"/>
      <c r="F8" s="1"/>
      <c r="G8" s="1"/>
      <c r="H8" s="1"/>
      <c r="I8" s="1"/>
    </row>
    <row r="9" spans="1:9">
      <c r="A9" s="1"/>
      <c r="B9" s="1"/>
      <c r="C9" s="1"/>
      <c r="D9" s="1"/>
      <c r="E9" s="1"/>
      <c r="F9" s="1"/>
      <c r="G9" s="1"/>
      <c r="H9" s="1"/>
      <c r="I9" s="1"/>
    </row>
    <row r="10" spans="1:9">
      <c r="A10" s="1"/>
      <c r="B10" s="1"/>
      <c r="C10" s="1"/>
      <c r="D10" s="1"/>
      <c r="E10" s="1"/>
      <c r="F10" s="1"/>
      <c r="G10" s="1"/>
      <c r="H10" s="1"/>
      <c r="I10" s="1"/>
    </row>
    <row r="11" spans="1:9">
      <c r="A11" s="1"/>
      <c r="B11" s="1"/>
      <c r="C11" s="1"/>
      <c r="D11" s="1"/>
      <c r="E11" s="1"/>
      <c r="F11" s="1"/>
      <c r="G11" s="1"/>
      <c r="H11" s="1"/>
      <c r="I11" s="1"/>
    </row>
    <row r="12" ht="25.5" spans="1:9">
      <c r="A12" s="1"/>
      <c r="B12" s="1"/>
      <c r="C12" s="2"/>
      <c r="D12" s="2"/>
      <c r="E12" s="2"/>
      <c r="F12" s="2"/>
      <c r="G12" s="2"/>
      <c r="H12" s="2"/>
      <c r="I12" s="1"/>
    </row>
    <row r="13" spans="1:9">
      <c r="A13" s="1"/>
      <c r="B13" s="1"/>
      <c r="C13" s="1"/>
      <c r="D13" s="3"/>
      <c r="E13" s="3"/>
      <c r="F13" s="1"/>
      <c r="G13" s="1"/>
      <c r="H13" s="1"/>
      <c r="I13" s="1"/>
    </row>
    <row r="14" spans="1:9">
      <c r="A14" s="1"/>
      <c r="B14" s="1"/>
      <c r="C14" s="1"/>
      <c r="D14" s="3"/>
      <c r="E14" s="3"/>
      <c r="F14" s="1"/>
      <c r="G14" s="1"/>
      <c r="H14" s="1"/>
      <c r="I14" s="1"/>
    </row>
    <row r="15" spans="1:9">
      <c r="A15" s="1"/>
      <c r="B15" s="1"/>
      <c r="C15" s="1"/>
      <c r="D15" s="3"/>
      <c r="E15" s="3"/>
      <c r="F15" s="1"/>
      <c r="G15" s="1"/>
      <c r="H15" s="1"/>
      <c r="I15" s="1"/>
    </row>
    <row r="16" spans="1:9">
      <c r="A16" s="1"/>
      <c r="B16" s="1"/>
      <c r="C16" s="1"/>
      <c r="D16" s="3"/>
      <c r="E16" s="3"/>
      <c r="F16" s="1"/>
      <c r="G16" s="1"/>
      <c r="H16" s="1"/>
      <c r="I16" s="1"/>
    </row>
    <row r="17" spans="1:9">
      <c r="A17" s="1"/>
      <c r="B17" s="1"/>
      <c r="C17" s="1"/>
      <c r="D17" s="3"/>
      <c r="E17" s="3"/>
      <c r="F17" s="1"/>
      <c r="G17" s="1"/>
      <c r="H17" s="1"/>
      <c r="I17" s="1"/>
    </row>
    <row r="18" spans="1:9">
      <c r="A18" s="1"/>
      <c r="B18" s="1"/>
      <c r="C18" s="1"/>
      <c r="D18" s="3"/>
      <c r="E18" s="3"/>
      <c r="F18" s="1"/>
      <c r="G18" s="1"/>
      <c r="H18" s="1"/>
      <c r="I18" s="1"/>
    </row>
    <row r="19" spans="1:9">
      <c r="A19" s="1"/>
      <c r="B19" s="1"/>
      <c r="C19" s="1"/>
      <c r="D19" s="3"/>
      <c r="E19" s="3"/>
      <c r="F19" s="1"/>
      <c r="G19" s="1"/>
      <c r="H19" s="1"/>
      <c r="I19" s="1"/>
    </row>
    <row r="20" spans="1:9">
      <c r="A20" s="1"/>
      <c r="B20" s="1"/>
      <c r="C20" s="1"/>
      <c r="D20" s="3"/>
      <c r="E20" s="3"/>
      <c r="F20" s="1"/>
      <c r="G20" s="1"/>
      <c r="H20" s="1"/>
      <c r="I20" s="1"/>
    </row>
    <row r="21" s="1" customFormat="1" spans="5:5">
      <c r="E21" s="14" t="s">
        <v>22</v>
      </c>
    </row>
    <row r="22" s="1" customFormat="1" spans="5:5">
      <c r="E22" s="14" t="s">
        <v>23</v>
      </c>
    </row>
    <row r="23" s="1" customFormat="1" spans="5:5">
      <c r="E23" s="14" t="s">
        <v>24</v>
      </c>
    </row>
    <row r="24" s="1" customFormat="1" spans="5:5">
      <c r="E24" s="15" t="s">
        <v>25</v>
      </c>
    </row>
    <row r="25" s="1" customFormat="1" spans="5:5">
      <c r="E25" s="15" t="s">
        <v>26</v>
      </c>
    </row>
    <row r="26" spans="1:9">
      <c r="A26" s="1"/>
      <c r="B26" s="1"/>
      <c r="C26" s="1"/>
      <c r="D26" s="1"/>
      <c r="E26" s="1"/>
      <c r="F26" s="1"/>
      <c r="G26" s="1"/>
      <c r="H26" s="1"/>
      <c r="I26" s="1"/>
    </row>
    <row r="27" ht="16.5" spans="1:9">
      <c r="A27" s="1"/>
      <c r="B27" s="1"/>
      <c r="C27" s="1"/>
      <c r="D27" s="1"/>
      <c r="E27" s="1"/>
      <c r="F27" s="1"/>
      <c r="G27" s="1"/>
      <c r="H27" s="1"/>
      <c r="I27" s="1"/>
    </row>
    <row r="28" ht="18" spans="2:9">
      <c r="B28" s="4"/>
      <c r="C28" s="5"/>
      <c r="D28" s="6"/>
      <c r="E28" s="5"/>
      <c r="F28" s="5"/>
      <c r="G28" s="6"/>
      <c r="H28" s="16"/>
      <c r="I28" s="1"/>
    </row>
    <row r="29" ht="18" spans="2:9">
      <c r="B29" s="7"/>
      <c r="C29" s="8"/>
      <c r="D29" s="9"/>
      <c r="E29" s="8"/>
      <c r="F29" s="8"/>
      <c r="G29" s="9"/>
      <c r="H29" s="17"/>
      <c r="I29" s="1"/>
    </row>
    <row r="30" ht="18" spans="2:9">
      <c r="B30" s="7"/>
      <c r="C30" s="8"/>
      <c r="D30" s="9"/>
      <c r="E30" s="8"/>
      <c r="F30" s="8"/>
      <c r="G30" s="9"/>
      <c r="H30" s="17"/>
      <c r="I30" s="1"/>
    </row>
    <row r="31" ht="18" spans="2:9">
      <c r="B31" s="7"/>
      <c r="C31" s="8"/>
      <c r="D31" s="9"/>
      <c r="E31" s="8"/>
      <c r="F31" s="8"/>
      <c r="G31" s="9"/>
      <c r="H31" s="17"/>
      <c r="I31" s="1"/>
    </row>
    <row r="32" ht="21" spans="2:9">
      <c r="B32" s="7"/>
      <c r="C32" s="10" t="s">
        <v>1250</v>
      </c>
      <c r="E32" s="1"/>
      <c r="F32" s="8"/>
      <c r="G32" s="9"/>
      <c r="H32" s="17"/>
      <c r="I32" s="1"/>
    </row>
    <row r="33" ht="18" spans="2:9">
      <c r="B33" s="7"/>
      <c r="C33" s="8"/>
      <c r="D33" s="9"/>
      <c r="E33" s="8"/>
      <c r="F33" s="8"/>
      <c r="G33" s="9"/>
      <c r="H33" s="17"/>
      <c r="I33" s="1"/>
    </row>
    <row r="34" ht="18" spans="2:9">
      <c r="B34" s="7"/>
      <c r="C34" s="8"/>
      <c r="D34" s="9"/>
      <c r="E34" s="8"/>
      <c r="F34" s="8"/>
      <c r="G34" s="9"/>
      <c r="H34" s="17"/>
      <c r="I34" s="1"/>
    </row>
    <row r="35" ht="18" spans="2:9">
      <c r="B35" s="7"/>
      <c r="C35" s="8"/>
      <c r="D35" s="9"/>
      <c r="E35" s="8"/>
      <c r="F35" s="8"/>
      <c r="G35" s="9"/>
      <c r="H35" s="17"/>
      <c r="I35" s="1"/>
    </row>
    <row r="36" ht="18.75" spans="2:9">
      <c r="B36" s="11"/>
      <c r="C36" s="12"/>
      <c r="D36" s="13"/>
      <c r="E36" s="12"/>
      <c r="F36" s="13"/>
      <c r="G36" s="13"/>
      <c r="H36" s="18"/>
      <c r="I36" s="1"/>
    </row>
    <row r="37" spans="1:9">
      <c r="A37" s="1"/>
      <c r="B37" s="1"/>
      <c r="C37" s="1"/>
      <c r="D37" s="1"/>
      <c r="E37" s="1"/>
      <c r="F37" s="1"/>
      <c r="G37" s="1"/>
      <c r="H37" s="1"/>
      <c r="I37" s="1"/>
    </row>
    <row r="38" spans="1:9">
      <c r="A38" s="1"/>
      <c r="B38" s="1"/>
      <c r="C38" s="1"/>
      <c r="D38" s="1"/>
      <c r="E38" s="1"/>
      <c r="F38" s="1"/>
      <c r="G38" s="1"/>
      <c r="H38" s="1"/>
      <c r="I38" s="1"/>
    </row>
    <row r="39" spans="1:9">
      <c r="A39" s="1"/>
      <c r="B39" s="1"/>
      <c r="C39" s="1"/>
      <c r="D39" s="1"/>
      <c r="E39" s="1"/>
      <c r="F39" s="1"/>
      <c r="G39" s="1"/>
      <c r="H39" s="1"/>
      <c r="I39" s="1"/>
    </row>
    <row r="40" spans="1:9">
      <c r="A40" s="1"/>
      <c r="B40" s="1"/>
      <c r="C40" s="1"/>
      <c r="D40" s="1"/>
      <c r="E40" s="1"/>
      <c r="F40" s="1"/>
      <c r="G40" s="1"/>
      <c r="H40" s="1"/>
      <c r="I40" s="1"/>
    </row>
    <row r="41" spans="1:9">
      <c r="A41" s="1"/>
      <c r="B41" s="1"/>
      <c r="C41" s="1"/>
      <c r="D41" s="1"/>
      <c r="E41" s="1"/>
      <c r="F41" s="1"/>
      <c r="G41" s="1"/>
      <c r="H41" s="1"/>
      <c r="I41" s="1"/>
    </row>
    <row r="42" spans="1:9">
      <c r="A42" s="1"/>
      <c r="B42" s="1"/>
      <c r="C42" s="1"/>
      <c r="D42" s="1"/>
      <c r="E42" s="1"/>
      <c r="F42" s="1"/>
      <c r="G42" s="1"/>
      <c r="H42" s="1"/>
      <c r="I42" s="1"/>
    </row>
    <row r="43" spans="1:9">
      <c r="A43" s="1"/>
      <c r="B43" s="1"/>
      <c r="C43" s="1"/>
      <c r="D43" s="1"/>
      <c r="E43" s="1"/>
      <c r="F43" s="1"/>
      <c r="G43" s="1"/>
      <c r="H43" s="1"/>
      <c r="I43" s="1"/>
    </row>
    <row r="44" spans="1:9">
      <c r="A44" s="1"/>
      <c r="B44" s="1"/>
      <c r="C44" s="1"/>
      <c r="D44" s="1"/>
      <c r="E44" s="1"/>
      <c r="F44" s="1"/>
      <c r="G44" s="1"/>
      <c r="H44" s="1"/>
      <c r="I44" s="1"/>
    </row>
    <row r="45" spans="1:9">
      <c r="A45" s="1"/>
      <c r="B45" s="1"/>
      <c r="C45" s="1"/>
      <c r="D45" s="1"/>
      <c r="E45" s="1"/>
      <c r="F45" s="1"/>
      <c r="G45" s="1"/>
      <c r="H45" s="1"/>
      <c r="I45" s="1"/>
    </row>
    <row r="46" spans="1:9">
      <c r="A46" s="1"/>
      <c r="B46" s="1"/>
      <c r="C46" s="1"/>
      <c r="D46" s="1"/>
      <c r="E46" s="1"/>
      <c r="F46" s="1"/>
      <c r="G46" s="1"/>
      <c r="H46" s="1"/>
      <c r="I46" s="1"/>
    </row>
    <row r="47" spans="1:9">
      <c r="A47" s="1"/>
      <c r="B47" s="1"/>
      <c r="C47" s="1"/>
      <c r="D47" s="1"/>
      <c r="E47" s="1"/>
      <c r="F47" s="1"/>
      <c r="G47" s="1"/>
      <c r="H47" s="1"/>
      <c r="I47" s="1"/>
    </row>
    <row r="48" spans="1:9">
      <c r="A48" s="1"/>
      <c r="B48" s="1"/>
      <c r="C48" s="1"/>
      <c r="D48" s="1"/>
      <c r="E48" s="1"/>
      <c r="F48" s="1"/>
      <c r="G48" s="1"/>
      <c r="H48" s="1"/>
      <c r="I48" s="1"/>
    </row>
    <row r="49" spans="1:9">
      <c r="A49" s="1"/>
      <c r="B49" s="1"/>
      <c r="C49" s="1"/>
      <c r="D49" s="1"/>
      <c r="E49" s="1"/>
      <c r="F49" s="1"/>
      <c r="G49" s="1"/>
      <c r="H49" s="1"/>
      <c r="I49" s="1"/>
    </row>
    <row r="50" spans="1:9">
      <c r="A50" s="1"/>
      <c r="B50" s="1"/>
      <c r="C50" s="1"/>
      <c r="D50" s="1"/>
      <c r="E50" s="1"/>
      <c r="F50" s="1"/>
      <c r="G50" s="1"/>
      <c r="H50" s="1"/>
      <c r="I50" s="1"/>
    </row>
    <row r="51" spans="1:9">
      <c r="A51" s="1"/>
      <c r="B51" s="1"/>
      <c r="C51" s="1"/>
      <c r="D51" s="1"/>
      <c r="E51" s="1"/>
      <c r="F51" s="1"/>
      <c r="G51" s="1"/>
      <c r="H51" s="1"/>
      <c r="I51" s="1"/>
    </row>
  </sheetData>
  <mergeCells count="1">
    <mergeCell ref="C12:H12"/>
  </mergeCells>
  <pageMargins left="0.7" right="0.7" top="0.75" bottom="0.75" header="0.3" footer="0.3"/>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9"/>
  <sheetViews>
    <sheetView tabSelected="1" workbookViewId="0">
      <selection activeCell="H6" sqref="H6"/>
    </sheetView>
  </sheetViews>
  <sheetFormatPr defaultColWidth="8.75333333333333" defaultRowHeight="12.75" outlineLevelCol="7"/>
  <cols>
    <col min="1" max="1" width="8.75333333333333" style="261"/>
    <col min="2" max="2" width="63.6266666666667" style="211" customWidth="1"/>
    <col min="3" max="3" width="9.25333333333333" style="212" customWidth="1"/>
    <col min="4" max="4" width="11.8733333333333" style="212" hidden="1" customWidth="1"/>
    <col min="5" max="5" width="9.5" style="212" hidden="1" customWidth="1"/>
    <col min="6" max="6" width="9.75333333333333" style="213" hidden="1" customWidth="1"/>
    <col min="7" max="8" width="9.75333333333333" style="262" customWidth="1"/>
    <col min="9" max="9" width="9.75333333333333" style="261" customWidth="1"/>
    <col min="10" max="16384" width="8.75333333333333" style="261"/>
  </cols>
  <sheetData>
    <row r="1" s="94" customFormat="1" ht="60" customHeight="1" spans="1:8">
      <c r="A1" s="263" t="s">
        <v>32</v>
      </c>
      <c r="B1" s="263" t="s">
        <v>33</v>
      </c>
      <c r="C1" s="264" t="s">
        <v>34</v>
      </c>
      <c r="D1" s="264" t="s">
        <v>35</v>
      </c>
      <c r="E1" s="276" t="s">
        <v>36</v>
      </c>
      <c r="F1" s="263" t="s">
        <v>37</v>
      </c>
      <c r="G1" s="277" t="s">
        <v>38</v>
      </c>
      <c r="H1" s="278" t="s">
        <v>39</v>
      </c>
    </row>
    <row r="2" s="258" customFormat="1" ht="15.75" spans="1:8">
      <c r="A2" s="258" t="s">
        <v>40</v>
      </c>
      <c r="B2" s="219" t="s">
        <v>41</v>
      </c>
      <c r="C2" s="220" t="s">
        <v>42</v>
      </c>
      <c r="D2" s="221">
        <v>24</v>
      </c>
      <c r="E2" s="222" t="s">
        <v>43</v>
      </c>
      <c r="F2" s="222" t="s">
        <v>44</v>
      </c>
      <c r="G2" s="279">
        <v>901</v>
      </c>
      <c r="H2" s="280">
        <v>765.85</v>
      </c>
    </row>
    <row r="3" s="258" customFormat="1" ht="15.75" spans="1:8">
      <c r="A3" s="258" t="s">
        <v>40</v>
      </c>
      <c r="B3" s="223" t="s">
        <v>45</v>
      </c>
      <c r="C3" s="224" t="s">
        <v>46</v>
      </c>
      <c r="D3" s="225" t="s">
        <v>47</v>
      </c>
      <c r="E3" s="226" t="s">
        <v>48</v>
      </c>
      <c r="F3" s="226" t="s">
        <v>49</v>
      </c>
      <c r="G3" s="281">
        <v>1009</v>
      </c>
      <c r="H3" s="280">
        <v>857.65</v>
      </c>
    </row>
    <row r="4" s="258" customFormat="1" ht="15.75" spans="1:8">
      <c r="A4" s="258" t="s">
        <v>40</v>
      </c>
      <c r="B4" s="219" t="s">
        <v>50</v>
      </c>
      <c r="C4" s="220" t="s">
        <v>51</v>
      </c>
      <c r="D4" s="221" t="s">
        <v>52</v>
      </c>
      <c r="E4" s="222" t="s">
        <v>53</v>
      </c>
      <c r="F4" s="222" t="s">
        <v>54</v>
      </c>
      <c r="G4" s="279">
        <v>976</v>
      </c>
      <c r="H4" s="280">
        <v>829.6</v>
      </c>
    </row>
    <row r="5" s="258" customFormat="1" ht="15.75" spans="1:8">
      <c r="A5" s="258" t="s">
        <v>40</v>
      </c>
      <c r="B5" s="223" t="s">
        <v>55</v>
      </c>
      <c r="C5" s="224" t="s">
        <v>51</v>
      </c>
      <c r="D5" s="225" t="s">
        <v>56</v>
      </c>
      <c r="E5" s="226" t="s">
        <v>57</v>
      </c>
      <c r="F5" s="226" t="s">
        <v>58</v>
      </c>
      <c r="G5" s="281">
        <v>976</v>
      </c>
      <c r="H5" s="280">
        <v>829.6</v>
      </c>
    </row>
    <row r="6" s="258" customFormat="1" ht="15.75" spans="1:8">
      <c r="A6" s="258" t="s">
        <v>40</v>
      </c>
      <c r="B6" s="219" t="s">
        <v>59</v>
      </c>
      <c r="C6" s="220" t="s">
        <v>60</v>
      </c>
      <c r="D6" s="221" t="s">
        <v>52</v>
      </c>
      <c r="E6" s="222" t="s">
        <v>61</v>
      </c>
      <c r="F6" s="222" t="s">
        <v>62</v>
      </c>
      <c r="G6" s="279">
        <v>1009</v>
      </c>
      <c r="H6" s="280">
        <v>857.65</v>
      </c>
    </row>
    <row r="7" s="258" customFormat="1" ht="15.75" spans="1:8">
      <c r="A7" s="258" t="s">
        <v>40</v>
      </c>
      <c r="B7" s="223" t="s">
        <v>63</v>
      </c>
      <c r="C7" s="224" t="s">
        <v>64</v>
      </c>
      <c r="D7" s="225" t="s">
        <v>65</v>
      </c>
      <c r="E7" s="226" t="s">
        <v>66</v>
      </c>
      <c r="F7" s="226" t="s">
        <v>67</v>
      </c>
      <c r="G7" s="281">
        <v>1074</v>
      </c>
      <c r="H7" s="280">
        <v>912.9</v>
      </c>
    </row>
    <row r="8" s="258" customFormat="1" ht="15.75" spans="1:8">
      <c r="A8" s="258" t="s">
        <v>40</v>
      </c>
      <c r="B8" s="219" t="s">
        <v>68</v>
      </c>
      <c r="C8" s="220" t="s">
        <v>69</v>
      </c>
      <c r="D8" s="221" t="s">
        <v>52</v>
      </c>
      <c r="E8" s="222" t="s">
        <v>61</v>
      </c>
      <c r="F8" s="222" t="s">
        <v>62</v>
      </c>
      <c r="G8" s="279">
        <v>1009</v>
      </c>
      <c r="H8" s="280">
        <v>857.65</v>
      </c>
    </row>
    <row r="9" s="258" customFormat="1" ht="15.75" spans="1:8">
      <c r="A9" s="258" t="s">
        <v>40</v>
      </c>
      <c r="B9" s="219" t="s">
        <v>70</v>
      </c>
      <c r="C9" s="220" t="s">
        <v>71</v>
      </c>
      <c r="D9" s="221" t="s">
        <v>72</v>
      </c>
      <c r="E9" s="222" t="s">
        <v>61</v>
      </c>
      <c r="F9" s="222" t="s">
        <v>62</v>
      </c>
      <c r="G9" s="279">
        <v>976</v>
      </c>
      <c r="H9" s="280">
        <v>829.6</v>
      </c>
    </row>
    <row r="10" s="258" customFormat="1" ht="15.75" spans="1:8">
      <c r="A10" s="258" t="s">
        <v>40</v>
      </c>
      <c r="B10" s="223" t="s">
        <v>73</v>
      </c>
      <c r="C10" s="224" t="s">
        <v>74</v>
      </c>
      <c r="D10" s="225" t="s">
        <v>72</v>
      </c>
      <c r="E10" s="226" t="s">
        <v>61</v>
      </c>
      <c r="F10" s="226" t="s">
        <v>62</v>
      </c>
      <c r="G10" s="281">
        <v>976</v>
      </c>
      <c r="H10" s="280">
        <v>829.6</v>
      </c>
    </row>
    <row r="11" s="258" customFormat="1" ht="15.75" spans="1:8">
      <c r="A11" s="258" t="s">
        <v>40</v>
      </c>
      <c r="B11" s="219" t="s">
        <v>75</v>
      </c>
      <c r="C11" s="220" t="s">
        <v>76</v>
      </c>
      <c r="D11" s="221" t="s">
        <v>77</v>
      </c>
      <c r="E11" s="222" t="s">
        <v>78</v>
      </c>
      <c r="F11" s="222" t="s">
        <v>79</v>
      </c>
      <c r="G11" s="279">
        <v>1009</v>
      </c>
      <c r="H11" s="280">
        <v>857.65</v>
      </c>
    </row>
    <row r="12" s="258" customFormat="1" ht="15.75" spans="1:8">
      <c r="A12" s="258" t="s">
        <v>40</v>
      </c>
      <c r="B12" s="223" t="s">
        <v>80</v>
      </c>
      <c r="C12" s="224" t="s">
        <v>76</v>
      </c>
      <c r="D12" s="225" t="s">
        <v>81</v>
      </c>
      <c r="E12" s="226" t="s">
        <v>78</v>
      </c>
      <c r="F12" s="226" t="s">
        <v>79</v>
      </c>
      <c r="G12" s="281">
        <v>1053</v>
      </c>
      <c r="H12" s="280">
        <v>895.05</v>
      </c>
    </row>
    <row r="13" s="258" customFormat="1" ht="15.75" spans="1:8">
      <c r="A13" s="258" t="s">
        <v>40</v>
      </c>
      <c r="B13" s="219" t="s">
        <v>82</v>
      </c>
      <c r="C13" s="220" t="s">
        <v>64</v>
      </c>
      <c r="D13" s="221" t="s">
        <v>65</v>
      </c>
      <c r="E13" s="222" t="s">
        <v>66</v>
      </c>
      <c r="F13" s="222" t="s">
        <v>67</v>
      </c>
      <c r="G13" s="279">
        <v>1074</v>
      </c>
      <c r="H13" s="280">
        <v>912.9</v>
      </c>
    </row>
    <row r="14" s="258" customFormat="1" ht="15.75" spans="1:8">
      <c r="A14" s="258" t="s">
        <v>40</v>
      </c>
      <c r="B14" s="223" t="s">
        <v>83</v>
      </c>
      <c r="C14" s="224" t="s">
        <v>84</v>
      </c>
      <c r="D14" s="225" t="s">
        <v>65</v>
      </c>
      <c r="E14" s="226" t="s">
        <v>85</v>
      </c>
      <c r="F14" s="226" t="s">
        <v>86</v>
      </c>
      <c r="G14" s="281">
        <v>1074</v>
      </c>
      <c r="H14" s="280">
        <v>912.9</v>
      </c>
    </row>
    <row r="15" s="258" customFormat="1" ht="15.75" spans="1:8">
      <c r="A15" s="258" t="s">
        <v>40</v>
      </c>
      <c r="B15" s="265" t="s">
        <v>87</v>
      </c>
      <c r="C15" s="220" t="s">
        <v>88</v>
      </c>
      <c r="D15" s="266" t="s">
        <v>72</v>
      </c>
      <c r="E15" s="282" t="s">
        <v>89</v>
      </c>
      <c r="F15" s="282" t="s">
        <v>90</v>
      </c>
      <c r="G15" s="283">
        <v>1084.5</v>
      </c>
      <c r="H15" s="280">
        <v>921.825</v>
      </c>
    </row>
    <row r="16" s="258" customFormat="1" ht="15.75" spans="1:8">
      <c r="A16" s="258" t="s">
        <v>40</v>
      </c>
      <c r="B16" s="223" t="s">
        <v>91</v>
      </c>
      <c r="C16" s="224" t="s">
        <v>88</v>
      </c>
      <c r="D16" s="225" t="s">
        <v>92</v>
      </c>
      <c r="E16" s="226" t="s">
        <v>93</v>
      </c>
      <c r="F16" s="226" t="s">
        <v>94</v>
      </c>
      <c r="G16" s="281">
        <v>1107</v>
      </c>
      <c r="H16" s="280">
        <v>940.95</v>
      </c>
    </row>
    <row r="17" s="258" customFormat="1" ht="15.75" spans="1:8">
      <c r="A17" s="258" t="s">
        <v>40</v>
      </c>
      <c r="B17" s="265" t="s">
        <v>95</v>
      </c>
      <c r="C17" s="267" t="s">
        <v>96</v>
      </c>
      <c r="D17" s="266" t="s">
        <v>97</v>
      </c>
      <c r="E17" s="282" t="s">
        <v>78</v>
      </c>
      <c r="F17" s="282" t="s">
        <v>79</v>
      </c>
      <c r="G17" s="283">
        <v>1117.5</v>
      </c>
      <c r="H17" s="280">
        <v>949.875</v>
      </c>
    </row>
    <row r="18" s="258" customFormat="1" ht="15.75" spans="1:8">
      <c r="A18" s="258" t="s">
        <v>40</v>
      </c>
      <c r="B18" s="223" t="s">
        <v>98</v>
      </c>
      <c r="C18" s="224" t="s">
        <v>96</v>
      </c>
      <c r="D18" s="225" t="s">
        <v>97</v>
      </c>
      <c r="E18" s="226" t="s">
        <v>78</v>
      </c>
      <c r="F18" s="226" t="s">
        <v>79</v>
      </c>
      <c r="G18" s="281">
        <v>1117.5</v>
      </c>
      <c r="H18" s="280">
        <v>949.875</v>
      </c>
    </row>
    <row r="19" s="258" customFormat="1" ht="15.75" spans="1:8">
      <c r="A19" s="258" t="s">
        <v>40</v>
      </c>
      <c r="B19" s="265" t="s">
        <v>99</v>
      </c>
      <c r="C19" s="224" t="s">
        <v>100</v>
      </c>
      <c r="D19" s="266" t="s">
        <v>97</v>
      </c>
      <c r="E19" s="282" t="s">
        <v>101</v>
      </c>
      <c r="F19" s="282" t="s">
        <v>102</v>
      </c>
      <c r="G19" s="283">
        <v>1070.5</v>
      </c>
      <c r="H19" s="280">
        <v>909.925</v>
      </c>
    </row>
    <row r="20" s="258" customFormat="1" ht="15.75" spans="1:8">
      <c r="A20" s="258" t="s">
        <v>40</v>
      </c>
      <c r="B20" s="223" t="s">
        <v>103</v>
      </c>
      <c r="C20" s="268" t="s">
        <v>100</v>
      </c>
      <c r="D20" s="225" t="s">
        <v>97</v>
      </c>
      <c r="E20" s="226" t="s">
        <v>101</v>
      </c>
      <c r="F20" s="226" t="s">
        <v>102</v>
      </c>
      <c r="G20" s="281">
        <v>1070.5</v>
      </c>
      <c r="H20" s="280">
        <v>909.925</v>
      </c>
    </row>
    <row r="21" s="258" customFormat="1" ht="15.75" spans="1:8">
      <c r="A21" s="258" t="s">
        <v>40</v>
      </c>
      <c r="B21" s="265" t="s">
        <v>104</v>
      </c>
      <c r="C21" s="267" t="s">
        <v>105</v>
      </c>
      <c r="D21" s="266">
        <v>24</v>
      </c>
      <c r="E21" s="282" t="s">
        <v>106</v>
      </c>
      <c r="F21" s="282" t="s">
        <v>107</v>
      </c>
      <c r="G21" s="283">
        <v>976</v>
      </c>
      <c r="H21" s="280">
        <v>829.6</v>
      </c>
    </row>
    <row r="22" s="258" customFormat="1" ht="15.75" spans="1:8">
      <c r="A22" s="258" t="s">
        <v>40</v>
      </c>
      <c r="B22" s="227" t="s">
        <v>108</v>
      </c>
      <c r="C22" s="228" t="s">
        <v>109</v>
      </c>
      <c r="D22" s="229" t="s">
        <v>110</v>
      </c>
      <c r="E22" s="230" t="s">
        <v>111</v>
      </c>
      <c r="F22" s="230" t="s">
        <v>112</v>
      </c>
      <c r="G22" s="284">
        <v>988</v>
      </c>
      <c r="H22" s="280">
        <v>839.8</v>
      </c>
    </row>
    <row r="23" s="258" customFormat="1" ht="15.75" spans="1:8">
      <c r="A23" s="258" t="s">
        <v>40</v>
      </c>
      <c r="B23" s="265" t="s">
        <v>113</v>
      </c>
      <c r="C23" s="267" t="s">
        <v>109</v>
      </c>
      <c r="D23" s="266" t="s">
        <v>114</v>
      </c>
      <c r="E23" s="282" t="s">
        <v>115</v>
      </c>
      <c r="F23" s="282" t="s">
        <v>116</v>
      </c>
      <c r="G23" s="283">
        <v>976</v>
      </c>
      <c r="H23" s="280">
        <v>829.6</v>
      </c>
    </row>
    <row r="24" s="258" customFormat="1" ht="15.75" spans="1:8">
      <c r="A24" s="258" t="s">
        <v>40</v>
      </c>
      <c r="B24" s="227" t="s">
        <v>117</v>
      </c>
      <c r="C24" s="228" t="s">
        <v>118</v>
      </c>
      <c r="D24" s="229" t="s">
        <v>119</v>
      </c>
      <c r="E24" s="230" t="s">
        <v>53</v>
      </c>
      <c r="F24" s="230" t="s">
        <v>54</v>
      </c>
      <c r="G24" s="284">
        <v>890</v>
      </c>
      <c r="H24" s="280">
        <v>756.5</v>
      </c>
    </row>
    <row r="25" s="258" customFormat="1" ht="15.75" spans="1:8">
      <c r="A25" s="258" t="s">
        <v>40</v>
      </c>
      <c r="B25" s="265" t="s">
        <v>120</v>
      </c>
      <c r="C25" s="267" t="s">
        <v>118</v>
      </c>
      <c r="D25" s="266" t="s">
        <v>52</v>
      </c>
      <c r="E25" s="282" t="s">
        <v>53</v>
      </c>
      <c r="F25" s="282" t="s">
        <v>54</v>
      </c>
      <c r="G25" s="283">
        <v>976</v>
      </c>
      <c r="H25" s="280">
        <v>829.6</v>
      </c>
    </row>
    <row r="26" s="259" customFormat="1" ht="15.75" spans="1:8">
      <c r="A26" s="269" t="s">
        <v>121</v>
      </c>
      <c r="B26" s="227" t="s">
        <v>122</v>
      </c>
      <c r="C26" s="228" t="s">
        <v>123</v>
      </c>
      <c r="D26" s="229" t="s">
        <v>119</v>
      </c>
      <c r="E26" s="230" t="s">
        <v>124</v>
      </c>
      <c r="F26" s="230" t="s">
        <v>125</v>
      </c>
      <c r="G26" s="284">
        <v>1074</v>
      </c>
      <c r="H26" s="280">
        <v>912.9</v>
      </c>
    </row>
    <row r="27" s="259" customFormat="1" ht="15.75" spans="1:8">
      <c r="A27" s="269" t="s">
        <v>121</v>
      </c>
      <c r="B27" s="265" t="s">
        <v>126</v>
      </c>
      <c r="C27" s="267" t="s">
        <v>127</v>
      </c>
      <c r="D27" s="266" t="s">
        <v>128</v>
      </c>
      <c r="E27" s="282" t="s">
        <v>129</v>
      </c>
      <c r="F27" s="282" t="s">
        <v>130</v>
      </c>
      <c r="G27" s="283">
        <v>1050</v>
      </c>
      <c r="H27" s="280">
        <v>892.5</v>
      </c>
    </row>
    <row r="28" s="259" customFormat="1" ht="15.75" spans="1:8">
      <c r="A28" s="269" t="s">
        <v>121</v>
      </c>
      <c r="B28" s="227" t="s">
        <v>131</v>
      </c>
      <c r="C28" s="228" t="s">
        <v>127</v>
      </c>
      <c r="D28" s="229" t="s">
        <v>128</v>
      </c>
      <c r="E28" s="230" t="s">
        <v>129</v>
      </c>
      <c r="F28" s="230" t="s">
        <v>130</v>
      </c>
      <c r="G28" s="284">
        <v>1150</v>
      </c>
      <c r="H28" s="280">
        <v>977.5</v>
      </c>
    </row>
    <row r="29" ht="15.75" spans="1:8">
      <c r="A29" s="269" t="s">
        <v>121</v>
      </c>
      <c r="B29" s="265" t="s">
        <v>132</v>
      </c>
      <c r="C29" s="267" t="s">
        <v>127</v>
      </c>
      <c r="D29" s="266" t="s">
        <v>65</v>
      </c>
      <c r="E29" s="282" t="s">
        <v>129</v>
      </c>
      <c r="F29" s="282" t="s">
        <v>130</v>
      </c>
      <c r="G29" s="283" t="s">
        <v>133</v>
      </c>
      <c r="H29" s="280" t="s">
        <v>133</v>
      </c>
    </row>
    <row r="30" ht="15.75" spans="1:8">
      <c r="A30" s="269" t="s">
        <v>121</v>
      </c>
      <c r="B30" s="227" t="s">
        <v>134</v>
      </c>
      <c r="C30" s="228" t="s">
        <v>127</v>
      </c>
      <c r="D30" s="229" t="s">
        <v>65</v>
      </c>
      <c r="E30" s="230" t="s">
        <v>129</v>
      </c>
      <c r="F30" s="230" t="s">
        <v>130</v>
      </c>
      <c r="G30" s="284" t="s">
        <v>133</v>
      </c>
      <c r="H30" s="280" t="s">
        <v>133</v>
      </c>
    </row>
    <row r="31" s="259" customFormat="1" ht="15.75" spans="1:8">
      <c r="A31" s="269" t="s">
        <v>121</v>
      </c>
      <c r="B31" s="265" t="s">
        <v>135</v>
      </c>
      <c r="C31" s="267" t="s">
        <v>136</v>
      </c>
      <c r="D31" s="266" t="s">
        <v>137</v>
      </c>
      <c r="E31" s="282" t="s">
        <v>138</v>
      </c>
      <c r="F31" s="282" t="s">
        <v>139</v>
      </c>
      <c r="G31" s="283">
        <v>1009</v>
      </c>
      <c r="H31" s="280">
        <v>857.65</v>
      </c>
    </row>
    <row r="32" s="259" customFormat="1" ht="15.75" spans="1:8">
      <c r="A32" s="269" t="s">
        <v>121</v>
      </c>
      <c r="B32" s="227" t="s">
        <v>140</v>
      </c>
      <c r="C32" s="228" t="s">
        <v>141</v>
      </c>
      <c r="D32" s="229">
        <v>47</v>
      </c>
      <c r="E32" s="230" t="s">
        <v>142</v>
      </c>
      <c r="F32" s="230" t="s">
        <v>143</v>
      </c>
      <c r="G32" s="284">
        <v>976</v>
      </c>
      <c r="H32" s="280">
        <v>829.6</v>
      </c>
    </row>
    <row r="33" s="259" customFormat="1" ht="15.75" spans="1:8">
      <c r="A33" s="269" t="s">
        <v>121</v>
      </c>
      <c r="B33" s="265" t="s">
        <v>144</v>
      </c>
      <c r="C33" s="267" t="s">
        <v>145</v>
      </c>
      <c r="D33" s="266" t="s">
        <v>119</v>
      </c>
      <c r="E33" s="282" t="s">
        <v>138</v>
      </c>
      <c r="F33" s="282" t="s">
        <v>139</v>
      </c>
      <c r="G33" s="283">
        <v>976</v>
      </c>
      <c r="H33" s="280">
        <v>829.6</v>
      </c>
    </row>
    <row r="34" s="259" customFormat="1" ht="15.75" spans="1:8">
      <c r="A34" s="269" t="s">
        <v>121</v>
      </c>
      <c r="B34" s="227" t="s">
        <v>146</v>
      </c>
      <c r="C34" s="228" t="s">
        <v>147</v>
      </c>
      <c r="D34" s="229">
        <v>24</v>
      </c>
      <c r="E34" s="230" t="s">
        <v>124</v>
      </c>
      <c r="F34" s="230" t="s">
        <v>125</v>
      </c>
      <c r="G34" s="284">
        <v>1193</v>
      </c>
      <c r="H34" s="280">
        <v>1014.05</v>
      </c>
    </row>
    <row r="35" s="259" customFormat="1" ht="15.75" spans="1:8">
      <c r="A35" s="269" t="s">
        <v>121</v>
      </c>
      <c r="B35" s="265" t="s">
        <v>148</v>
      </c>
      <c r="C35" s="267" t="s">
        <v>149</v>
      </c>
      <c r="D35" s="266" t="s">
        <v>119</v>
      </c>
      <c r="E35" s="282" t="s">
        <v>150</v>
      </c>
      <c r="F35" s="282" t="s">
        <v>151</v>
      </c>
      <c r="G35" s="283">
        <v>1026</v>
      </c>
      <c r="H35" s="280">
        <v>872.1</v>
      </c>
    </row>
    <row r="36" s="259" customFormat="1" ht="15.75" spans="1:8">
      <c r="A36" s="269" t="s">
        <v>121</v>
      </c>
      <c r="B36" s="227" t="s">
        <v>152</v>
      </c>
      <c r="C36" s="228" t="s">
        <v>153</v>
      </c>
      <c r="D36" s="229">
        <v>24</v>
      </c>
      <c r="E36" s="230" t="s">
        <v>154</v>
      </c>
      <c r="F36" s="230" t="s">
        <v>44</v>
      </c>
      <c r="G36" s="284">
        <v>1110.5</v>
      </c>
      <c r="H36" s="280">
        <v>943.925</v>
      </c>
    </row>
    <row r="37" s="259" customFormat="1" ht="15.75" spans="1:8">
      <c r="A37" s="269" t="s">
        <v>121</v>
      </c>
      <c r="B37" s="265" t="s">
        <v>155</v>
      </c>
      <c r="C37" s="267" t="s">
        <v>153</v>
      </c>
      <c r="D37" s="266">
        <v>24</v>
      </c>
      <c r="E37" s="282" t="s">
        <v>154</v>
      </c>
      <c r="F37" s="282" t="s">
        <v>44</v>
      </c>
      <c r="G37" s="283">
        <v>1110.5</v>
      </c>
      <c r="H37" s="280">
        <v>943.925</v>
      </c>
    </row>
    <row r="38" s="260" customFormat="1" ht="31.5" spans="1:8">
      <c r="A38" s="269" t="s">
        <v>121</v>
      </c>
      <c r="B38" s="227" t="s">
        <v>156</v>
      </c>
      <c r="C38" s="228" t="s">
        <v>157</v>
      </c>
      <c r="D38" s="229" t="s">
        <v>128</v>
      </c>
      <c r="E38" s="230" t="s">
        <v>158</v>
      </c>
      <c r="F38" s="230" t="s">
        <v>159</v>
      </c>
      <c r="G38" s="284">
        <v>1026</v>
      </c>
      <c r="H38" s="280">
        <v>872.1</v>
      </c>
    </row>
    <row r="39" s="259" customFormat="1" ht="15.75" spans="1:8">
      <c r="A39" s="269" t="s">
        <v>121</v>
      </c>
      <c r="B39" s="265" t="s">
        <v>160</v>
      </c>
      <c r="C39" s="267" t="s">
        <v>161</v>
      </c>
      <c r="D39" s="266" t="s">
        <v>162</v>
      </c>
      <c r="E39" s="282" t="s">
        <v>78</v>
      </c>
      <c r="F39" s="282" t="s">
        <v>79</v>
      </c>
      <c r="G39" s="283">
        <v>1084.5</v>
      </c>
      <c r="H39" s="280">
        <v>921.825</v>
      </c>
    </row>
    <row r="40" s="259" customFormat="1" ht="31.5" spans="1:8">
      <c r="A40" s="269" t="s">
        <v>121</v>
      </c>
      <c r="B40" s="227" t="s">
        <v>163</v>
      </c>
      <c r="C40" s="228" t="s">
        <v>164</v>
      </c>
      <c r="D40" s="229">
        <v>24</v>
      </c>
      <c r="E40" s="230" t="s">
        <v>165</v>
      </c>
      <c r="F40" s="230" t="s">
        <v>166</v>
      </c>
      <c r="G40" s="284">
        <v>1370.5</v>
      </c>
      <c r="H40" s="280">
        <v>1164.925</v>
      </c>
    </row>
    <row r="41" s="259" customFormat="1" ht="15.75" spans="1:8">
      <c r="A41" s="269" t="s">
        <v>121</v>
      </c>
      <c r="B41" s="265" t="s">
        <v>167</v>
      </c>
      <c r="C41" s="267" t="s">
        <v>168</v>
      </c>
      <c r="D41" s="266" t="s">
        <v>169</v>
      </c>
      <c r="E41" s="282" t="s">
        <v>85</v>
      </c>
      <c r="F41" s="282" t="s">
        <v>86</v>
      </c>
      <c r="G41" s="283">
        <v>1117.5</v>
      </c>
      <c r="H41" s="280">
        <v>949.875</v>
      </c>
    </row>
    <row r="42" s="259" customFormat="1" ht="15.75" spans="1:8">
      <c r="A42" s="269" t="s">
        <v>121</v>
      </c>
      <c r="B42" s="227" t="s">
        <v>170</v>
      </c>
      <c r="C42" s="228" t="s">
        <v>168</v>
      </c>
      <c r="D42" s="229" t="s">
        <v>137</v>
      </c>
      <c r="E42" s="230" t="s">
        <v>171</v>
      </c>
      <c r="F42" s="230" t="s">
        <v>172</v>
      </c>
      <c r="G42" s="284">
        <v>1117.5</v>
      </c>
      <c r="H42" s="280">
        <v>949.875</v>
      </c>
    </row>
    <row r="43" s="259" customFormat="1" ht="15.75" spans="1:8">
      <c r="A43" s="269" t="s">
        <v>121</v>
      </c>
      <c r="B43" s="265" t="s">
        <v>173</v>
      </c>
      <c r="C43" s="267" t="s">
        <v>174</v>
      </c>
      <c r="D43" s="266" t="s">
        <v>175</v>
      </c>
      <c r="E43" s="282" t="s">
        <v>85</v>
      </c>
      <c r="F43" s="282" t="s">
        <v>116</v>
      </c>
      <c r="G43" s="283">
        <v>1370.5</v>
      </c>
      <c r="H43" s="280">
        <v>1164.925</v>
      </c>
    </row>
    <row r="44" s="259" customFormat="1" ht="15.75" spans="1:8">
      <c r="A44" s="269" t="s">
        <v>121</v>
      </c>
      <c r="B44" s="227" t="s">
        <v>176</v>
      </c>
      <c r="C44" s="228" t="s">
        <v>177</v>
      </c>
      <c r="D44" s="229" t="s">
        <v>178</v>
      </c>
      <c r="E44" s="230" t="s">
        <v>179</v>
      </c>
      <c r="F44" s="230" t="s">
        <v>180</v>
      </c>
      <c r="G44" s="284">
        <v>1313</v>
      </c>
      <c r="H44" s="280">
        <v>1116.05</v>
      </c>
    </row>
    <row r="45" s="259" customFormat="1" ht="15.75" spans="1:8">
      <c r="A45" s="269" t="s">
        <v>121</v>
      </c>
      <c r="B45" s="265" t="s">
        <v>181</v>
      </c>
      <c r="C45" s="267" t="s">
        <v>182</v>
      </c>
      <c r="D45" s="266" t="s">
        <v>97</v>
      </c>
      <c r="E45" s="282" t="s">
        <v>106</v>
      </c>
      <c r="F45" s="282" t="s">
        <v>116</v>
      </c>
      <c r="G45" s="283">
        <v>1370.5</v>
      </c>
      <c r="H45" s="280">
        <v>1164.925</v>
      </c>
    </row>
    <row r="46" s="259" customFormat="1" ht="15.75" spans="1:8">
      <c r="A46" s="269" t="s">
        <v>121</v>
      </c>
      <c r="B46" s="227" t="s">
        <v>183</v>
      </c>
      <c r="C46" s="228" t="s">
        <v>105</v>
      </c>
      <c r="D46" s="229" t="s">
        <v>137</v>
      </c>
      <c r="E46" s="230" t="s">
        <v>138</v>
      </c>
      <c r="F46" s="230" t="s">
        <v>139</v>
      </c>
      <c r="G46" s="284">
        <v>976</v>
      </c>
      <c r="H46" s="280">
        <v>829.6</v>
      </c>
    </row>
    <row r="47" s="259" customFormat="1" ht="15.75" spans="1:8">
      <c r="A47" s="269" t="s">
        <v>121</v>
      </c>
      <c r="B47" s="265" t="s">
        <v>184</v>
      </c>
      <c r="C47" s="267" t="s">
        <v>185</v>
      </c>
      <c r="D47" s="266" t="s">
        <v>137</v>
      </c>
      <c r="E47" s="282" t="s">
        <v>179</v>
      </c>
      <c r="F47" s="282" t="s">
        <v>186</v>
      </c>
      <c r="G47" s="283">
        <v>1128</v>
      </c>
      <c r="H47" s="280">
        <v>958.8</v>
      </c>
    </row>
    <row r="48" s="258" customFormat="1" ht="15.75" spans="1:8">
      <c r="A48" s="258" t="s">
        <v>187</v>
      </c>
      <c r="B48" s="270" t="s">
        <v>188</v>
      </c>
      <c r="C48" s="271" t="s">
        <v>127</v>
      </c>
      <c r="D48" s="272"/>
      <c r="E48" s="285" t="s">
        <v>85</v>
      </c>
      <c r="F48" s="285" t="s">
        <v>49</v>
      </c>
      <c r="G48" s="286">
        <v>1165</v>
      </c>
      <c r="H48" s="280">
        <v>990.25</v>
      </c>
    </row>
    <row r="49" s="258" customFormat="1" ht="15.75" spans="1:8">
      <c r="A49" s="258" t="s">
        <v>189</v>
      </c>
      <c r="B49" s="273" t="s">
        <v>190</v>
      </c>
      <c r="C49" s="274" t="s">
        <v>88</v>
      </c>
      <c r="D49" s="275" t="s">
        <v>191</v>
      </c>
      <c r="E49" s="275" t="s">
        <v>53</v>
      </c>
      <c r="F49" s="275" t="s">
        <v>54</v>
      </c>
      <c r="G49" s="287">
        <v>2137</v>
      </c>
      <c r="H49" s="280">
        <v>1816.45</v>
      </c>
    </row>
  </sheetData>
  <printOptions horizontalCentered="1"/>
  <pageMargins left="0.25" right="0.25" top="0.75" bottom="0.75" header="0.3" footer="0.3"/>
  <pageSetup paperSize="1" scale="71" fitToHeight="2" pageOrder="overThenDown" orientation="portrait"/>
  <headerFooter>
    <oddHeader>&amp;C&amp;"Arial,Bold"&amp;14Height Adjustable Coil Over Kits</oddHeader>
    <oddFooter>&amp;L&amp;10Subject to possible technical revisions. 
We reserve the right to change product specifications. 
We do not assume liability for misprint.&amp;CPage &amp;P&amp;R*  Indicates Updated Year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K55"/>
  <sheetViews>
    <sheetView workbookViewId="0">
      <selection activeCell="K3" sqref="K3"/>
    </sheetView>
  </sheetViews>
  <sheetFormatPr defaultColWidth="8.5" defaultRowHeight="15.75"/>
  <cols>
    <col min="1" max="1" width="64.7533333333333" style="211" customWidth="1"/>
    <col min="2" max="2" width="9.37333333333333" style="212" customWidth="1"/>
    <col min="3" max="3" width="11.8733333333333" style="212" customWidth="1"/>
    <col min="4" max="4" width="9.37333333333333" style="212" customWidth="1"/>
    <col min="5" max="5" width="10.2533333333333" style="213" customWidth="1"/>
    <col min="6" max="6" width="10.6266666666667" style="164" customWidth="1"/>
    <col min="7" max="7" width="10.8733333333333" style="214" customWidth="1"/>
    <col min="8" max="8" width="3.75333333333333" style="212" customWidth="1"/>
    <col min="9" max="11" width="10.8733333333333" style="214" customWidth="1"/>
    <col min="12" max="16384" width="8.5" style="29"/>
  </cols>
  <sheetData>
    <row r="1" s="94" customFormat="1" ht="60" customHeight="1" spans="1:11">
      <c r="A1" s="108" t="s">
        <v>192</v>
      </c>
      <c r="B1" s="109" t="s">
        <v>34</v>
      </c>
      <c r="C1" s="109" t="s">
        <v>35</v>
      </c>
      <c r="D1" s="110" t="s">
        <v>193</v>
      </c>
      <c r="E1" s="108" t="s">
        <v>37</v>
      </c>
      <c r="F1" s="128" t="s">
        <v>194</v>
      </c>
      <c r="G1" s="129" t="s">
        <v>38</v>
      </c>
      <c r="H1" s="109"/>
      <c r="I1" s="68" t="s">
        <v>39</v>
      </c>
      <c r="J1" s="68" t="s">
        <v>195</v>
      </c>
      <c r="K1" s="68" t="s">
        <v>196</v>
      </c>
    </row>
    <row r="2" s="207" customFormat="1" ht="20.25" customHeight="1" spans="1:11">
      <c r="A2" s="215" t="s">
        <v>40</v>
      </c>
      <c r="B2" s="216"/>
      <c r="C2" s="217"/>
      <c r="D2" s="218"/>
      <c r="E2" s="237"/>
      <c r="F2" s="238"/>
      <c r="G2" s="239"/>
      <c r="H2" s="217"/>
      <c r="I2" s="239"/>
      <c r="J2" s="239"/>
      <c r="K2" s="239"/>
    </row>
    <row r="3" s="97" customFormat="1" ht="15" customHeight="1" spans="1:11">
      <c r="A3" s="219" t="s">
        <v>197</v>
      </c>
      <c r="B3" s="220" t="s">
        <v>51</v>
      </c>
      <c r="C3" s="221" t="s">
        <v>198</v>
      </c>
      <c r="D3" s="222" t="s">
        <v>78</v>
      </c>
      <c r="E3" s="222" t="s">
        <v>79</v>
      </c>
      <c r="F3" s="240">
        <v>967010</v>
      </c>
      <c r="G3" s="241">
        <v>1701</v>
      </c>
      <c r="H3" s="242"/>
      <c r="I3" s="248">
        <f>G3*0.85</f>
        <v>1445.85</v>
      </c>
      <c r="J3" s="248">
        <f>G3*0.95</f>
        <v>1615.95</v>
      </c>
      <c r="K3" s="248">
        <f>G3*0.6</f>
        <v>1020.6</v>
      </c>
    </row>
    <row r="4" s="97" customFormat="1" ht="15" customHeight="1" spans="1:11">
      <c r="A4" s="223" t="s">
        <v>199</v>
      </c>
      <c r="B4" s="224" t="s">
        <v>51</v>
      </c>
      <c r="C4" s="225" t="s">
        <v>200</v>
      </c>
      <c r="D4" s="226" t="s">
        <v>78</v>
      </c>
      <c r="E4" s="226" t="s">
        <v>79</v>
      </c>
      <c r="F4" s="243">
        <v>967002</v>
      </c>
      <c r="G4" s="244">
        <v>1701</v>
      </c>
      <c r="H4" s="245"/>
      <c r="I4" s="248">
        <f t="shared" ref="I4:I47" si="0">G4*0.85</f>
        <v>1445.85</v>
      </c>
      <c r="J4" s="248">
        <f t="shared" ref="J4:J47" si="1">G4*0.95</f>
        <v>1615.95</v>
      </c>
      <c r="K4" s="248">
        <f t="shared" ref="K4:K12" si="2">G4*0.6</f>
        <v>1020.6</v>
      </c>
    </row>
    <row r="5" s="97" customFormat="1" ht="15" customHeight="1" spans="1:11">
      <c r="A5" s="219" t="s">
        <v>201</v>
      </c>
      <c r="B5" s="220" t="s">
        <v>127</v>
      </c>
      <c r="C5" s="221" t="s">
        <v>202</v>
      </c>
      <c r="D5" s="222" t="s">
        <v>129</v>
      </c>
      <c r="E5" s="222" t="s">
        <v>49</v>
      </c>
      <c r="F5" s="240">
        <v>967057</v>
      </c>
      <c r="G5" s="241">
        <v>1757</v>
      </c>
      <c r="H5" s="242" t="s">
        <v>203</v>
      </c>
      <c r="I5" s="248">
        <f t="shared" si="0"/>
        <v>1493.45</v>
      </c>
      <c r="J5" s="248">
        <f t="shared" si="1"/>
        <v>1669.15</v>
      </c>
      <c r="K5" s="248">
        <f t="shared" si="2"/>
        <v>1054.2</v>
      </c>
    </row>
    <row r="6" s="97" customFormat="1" ht="15" customHeight="1" spans="1:11">
      <c r="A6" s="223" t="s">
        <v>204</v>
      </c>
      <c r="B6" s="224" t="s">
        <v>46</v>
      </c>
      <c r="C6" s="225" t="s">
        <v>205</v>
      </c>
      <c r="D6" s="226" t="s">
        <v>129</v>
      </c>
      <c r="E6" s="226" t="s">
        <v>49</v>
      </c>
      <c r="F6" s="243">
        <v>967059</v>
      </c>
      <c r="G6" s="246">
        <v>1757</v>
      </c>
      <c r="H6" s="245" t="s">
        <v>203</v>
      </c>
      <c r="I6" s="248">
        <f t="shared" si="0"/>
        <v>1493.45</v>
      </c>
      <c r="J6" s="248">
        <f t="shared" si="1"/>
        <v>1669.15</v>
      </c>
      <c r="K6" s="248">
        <f t="shared" si="2"/>
        <v>1054.2</v>
      </c>
    </row>
    <row r="7" s="97" customFormat="1" ht="15" customHeight="1" spans="1:11">
      <c r="A7" s="219" t="s">
        <v>206</v>
      </c>
      <c r="B7" s="220" t="s">
        <v>46</v>
      </c>
      <c r="C7" s="221" t="s">
        <v>205</v>
      </c>
      <c r="D7" s="222" t="s">
        <v>207</v>
      </c>
      <c r="E7" s="222" t="s">
        <v>208</v>
      </c>
      <c r="F7" s="240">
        <v>967060</v>
      </c>
      <c r="G7" s="241">
        <v>1757</v>
      </c>
      <c r="H7" s="242" t="s">
        <v>203</v>
      </c>
      <c r="I7" s="248">
        <f t="shared" si="0"/>
        <v>1493.45</v>
      </c>
      <c r="J7" s="248">
        <f t="shared" si="1"/>
        <v>1669.15</v>
      </c>
      <c r="K7" s="248">
        <f t="shared" si="2"/>
        <v>1054.2</v>
      </c>
    </row>
    <row r="8" s="97" customFormat="1" ht="15" customHeight="1" spans="1:11">
      <c r="A8" s="227" t="s">
        <v>209</v>
      </c>
      <c r="B8" s="228" t="s">
        <v>153</v>
      </c>
      <c r="C8" s="229" t="s">
        <v>210</v>
      </c>
      <c r="D8" s="230" t="s">
        <v>115</v>
      </c>
      <c r="E8" s="230" t="s">
        <v>116</v>
      </c>
      <c r="F8" s="247">
        <v>967061</v>
      </c>
      <c r="G8" s="248">
        <v>1757</v>
      </c>
      <c r="H8" s="249"/>
      <c r="I8" s="248">
        <f t="shared" si="0"/>
        <v>1493.45</v>
      </c>
      <c r="J8" s="248">
        <f t="shared" si="1"/>
        <v>1669.15</v>
      </c>
      <c r="K8" s="248">
        <f t="shared" si="2"/>
        <v>1054.2</v>
      </c>
    </row>
    <row r="9" s="97" customFormat="1" ht="15" customHeight="1" spans="1:11">
      <c r="A9" s="219" t="s">
        <v>211</v>
      </c>
      <c r="B9" s="220" t="s">
        <v>212</v>
      </c>
      <c r="C9" s="221">
        <v>43</v>
      </c>
      <c r="D9" s="222" t="s">
        <v>213</v>
      </c>
      <c r="E9" s="303" t="s">
        <v>112</v>
      </c>
      <c r="F9" s="240">
        <v>967062</v>
      </c>
      <c r="G9" s="241">
        <v>1757</v>
      </c>
      <c r="H9" s="242"/>
      <c r="I9" s="248">
        <f t="shared" si="0"/>
        <v>1493.45</v>
      </c>
      <c r="J9" s="248">
        <f t="shared" si="1"/>
        <v>1669.15</v>
      </c>
      <c r="K9" s="248">
        <f t="shared" si="2"/>
        <v>1054.2</v>
      </c>
    </row>
    <row r="10" s="97" customFormat="1" ht="15" customHeight="1" spans="1:11">
      <c r="A10" s="223" t="s">
        <v>214</v>
      </c>
      <c r="B10" s="224" t="s">
        <v>212</v>
      </c>
      <c r="C10" s="225">
        <v>43</v>
      </c>
      <c r="D10" s="226" t="s">
        <v>213</v>
      </c>
      <c r="E10" s="304" t="s">
        <v>112</v>
      </c>
      <c r="F10" s="243">
        <v>967063</v>
      </c>
      <c r="G10" s="246">
        <v>1757</v>
      </c>
      <c r="H10" s="245"/>
      <c r="I10" s="248">
        <f t="shared" si="0"/>
        <v>1493.45</v>
      </c>
      <c r="J10" s="248">
        <f t="shared" si="1"/>
        <v>1669.15</v>
      </c>
      <c r="K10" s="248">
        <f t="shared" si="2"/>
        <v>1054.2</v>
      </c>
    </row>
    <row r="11" s="97" customFormat="1" ht="15" customHeight="1" spans="1:11">
      <c r="A11" s="219" t="s">
        <v>215</v>
      </c>
      <c r="B11" s="220" t="s">
        <v>216</v>
      </c>
      <c r="C11" s="221">
        <v>43</v>
      </c>
      <c r="D11" s="222" t="s">
        <v>217</v>
      </c>
      <c r="E11" s="305" t="s">
        <v>218</v>
      </c>
      <c r="F11" s="240">
        <v>967064</v>
      </c>
      <c r="G11" s="241">
        <v>1757</v>
      </c>
      <c r="H11" s="242"/>
      <c r="I11" s="248">
        <f t="shared" si="0"/>
        <v>1493.45</v>
      </c>
      <c r="J11" s="248">
        <f t="shared" si="1"/>
        <v>1669.15</v>
      </c>
      <c r="K11" s="248">
        <f t="shared" si="2"/>
        <v>1054.2</v>
      </c>
    </row>
    <row r="12" s="95" customFormat="1" ht="20.25" customHeight="1" spans="1:11">
      <c r="A12" s="215" t="s">
        <v>121</v>
      </c>
      <c r="B12" s="216"/>
      <c r="C12" s="217"/>
      <c r="D12" s="218"/>
      <c r="E12" s="237"/>
      <c r="F12" s="238"/>
      <c r="G12" s="239"/>
      <c r="H12" s="251"/>
      <c r="I12" s="248"/>
      <c r="J12" s="248"/>
      <c r="K12" s="248">
        <f t="shared" si="2"/>
        <v>0</v>
      </c>
    </row>
    <row r="13" s="97" customFormat="1" ht="15" customHeight="1" spans="1:11">
      <c r="A13" s="219" t="s">
        <v>219</v>
      </c>
      <c r="B13" s="220" t="s">
        <v>220</v>
      </c>
      <c r="C13" s="221">
        <v>27</v>
      </c>
      <c r="D13" s="222" t="s">
        <v>129</v>
      </c>
      <c r="E13" s="222" t="s">
        <v>49</v>
      </c>
      <c r="F13" s="240">
        <v>967065</v>
      </c>
      <c r="G13" s="241">
        <v>1757</v>
      </c>
      <c r="H13" s="242"/>
      <c r="I13" s="248">
        <f t="shared" si="0"/>
        <v>1493.45</v>
      </c>
      <c r="J13" s="248">
        <f t="shared" si="1"/>
        <v>1669.15</v>
      </c>
      <c r="K13" s="248">
        <f t="shared" ref="K13:K27" si="3">G13*0.6</f>
        <v>1054.2</v>
      </c>
    </row>
    <row r="14" s="97" customFormat="1" ht="15" customHeight="1" spans="1:11">
      <c r="A14" s="223" t="s">
        <v>221</v>
      </c>
      <c r="B14" s="224" t="s">
        <v>222</v>
      </c>
      <c r="C14" s="225">
        <v>27</v>
      </c>
      <c r="D14" s="226" t="s">
        <v>223</v>
      </c>
      <c r="E14" s="226" t="s">
        <v>67</v>
      </c>
      <c r="F14" s="243">
        <v>967066</v>
      </c>
      <c r="G14" s="246">
        <v>1757</v>
      </c>
      <c r="H14" s="245"/>
      <c r="I14" s="248">
        <f t="shared" si="0"/>
        <v>1493.45</v>
      </c>
      <c r="J14" s="248">
        <f t="shared" si="1"/>
        <v>1669.15</v>
      </c>
      <c r="K14" s="248">
        <f t="shared" si="3"/>
        <v>1054.2</v>
      </c>
    </row>
    <row r="15" s="97" customFormat="1" ht="15" customHeight="1" spans="1:11">
      <c r="A15" s="219" t="s">
        <v>224</v>
      </c>
      <c r="B15" s="220" t="s">
        <v>127</v>
      </c>
      <c r="C15" s="221" t="s">
        <v>225</v>
      </c>
      <c r="D15" s="222" t="s">
        <v>226</v>
      </c>
      <c r="E15" s="222" t="s">
        <v>112</v>
      </c>
      <c r="F15" s="240">
        <v>967028</v>
      </c>
      <c r="G15" s="241">
        <v>1807.5</v>
      </c>
      <c r="H15" s="242" t="s">
        <v>203</v>
      </c>
      <c r="I15" s="248">
        <f t="shared" si="0"/>
        <v>1536.375</v>
      </c>
      <c r="J15" s="248">
        <f t="shared" si="1"/>
        <v>1717.125</v>
      </c>
      <c r="K15" s="248">
        <f t="shared" si="3"/>
        <v>1084.5</v>
      </c>
    </row>
    <row r="16" s="97" customFormat="1" ht="15" customHeight="1" spans="1:11">
      <c r="A16" s="223" t="s">
        <v>227</v>
      </c>
      <c r="B16" s="224" t="s">
        <v>127</v>
      </c>
      <c r="C16" s="225" t="s">
        <v>228</v>
      </c>
      <c r="D16" s="226" t="s">
        <v>85</v>
      </c>
      <c r="E16" s="226" t="s">
        <v>107</v>
      </c>
      <c r="F16" s="243">
        <v>967028</v>
      </c>
      <c r="G16" s="246">
        <v>1807.5</v>
      </c>
      <c r="H16" s="245" t="s">
        <v>203</v>
      </c>
      <c r="I16" s="248">
        <f t="shared" si="0"/>
        <v>1536.375</v>
      </c>
      <c r="J16" s="248">
        <f t="shared" si="1"/>
        <v>1717.125</v>
      </c>
      <c r="K16" s="248">
        <f t="shared" si="3"/>
        <v>1084.5</v>
      </c>
    </row>
    <row r="17" s="97" customFormat="1" ht="15" customHeight="1" spans="1:11">
      <c r="A17" s="219" t="s">
        <v>229</v>
      </c>
      <c r="B17" s="220" t="s">
        <v>230</v>
      </c>
      <c r="C17" s="221" t="s">
        <v>231</v>
      </c>
      <c r="D17" s="222" t="s">
        <v>129</v>
      </c>
      <c r="E17" s="222" t="s">
        <v>49</v>
      </c>
      <c r="F17" s="240">
        <v>967067</v>
      </c>
      <c r="G17" s="241">
        <v>1757</v>
      </c>
      <c r="H17" s="242"/>
      <c r="I17" s="248">
        <f t="shared" si="0"/>
        <v>1493.45</v>
      </c>
      <c r="J17" s="248">
        <f t="shared" si="1"/>
        <v>1669.15</v>
      </c>
      <c r="K17" s="248">
        <f t="shared" si="3"/>
        <v>1054.2</v>
      </c>
    </row>
    <row r="18" s="97" customFormat="1" ht="15" customHeight="1" spans="1:11">
      <c r="A18" s="223" t="s">
        <v>232</v>
      </c>
      <c r="B18" s="224" t="s">
        <v>149</v>
      </c>
      <c r="C18" s="225" t="s">
        <v>231</v>
      </c>
      <c r="D18" s="226" t="s">
        <v>129</v>
      </c>
      <c r="E18" s="226" t="s">
        <v>49</v>
      </c>
      <c r="F18" s="243">
        <v>967068</v>
      </c>
      <c r="G18" s="246">
        <v>1757</v>
      </c>
      <c r="H18" s="245"/>
      <c r="I18" s="248">
        <f t="shared" si="0"/>
        <v>1493.45</v>
      </c>
      <c r="J18" s="248">
        <f t="shared" si="1"/>
        <v>1669.15</v>
      </c>
      <c r="K18" s="248">
        <f t="shared" si="3"/>
        <v>1054.2</v>
      </c>
    </row>
    <row r="19" s="97" customFormat="1" ht="15" customHeight="1" spans="1:11">
      <c r="A19" s="219" t="s">
        <v>233</v>
      </c>
      <c r="B19" s="220" t="s">
        <v>230</v>
      </c>
      <c r="C19" s="221" t="s">
        <v>231</v>
      </c>
      <c r="D19" s="222" t="s">
        <v>234</v>
      </c>
      <c r="E19" s="222" t="s">
        <v>116</v>
      </c>
      <c r="F19" s="240">
        <v>967069</v>
      </c>
      <c r="G19" s="241">
        <v>1757</v>
      </c>
      <c r="H19" s="242"/>
      <c r="I19" s="248">
        <f t="shared" si="0"/>
        <v>1493.45</v>
      </c>
      <c r="J19" s="248">
        <f t="shared" si="1"/>
        <v>1669.15</v>
      </c>
      <c r="K19" s="248">
        <f t="shared" si="3"/>
        <v>1054.2</v>
      </c>
    </row>
    <row r="20" s="97" customFormat="1" ht="15" customHeight="1" spans="1:11">
      <c r="A20" s="223" t="s">
        <v>235</v>
      </c>
      <c r="B20" s="224" t="s">
        <v>230</v>
      </c>
      <c r="C20" s="225" t="s">
        <v>231</v>
      </c>
      <c r="D20" s="226" t="s">
        <v>129</v>
      </c>
      <c r="E20" s="226" t="s">
        <v>49</v>
      </c>
      <c r="F20" s="243">
        <v>967070</v>
      </c>
      <c r="G20" s="246">
        <v>1757</v>
      </c>
      <c r="H20" s="245"/>
      <c r="I20" s="248">
        <f t="shared" si="0"/>
        <v>1493.45</v>
      </c>
      <c r="J20" s="248">
        <f t="shared" si="1"/>
        <v>1669.15</v>
      </c>
      <c r="K20" s="248">
        <f t="shared" si="3"/>
        <v>1054.2</v>
      </c>
    </row>
    <row r="21" s="97" customFormat="1" ht="15" customHeight="1" spans="1:11">
      <c r="A21" s="219" t="s">
        <v>236</v>
      </c>
      <c r="B21" s="220" t="s">
        <v>157</v>
      </c>
      <c r="C21" s="221">
        <v>62</v>
      </c>
      <c r="D21" s="222" t="s">
        <v>129</v>
      </c>
      <c r="E21" s="222" t="s">
        <v>49</v>
      </c>
      <c r="F21" s="240">
        <v>967035</v>
      </c>
      <c r="G21" s="241">
        <v>1807.5</v>
      </c>
      <c r="H21" s="242"/>
      <c r="I21" s="248">
        <f t="shared" si="0"/>
        <v>1536.375</v>
      </c>
      <c r="J21" s="248">
        <f t="shared" si="1"/>
        <v>1717.125</v>
      </c>
      <c r="K21" s="248">
        <f t="shared" si="3"/>
        <v>1084.5</v>
      </c>
    </row>
    <row r="22" s="97" customFormat="1" ht="15" customHeight="1" spans="1:11">
      <c r="A22" s="223" t="s">
        <v>237</v>
      </c>
      <c r="B22" s="224" t="s">
        <v>238</v>
      </c>
      <c r="C22" s="225">
        <v>62</v>
      </c>
      <c r="D22" s="226" t="s">
        <v>138</v>
      </c>
      <c r="E22" s="226" t="s">
        <v>139</v>
      </c>
      <c r="F22" s="243">
        <v>967035</v>
      </c>
      <c r="G22" s="246">
        <v>1807.5</v>
      </c>
      <c r="H22" s="245"/>
      <c r="I22" s="248">
        <f t="shared" si="0"/>
        <v>1536.375</v>
      </c>
      <c r="J22" s="248">
        <f t="shared" si="1"/>
        <v>1717.125</v>
      </c>
      <c r="K22" s="248">
        <f t="shared" si="3"/>
        <v>1084.5</v>
      </c>
    </row>
    <row r="23" s="97" customFormat="1" ht="15" customHeight="1" spans="1:11">
      <c r="A23" s="219" t="s">
        <v>239</v>
      </c>
      <c r="B23" s="220" t="s">
        <v>127</v>
      </c>
      <c r="C23" s="221">
        <v>62</v>
      </c>
      <c r="D23" s="222" t="s">
        <v>101</v>
      </c>
      <c r="E23" s="222" t="s">
        <v>102</v>
      </c>
      <c r="F23" s="240">
        <v>967030</v>
      </c>
      <c r="G23" s="241">
        <v>1807.5</v>
      </c>
      <c r="H23" s="242" t="s">
        <v>203</v>
      </c>
      <c r="I23" s="248">
        <f t="shared" si="0"/>
        <v>1536.375</v>
      </c>
      <c r="J23" s="248">
        <f t="shared" si="1"/>
        <v>1717.125</v>
      </c>
      <c r="K23" s="248">
        <f t="shared" si="3"/>
        <v>1084.5</v>
      </c>
    </row>
    <row r="24" s="97" customFormat="1" ht="15" customHeight="1" spans="1:11">
      <c r="A24" s="223" t="s">
        <v>240</v>
      </c>
      <c r="B24" s="224" t="s">
        <v>241</v>
      </c>
      <c r="C24" s="225" t="s">
        <v>242</v>
      </c>
      <c r="D24" s="226" t="s">
        <v>78</v>
      </c>
      <c r="E24" s="226" t="s">
        <v>79</v>
      </c>
      <c r="F24" s="243">
        <v>967072</v>
      </c>
      <c r="G24" s="246">
        <v>1908.5</v>
      </c>
      <c r="H24" s="245"/>
      <c r="I24" s="248">
        <f t="shared" si="0"/>
        <v>1622.225</v>
      </c>
      <c r="J24" s="248">
        <f t="shared" si="1"/>
        <v>1813.075</v>
      </c>
      <c r="K24" s="248">
        <f t="shared" si="3"/>
        <v>1145.1</v>
      </c>
    </row>
    <row r="25" s="97" customFormat="1" ht="15" customHeight="1" spans="1:11">
      <c r="A25" s="219" t="s">
        <v>243</v>
      </c>
      <c r="B25" s="220" t="s">
        <v>244</v>
      </c>
      <c r="C25" s="221" t="s">
        <v>242</v>
      </c>
      <c r="D25" s="222" t="s">
        <v>78</v>
      </c>
      <c r="E25" s="222" t="s">
        <v>79</v>
      </c>
      <c r="F25" s="240">
        <v>967073</v>
      </c>
      <c r="G25" s="241">
        <v>1962</v>
      </c>
      <c r="H25" s="242"/>
      <c r="I25" s="248">
        <f t="shared" si="0"/>
        <v>1667.7</v>
      </c>
      <c r="J25" s="248">
        <f t="shared" si="1"/>
        <v>1863.9</v>
      </c>
      <c r="K25" s="248">
        <f t="shared" si="3"/>
        <v>1177.2</v>
      </c>
    </row>
    <row r="26" s="207" customFormat="1" ht="20.25" customHeight="1" spans="1:11">
      <c r="A26" s="215" t="s">
        <v>245</v>
      </c>
      <c r="B26" s="216"/>
      <c r="C26" s="217"/>
      <c r="D26" s="218"/>
      <c r="E26" s="237"/>
      <c r="F26" s="238"/>
      <c r="G26" s="239"/>
      <c r="H26" s="251"/>
      <c r="I26" s="248"/>
      <c r="J26" s="248"/>
      <c r="K26" s="248">
        <f t="shared" si="3"/>
        <v>0</v>
      </c>
    </row>
    <row r="27" s="208" customFormat="1" ht="15" customHeight="1" spans="1:11">
      <c r="A27" s="231" t="s">
        <v>246</v>
      </c>
      <c r="B27" s="232" t="s">
        <v>247</v>
      </c>
      <c r="C27" s="233">
        <v>62</v>
      </c>
      <c r="D27" s="234" t="s">
        <v>78</v>
      </c>
      <c r="E27" s="234" t="s">
        <v>79</v>
      </c>
      <c r="F27" s="252">
        <v>967074</v>
      </c>
      <c r="G27" s="248">
        <v>1757</v>
      </c>
      <c r="H27" s="253"/>
      <c r="I27" s="248">
        <f t="shared" si="0"/>
        <v>1493.45</v>
      </c>
      <c r="J27" s="248">
        <f t="shared" si="1"/>
        <v>1669.15</v>
      </c>
      <c r="K27" s="248">
        <f t="shared" si="3"/>
        <v>1054.2</v>
      </c>
    </row>
    <row r="28" s="207" customFormat="1" ht="20.25" customHeight="1" spans="1:11">
      <c r="A28" s="215" t="s">
        <v>248</v>
      </c>
      <c r="B28" s="216"/>
      <c r="C28" s="217"/>
      <c r="D28" s="218"/>
      <c r="E28" s="237"/>
      <c r="F28" s="238"/>
      <c r="G28" s="239"/>
      <c r="H28" s="251"/>
      <c r="I28" s="248"/>
      <c r="J28" s="248"/>
      <c r="K28" s="248">
        <f t="shared" ref="K28:K36" si="4">G28*0.6</f>
        <v>0</v>
      </c>
    </row>
    <row r="29" s="97" customFormat="1" ht="15" customHeight="1" spans="1:11">
      <c r="A29" s="219" t="s">
        <v>249</v>
      </c>
      <c r="B29" s="220" t="s">
        <v>250</v>
      </c>
      <c r="C29" s="221">
        <v>27</v>
      </c>
      <c r="D29" s="222" t="s">
        <v>129</v>
      </c>
      <c r="E29" s="222" t="s">
        <v>130</v>
      </c>
      <c r="F29" s="240">
        <v>967083</v>
      </c>
      <c r="G29" s="241">
        <v>1757</v>
      </c>
      <c r="H29" s="242"/>
      <c r="I29" s="248">
        <f t="shared" si="0"/>
        <v>1493.45</v>
      </c>
      <c r="J29" s="248">
        <f t="shared" si="1"/>
        <v>1669.15</v>
      </c>
      <c r="K29" s="248">
        <f t="shared" si="4"/>
        <v>1054.2</v>
      </c>
    </row>
    <row r="30" s="97" customFormat="1" ht="15" customHeight="1" spans="1:11">
      <c r="A30" s="223" t="s">
        <v>251</v>
      </c>
      <c r="B30" s="224" t="s">
        <v>250</v>
      </c>
      <c r="C30" s="225">
        <v>27</v>
      </c>
      <c r="D30" s="226" t="s">
        <v>252</v>
      </c>
      <c r="E30" s="226" t="s">
        <v>107</v>
      </c>
      <c r="F30" s="243">
        <v>967085</v>
      </c>
      <c r="G30" s="246">
        <v>1757</v>
      </c>
      <c r="H30" s="245"/>
      <c r="I30" s="248">
        <f t="shared" si="0"/>
        <v>1493.45</v>
      </c>
      <c r="J30" s="248">
        <f t="shared" si="1"/>
        <v>1669.15</v>
      </c>
      <c r="K30" s="248">
        <f t="shared" si="4"/>
        <v>1054.2</v>
      </c>
    </row>
    <row r="31" s="97" customFormat="1" ht="15" customHeight="1" spans="1:11">
      <c r="A31" s="219" t="s">
        <v>253</v>
      </c>
      <c r="B31" s="220" t="s">
        <v>127</v>
      </c>
      <c r="C31" s="221">
        <v>62</v>
      </c>
      <c r="D31" s="222" t="s">
        <v>254</v>
      </c>
      <c r="E31" s="222" t="s">
        <v>151</v>
      </c>
      <c r="F31" s="240">
        <v>967045</v>
      </c>
      <c r="G31" s="241">
        <v>1757</v>
      </c>
      <c r="H31" s="242" t="s">
        <v>203</v>
      </c>
      <c r="I31" s="248">
        <f t="shared" si="0"/>
        <v>1493.45</v>
      </c>
      <c r="J31" s="248">
        <f t="shared" si="1"/>
        <v>1669.15</v>
      </c>
      <c r="K31" s="248">
        <f t="shared" si="4"/>
        <v>1054.2</v>
      </c>
    </row>
    <row r="32" s="97" customFormat="1" ht="15" customHeight="1" spans="1:11">
      <c r="A32" s="223" t="s">
        <v>255</v>
      </c>
      <c r="B32" s="224" t="s">
        <v>46</v>
      </c>
      <c r="C32" s="225">
        <v>62</v>
      </c>
      <c r="D32" s="226" t="s">
        <v>254</v>
      </c>
      <c r="E32" s="226" t="s">
        <v>151</v>
      </c>
      <c r="F32" s="243">
        <v>967046</v>
      </c>
      <c r="G32" s="246">
        <v>1757</v>
      </c>
      <c r="H32" s="245" t="s">
        <v>203</v>
      </c>
      <c r="I32" s="248">
        <f t="shared" si="0"/>
        <v>1493.45</v>
      </c>
      <c r="J32" s="248">
        <f t="shared" si="1"/>
        <v>1669.15</v>
      </c>
      <c r="K32" s="248">
        <f t="shared" si="4"/>
        <v>1054.2</v>
      </c>
    </row>
    <row r="33" s="97" customFormat="1" ht="15" customHeight="1" spans="1:11">
      <c r="A33" s="219" t="s">
        <v>256</v>
      </c>
      <c r="B33" s="220" t="s">
        <v>257</v>
      </c>
      <c r="C33" s="221">
        <v>62</v>
      </c>
      <c r="D33" s="222" t="s">
        <v>254</v>
      </c>
      <c r="E33" s="222" t="s">
        <v>151</v>
      </c>
      <c r="F33" s="240">
        <v>967081</v>
      </c>
      <c r="G33" s="241">
        <v>1757</v>
      </c>
      <c r="H33" s="242" t="s">
        <v>203</v>
      </c>
      <c r="I33" s="248">
        <f t="shared" si="0"/>
        <v>1493.45</v>
      </c>
      <c r="J33" s="248">
        <f t="shared" si="1"/>
        <v>1669.15</v>
      </c>
      <c r="K33" s="248">
        <f t="shared" si="4"/>
        <v>1054.2</v>
      </c>
    </row>
    <row r="34" s="207" customFormat="1" ht="20.25" customHeight="1" spans="1:11">
      <c r="A34" s="215" t="s">
        <v>258</v>
      </c>
      <c r="B34" s="216"/>
      <c r="C34" s="217"/>
      <c r="D34" s="218"/>
      <c r="E34" s="237"/>
      <c r="F34" s="238"/>
      <c r="G34" s="239"/>
      <c r="H34" s="251"/>
      <c r="I34" s="248"/>
      <c r="J34" s="248"/>
      <c r="K34" s="248">
        <f t="shared" si="4"/>
        <v>0</v>
      </c>
    </row>
    <row r="35" s="208" customFormat="1" ht="15" customHeight="1" spans="1:11">
      <c r="A35" s="231" t="s">
        <v>259</v>
      </c>
      <c r="B35" s="232" t="s">
        <v>42</v>
      </c>
      <c r="C35" s="233"/>
      <c r="D35" s="234" t="s">
        <v>85</v>
      </c>
      <c r="E35" s="234" t="s">
        <v>86</v>
      </c>
      <c r="F35" s="252">
        <v>967086</v>
      </c>
      <c r="G35" s="248">
        <v>1758</v>
      </c>
      <c r="H35" s="254" t="s">
        <v>260</v>
      </c>
      <c r="I35" s="248">
        <f t="shared" si="0"/>
        <v>1494.3</v>
      </c>
      <c r="J35" s="248">
        <f t="shared" si="1"/>
        <v>1670.1</v>
      </c>
      <c r="K35" s="248">
        <f t="shared" si="4"/>
        <v>1054.8</v>
      </c>
    </row>
    <row r="36" s="207" customFormat="1" ht="20.25" customHeight="1" spans="1:11">
      <c r="A36" s="215" t="s">
        <v>261</v>
      </c>
      <c r="B36" s="216"/>
      <c r="C36" s="217"/>
      <c r="D36" s="218"/>
      <c r="E36" s="237"/>
      <c r="F36" s="238"/>
      <c r="G36" s="239"/>
      <c r="H36" s="251"/>
      <c r="I36" s="248"/>
      <c r="J36" s="248"/>
      <c r="K36" s="248">
        <f t="shared" si="4"/>
        <v>0</v>
      </c>
    </row>
    <row r="37" s="208" customFormat="1" ht="15" customHeight="1" spans="1:11">
      <c r="A37" s="231" t="s">
        <v>262</v>
      </c>
      <c r="B37" s="232" t="s">
        <v>263</v>
      </c>
      <c r="C37" s="233"/>
      <c r="D37" s="234" t="s">
        <v>48</v>
      </c>
      <c r="E37" s="234" t="s">
        <v>90</v>
      </c>
      <c r="F37" s="252">
        <v>967091</v>
      </c>
      <c r="G37" s="248">
        <v>1962</v>
      </c>
      <c r="H37" s="254" t="s">
        <v>260</v>
      </c>
      <c r="I37" s="248">
        <f t="shared" si="0"/>
        <v>1667.7</v>
      </c>
      <c r="J37" s="248">
        <f t="shared" si="1"/>
        <v>1863.9</v>
      </c>
      <c r="K37" s="248">
        <f t="shared" ref="K37:K47" si="5">G37*0.6</f>
        <v>1177.2</v>
      </c>
    </row>
    <row r="38" s="97" customFormat="1" ht="15" customHeight="1" spans="1:11">
      <c r="A38" s="219" t="s">
        <v>264</v>
      </c>
      <c r="B38" s="220" t="s">
        <v>265</v>
      </c>
      <c r="C38" s="221"/>
      <c r="D38" s="222" t="s">
        <v>129</v>
      </c>
      <c r="E38" s="222" t="s">
        <v>49</v>
      </c>
      <c r="F38" s="240">
        <v>967092</v>
      </c>
      <c r="G38" s="241">
        <v>1962</v>
      </c>
      <c r="H38" s="242"/>
      <c r="I38" s="248">
        <f t="shared" si="0"/>
        <v>1667.7</v>
      </c>
      <c r="J38" s="248">
        <f t="shared" si="1"/>
        <v>1863.9</v>
      </c>
      <c r="K38" s="248">
        <f t="shared" si="5"/>
        <v>1177.2</v>
      </c>
    </row>
    <row r="39" s="95" customFormat="1" ht="20.25" customHeight="1" spans="1:11">
      <c r="A39" s="215" t="s">
        <v>266</v>
      </c>
      <c r="B39" s="216"/>
      <c r="C39" s="217"/>
      <c r="D39" s="218"/>
      <c r="E39" s="237"/>
      <c r="F39" s="238"/>
      <c r="G39" s="239"/>
      <c r="H39" s="251"/>
      <c r="I39" s="248"/>
      <c r="J39" s="248"/>
      <c r="K39" s="248">
        <f t="shared" si="5"/>
        <v>0</v>
      </c>
    </row>
    <row r="40" s="209" customFormat="1" ht="15" customHeight="1" spans="1:11">
      <c r="A40" s="219" t="s">
        <v>267</v>
      </c>
      <c r="B40" s="220" t="s">
        <v>268</v>
      </c>
      <c r="C40" s="221" t="s">
        <v>269</v>
      </c>
      <c r="D40" s="222" t="s">
        <v>89</v>
      </c>
      <c r="E40" s="222" t="s">
        <v>90</v>
      </c>
      <c r="F40" s="240">
        <v>967025</v>
      </c>
      <c r="G40" s="241">
        <v>1701</v>
      </c>
      <c r="H40" s="242"/>
      <c r="I40" s="248">
        <f t="shared" si="0"/>
        <v>1445.85</v>
      </c>
      <c r="J40" s="248">
        <f t="shared" si="1"/>
        <v>1615.95</v>
      </c>
      <c r="K40" s="248">
        <f t="shared" si="5"/>
        <v>1020.6</v>
      </c>
    </row>
    <row r="41" s="209" customFormat="1" ht="15" customHeight="1" spans="1:11">
      <c r="A41" s="223" t="s">
        <v>270</v>
      </c>
      <c r="B41" s="224" t="s">
        <v>268</v>
      </c>
      <c r="C41" s="225" t="s">
        <v>269</v>
      </c>
      <c r="D41" s="226" t="s">
        <v>271</v>
      </c>
      <c r="E41" s="226" t="s">
        <v>272</v>
      </c>
      <c r="F41" s="243">
        <v>967031</v>
      </c>
      <c r="G41" s="246">
        <v>1701</v>
      </c>
      <c r="H41" s="245"/>
      <c r="I41" s="248">
        <f t="shared" si="0"/>
        <v>1445.85</v>
      </c>
      <c r="J41" s="248">
        <f t="shared" si="1"/>
        <v>1615.95</v>
      </c>
      <c r="K41" s="248">
        <f t="shared" si="5"/>
        <v>1020.6</v>
      </c>
    </row>
    <row r="42" s="209" customFormat="1" ht="15" customHeight="1" spans="1:11">
      <c r="A42" s="219" t="s">
        <v>273</v>
      </c>
      <c r="B42" s="220" t="s">
        <v>268</v>
      </c>
      <c r="C42" s="221" t="s">
        <v>274</v>
      </c>
      <c r="D42" s="222" t="s">
        <v>111</v>
      </c>
      <c r="E42" s="222" t="s">
        <v>112</v>
      </c>
      <c r="F42" s="240">
        <v>967033</v>
      </c>
      <c r="G42" s="241">
        <v>1701</v>
      </c>
      <c r="H42" s="242"/>
      <c r="I42" s="248">
        <f t="shared" si="0"/>
        <v>1445.85</v>
      </c>
      <c r="J42" s="248">
        <f t="shared" si="1"/>
        <v>1615.95</v>
      </c>
      <c r="K42" s="248">
        <f t="shared" si="5"/>
        <v>1020.6</v>
      </c>
    </row>
    <row r="43" s="209" customFormat="1" ht="15" customHeight="1" spans="1:11">
      <c r="A43" s="223" t="s">
        <v>275</v>
      </c>
      <c r="B43" s="224" t="s">
        <v>216</v>
      </c>
      <c r="C43" s="225" t="s">
        <v>269</v>
      </c>
      <c r="D43" s="226" t="s">
        <v>78</v>
      </c>
      <c r="E43" s="226" t="s">
        <v>79</v>
      </c>
      <c r="F43" s="243">
        <v>967003</v>
      </c>
      <c r="G43" s="246">
        <v>1701</v>
      </c>
      <c r="H43" s="245"/>
      <c r="I43" s="248">
        <f t="shared" si="0"/>
        <v>1445.85</v>
      </c>
      <c r="J43" s="248">
        <f t="shared" si="1"/>
        <v>1615.95</v>
      </c>
      <c r="K43" s="248">
        <f t="shared" si="5"/>
        <v>1020.6</v>
      </c>
    </row>
    <row r="44" s="209" customFormat="1" ht="15" customHeight="1" spans="1:11">
      <c r="A44" s="219" t="s">
        <v>276</v>
      </c>
      <c r="B44" s="220" t="s">
        <v>46</v>
      </c>
      <c r="C44" s="221" t="s">
        <v>269</v>
      </c>
      <c r="D44" s="222" t="s">
        <v>85</v>
      </c>
      <c r="E44" s="222" t="s">
        <v>86</v>
      </c>
      <c r="F44" s="240">
        <v>967039</v>
      </c>
      <c r="G44" s="241">
        <v>1701</v>
      </c>
      <c r="H44" s="242" t="s">
        <v>203</v>
      </c>
      <c r="I44" s="248">
        <f t="shared" si="0"/>
        <v>1445.85</v>
      </c>
      <c r="J44" s="248">
        <f t="shared" si="1"/>
        <v>1615.95</v>
      </c>
      <c r="K44" s="248">
        <f t="shared" si="5"/>
        <v>1020.6</v>
      </c>
    </row>
    <row r="45" s="209" customFormat="1" ht="15" customHeight="1" spans="1:11">
      <c r="A45" s="223" t="s">
        <v>277</v>
      </c>
      <c r="B45" s="224" t="s">
        <v>46</v>
      </c>
      <c r="C45" s="225" t="s">
        <v>274</v>
      </c>
      <c r="D45" s="226" t="s">
        <v>271</v>
      </c>
      <c r="E45" s="226" t="s">
        <v>278</v>
      </c>
      <c r="F45" s="243">
        <v>967039</v>
      </c>
      <c r="G45" s="246">
        <v>1701</v>
      </c>
      <c r="H45" s="245" t="s">
        <v>203</v>
      </c>
      <c r="I45" s="248">
        <f t="shared" si="0"/>
        <v>1445.85</v>
      </c>
      <c r="J45" s="248">
        <f t="shared" si="1"/>
        <v>1615.95</v>
      </c>
      <c r="K45" s="248">
        <f t="shared" si="5"/>
        <v>1020.6</v>
      </c>
    </row>
    <row r="46" s="209" customFormat="1" spans="1:11">
      <c r="A46" s="219" t="s">
        <v>279</v>
      </c>
      <c r="B46" s="220" t="s">
        <v>46</v>
      </c>
      <c r="C46" s="221" t="s">
        <v>269</v>
      </c>
      <c r="D46" s="222" t="s">
        <v>78</v>
      </c>
      <c r="E46" s="222" t="s">
        <v>79</v>
      </c>
      <c r="F46" s="240">
        <v>967038</v>
      </c>
      <c r="G46" s="241">
        <v>1701</v>
      </c>
      <c r="H46" s="242" t="s">
        <v>203</v>
      </c>
      <c r="I46" s="248">
        <f t="shared" si="0"/>
        <v>1445.85</v>
      </c>
      <c r="J46" s="248">
        <f t="shared" si="1"/>
        <v>1615.95</v>
      </c>
      <c r="K46" s="248">
        <f t="shared" si="5"/>
        <v>1020.6</v>
      </c>
    </row>
    <row r="47" s="209" customFormat="1" ht="15" customHeight="1" spans="1:11">
      <c r="A47" s="223" t="s">
        <v>280</v>
      </c>
      <c r="B47" s="224" t="s">
        <v>281</v>
      </c>
      <c r="C47" s="225">
        <v>24</v>
      </c>
      <c r="D47" s="226" t="s">
        <v>43</v>
      </c>
      <c r="E47" s="226" t="s">
        <v>282</v>
      </c>
      <c r="F47" s="243">
        <v>967015</v>
      </c>
      <c r="G47" s="246">
        <v>1701</v>
      </c>
      <c r="H47" s="245"/>
      <c r="I47" s="248">
        <f t="shared" si="0"/>
        <v>1445.85</v>
      </c>
      <c r="J47" s="248">
        <f t="shared" si="1"/>
        <v>1615.95</v>
      </c>
      <c r="K47" s="248">
        <f t="shared" si="5"/>
        <v>1020.6</v>
      </c>
    </row>
    <row r="48" s="207" customFormat="1" ht="16.5" customHeight="1" spans="1:11">
      <c r="A48" s="211"/>
      <c r="B48" s="212"/>
      <c r="C48" s="212"/>
      <c r="D48" s="212"/>
      <c r="E48" s="213"/>
      <c r="F48" s="202"/>
      <c r="G48" s="214"/>
      <c r="H48" s="212"/>
      <c r="I48" s="214"/>
      <c r="J48" s="214"/>
      <c r="K48" s="214"/>
    </row>
    <row r="49" s="210" customFormat="1" ht="16.5" customHeight="1" spans="1:11">
      <c r="A49" s="67"/>
      <c r="B49" s="235"/>
      <c r="C49" s="235"/>
      <c r="D49" s="235"/>
      <c r="E49" s="255"/>
      <c r="G49" s="256"/>
      <c r="H49" s="235"/>
      <c r="I49" s="256"/>
      <c r="J49" s="256"/>
      <c r="K49" s="256"/>
    </row>
    <row r="50" s="207" customFormat="1" ht="16.5" customHeight="1" spans="1:11">
      <c r="A50" s="1"/>
      <c r="B50" s="236"/>
      <c r="C50" s="236"/>
      <c r="D50" s="236"/>
      <c r="E50" s="213"/>
      <c r="F50" s="257"/>
      <c r="G50" s="256"/>
      <c r="H50" s="236"/>
      <c r="I50" s="256"/>
      <c r="J50" s="256"/>
      <c r="K50" s="256"/>
    </row>
    <row r="51" ht="16.5" customHeight="1"/>
    <row r="52" ht="16.5" customHeight="1"/>
    <row r="53" ht="16.5" customHeight="1"/>
    <row r="54" ht="16.5" customHeight="1"/>
    <row r="55" ht="12.75" customHeight="1"/>
  </sheetData>
  <autoFilter ref="A1:K55">
    <extLst/>
  </autoFilter>
  <pageMargins left="0.25" right="0.25" top="0.75" bottom="0.75" header="0.3" footer="0.3"/>
  <pageSetup paperSize="9" scale="69" orientation="portrait"/>
  <headerFooter>
    <oddHeader>&amp;C&amp;"Arial,Bold"&amp;14Force Adjustable Coilovers
</oddHeader>
    <oddFooter>&amp;L&amp;10Subject to possible technical revisions. 
Reserves the right to change product specifications. 
We do not assume liability for misprint.&amp;CPage &amp;P&amp;R*  Indicates Updated Year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50"/>
  <sheetViews>
    <sheetView workbookViewId="0">
      <selection activeCell="K3" sqref="K3"/>
    </sheetView>
  </sheetViews>
  <sheetFormatPr defaultColWidth="8.37333333333333" defaultRowHeight="12.75" customHeight="1"/>
  <cols>
    <col min="1" max="1" width="63" style="161" customWidth="1"/>
    <col min="2" max="2" width="9.37333333333333" style="162" customWidth="1"/>
    <col min="3" max="3" width="15.2533333333333" style="162" customWidth="1"/>
    <col min="4" max="4" width="7.25333333333333" style="163" customWidth="1"/>
    <col min="5" max="5" width="7.75333333333333" style="94" customWidth="1"/>
    <col min="6" max="6" width="10.5" style="164" customWidth="1"/>
    <col min="7" max="7" width="9.75333333333333" style="165" customWidth="1"/>
    <col min="8" max="8" width="5.12666666666667" style="166" customWidth="1"/>
    <col min="9" max="11" width="9.75333333333333" style="165" customWidth="1"/>
    <col min="12" max="16384" width="8.37333333333333" style="94"/>
  </cols>
  <sheetData>
    <row r="1" ht="60" customHeight="1" spans="1:11">
      <c r="A1" s="108" t="s">
        <v>192</v>
      </c>
      <c r="B1" s="109" t="s">
        <v>34</v>
      </c>
      <c r="C1" s="109" t="s">
        <v>35</v>
      </c>
      <c r="D1" s="110" t="s">
        <v>283</v>
      </c>
      <c r="E1" s="108" t="s">
        <v>284</v>
      </c>
      <c r="F1" s="128" t="s">
        <v>194</v>
      </c>
      <c r="G1" s="169" t="s">
        <v>38</v>
      </c>
      <c r="H1" s="170"/>
      <c r="I1" s="169" t="s">
        <v>39</v>
      </c>
      <c r="J1" s="169" t="s">
        <v>195</v>
      </c>
      <c r="K1" s="169" t="s">
        <v>196</v>
      </c>
    </row>
    <row r="2" ht="15" customHeight="1" spans="1:11">
      <c r="A2" s="167" t="s">
        <v>285</v>
      </c>
      <c r="B2" s="168"/>
      <c r="C2" s="168"/>
      <c r="D2" s="168"/>
      <c r="E2" s="171"/>
      <c r="F2" s="172"/>
      <c r="G2" s="173"/>
      <c r="H2" s="174"/>
      <c r="I2" s="173"/>
      <c r="J2" s="173"/>
      <c r="K2" s="173"/>
    </row>
    <row r="3" s="96" customFormat="1" ht="15.75" spans="1:11">
      <c r="A3" s="115" t="s">
        <v>286</v>
      </c>
      <c r="B3" s="116" t="s">
        <v>287</v>
      </c>
      <c r="C3" s="116" t="s">
        <v>288</v>
      </c>
      <c r="D3" s="117">
        <f>E3/25.4</f>
        <v>1.77165354330709</v>
      </c>
      <c r="E3" s="132">
        <v>45</v>
      </c>
      <c r="F3" s="133">
        <v>957075</v>
      </c>
      <c r="G3" s="58">
        <v>251</v>
      </c>
      <c r="H3" s="175"/>
      <c r="I3" s="58">
        <f>G3*0.7</f>
        <v>175.7</v>
      </c>
      <c r="J3" s="58">
        <f>G3*0.85</f>
        <v>213.35</v>
      </c>
      <c r="K3" s="58">
        <f>G3*0.45</f>
        <v>112.95</v>
      </c>
    </row>
    <row r="4" s="96" customFormat="1" ht="15.75" spans="1:11">
      <c r="A4" s="37" t="s">
        <v>289</v>
      </c>
      <c r="B4" s="38" t="s">
        <v>290</v>
      </c>
      <c r="C4" s="38" t="s">
        <v>288</v>
      </c>
      <c r="D4" s="39">
        <v>1.96850393700787</v>
      </c>
      <c r="E4" s="49">
        <v>50</v>
      </c>
      <c r="F4" s="50">
        <v>957094</v>
      </c>
      <c r="G4" s="134">
        <v>244</v>
      </c>
      <c r="H4" s="176"/>
      <c r="I4" s="58">
        <f t="shared" ref="I4:I67" si="0">G4*0.7</f>
        <v>170.8</v>
      </c>
      <c r="J4" s="58">
        <f t="shared" ref="J4:J67" si="1">G4*0.85</f>
        <v>207.4</v>
      </c>
      <c r="K4" s="58">
        <f t="shared" ref="K4:K67" si="2">G4*0.45</f>
        <v>109.8</v>
      </c>
    </row>
    <row r="5" s="96" customFormat="1" ht="15.75" spans="1:11">
      <c r="A5" s="118" t="s">
        <v>291</v>
      </c>
      <c r="B5" s="41" t="s">
        <v>292</v>
      </c>
      <c r="C5" s="41" t="s">
        <v>288</v>
      </c>
      <c r="D5" s="42">
        <v>1.5748031496063</v>
      </c>
      <c r="E5" s="52">
        <v>40</v>
      </c>
      <c r="F5" s="53">
        <v>957075</v>
      </c>
      <c r="G5" s="58">
        <v>251</v>
      </c>
      <c r="H5" s="177"/>
      <c r="I5" s="58">
        <f t="shared" si="0"/>
        <v>175.7</v>
      </c>
      <c r="J5" s="58">
        <f t="shared" si="1"/>
        <v>213.35</v>
      </c>
      <c r="K5" s="58">
        <f t="shared" si="2"/>
        <v>112.95</v>
      </c>
    </row>
    <row r="6" s="96" customFormat="1" ht="15.75" spans="1:11">
      <c r="A6" s="37" t="s">
        <v>293</v>
      </c>
      <c r="B6" s="38" t="s">
        <v>294</v>
      </c>
      <c r="C6" s="38" t="s">
        <v>288</v>
      </c>
      <c r="D6" s="39">
        <v>1.77165354330709</v>
      </c>
      <c r="E6" s="49">
        <v>45</v>
      </c>
      <c r="F6" s="50">
        <v>957013</v>
      </c>
      <c r="G6" s="134">
        <v>244</v>
      </c>
      <c r="H6" s="176"/>
      <c r="I6" s="58">
        <f t="shared" si="0"/>
        <v>170.8</v>
      </c>
      <c r="J6" s="58">
        <f t="shared" si="1"/>
        <v>207.4</v>
      </c>
      <c r="K6" s="58">
        <f t="shared" si="2"/>
        <v>109.8</v>
      </c>
    </row>
    <row r="7" s="96" customFormat="1" ht="15.75" spans="1:11">
      <c r="A7" s="118" t="s">
        <v>293</v>
      </c>
      <c r="B7" s="41" t="s">
        <v>177</v>
      </c>
      <c r="C7" s="41" t="s">
        <v>288</v>
      </c>
      <c r="D7" s="42">
        <v>1.5748031496063</v>
      </c>
      <c r="E7" s="52">
        <v>40</v>
      </c>
      <c r="F7" s="53">
        <v>957007</v>
      </c>
      <c r="G7" s="58">
        <v>244</v>
      </c>
      <c r="H7" s="177"/>
      <c r="I7" s="58">
        <f t="shared" si="0"/>
        <v>170.8</v>
      </c>
      <c r="J7" s="58">
        <f t="shared" si="1"/>
        <v>207.4</v>
      </c>
      <c r="K7" s="58">
        <f t="shared" si="2"/>
        <v>109.8</v>
      </c>
    </row>
    <row r="8" s="96" customFormat="1" ht="15.75" spans="1:11">
      <c r="A8" s="37" t="s">
        <v>295</v>
      </c>
      <c r="B8" s="38" t="s">
        <v>69</v>
      </c>
      <c r="C8" s="38" t="s">
        <v>288</v>
      </c>
      <c r="D8" s="39">
        <v>1.18110236220472</v>
      </c>
      <c r="E8" s="49">
        <v>30</v>
      </c>
      <c r="F8" s="50">
        <v>957007</v>
      </c>
      <c r="G8" s="134">
        <v>244</v>
      </c>
      <c r="H8" s="176"/>
      <c r="I8" s="58">
        <f t="shared" si="0"/>
        <v>170.8</v>
      </c>
      <c r="J8" s="58">
        <f t="shared" si="1"/>
        <v>207.4</v>
      </c>
      <c r="K8" s="58">
        <f t="shared" si="2"/>
        <v>109.8</v>
      </c>
    </row>
    <row r="9" s="96" customFormat="1" ht="15.75" spans="1:11">
      <c r="A9" s="118" t="s">
        <v>296</v>
      </c>
      <c r="B9" s="41" t="s">
        <v>297</v>
      </c>
      <c r="C9" s="41" t="s">
        <v>288</v>
      </c>
      <c r="D9" s="42">
        <v>1.18110236220472</v>
      </c>
      <c r="E9" s="52">
        <v>30</v>
      </c>
      <c r="F9" s="53">
        <v>957070</v>
      </c>
      <c r="G9" s="58">
        <v>244</v>
      </c>
      <c r="H9" s="177"/>
      <c r="I9" s="58">
        <f t="shared" si="0"/>
        <v>170.8</v>
      </c>
      <c r="J9" s="58">
        <f t="shared" si="1"/>
        <v>207.4</v>
      </c>
      <c r="K9" s="58">
        <f t="shared" si="2"/>
        <v>109.8</v>
      </c>
    </row>
    <row r="10" s="96" customFormat="1" ht="15.75" spans="1:11">
      <c r="A10" s="37" t="s">
        <v>298</v>
      </c>
      <c r="B10" s="38" t="s">
        <v>299</v>
      </c>
      <c r="C10" s="38" t="s">
        <v>288</v>
      </c>
      <c r="D10" s="39">
        <v>1.5748031496063</v>
      </c>
      <c r="E10" s="49">
        <v>40</v>
      </c>
      <c r="F10" s="50">
        <v>957014</v>
      </c>
      <c r="G10" s="134">
        <v>244</v>
      </c>
      <c r="H10" s="176"/>
      <c r="I10" s="58">
        <f t="shared" si="0"/>
        <v>170.8</v>
      </c>
      <c r="J10" s="58">
        <f t="shared" si="1"/>
        <v>207.4</v>
      </c>
      <c r="K10" s="58">
        <f t="shared" si="2"/>
        <v>109.8</v>
      </c>
    </row>
    <row r="11" s="96" customFormat="1" ht="15.75" spans="1:11">
      <c r="A11" s="118" t="s">
        <v>300</v>
      </c>
      <c r="B11" s="41" t="s">
        <v>301</v>
      </c>
      <c r="C11" s="41" t="s">
        <v>288</v>
      </c>
      <c r="D11" s="42">
        <v>1.37795275590551</v>
      </c>
      <c r="E11" s="52">
        <v>35</v>
      </c>
      <c r="F11" s="53">
        <v>957032</v>
      </c>
      <c r="G11" s="58">
        <v>244</v>
      </c>
      <c r="H11" s="177"/>
      <c r="I11" s="58">
        <f t="shared" si="0"/>
        <v>170.8</v>
      </c>
      <c r="J11" s="58">
        <f t="shared" si="1"/>
        <v>207.4</v>
      </c>
      <c r="K11" s="58">
        <f t="shared" si="2"/>
        <v>109.8</v>
      </c>
    </row>
    <row r="12" ht="15" customHeight="1" spans="1:11">
      <c r="A12" s="167" t="s">
        <v>302</v>
      </c>
      <c r="B12" s="168"/>
      <c r="C12" s="168"/>
      <c r="D12" s="168"/>
      <c r="E12" s="171"/>
      <c r="F12" s="172"/>
      <c r="G12" s="173"/>
      <c r="H12" s="174"/>
      <c r="I12" s="58"/>
      <c r="J12" s="58"/>
      <c r="K12" s="58"/>
    </row>
    <row r="13" s="96" customFormat="1" ht="15.75" spans="1:11">
      <c r="A13" s="118" t="s">
        <v>303</v>
      </c>
      <c r="B13" s="41" t="s">
        <v>304</v>
      </c>
      <c r="C13" s="41" t="s">
        <v>305</v>
      </c>
      <c r="D13" s="42">
        <v>1.4</v>
      </c>
      <c r="E13" s="52">
        <v>35</v>
      </c>
      <c r="F13" s="53">
        <v>959156</v>
      </c>
      <c r="G13" s="58">
        <v>387</v>
      </c>
      <c r="H13" s="177" t="s">
        <v>260</v>
      </c>
      <c r="I13" s="58">
        <f t="shared" si="0"/>
        <v>270.9</v>
      </c>
      <c r="J13" s="58">
        <f t="shared" si="1"/>
        <v>328.95</v>
      </c>
      <c r="K13" s="58">
        <f t="shared" si="2"/>
        <v>174.15</v>
      </c>
    </row>
    <row r="14" ht="15" customHeight="1" spans="1:11">
      <c r="A14" s="167" t="s">
        <v>40</v>
      </c>
      <c r="B14" s="168"/>
      <c r="C14" s="168"/>
      <c r="D14" s="168"/>
      <c r="E14" s="171"/>
      <c r="F14" s="172"/>
      <c r="G14" s="173"/>
      <c r="H14" s="174"/>
      <c r="I14" s="58"/>
      <c r="J14" s="58"/>
      <c r="K14" s="58"/>
    </row>
    <row r="15" s="152" customFormat="1" ht="15.75" spans="1:11">
      <c r="A15" s="37" t="s">
        <v>306</v>
      </c>
      <c r="B15" s="38" t="s">
        <v>307</v>
      </c>
      <c r="C15" s="38" t="s">
        <v>308</v>
      </c>
      <c r="D15" s="39">
        <v>1.5748031496063</v>
      </c>
      <c r="E15" s="49">
        <v>40</v>
      </c>
      <c r="F15" s="50">
        <v>950035</v>
      </c>
      <c r="G15" s="134">
        <v>251</v>
      </c>
      <c r="H15" s="176"/>
      <c r="I15" s="58">
        <f t="shared" si="0"/>
        <v>175.7</v>
      </c>
      <c r="J15" s="58">
        <f t="shared" si="1"/>
        <v>213.35</v>
      </c>
      <c r="K15" s="58">
        <f t="shared" si="2"/>
        <v>112.95</v>
      </c>
    </row>
    <row r="16" s="152" customFormat="1" ht="15.75" spans="1:11">
      <c r="A16" s="118" t="s">
        <v>309</v>
      </c>
      <c r="B16" s="41" t="s">
        <v>307</v>
      </c>
      <c r="C16" s="41" t="s">
        <v>308</v>
      </c>
      <c r="D16" s="42">
        <v>1.5748031496063</v>
      </c>
      <c r="E16" s="52">
        <v>40</v>
      </c>
      <c r="F16" s="53" t="s">
        <v>310</v>
      </c>
      <c r="G16" s="58">
        <v>262.5</v>
      </c>
      <c r="H16" s="177"/>
      <c r="I16" s="58">
        <f t="shared" si="0"/>
        <v>183.75</v>
      </c>
      <c r="J16" s="58">
        <f t="shared" si="1"/>
        <v>223.125</v>
      </c>
      <c r="K16" s="58">
        <f t="shared" si="2"/>
        <v>118.125</v>
      </c>
    </row>
    <row r="17" s="152" customFormat="1" ht="15.75" spans="1:11">
      <c r="A17" s="37" t="s">
        <v>311</v>
      </c>
      <c r="B17" s="38" t="s">
        <v>312</v>
      </c>
      <c r="C17" s="38" t="s">
        <v>313</v>
      </c>
      <c r="D17" s="39">
        <v>1.4</v>
      </c>
      <c r="E17" s="49">
        <v>35</v>
      </c>
      <c r="F17" s="50">
        <v>950033</v>
      </c>
      <c r="G17" s="134">
        <v>251</v>
      </c>
      <c r="H17" s="176"/>
      <c r="I17" s="58">
        <f t="shared" si="0"/>
        <v>175.7</v>
      </c>
      <c r="J17" s="58">
        <f t="shared" si="1"/>
        <v>213.35</v>
      </c>
      <c r="K17" s="58">
        <f t="shared" si="2"/>
        <v>112.95</v>
      </c>
    </row>
    <row r="18" s="152" customFormat="1" ht="15.75" spans="1:11">
      <c r="A18" s="118" t="s">
        <v>314</v>
      </c>
      <c r="B18" s="41" t="s">
        <v>315</v>
      </c>
      <c r="C18" s="41" t="s">
        <v>308</v>
      </c>
      <c r="D18" s="42">
        <v>1.4</v>
      </c>
      <c r="E18" s="52">
        <v>35</v>
      </c>
      <c r="F18" s="53">
        <v>950036</v>
      </c>
      <c r="G18" s="58">
        <v>251</v>
      </c>
      <c r="H18" s="177"/>
      <c r="I18" s="58">
        <f t="shared" si="0"/>
        <v>175.7</v>
      </c>
      <c r="J18" s="58">
        <f t="shared" si="1"/>
        <v>213.35</v>
      </c>
      <c r="K18" s="58">
        <f t="shared" si="2"/>
        <v>112.95</v>
      </c>
    </row>
    <row r="19" s="152" customFormat="1" ht="15.75" spans="1:11">
      <c r="A19" s="37" t="s">
        <v>316</v>
      </c>
      <c r="B19" s="38" t="s">
        <v>315</v>
      </c>
      <c r="C19" s="38" t="s">
        <v>313</v>
      </c>
      <c r="D19" s="39">
        <v>1.4</v>
      </c>
      <c r="E19" s="49">
        <v>35</v>
      </c>
      <c r="F19" s="50" t="s">
        <v>317</v>
      </c>
      <c r="G19" s="134">
        <v>262.5</v>
      </c>
      <c r="H19" s="176"/>
      <c r="I19" s="58">
        <f t="shared" si="0"/>
        <v>183.75</v>
      </c>
      <c r="J19" s="58">
        <f t="shared" si="1"/>
        <v>223.125</v>
      </c>
      <c r="K19" s="58">
        <f t="shared" si="2"/>
        <v>118.125</v>
      </c>
    </row>
    <row r="20" s="153" customFormat="1" ht="15.75" spans="1:11">
      <c r="A20" s="118" t="s">
        <v>318</v>
      </c>
      <c r="B20" s="41" t="s">
        <v>42</v>
      </c>
      <c r="C20" s="41" t="s">
        <v>288</v>
      </c>
      <c r="D20" s="42">
        <v>1.2</v>
      </c>
      <c r="E20" s="52">
        <v>30</v>
      </c>
      <c r="F20" s="53">
        <v>950038</v>
      </c>
      <c r="G20" s="58">
        <v>273.5</v>
      </c>
      <c r="H20" s="177"/>
      <c r="I20" s="58">
        <f t="shared" si="0"/>
        <v>191.45</v>
      </c>
      <c r="J20" s="58">
        <f t="shared" si="1"/>
        <v>232.475</v>
      </c>
      <c r="K20" s="58">
        <f t="shared" si="2"/>
        <v>123.075</v>
      </c>
    </row>
    <row r="21" s="153" customFormat="1" ht="15.75" spans="1:11">
      <c r="A21" s="37" t="s">
        <v>319</v>
      </c>
      <c r="B21" s="38" t="s">
        <v>320</v>
      </c>
      <c r="C21" s="38" t="s">
        <v>321</v>
      </c>
      <c r="D21" s="39">
        <v>1.37795275590551</v>
      </c>
      <c r="E21" s="49">
        <v>35</v>
      </c>
      <c r="F21" s="50">
        <v>950007</v>
      </c>
      <c r="G21" s="134">
        <v>262.5</v>
      </c>
      <c r="H21" s="176"/>
      <c r="I21" s="58">
        <f t="shared" si="0"/>
        <v>183.75</v>
      </c>
      <c r="J21" s="58">
        <f t="shared" si="1"/>
        <v>223.125</v>
      </c>
      <c r="K21" s="58">
        <f t="shared" si="2"/>
        <v>118.125</v>
      </c>
    </row>
    <row r="22" s="153" customFormat="1" ht="15.75" spans="1:11">
      <c r="A22" s="118" t="s">
        <v>322</v>
      </c>
      <c r="B22" s="41" t="s">
        <v>320</v>
      </c>
      <c r="C22" s="41" t="s">
        <v>321</v>
      </c>
      <c r="D22" s="42">
        <v>1.37795275590551</v>
      </c>
      <c r="E22" s="52">
        <v>35</v>
      </c>
      <c r="F22" s="53">
        <v>950008</v>
      </c>
      <c r="G22" s="58">
        <v>262.5</v>
      </c>
      <c r="H22" s="177"/>
      <c r="I22" s="58">
        <f t="shared" si="0"/>
        <v>183.75</v>
      </c>
      <c r="J22" s="58">
        <f t="shared" si="1"/>
        <v>223.125</v>
      </c>
      <c r="K22" s="58">
        <f t="shared" si="2"/>
        <v>118.125</v>
      </c>
    </row>
    <row r="23" s="153" customFormat="1" ht="15.75" spans="1:11">
      <c r="A23" s="37" t="s">
        <v>323</v>
      </c>
      <c r="B23" s="38" t="s">
        <v>127</v>
      </c>
      <c r="C23" s="38" t="s">
        <v>324</v>
      </c>
      <c r="D23" s="39">
        <v>1.37795275590551</v>
      </c>
      <c r="E23" s="49">
        <v>35</v>
      </c>
      <c r="F23" s="50">
        <v>951709</v>
      </c>
      <c r="G23" s="134">
        <v>273.5</v>
      </c>
      <c r="H23" s="176" t="s">
        <v>203</v>
      </c>
      <c r="I23" s="58">
        <f t="shared" si="0"/>
        <v>191.45</v>
      </c>
      <c r="J23" s="58">
        <f t="shared" si="1"/>
        <v>232.475</v>
      </c>
      <c r="K23" s="58">
        <f t="shared" si="2"/>
        <v>123.075</v>
      </c>
    </row>
    <row r="24" s="153" customFormat="1" ht="15.75" spans="1:11">
      <c r="A24" s="118" t="s">
        <v>325</v>
      </c>
      <c r="B24" s="41" t="s">
        <v>46</v>
      </c>
      <c r="C24" s="41" t="s">
        <v>326</v>
      </c>
      <c r="D24" s="42">
        <v>0.8</v>
      </c>
      <c r="E24" s="52">
        <v>20</v>
      </c>
      <c r="F24" s="53">
        <v>951716</v>
      </c>
      <c r="G24" s="58">
        <v>319.5</v>
      </c>
      <c r="H24" s="177" t="s">
        <v>203</v>
      </c>
      <c r="I24" s="58">
        <f t="shared" si="0"/>
        <v>223.65</v>
      </c>
      <c r="J24" s="58">
        <f t="shared" si="1"/>
        <v>271.575</v>
      </c>
      <c r="K24" s="58">
        <f t="shared" si="2"/>
        <v>143.775</v>
      </c>
    </row>
    <row r="25" s="153" customFormat="1" ht="15.75" spans="1:11">
      <c r="A25" s="37" t="s">
        <v>327</v>
      </c>
      <c r="B25" s="38" t="s">
        <v>69</v>
      </c>
      <c r="C25" s="38" t="s">
        <v>321</v>
      </c>
      <c r="D25" s="39">
        <v>1.37795275590551</v>
      </c>
      <c r="E25" s="49">
        <v>35</v>
      </c>
      <c r="F25" s="50">
        <v>950047</v>
      </c>
      <c r="G25" s="134">
        <v>307.5</v>
      </c>
      <c r="H25" s="176"/>
      <c r="I25" s="58">
        <f t="shared" si="0"/>
        <v>215.25</v>
      </c>
      <c r="J25" s="58">
        <f t="shared" si="1"/>
        <v>261.375</v>
      </c>
      <c r="K25" s="58">
        <f t="shared" si="2"/>
        <v>138.375</v>
      </c>
    </row>
    <row r="26" s="153" customFormat="1" ht="15.75" spans="1:11">
      <c r="A26" s="118" t="s">
        <v>328</v>
      </c>
      <c r="B26" s="41" t="s">
        <v>69</v>
      </c>
      <c r="C26" s="41" t="s">
        <v>321</v>
      </c>
      <c r="D26" s="42">
        <v>1.37795275590551</v>
      </c>
      <c r="E26" s="52">
        <v>35</v>
      </c>
      <c r="F26" s="53">
        <v>950048</v>
      </c>
      <c r="G26" s="58">
        <v>307.5</v>
      </c>
      <c r="H26" s="177"/>
      <c r="I26" s="58">
        <f t="shared" si="0"/>
        <v>215.25</v>
      </c>
      <c r="J26" s="58">
        <f t="shared" si="1"/>
        <v>261.375</v>
      </c>
      <c r="K26" s="58">
        <f t="shared" si="2"/>
        <v>138.375</v>
      </c>
    </row>
    <row r="27" s="153" customFormat="1" ht="15.75" spans="1:11">
      <c r="A27" s="37" t="s">
        <v>329</v>
      </c>
      <c r="B27" s="38" t="s">
        <v>69</v>
      </c>
      <c r="C27" s="38" t="s">
        <v>330</v>
      </c>
      <c r="D27" s="39">
        <v>1.37795275590551</v>
      </c>
      <c r="E27" s="49">
        <v>35</v>
      </c>
      <c r="F27" s="50">
        <v>950065</v>
      </c>
      <c r="G27" s="134">
        <v>307.5</v>
      </c>
      <c r="H27" s="176"/>
      <c r="I27" s="58">
        <f t="shared" si="0"/>
        <v>215.25</v>
      </c>
      <c r="J27" s="58">
        <f t="shared" si="1"/>
        <v>261.375</v>
      </c>
      <c r="K27" s="58">
        <f t="shared" si="2"/>
        <v>138.375</v>
      </c>
    </row>
    <row r="28" s="153" customFormat="1" ht="15.75" spans="1:11">
      <c r="A28" s="118" t="s">
        <v>331</v>
      </c>
      <c r="B28" s="41" t="s">
        <v>69</v>
      </c>
      <c r="C28" s="41" t="s">
        <v>330</v>
      </c>
      <c r="D28" s="42">
        <v>1.37795275590551</v>
      </c>
      <c r="E28" s="52">
        <v>35</v>
      </c>
      <c r="F28" s="53">
        <v>950070</v>
      </c>
      <c r="G28" s="58">
        <v>307.5</v>
      </c>
      <c r="H28" s="177"/>
      <c r="I28" s="58">
        <f t="shared" si="0"/>
        <v>215.25</v>
      </c>
      <c r="J28" s="58">
        <f t="shared" si="1"/>
        <v>261.375</v>
      </c>
      <c r="K28" s="58">
        <f t="shared" si="2"/>
        <v>138.375</v>
      </c>
    </row>
    <row r="29" s="153" customFormat="1" ht="15.75" spans="1:11">
      <c r="A29" s="37" t="s">
        <v>332</v>
      </c>
      <c r="B29" s="38" t="s">
        <v>71</v>
      </c>
      <c r="C29" s="38" t="s">
        <v>333</v>
      </c>
      <c r="D29" s="39">
        <v>1.4</v>
      </c>
      <c r="E29" s="49">
        <v>35</v>
      </c>
      <c r="F29" s="50">
        <v>950072</v>
      </c>
      <c r="G29" s="134">
        <v>371.5</v>
      </c>
      <c r="H29" s="176"/>
      <c r="I29" s="58">
        <f t="shared" si="0"/>
        <v>260.05</v>
      </c>
      <c r="J29" s="58">
        <f t="shared" si="1"/>
        <v>315.775</v>
      </c>
      <c r="K29" s="58">
        <f t="shared" si="2"/>
        <v>167.175</v>
      </c>
    </row>
    <row r="30" s="153" customFormat="1" ht="15.75" spans="1:11">
      <c r="A30" s="118" t="s">
        <v>334</v>
      </c>
      <c r="B30" s="41" t="s">
        <v>71</v>
      </c>
      <c r="C30" s="41" t="s">
        <v>333</v>
      </c>
      <c r="D30" s="42">
        <v>1.6</v>
      </c>
      <c r="E30" s="52">
        <v>40</v>
      </c>
      <c r="F30" s="53">
        <v>950073</v>
      </c>
      <c r="G30" s="58">
        <v>371.5</v>
      </c>
      <c r="H30" s="177"/>
      <c r="I30" s="58">
        <f t="shared" si="0"/>
        <v>260.05</v>
      </c>
      <c r="J30" s="58">
        <f t="shared" si="1"/>
        <v>315.775</v>
      </c>
      <c r="K30" s="58">
        <f t="shared" si="2"/>
        <v>167.175</v>
      </c>
    </row>
    <row r="31" s="153" customFormat="1" ht="15.75" spans="1:11">
      <c r="A31" s="37" t="s">
        <v>335</v>
      </c>
      <c r="B31" s="38" t="s">
        <v>76</v>
      </c>
      <c r="C31" s="38" t="s">
        <v>333</v>
      </c>
      <c r="D31" s="39">
        <v>1.37795275590551</v>
      </c>
      <c r="E31" s="49">
        <v>35</v>
      </c>
      <c r="F31" s="50">
        <v>950074</v>
      </c>
      <c r="G31" s="134">
        <v>330.5</v>
      </c>
      <c r="H31" s="176"/>
      <c r="I31" s="58">
        <f t="shared" si="0"/>
        <v>231.35</v>
      </c>
      <c r="J31" s="58">
        <f t="shared" si="1"/>
        <v>280.925</v>
      </c>
      <c r="K31" s="58">
        <f t="shared" si="2"/>
        <v>148.725</v>
      </c>
    </row>
    <row r="32" s="153" customFormat="1" ht="15.75" spans="1:11">
      <c r="A32" s="118" t="s">
        <v>336</v>
      </c>
      <c r="B32" s="41" t="s">
        <v>76</v>
      </c>
      <c r="C32" s="41" t="s">
        <v>333</v>
      </c>
      <c r="D32" s="42">
        <v>1.37795275590551</v>
      </c>
      <c r="E32" s="52">
        <v>35</v>
      </c>
      <c r="F32" s="53">
        <v>950002</v>
      </c>
      <c r="G32" s="58">
        <v>330.5</v>
      </c>
      <c r="H32" s="177"/>
      <c r="I32" s="58">
        <f t="shared" si="0"/>
        <v>231.35</v>
      </c>
      <c r="J32" s="58">
        <f t="shared" si="1"/>
        <v>280.925</v>
      </c>
      <c r="K32" s="58">
        <f t="shared" si="2"/>
        <v>148.725</v>
      </c>
    </row>
    <row r="33" s="153" customFormat="1" ht="15.75" spans="1:11">
      <c r="A33" s="37" t="s">
        <v>337</v>
      </c>
      <c r="B33" s="38" t="s">
        <v>76</v>
      </c>
      <c r="C33" s="38" t="s">
        <v>330</v>
      </c>
      <c r="D33" s="39">
        <v>1.37795275590551</v>
      </c>
      <c r="E33" s="49">
        <v>35</v>
      </c>
      <c r="F33" s="50">
        <v>950097</v>
      </c>
      <c r="G33" s="134">
        <v>330.5</v>
      </c>
      <c r="H33" s="176"/>
      <c r="I33" s="58">
        <f t="shared" si="0"/>
        <v>231.35</v>
      </c>
      <c r="J33" s="58">
        <f t="shared" si="1"/>
        <v>280.925</v>
      </c>
      <c r="K33" s="58">
        <f t="shared" si="2"/>
        <v>148.725</v>
      </c>
    </row>
    <row r="34" s="152" customFormat="1" ht="15.75" spans="1:11">
      <c r="A34" s="118" t="s">
        <v>338</v>
      </c>
      <c r="B34" s="41" t="s">
        <v>76</v>
      </c>
      <c r="C34" s="41" t="s">
        <v>339</v>
      </c>
      <c r="D34" s="42">
        <v>1.37795275590551</v>
      </c>
      <c r="E34" s="52">
        <v>35</v>
      </c>
      <c r="F34" s="53">
        <v>950086</v>
      </c>
      <c r="G34" s="58">
        <v>330.5</v>
      </c>
      <c r="H34" s="177"/>
      <c r="I34" s="58">
        <f t="shared" si="0"/>
        <v>231.35</v>
      </c>
      <c r="J34" s="58">
        <f t="shared" si="1"/>
        <v>280.925</v>
      </c>
      <c r="K34" s="58">
        <f t="shared" si="2"/>
        <v>148.725</v>
      </c>
    </row>
    <row r="35" s="153" customFormat="1" ht="15.75" spans="1:11">
      <c r="A35" s="37" t="s">
        <v>340</v>
      </c>
      <c r="B35" s="38" t="s">
        <v>76</v>
      </c>
      <c r="C35" s="38" t="s">
        <v>330</v>
      </c>
      <c r="D35" s="39">
        <v>1.37795275590551</v>
      </c>
      <c r="E35" s="49">
        <v>35</v>
      </c>
      <c r="F35" s="50">
        <v>950096</v>
      </c>
      <c r="G35" s="134">
        <v>330.5</v>
      </c>
      <c r="H35" s="176"/>
      <c r="I35" s="58">
        <f t="shared" si="0"/>
        <v>231.35</v>
      </c>
      <c r="J35" s="58">
        <f t="shared" si="1"/>
        <v>280.925</v>
      </c>
      <c r="K35" s="58">
        <f t="shared" si="2"/>
        <v>148.725</v>
      </c>
    </row>
    <row r="36" s="153" customFormat="1" ht="15.75" spans="1:11">
      <c r="A36" s="118" t="s">
        <v>341</v>
      </c>
      <c r="B36" s="41" t="s">
        <v>342</v>
      </c>
      <c r="C36" s="41" t="s">
        <v>321</v>
      </c>
      <c r="D36" s="42">
        <v>1.37795275590551</v>
      </c>
      <c r="E36" s="52">
        <v>35</v>
      </c>
      <c r="F36" s="53">
        <v>950098</v>
      </c>
      <c r="G36" s="58">
        <v>330.5</v>
      </c>
      <c r="H36" s="177"/>
      <c r="I36" s="58">
        <f t="shared" si="0"/>
        <v>231.35</v>
      </c>
      <c r="J36" s="58">
        <f t="shared" si="1"/>
        <v>280.925</v>
      </c>
      <c r="K36" s="58">
        <f t="shared" si="2"/>
        <v>148.725</v>
      </c>
    </row>
    <row r="37" s="153" customFormat="1" ht="15.75" spans="1:11">
      <c r="A37" s="37" t="s">
        <v>343</v>
      </c>
      <c r="B37" s="38" t="s">
        <v>64</v>
      </c>
      <c r="C37" s="38" t="s">
        <v>288</v>
      </c>
      <c r="D37" s="39">
        <v>1.37795275590551</v>
      </c>
      <c r="E37" s="49">
        <v>35</v>
      </c>
      <c r="F37" s="50">
        <v>950026</v>
      </c>
      <c r="G37" s="134">
        <v>341.5</v>
      </c>
      <c r="H37" s="176"/>
      <c r="I37" s="58">
        <f t="shared" si="0"/>
        <v>239.05</v>
      </c>
      <c r="J37" s="58">
        <f t="shared" si="1"/>
        <v>290.275</v>
      </c>
      <c r="K37" s="58">
        <f t="shared" si="2"/>
        <v>153.675</v>
      </c>
    </row>
    <row r="38" s="153" customFormat="1" ht="15.75" spans="1:11">
      <c r="A38" s="118" t="s">
        <v>344</v>
      </c>
      <c r="B38" s="41" t="s">
        <v>64</v>
      </c>
      <c r="C38" s="41" t="s">
        <v>288</v>
      </c>
      <c r="D38" s="42">
        <v>1.2</v>
      </c>
      <c r="E38" s="52">
        <v>30</v>
      </c>
      <c r="F38" s="53">
        <v>950028</v>
      </c>
      <c r="G38" s="58">
        <v>330.5</v>
      </c>
      <c r="H38" s="177"/>
      <c r="I38" s="58">
        <f t="shared" si="0"/>
        <v>231.35</v>
      </c>
      <c r="J38" s="58">
        <f t="shared" si="1"/>
        <v>280.925</v>
      </c>
      <c r="K38" s="58">
        <f t="shared" si="2"/>
        <v>148.725</v>
      </c>
    </row>
    <row r="39" s="153" customFormat="1" ht="15.75" spans="1:11">
      <c r="A39" s="37" t="s">
        <v>345</v>
      </c>
      <c r="B39" s="38" t="s">
        <v>257</v>
      </c>
      <c r="C39" s="38" t="s">
        <v>321</v>
      </c>
      <c r="D39" s="39">
        <v>1.2</v>
      </c>
      <c r="E39" s="49">
        <v>30</v>
      </c>
      <c r="F39" s="50">
        <v>951733</v>
      </c>
      <c r="G39" s="134">
        <v>372.5</v>
      </c>
      <c r="H39" s="176" t="s">
        <v>203</v>
      </c>
      <c r="I39" s="58">
        <f t="shared" si="0"/>
        <v>260.75</v>
      </c>
      <c r="J39" s="58">
        <f t="shared" si="1"/>
        <v>316.625</v>
      </c>
      <c r="K39" s="58">
        <f t="shared" si="2"/>
        <v>167.625</v>
      </c>
    </row>
    <row r="40" s="153" customFormat="1" ht="15.75" spans="1:11">
      <c r="A40" s="118" t="s">
        <v>345</v>
      </c>
      <c r="B40" s="41" t="s">
        <v>257</v>
      </c>
      <c r="C40" s="41" t="s">
        <v>321</v>
      </c>
      <c r="D40" s="42">
        <v>1.5</v>
      </c>
      <c r="E40" s="52">
        <v>40</v>
      </c>
      <c r="F40" s="53">
        <v>951734</v>
      </c>
      <c r="G40" s="58">
        <v>372.5</v>
      </c>
      <c r="H40" s="177" t="s">
        <v>203</v>
      </c>
      <c r="I40" s="58">
        <f t="shared" si="0"/>
        <v>260.75</v>
      </c>
      <c r="J40" s="58">
        <f t="shared" si="1"/>
        <v>316.625</v>
      </c>
      <c r="K40" s="58">
        <f t="shared" si="2"/>
        <v>167.625</v>
      </c>
    </row>
    <row r="41" s="153" customFormat="1" ht="15.75" spans="1:11">
      <c r="A41" s="37" t="s">
        <v>346</v>
      </c>
      <c r="B41" s="38" t="s">
        <v>257</v>
      </c>
      <c r="C41" s="38" t="s">
        <v>321</v>
      </c>
      <c r="D41" s="39">
        <v>1.2</v>
      </c>
      <c r="E41" s="49">
        <v>30</v>
      </c>
      <c r="F41" s="50">
        <v>951735</v>
      </c>
      <c r="G41" s="134">
        <v>372.5</v>
      </c>
      <c r="H41" s="176" t="s">
        <v>203</v>
      </c>
      <c r="I41" s="58">
        <f t="shared" si="0"/>
        <v>260.75</v>
      </c>
      <c r="J41" s="58">
        <f t="shared" si="1"/>
        <v>316.625</v>
      </c>
      <c r="K41" s="58">
        <f t="shared" si="2"/>
        <v>167.625</v>
      </c>
    </row>
    <row r="42" s="153" customFormat="1" ht="15.75" spans="1:11">
      <c r="A42" s="118" t="s">
        <v>346</v>
      </c>
      <c r="B42" s="41" t="s">
        <v>257</v>
      </c>
      <c r="C42" s="41" t="s">
        <v>321</v>
      </c>
      <c r="D42" s="42">
        <v>1.5</v>
      </c>
      <c r="E42" s="52">
        <v>40</v>
      </c>
      <c r="F42" s="53">
        <v>951736</v>
      </c>
      <c r="G42" s="58">
        <v>372.5</v>
      </c>
      <c r="H42" s="177" t="s">
        <v>203</v>
      </c>
      <c r="I42" s="58">
        <f t="shared" si="0"/>
        <v>260.75</v>
      </c>
      <c r="J42" s="58">
        <f t="shared" si="1"/>
        <v>316.625</v>
      </c>
      <c r="K42" s="58">
        <f t="shared" si="2"/>
        <v>167.625</v>
      </c>
    </row>
    <row r="43" s="153" customFormat="1" ht="15.75" spans="1:11">
      <c r="A43" s="37" t="s">
        <v>347</v>
      </c>
      <c r="B43" s="38" t="s">
        <v>257</v>
      </c>
      <c r="C43" s="38" t="s">
        <v>321</v>
      </c>
      <c r="D43" s="39">
        <v>1.2</v>
      </c>
      <c r="E43" s="49">
        <v>30</v>
      </c>
      <c r="F43" s="50">
        <v>951737</v>
      </c>
      <c r="G43" s="134">
        <v>372.5</v>
      </c>
      <c r="H43" s="176" t="s">
        <v>203</v>
      </c>
      <c r="I43" s="58">
        <f t="shared" si="0"/>
        <v>260.75</v>
      </c>
      <c r="J43" s="58">
        <f t="shared" si="1"/>
        <v>316.625</v>
      </c>
      <c r="K43" s="58">
        <f t="shared" si="2"/>
        <v>167.625</v>
      </c>
    </row>
    <row r="44" s="153" customFormat="1" ht="15.75" spans="1:11">
      <c r="A44" s="118" t="s">
        <v>348</v>
      </c>
      <c r="B44" s="41" t="s">
        <v>257</v>
      </c>
      <c r="C44" s="41" t="s">
        <v>321</v>
      </c>
      <c r="D44" s="42">
        <v>1.2</v>
      </c>
      <c r="E44" s="52">
        <v>30</v>
      </c>
      <c r="F44" s="53">
        <v>951738</v>
      </c>
      <c r="G44" s="58">
        <v>372.5</v>
      </c>
      <c r="H44" s="177" t="s">
        <v>203</v>
      </c>
      <c r="I44" s="58">
        <f t="shared" si="0"/>
        <v>260.75</v>
      </c>
      <c r="J44" s="58">
        <f t="shared" si="1"/>
        <v>316.625</v>
      </c>
      <c r="K44" s="58">
        <f t="shared" si="2"/>
        <v>167.625</v>
      </c>
    </row>
    <row r="45" s="153" customFormat="1" ht="15.75" spans="1:11">
      <c r="A45" s="37" t="s">
        <v>348</v>
      </c>
      <c r="B45" s="38" t="s">
        <v>257</v>
      </c>
      <c r="C45" s="38" t="s">
        <v>321</v>
      </c>
      <c r="D45" s="39">
        <v>1.5</v>
      </c>
      <c r="E45" s="49">
        <v>40</v>
      </c>
      <c r="F45" s="50">
        <v>951739</v>
      </c>
      <c r="G45" s="134">
        <v>372.5</v>
      </c>
      <c r="H45" s="176" t="s">
        <v>203</v>
      </c>
      <c r="I45" s="58">
        <f t="shared" si="0"/>
        <v>260.75</v>
      </c>
      <c r="J45" s="58">
        <f t="shared" si="1"/>
        <v>316.625</v>
      </c>
      <c r="K45" s="58">
        <f t="shared" si="2"/>
        <v>167.625</v>
      </c>
    </row>
    <row r="46" s="153" customFormat="1" ht="15.75" spans="1:11">
      <c r="A46" s="118" t="s">
        <v>349</v>
      </c>
      <c r="B46" s="41" t="s">
        <v>257</v>
      </c>
      <c r="C46" s="41" t="s">
        <v>321</v>
      </c>
      <c r="D46" s="42">
        <v>1.2</v>
      </c>
      <c r="E46" s="52">
        <v>30</v>
      </c>
      <c r="F46" s="53">
        <v>951740</v>
      </c>
      <c r="G46" s="58">
        <v>372.5</v>
      </c>
      <c r="H46" s="177" t="s">
        <v>203</v>
      </c>
      <c r="I46" s="58">
        <f t="shared" si="0"/>
        <v>260.75</v>
      </c>
      <c r="J46" s="58">
        <f t="shared" si="1"/>
        <v>316.625</v>
      </c>
      <c r="K46" s="58">
        <f t="shared" si="2"/>
        <v>167.625</v>
      </c>
    </row>
    <row r="47" s="153" customFormat="1" ht="15.75" spans="1:11">
      <c r="A47" s="37" t="s">
        <v>349</v>
      </c>
      <c r="B47" s="38" t="s">
        <v>257</v>
      </c>
      <c r="C47" s="38" t="s">
        <v>321</v>
      </c>
      <c r="D47" s="39">
        <v>1.5</v>
      </c>
      <c r="E47" s="49">
        <v>40</v>
      </c>
      <c r="F47" s="50">
        <v>951741</v>
      </c>
      <c r="G47" s="134">
        <v>372.5</v>
      </c>
      <c r="H47" s="176" t="s">
        <v>203</v>
      </c>
      <c r="I47" s="58">
        <f t="shared" si="0"/>
        <v>260.75</v>
      </c>
      <c r="J47" s="58">
        <f t="shared" si="1"/>
        <v>316.625</v>
      </c>
      <c r="K47" s="58">
        <f t="shared" si="2"/>
        <v>167.625</v>
      </c>
    </row>
    <row r="48" s="153" customFormat="1" ht="15.75" spans="1:11">
      <c r="A48" s="118" t="s">
        <v>350</v>
      </c>
      <c r="B48" s="41" t="s">
        <v>257</v>
      </c>
      <c r="C48" s="41" t="s">
        <v>321</v>
      </c>
      <c r="D48" s="42">
        <v>1.2</v>
      </c>
      <c r="E48" s="52">
        <v>30</v>
      </c>
      <c r="F48" s="53">
        <v>951742</v>
      </c>
      <c r="G48" s="58">
        <v>372.5</v>
      </c>
      <c r="H48" s="177" t="s">
        <v>203</v>
      </c>
      <c r="I48" s="58">
        <f t="shared" si="0"/>
        <v>260.75</v>
      </c>
      <c r="J48" s="58">
        <f t="shared" si="1"/>
        <v>316.625</v>
      </c>
      <c r="K48" s="58">
        <f t="shared" si="2"/>
        <v>167.625</v>
      </c>
    </row>
    <row r="49" s="153" customFormat="1" ht="15.75" spans="1:11">
      <c r="A49" s="37" t="s">
        <v>351</v>
      </c>
      <c r="B49" s="38" t="s">
        <v>257</v>
      </c>
      <c r="C49" s="38" t="s">
        <v>326</v>
      </c>
      <c r="D49" s="39">
        <v>1.2</v>
      </c>
      <c r="E49" s="49">
        <v>30</v>
      </c>
      <c r="F49" s="50">
        <v>951743</v>
      </c>
      <c r="G49" s="134">
        <v>372.5</v>
      </c>
      <c r="H49" s="176" t="s">
        <v>203</v>
      </c>
      <c r="I49" s="58">
        <f t="shared" si="0"/>
        <v>260.75</v>
      </c>
      <c r="J49" s="58">
        <f t="shared" si="1"/>
        <v>316.625</v>
      </c>
      <c r="K49" s="58">
        <f t="shared" si="2"/>
        <v>167.625</v>
      </c>
    </row>
    <row r="50" s="153" customFormat="1" ht="15.75" spans="1:11">
      <c r="A50" s="118" t="s">
        <v>352</v>
      </c>
      <c r="B50" s="41" t="s">
        <v>257</v>
      </c>
      <c r="C50" s="41" t="s">
        <v>326</v>
      </c>
      <c r="D50" s="42">
        <v>1.2</v>
      </c>
      <c r="E50" s="52">
        <v>30</v>
      </c>
      <c r="F50" s="53">
        <v>951744</v>
      </c>
      <c r="G50" s="58">
        <v>372.5</v>
      </c>
      <c r="H50" s="177" t="s">
        <v>203</v>
      </c>
      <c r="I50" s="58">
        <f t="shared" si="0"/>
        <v>260.75</v>
      </c>
      <c r="J50" s="58">
        <f t="shared" si="1"/>
        <v>316.625</v>
      </c>
      <c r="K50" s="58">
        <f t="shared" si="2"/>
        <v>167.625</v>
      </c>
    </row>
    <row r="51" s="153" customFormat="1" ht="15.75" spans="1:11">
      <c r="A51" s="37" t="s">
        <v>353</v>
      </c>
      <c r="B51" s="38" t="s">
        <v>257</v>
      </c>
      <c r="C51" s="38" t="s">
        <v>326</v>
      </c>
      <c r="D51" s="39">
        <v>1.2</v>
      </c>
      <c r="E51" s="49">
        <v>30</v>
      </c>
      <c r="F51" s="50">
        <v>951745</v>
      </c>
      <c r="G51" s="134">
        <v>372.5</v>
      </c>
      <c r="H51" s="176" t="s">
        <v>203</v>
      </c>
      <c r="I51" s="58">
        <f t="shared" si="0"/>
        <v>260.75</v>
      </c>
      <c r="J51" s="58">
        <f t="shared" si="1"/>
        <v>316.625</v>
      </c>
      <c r="K51" s="58">
        <f t="shared" si="2"/>
        <v>167.625</v>
      </c>
    </row>
    <row r="52" s="153" customFormat="1" ht="15.75" spans="1:11">
      <c r="A52" s="118" t="s">
        <v>354</v>
      </c>
      <c r="B52" s="41" t="s">
        <v>257</v>
      </c>
      <c r="C52" s="41" t="s">
        <v>326</v>
      </c>
      <c r="D52" s="42">
        <v>1.2</v>
      </c>
      <c r="E52" s="52">
        <v>30</v>
      </c>
      <c r="F52" s="53">
        <v>951746</v>
      </c>
      <c r="G52" s="58">
        <v>372.5</v>
      </c>
      <c r="H52" s="177" t="s">
        <v>203</v>
      </c>
      <c r="I52" s="58">
        <f t="shared" si="0"/>
        <v>260.75</v>
      </c>
      <c r="J52" s="58">
        <f t="shared" si="1"/>
        <v>316.625</v>
      </c>
      <c r="K52" s="58">
        <f t="shared" si="2"/>
        <v>167.625</v>
      </c>
    </row>
    <row r="53" s="153" customFormat="1" ht="15.75" spans="1:11">
      <c r="A53" s="37" t="s">
        <v>355</v>
      </c>
      <c r="B53" s="38" t="s">
        <v>60</v>
      </c>
      <c r="C53" s="38" t="s">
        <v>330</v>
      </c>
      <c r="D53" s="39">
        <v>1.37795275590551</v>
      </c>
      <c r="E53" s="49">
        <v>35</v>
      </c>
      <c r="F53" s="50">
        <v>9161003</v>
      </c>
      <c r="G53" s="134">
        <v>353.5</v>
      </c>
      <c r="H53" s="176"/>
      <c r="I53" s="58">
        <f t="shared" si="0"/>
        <v>247.45</v>
      </c>
      <c r="J53" s="58">
        <f t="shared" si="1"/>
        <v>300.475</v>
      </c>
      <c r="K53" s="58">
        <f t="shared" si="2"/>
        <v>159.075</v>
      </c>
    </row>
    <row r="54" s="154" customFormat="1" ht="15.75" spans="1:11">
      <c r="A54" s="118" t="s">
        <v>356</v>
      </c>
      <c r="B54" s="41" t="s">
        <v>357</v>
      </c>
      <c r="C54" s="41" t="s">
        <v>358</v>
      </c>
      <c r="D54" s="42">
        <v>1</v>
      </c>
      <c r="E54" s="52">
        <v>25</v>
      </c>
      <c r="F54" s="53">
        <v>950054</v>
      </c>
      <c r="G54" s="58">
        <v>353.5</v>
      </c>
      <c r="H54" s="177" t="s">
        <v>203</v>
      </c>
      <c r="I54" s="58">
        <f t="shared" si="0"/>
        <v>247.45</v>
      </c>
      <c r="J54" s="58">
        <f t="shared" si="1"/>
        <v>300.475</v>
      </c>
      <c r="K54" s="58">
        <f t="shared" si="2"/>
        <v>159.075</v>
      </c>
    </row>
    <row r="55" s="153" customFormat="1" ht="15.75" spans="1:11">
      <c r="A55" s="37" t="s">
        <v>359</v>
      </c>
      <c r="B55" s="38" t="s">
        <v>360</v>
      </c>
      <c r="C55" s="38" t="s">
        <v>288</v>
      </c>
      <c r="D55" s="39">
        <v>1.2</v>
      </c>
      <c r="E55" s="49">
        <v>30</v>
      </c>
      <c r="F55" s="50">
        <v>950028</v>
      </c>
      <c r="G55" s="134">
        <v>330.5</v>
      </c>
      <c r="H55" s="176"/>
      <c r="I55" s="58">
        <f t="shared" si="0"/>
        <v>231.35</v>
      </c>
      <c r="J55" s="58">
        <f t="shared" si="1"/>
        <v>280.925</v>
      </c>
      <c r="K55" s="58">
        <f t="shared" si="2"/>
        <v>148.725</v>
      </c>
    </row>
    <row r="56" s="155" customFormat="1" ht="15.75" spans="1:11">
      <c r="A56" s="118" t="s">
        <v>361</v>
      </c>
      <c r="B56" s="41" t="s">
        <v>362</v>
      </c>
      <c r="C56" s="41" t="s">
        <v>288</v>
      </c>
      <c r="D56" s="42">
        <v>1.4</v>
      </c>
      <c r="E56" s="52">
        <v>35</v>
      </c>
      <c r="F56" s="53">
        <v>950026</v>
      </c>
      <c r="G56" s="58">
        <v>341.5</v>
      </c>
      <c r="H56" s="177"/>
      <c r="I56" s="58">
        <f t="shared" si="0"/>
        <v>239.05</v>
      </c>
      <c r="J56" s="58">
        <f t="shared" si="1"/>
        <v>290.275</v>
      </c>
      <c r="K56" s="58">
        <f t="shared" si="2"/>
        <v>153.675</v>
      </c>
    </row>
    <row r="57" s="155" customFormat="1" ht="15.75" spans="1:11">
      <c r="A57" s="37" t="s">
        <v>363</v>
      </c>
      <c r="B57" s="38" t="s">
        <v>263</v>
      </c>
      <c r="C57" s="38" t="s">
        <v>321</v>
      </c>
      <c r="D57" s="39">
        <v>1.2</v>
      </c>
      <c r="E57" s="49">
        <v>30</v>
      </c>
      <c r="F57" s="50">
        <v>951747</v>
      </c>
      <c r="G57" s="134">
        <v>372.5</v>
      </c>
      <c r="H57" s="176" t="s">
        <v>203</v>
      </c>
      <c r="I57" s="58">
        <f t="shared" si="0"/>
        <v>260.75</v>
      </c>
      <c r="J57" s="58">
        <f t="shared" si="1"/>
        <v>316.625</v>
      </c>
      <c r="K57" s="58">
        <f t="shared" si="2"/>
        <v>167.625</v>
      </c>
    </row>
    <row r="58" s="155" customFormat="1" ht="15.75" spans="1:11">
      <c r="A58" s="118" t="s">
        <v>363</v>
      </c>
      <c r="B58" s="41" t="s">
        <v>263</v>
      </c>
      <c r="C58" s="41" t="s">
        <v>321</v>
      </c>
      <c r="D58" s="42">
        <v>1.5</v>
      </c>
      <c r="E58" s="52">
        <v>40</v>
      </c>
      <c r="F58" s="53">
        <v>951748</v>
      </c>
      <c r="G58" s="58">
        <v>372.5</v>
      </c>
      <c r="H58" s="177" t="s">
        <v>203</v>
      </c>
      <c r="I58" s="58">
        <f t="shared" si="0"/>
        <v>260.75</v>
      </c>
      <c r="J58" s="58">
        <f t="shared" si="1"/>
        <v>316.625</v>
      </c>
      <c r="K58" s="58">
        <f t="shared" si="2"/>
        <v>167.625</v>
      </c>
    </row>
    <row r="59" s="155" customFormat="1" ht="15.75" spans="1:11">
      <c r="A59" s="37" t="s">
        <v>364</v>
      </c>
      <c r="B59" s="38" t="s">
        <v>263</v>
      </c>
      <c r="C59" s="38" t="s">
        <v>321</v>
      </c>
      <c r="D59" s="39">
        <v>1.2</v>
      </c>
      <c r="E59" s="49">
        <v>30</v>
      </c>
      <c r="F59" s="50">
        <v>951749</v>
      </c>
      <c r="G59" s="134">
        <v>372.5</v>
      </c>
      <c r="H59" s="176" t="s">
        <v>203</v>
      </c>
      <c r="I59" s="58">
        <f t="shared" si="0"/>
        <v>260.75</v>
      </c>
      <c r="J59" s="58">
        <f t="shared" si="1"/>
        <v>316.625</v>
      </c>
      <c r="K59" s="58">
        <f t="shared" si="2"/>
        <v>167.625</v>
      </c>
    </row>
    <row r="60" s="155" customFormat="1" ht="15.75" spans="1:11">
      <c r="A60" s="118" t="s">
        <v>364</v>
      </c>
      <c r="B60" s="41" t="s">
        <v>263</v>
      </c>
      <c r="C60" s="41" t="s">
        <v>321</v>
      </c>
      <c r="D60" s="42">
        <v>1.5</v>
      </c>
      <c r="E60" s="52">
        <v>40</v>
      </c>
      <c r="F60" s="53">
        <v>951750</v>
      </c>
      <c r="G60" s="58">
        <v>372.5</v>
      </c>
      <c r="H60" s="177" t="s">
        <v>203</v>
      </c>
      <c r="I60" s="58">
        <f t="shared" si="0"/>
        <v>260.75</v>
      </c>
      <c r="J60" s="58">
        <f t="shared" si="1"/>
        <v>316.625</v>
      </c>
      <c r="K60" s="58">
        <f t="shared" si="2"/>
        <v>167.625</v>
      </c>
    </row>
    <row r="61" s="155" customFormat="1" ht="15.75" spans="1:11">
      <c r="A61" s="37" t="s">
        <v>365</v>
      </c>
      <c r="B61" s="38" t="s">
        <v>263</v>
      </c>
      <c r="C61" s="38" t="s">
        <v>321</v>
      </c>
      <c r="D61" s="39">
        <v>1.2</v>
      </c>
      <c r="E61" s="49">
        <v>30</v>
      </c>
      <c r="F61" s="50">
        <v>951751</v>
      </c>
      <c r="G61" s="134">
        <v>372.5</v>
      </c>
      <c r="H61" s="176" t="s">
        <v>203</v>
      </c>
      <c r="I61" s="58">
        <f t="shared" si="0"/>
        <v>260.75</v>
      </c>
      <c r="J61" s="58">
        <f t="shared" si="1"/>
        <v>316.625</v>
      </c>
      <c r="K61" s="58">
        <f t="shared" si="2"/>
        <v>167.625</v>
      </c>
    </row>
    <row r="62" s="155" customFormat="1" ht="15.75" spans="1:11">
      <c r="A62" s="118" t="s">
        <v>366</v>
      </c>
      <c r="B62" s="41" t="s">
        <v>304</v>
      </c>
      <c r="C62" s="41" t="s">
        <v>326</v>
      </c>
      <c r="D62" s="42">
        <v>1.2</v>
      </c>
      <c r="E62" s="52">
        <v>30</v>
      </c>
      <c r="F62" s="53">
        <v>951752</v>
      </c>
      <c r="G62" s="58">
        <v>372.5</v>
      </c>
      <c r="H62" s="177" t="s">
        <v>203</v>
      </c>
      <c r="I62" s="58">
        <f t="shared" si="0"/>
        <v>260.75</v>
      </c>
      <c r="J62" s="58">
        <f t="shared" si="1"/>
        <v>316.625</v>
      </c>
      <c r="K62" s="58">
        <f t="shared" si="2"/>
        <v>167.625</v>
      </c>
    </row>
    <row r="63" s="155" customFormat="1" ht="15.75" spans="1:11">
      <c r="A63" s="37" t="s">
        <v>367</v>
      </c>
      <c r="B63" s="38" t="s">
        <v>304</v>
      </c>
      <c r="C63" s="38" t="s">
        <v>326</v>
      </c>
      <c r="D63" s="39">
        <v>1.2</v>
      </c>
      <c r="E63" s="49">
        <v>30</v>
      </c>
      <c r="F63" s="50">
        <v>951753</v>
      </c>
      <c r="G63" s="134">
        <v>372.5</v>
      </c>
      <c r="H63" s="176" t="s">
        <v>203</v>
      </c>
      <c r="I63" s="58">
        <f t="shared" si="0"/>
        <v>260.75</v>
      </c>
      <c r="J63" s="58">
        <f t="shared" si="1"/>
        <v>316.625</v>
      </c>
      <c r="K63" s="58">
        <f t="shared" si="2"/>
        <v>167.625</v>
      </c>
    </row>
    <row r="64" s="155" customFormat="1" ht="15.75" spans="1:11">
      <c r="A64" s="118" t="s">
        <v>368</v>
      </c>
      <c r="B64" s="41" t="s">
        <v>304</v>
      </c>
      <c r="C64" s="41" t="s">
        <v>326</v>
      </c>
      <c r="D64" s="42">
        <v>1.2</v>
      </c>
      <c r="E64" s="52">
        <v>30</v>
      </c>
      <c r="F64" s="53">
        <v>951754</v>
      </c>
      <c r="G64" s="58">
        <v>372.5</v>
      </c>
      <c r="H64" s="177" t="s">
        <v>203</v>
      </c>
      <c r="I64" s="58">
        <f t="shared" si="0"/>
        <v>260.75</v>
      </c>
      <c r="J64" s="58">
        <f t="shared" si="1"/>
        <v>316.625</v>
      </c>
      <c r="K64" s="58">
        <f t="shared" si="2"/>
        <v>167.625</v>
      </c>
    </row>
    <row r="65" s="153" customFormat="1" ht="15.75" spans="1:11">
      <c r="A65" s="37" t="s">
        <v>369</v>
      </c>
      <c r="B65" s="38" t="s">
        <v>370</v>
      </c>
      <c r="C65" s="38" t="s">
        <v>288</v>
      </c>
      <c r="D65" s="39">
        <v>1</v>
      </c>
      <c r="E65" s="49">
        <v>25</v>
      </c>
      <c r="F65" s="50">
        <v>950028</v>
      </c>
      <c r="G65" s="134">
        <v>330.5</v>
      </c>
      <c r="H65" s="176"/>
      <c r="I65" s="58">
        <f t="shared" si="0"/>
        <v>231.35</v>
      </c>
      <c r="J65" s="58">
        <f t="shared" si="1"/>
        <v>280.925</v>
      </c>
      <c r="K65" s="58">
        <f t="shared" si="2"/>
        <v>148.725</v>
      </c>
    </row>
    <row r="66" s="153" customFormat="1" ht="15.75" spans="1:11">
      <c r="A66" s="118" t="s">
        <v>371</v>
      </c>
      <c r="B66" s="41" t="s">
        <v>88</v>
      </c>
      <c r="C66" s="41" t="s">
        <v>333</v>
      </c>
      <c r="D66" s="42">
        <v>1.5748031496063</v>
      </c>
      <c r="E66" s="52">
        <v>40</v>
      </c>
      <c r="F66" s="53">
        <v>950085</v>
      </c>
      <c r="G66" s="58">
        <v>341.5</v>
      </c>
      <c r="H66" s="177"/>
      <c r="I66" s="58">
        <f t="shared" si="0"/>
        <v>239.05</v>
      </c>
      <c r="J66" s="58">
        <f t="shared" si="1"/>
        <v>290.275</v>
      </c>
      <c r="K66" s="58">
        <f t="shared" si="2"/>
        <v>153.675</v>
      </c>
    </row>
    <row r="67" s="153" customFormat="1" ht="15.75" spans="1:11">
      <c r="A67" s="37" t="s">
        <v>372</v>
      </c>
      <c r="B67" s="38" t="s">
        <v>88</v>
      </c>
      <c r="C67" s="38" t="s">
        <v>330</v>
      </c>
      <c r="D67" s="39">
        <v>1.5748031496063</v>
      </c>
      <c r="E67" s="49">
        <v>40</v>
      </c>
      <c r="F67" s="50">
        <v>950093</v>
      </c>
      <c r="G67" s="134">
        <v>341.5</v>
      </c>
      <c r="H67" s="176"/>
      <c r="I67" s="58">
        <f t="shared" si="0"/>
        <v>239.05</v>
      </c>
      <c r="J67" s="58">
        <f t="shared" si="1"/>
        <v>290.275</v>
      </c>
      <c r="K67" s="58">
        <f t="shared" si="2"/>
        <v>153.675</v>
      </c>
    </row>
    <row r="68" s="153" customFormat="1" ht="15.75" spans="1:11">
      <c r="A68" s="118" t="s">
        <v>373</v>
      </c>
      <c r="B68" s="41" t="s">
        <v>88</v>
      </c>
      <c r="C68" s="41" t="s">
        <v>333</v>
      </c>
      <c r="D68" s="42">
        <v>1.5748031496063</v>
      </c>
      <c r="E68" s="52">
        <v>40</v>
      </c>
      <c r="F68" s="53">
        <v>950095</v>
      </c>
      <c r="G68" s="58">
        <v>341.5</v>
      </c>
      <c r="H68" s="177"/>
      <c r="I68" s="58">
        <f t="shared" ref="I68:I131" si="3">G68*0.7</f>
        <v>239.05</v>
      </c>
      <c r="J68" s="58">
        <f t="shared" ref="J68:J131" si="4">G68*0.85</f>
        <v>290.275</v>
      </c>
      <c r="K68" s="58">
        <f t="shared" ref="K68:K131" si="5">G68*0.45</f>
        <v>153.675</v>
      </c>
    </row>
    <row r="69" s="153" customFormat="1" ht="15.75" spans="1:11">
      <c r="A69" s="37" t="s">
        <v>374</v>
      </c>
      <c r="B69" s="38" t="s">
        <v>88</v>
      </c>
      <c r="C69" s="38" t="s">
        <v>330</v>
      </c>
      <c r="D69" s="39">
        <v>1.5748031496063</v>
      </c>
      <c r="E69" s="49">
        <v>40</v>
      </c>
      <c r="F69" s="50">
        <v>950089</v>
      </c>
      <c r="G69" s="134">
        <v>341.5</v>
      </c>
      <c r="H69" s="176"/>
      <c r="I69" s="58">
        <f t="shared" si="3"/>
        <v>239.05</v>
      </c>
      <c r="J69" s="58">
        <f t="shared" si="4"/>
        <v>290.275</v>
      </c>
      <c r="K69" s="58">
        <f t="shared" si="5"/>
        <v>153.675</v>
      </c>
    </row>
    <row r="70" s="153" customFormat="1" ht="15.75" spans="1:11">
      <c r="A70" s="118" t="s">
        <v>375</v>
      </c>
      <c r="B70" s="41" t="s">
        <v>376</v>
      </c>
      <c r="C70" s="41" t="s">
        <v>330</v>
      </c>
      <c r="D70" s="42">
        <v>1.6</v>
      </c>
      <c r="E70" s="52">
        <v>40</v>
      </c>
      <c r="F70" s="53">
        <v>950013</v>
      </c>
      <c r="G70" s="58">
        <v>353.5</v>
      </c>
      <c r="H70" s="177"/>
      <c r="I70" s="58">
        <f t="shared" si="3"/>
        <v>247.45</v>
      </c>
      <c r="J70" s="58">
        <f t="shared" si="4"/>
        <v>300.475</v>
      </c>
      <c r="K70" s="58">
        <f t="shared" si="5"/>
        <v>159.075</v>
      </c>
    </row>
    <row r="71" s="153" customFormat="1" ht="15.75" spans="1:11">
      <c r="A71" s="37" t="s">
        <v>377</v>
      </c>
      <c r="B71" s="38" t="s">
        <v>378</v>
      </c>
      <c r="C71" s="38" t="s">
        <v>330</v>
      </c>
      <c r="D71" s="39">
        <v>1.6</v>
      </c>
      <c r="E71" s="49">
        <v>40</v>
      </c>
      <c r="F71" s="50">
        <v>950013</v>
      </c>
      <c r="G71" s="134">
        <v>353.5</v>
      </c>
      <c r="H71" s="176"/>
      <c r="I71" s="58">
        <f t="shared" si="3"/>
        <v>247.45</v>
      </c>
      <c r="J71" s="58">
        <f t="shared" si="4"/>
        <v>300.475</v>
      </c>
      <c r="K71" s="58">
        <f t="shared" si="5"/>
        <v>159.075</v>
      </c>
    </row>
    <row r="72" s="153" customFormat="1" ht="15.75" spans="1:11">
      <c r="A72" s="118" t="s">
        <v>379</v>
      </c>
      <c r="B72" s="41" t="s">
        <v>380</v>
      </c>
      <c r="C72" s="41" t="s">
        <v>321</v>
      </c>
      <c r="D72" s="42">
        <v>1.37795275590551</v>
      </c>
      <c r="E72" s="52">
        <v>35</v>
      </c>
      <c r="F72" s="53">
        <v>951704</v>
      </c>
      <c r="G72" s="58">
        <v>353.5</v>
      </c>
      <c r="H72" s="177"/>
      <c r="I72" s="58">
        <f t="shared" si="3"/>
        <v>247.45</v>
      </c>
      <c r="J72" s="58">
        <f t="shared" si="4"/>
        <v>300.475</v>
      </c>
      <c r="K72" s="58">
        <f t="shared" si="5"/>
        <v>159.075</v>
      </c>
    </row>
    <row r="73" s="153" customFormat="1" ht="15.75" spans="1:11">
      <c r="A73" s="37" t="s">
        <v>381</v>
      </c>
      <c r="B73" s="38" t="s">
        <v>380</v>
      </c>
      <c r="C73" s="38" t="s">
        <v>288</v>
      </c>
      <c r="D73" s="39">
        <v>1.37795275590551</v>
      </c>
      <c r="E73" s="49">
        <v>35</v>
      </c>
      <c r="F73" s="50">
        <v>951705</v>
      </c>
      <c r="G73" s="134">
        <v>353.5</v>
      </c>
      <c r="H73" s="176"/>
      <c r="I73" s="58">
        <f t="shared" si="3"/>
        <v>247.45</v>
      </c>
      <c r="J73" s="58">
        <f t="shared" si="4"/>
        <v>300.475</v>
      </c>
      <c r="K73" s="58">
        <f t="shared" si="5"/>
        <v>159.075</v>
      </c>
    </row>
    <row r="74" s="153" customFormat="1" ht="15.75" spans="1:11">
      <c r="A74" s="118" t="s">
        <v>382</v>
      </c>
      <c r="B74" s="41" t="s">
        <v>383</v>
      </c>
      <c r="C74" s="41" t="s">
        <v>288</v>
      </c>
      <c r="D74" s="42">
        <v>1.37795275590551</v>
      </c>
      <c r="E74" s="52">
        <v>35</v>
      </c>
      <c r="F74" s="53">
        <v>951708</v>
      </c>
      <c r="G74" s="58">
        <v>353.5</v>
      </c>
      <c r="H74" s="177"/>
      <c r="I74" s="58">
        <f t="shared" si="3"/>
        <v>247.45</v>
      </c>
      <c r="J74" s="58">
        <f t="shared" si="4"/>
        <v>300.475</v>
      </c>
      <c r="K74" s="58">
        <f t="shared" si="5"/>
        <v>159.075</v>
      </c>
    </row>
    <row r="75" s="153" customFormat="1" ht="15.75" spans="1:11">
      <c r="A75" s="37" t="s">
        <v>384</v>
      </c>
      <c r="B75" s="38" t="s">
        <v>385</v>
      </c>
      <c r="C75" s="38" t="s">
        <v>288</v>
      </c>
      <c r="D75" s="39" t="s">
        <v>386</v>
      </c>
      <c r="E75" s="49">
        <v>25</v>
      </c>
      <c r="F75" s="50">
        <v>951705</v>
      </c>
      <c r="G75" s="134">
        <v>353.5</v>
      </c>
      <c r="H75" s="176"/>
      <c r="I75" s="58">
        <f t="shared" si="3"/>
        <v>247.45</v>
      </c>
      <c r="J75" s="58">
        <f t="shared" si="4"/>
        <v>300.475</v>
      </c>
      <c r="K75" s="58">
        <f t="shared" si="5"/>
        <v>159.075</v>
      </c>
    </row>
    <row r="76" s="153" customFormat="1" ht="15.75" spans="1:11">
      <c r="A76" s="118" t="s">
        <v>384</v>
      </c>
      <c r="B76" s="41" t="s">
        <v>387</v>
      </c>
      <c r="C76" s="41" t="s">
        <v>288</v>
      </c>
      <c r="D76" s="42" t="s">
        <v>386</v>
      </c>
      <c r="E76" s="52">
        <v>25</v>
      </c>
      <c r="F76" s="53">
        <v>951706</v>
      </c>
      <c r="G76" s="58">
        <v>353.5</v>
      </c>
      <c r="H76" s="177"/>
      <c r="I76" s="58">
        <f t="shared" si="3"/>
        <v>247.45</v>
      </c>
      <c r="J76" s="58">
        <f t="shared" si="4"/>
        <v>300.475</v>
      </c>
      <c r="K76" s="58">
        <f t="shared" si="5"/>
        <v>159.075</v>
      </c>
    </row>
    <row r="77" s="153" customFormat="1" ht="15.75" spans="1:11">
      <c r="A77" s="37" t="s">
        <v>388</v>
      </c>
      <c r="B77" s="38" t="s">
        <v>42</v>
      </c>
      <c r="C77" s="38" t="s">
        <v>330</v>
      </c>
      <c r="D77" s="39">
        <v>1.18110236220472</v>
      </c>
      <c r="E77" s="49">
        <v>30</v>
      </c>
      <c r="F77" s="50">
        <v>951700</v>
      </c>
      <c r="G77" s="134">
        <v>364.5</v>
      </c>
      <c r="H77" s="176"/>
      <c r="I77" s="58">
        <f t="shared" si="3"/>
        <v>255.15</v>
      </c>
      <c r="J77" s="58">
        <f t="shared" si="4"/>
        <v>309.825</v>
      </c>
      <c r="K77" s="58">
        <f t="shared" si="5"/>
        <v>164.025</v>
      </c>
    </row>
    <row r="78" s="153" customFormat="1" ht="15.75" spans="1:11">
      <c r="A78" s="118" t="s">
        <v>389</v>
      </c>
      <c r="B78" s="41" t="s">
        <v>390</v>
      </c>
      <c r="C78" s="41" t="s">
        <v>330</v>
      </c>
      <c r="D78" s="42">
        <v>1.18110236220472</v>
      </c>
      <c r="E78" s="52">
        <v>30</v>
      </c>
      <c r="F78" s="53">
        <v>951701</v>
      </c>
      <c r="G78" s="58">
        <v>364.5</v>
      </c>
      <c r="H78" s="177"/>
      <c r="I78" s="58">
        <f t="shared" si="3"/>
        <v>255.15</v>
      </c>
      <c r="J78" s="58">
        <f t="shared" si="4"/>
        <v>309.825</v>
      </c>
      <c r="K78" s="58">
        <f t="shared" si="5"/>
        <v>164.025</v>
      </c>
    </row>
    <row r="79" s="153" customFormat="1" ht="15.75" spans="1:11">
      <c r="A79" s="37" t="s">
        <v>391</v>
      </c>
      <c r="B79" s="38" t="s">
        <v>392</v>
      </c>
      <c r="C79" s="38" t="s">
        <v>321</v>
      </c>
      <c r="D79" s="39">
        <v>1.37795275590551</v>
      </c>
      <c r="E79" s="49">
        <v>35</v>
      </c>
      <c r="F79" s="50">
        <v>950091</v>
      </c>
      <c r="G79" s="134">
        <v>342.5</v>
      </c>
      <c r="H79" s="176"/>
      <c r="I79" s="58">
        <f t="shared" si="3"/>
        <v>239.75</v>
      </c>
      <c r="J79" s="58">
        <f t="shared" si="4"/>
        <v>291.125</v>
      </c>
      <c r="K79" s="58">
        <f t="shared" si="5"/>
        <v>154.125</v>
      </c>
    </row>
    <row r="80" s="153" customFormat="1" ht="15.75" spans="1:11">
      <c r="A80" s="118" t="s">
        <v>393</v>
      </c>
      <c r="B80" s="41" t="s">
        <v>394</v>
      </c>
      <c r="C80" s="41" t="s">
        <v>395</v>
      </c>
      <c r="D80" s="42">
        <v>1.37795275590551</v>
      </c>
      <c r="E80" s="52">
        <v>35</v>
      </c>
      <c r="F80" s="53">
        <v>950003</v>
      </c>
      <c r="G80" s="58">
        <v>319.5</v>
      </c>
      <c r="H80" s="177"/>
      <c r="I80" s="58">
        <f t="shared" si="3"/>
        <v>223.65</v>
      </c>
      <c r="J80" s="58">
        <f t="shared" si="4"/>
        <v>271.575</v>
      </c>
      <c r="K80" s="58">
        <f t="shared" si="5"/>
        <v>143.775</v>
      </c>
    </row>
    <row r="81" s="153" customFormat="1" ht="15.75" spans="1:11">
      <c r="A81" s="37" t="s">
        <v>396</v>
      </c>
      <c r="B81" s="38" t="s">
        <v>397</v>
      </c>
      <c r="C81" s="38" t="s">
        <v>321</v>
      </c>
      <c r="D81" s="39">
        <v>1.37795275590551</v>
      </c>
      <c r="E81" s="49">
        <v>35</v>
      </c>
      <c r="F81" s="50">
        <v>950024</v>
      </c>
      <c r="G81" s="134">
        <v>353.5</v>
      </c>
      <c r="H81" s="176"/>
      <c r="I81" s="58">
        <f t="shared" si="3"/>
        <v>247.45</v>
      </c>
      <c r="J81" s="58">
        <f t="shared" si="4"/>
        <v>300.475</v>
      </c>
      <c r="K81" s="58">
        <f t="shared" si="5"/>
        <v>159.075</v>
      </c>
    </row>
    <row r="82" s="153" customFormat="1" ht="15.75" spans="1:11">
      <c r="A82" s="118" t="s">
        <v>398</v>
      </c>
      <c r="B82" s="41" t="s">
        <v>397</v>
      </c>
      <c r="C82" s="41" t="s">
        <v>288</v>
      </c>
      <c r="D82" s="42">
        <v>1.37795275590551</v>
      </c>
      <c r="E82" s="52">
        <v>35</v>
      </c>
      <c r="F82" s="53">
        <v>950027</v>
      </c>
      <c r="G82" s="58">
        <v>353.5</v>
      </c>
      <c r="H82" s="177"/>
      <c r="I82" s="58">
        <f t="shared" si="3"/>
        <v>247.45</v>
      </c>
      <c r="J82" s="58">
        <f t="shared" si="4"/>
        <v>300.475</v>
      </c>
      <c r="K82" s="58">
        <f t="shared" si="5"/>
        <v>159.075</v>
      </c>
    </row>
    <row r="83" ht="15" customHeight="1" spans="1:11">
      <c r="A83" s="167" t="s">
        <v>121</v>
      </c>
      <c r="B83" s="168"/>
      <c r="C83" s="168"/>
      <c r="D83" s="168"/>
      <c r="E83" s="171"/>
      <c r="F83" s="178"/>
      <c r="G83" s="173"/>
      <c r="H83" s="174"/>
      <c r="I83" s="58"/>
      <c r="J83" s="58"/>
      <c r="K83" s="58"/>
    </row>
    <row r="84" s="155" customFormat="1" ht="15.75" spans="1:11">
      <c r="A84" s="37" t="s">
        <v>399</v>
      </c>
      <c r="B84" s="38" t="s">
        <v>400</v>
      </c>
      <c r="C84" s="38" t="s">
        <v>333</v>
      </c>
      <c r="D84" s="39">
        <v>1.5748031496063</v>
      </c>
      <c r="E84" s="49">
        <v>40</v>
      </c>
      <c r="F84" s="50">
        <v>951028</v>
      </c>
      <c r="G84" s="134">
        <v>330.5</v>
      </c>
      <c r="H84" s="176"/>
      <c r="I84" s="58">
        <f t="shared" si="3"/>
        <v>231.35</v>
      </c>
      <c r="J84" s="58">
        <f t="shared" si="4"/>
        <v>280.925</v>
      </c>
      <c r="K84" s="58">
        <f t="shared" si="5"/>
        <v>148.725</v>
      </c>
    </row>
    <row r="85" s="155" customFormat="1" ht="15.75" spans="1:11">
      <c r="A85" s="118" t="s">
        <v>401</v>
      </c>
      <c r="B85" s="41" t="s">
        <v>127</v>
      </c>
      <c r="C85" s="41" t="s">
        <v>288</v>
      </c>
      <c r="D85" s="42" t="s">
        <v>402</v>
      </c>
      <c r="E85" s="52" t="s">
        <v>403</v>
      </c>
      <c r="F85" s="53">
        <v>951621</v>
      </c>
      <c r="G85" s="58">
        <v>353.5</v>
      </c>
      <c r="H85" s="177" t="s">
        <v>203</v>
      </c>
      <c r="I85" s="58">
        <f t="shared" si="3"/>
        <v>247.45</v>
      </c>
      <c r="J85" s="58">
        <f t="shared" si="4"/>
        <v>300.475</v>
      </c>
      <c r="K85" s="58">
        <f t="shared" si="5"/>
        <v>159.075</v>
      </c>
    </row>
    <row r="86" s="154" customFormat="1" ht="15.75" spans="1:11">
      <c r="A86" s="37" t="s">
        <v>404</v>
      </c>
      <c r="B86" s="38" t="s">
        <v>238</v>
      </c>
      <c r="C86" s="38" t="s">
        <v>405</v>
      </c>
      <c r="D86" s="39">
        <v>1</v>
      </c>
      <c r="E86" s="49">
        <v>25</v>
      </c>
      <c r="F86" s="50">
        <v>951682</v>
      </c>
      <c r="G86" s="134">
        <v>353.5</v>
      </c>
      <c r="H86" s="176" t="s">
        <v>260</v>
      </c>
      <c r="I86" s="58">
        <f t="shared" si="3"/>
        <v>247.45</v>
      </c>
      <c r="J86" s="58">
        <f t="shared" si="4"/>
        <v>300.475</v>
      </c>
      <c r="K86" s="58">
        <f t="shared" si="5"/>
        <v>159.075</v>
      </c>
    </row>
    <row r="87" s="155" customFormat="1" ht="15.75" spans="1:11">
      <c r="A87" s="118" t="s">
        <v>406</v>
      </c>
      <c r="B87" s="41" t="s">
        <v>304</v>
      </c>
      <c r="C87" s="41" t="s">
        <v>405</v>
      </c>
      <c r="D87" s="42">
        <v>1</v>
      </c>
      <c r="E87" s="52">
        <v>25</v>
      </c>
      <c r="F87" s="53">
        <v>951682</v>
      </c>
      <c r="G87" s="58">
        <v>353.5</v>
      </c>
      <c r="H87" s="177" t="s">
        <v>260</v>
      </c>
      <c r="I87" s="58">
        <f t="shared" si="3"/>
        <v>247.45</v>
      </c>
      <c r="J87" s="58">
        <f t="shared" si="4"/>
        <v>300.475</v>
      </c>
      <c r="K87" s="58">
        <f t="shared" si="5"/>
        <v>159.075</v>
      </c>
    </row>
    <row r="88" s="154" customFormat="1" ht="15.75" spans="1:11">
      <c r="A88" s="37" t="s">
        <v>407</v>
      </c>
      <c r="B88" s="38" t="s">
        <v>408</v>
      </c>
      <c r="C88" s="38" t="s">
        <v>409</v>
      </c>
      <c r="D88" s="39">
        <v>0.8</v>
      </c>
      <c r="E88" s="49">
        <v>20</v>
      </c>
      <c r="F88" s="50">
        <v>951629</v>
      </c>
      <c r="G88" s="134">
        <v>353.5</v>
      </c>
      <c r="H88" s="176" t="s">
        <v>260</v>
      </c>
      <c r="I88" s="58">
        <f t="shared" si="3"/>
        <v>247.45</v>
      </c>
      <c r="J88" s="58">
        <f t="shared" si="4"/>
        <v>300.475</v>
      </c>
      <c r="K88" s="58">
        <f t="shared" si="5"/>
        <v>159.075</v>
      </c>
    </row>
    <row r="89" s="155" customFormat="1" ht="15.75" spans="1:11">
      <c r="A89" s="118" t="s">
        <v>410</v>
      </c>
      <c r="B89" s="41" t="s">
        <v>304</v>
      </c>
      <c r="C89" s="41" t="s">
        <v>409</v>
      </c>
      <c r="D89" s="42">
        <v>0.8</v>
      </c>
      <c r="E89" s="52">
        <v>20</v>
      </c>
      <c r="F89" s="53">
        <v>951629</v>
      </c>
      <c r="G89" s="58">
        <v>353.5</v>
      </c>
      <c r="H89" s="177" t="s">
        <v>260</v>
      </c>
      <c r="I89" s="58">
        <f t="shared" si="3"/>
        <v>247.45</v>
      </c>
      <c r="J89" s="58">
        <f t="shared" si="4"/>
        <v>300.475</v>
      </c>
      <c r="K89" s="58">
        <f t="shared" si="5"/>
        <v>159.075</v>
      </c>
    </row>
    <row r="90" s="154" customFormat="1" ht="15.75" spans="1:11">
      <c r="A90" s="37" t="s">
        <v>411</v>
      </c>
      <c r="B90" s="38" t="s">
        <v>127</v>
      </c>
      <c r="C90" s="38" t="s">
        <v>321</v>
      </c>
      <c r="D90" s="39">
        <v>1.2</v>
      </c>
      <c r="E90" s="49">
        <v>30</v>
      </c>
      <c r="F90" s="50">
        <v>951628</v>
      </c>
      <c r="G90" s="134">
        <v>353.5</v>
      </c>
      <c r="H90" s="176" t="s">
        <v>203</v>
      </c>
      <c r="I90" s="58">
        <f t="shared" si="3"/>
        <v>247.45</v>
      </c>
      <c r="J90" s="58">
        <f t="shared" si="4"/>
        <v>300.475</v>
      </c>
      <c r="K90" s="58">
        <f t="shared" si="5"/>
        <v>159.075</v>
      </c>
    </row>
    <row r="91" s="155" customFormat="1" ht="15.75" spans="1:11">
      <c r="A91" s="118" t="s">
        <v>412</v>
      </c>
      <c r="B91" s="41" t="s">
        <v>413</v>
      </c>
      <c r="C91" s="41" t="s">
        <v>321</v>
      </c>
      <c r="D91" s="42">
        <v>1.5748031496063</v>
      </c>
      <c r="E91" s="52">
        <v>40</v>
      </c>
      <c r="F91" s="53">
        <v>951017</v>
      </c>
      <c r="G91" s="58">
        <v>285</v>
      </c>
      <c r="H91" s="177"/>
      <c r="I91" s="58">
        <f t="shared" si="3"/>
        <v>199.5</v>
      </c>
      <c r="J91" s="58">
        <f t="shared" si="4"/>
        <v>242.25</v>
      </c>
      <c r="K91" s="58">
        <f t="shared" si="5"/>
        <v>128.25</v>
      </c>
    </row>
    <row r="92" s="155" customFormat="1" ht="15.75" spans="1:11">
      <c r="A92" s="37" t="s">
        <v>414</v>
      </c>
      <c r="B92" s="38" t="s">
        <v>415</v>
      </c>
      <c r="C92" s="38" t="s">
        <v>321</v>
      </c>
      <c r="D92" s="39">
        <v>1.5748031496063</v>
      </c>
      <c r="E92" s="49">
        <v>40</v>
      </c>
      <c r="F92" s="50">
        <v>951018</v>
      </c>
      <c r="G92" s="134">
        <v>285</v>
      </c>
      <c r="H92" s="176"/>
      <c r="I92" s="58">
        <f t="shared" si="3"/>
        <v>199.5</v>
      </c>
      <c r="J92" s="58">
        <f t="shared" si="4"/>
        <v>242.25</v>
      </c>
      <c r="K92" s="58">
        <f t="shared" si="5"/>
        <v>128.25</v>
      </c>
    </row>
    <row r="93" s="155" customFormat="1" ht="15.75" spans="1:11">
      <c r="A93" s="118" t="s">
        <v>416</v>
      </c>
      <c r="B93" s="41" t="s">
        <v>417</v>
      </c>
      <c r="C93" s="41" t="s">
        <v>288</v>
      </c>
      <c r="D93" s="42">
        <v>1.37795275590551</v>
      </c>
      <c r="E93" s="52">
        <v>35</v>
      </c>
      <c r="F93" s="53">
        <v>951017</v>
      </c>
      <c r="G93" s="58">
        <v>285</v>
      </c>
      <c r="H93" s="177"/>
      <c r="I93" s="58">
        <f t="shared" si="3"/>
        <v>199.5</v>
      </c>
      <c r="J93" s="58">
        <f t="shared" si="4"/>
        <v>242.25</v>
      </c>
      <c r="K93" s="58">
        <f t="shared" si="5"/>
        <v>128.25</v>
      </c>
    </row>
    <row r="94" s="155" customFormat="1" ht="15.75" spans="1:11">
      <c r="A94" s="37" t="s">
        <v>418</v>
      </c>
      <c r="B94" s="38" t="s">
        <v>417</v>
      </c>
      <c r="C94" s="38" t="s">
        <v>288</v>
      </c>
      <c r="D94" s="39">
        <v>1.37795275590551</v>
      </c>
      <c r="E94" s="49">
        <v>35</v>
      </c>
      <c r="F94" s="50">
        <v>9161005</v>
      </c>
      <c r="G94" s="134">
        <v>296.5</v>
      </c>
      <c r="H94" s="176"/>
      <c r="I94" s="58">
        <f t="shared" si="3"/>
        <v>207.55</v>
      </c>
      <c r="J94" s="58">
        <f t="shared" si="4"/>
        <v>252.025</v>
      </c>
      <c r="K94" s="58">
        <f t="shared" si="5"/>
        <v>133.425</v>
      </c>
    </row>
    <row r="95" s="155" customFormat="1" ht="15.75" spans="1:11">
      <c r="A95" s="118" t="s">
        <v>419</v>
      </c>
      <c r="B95" s="41" t="s">
        <v>141</v>
      </c>
      <c r="C95" s="41" t="s">
        <v>420</v>
      </c>
      <c r="D95" s="42">
        <v>1.37795275590551</v>
      </c>
      <c r="E95" s="52">
        <v>35</v>
      </c>
      <c r="F95" s="53">
        <v>951657</v>
      </c>
      <c r="G95" s="58">
        <v>307.5</v>
      </c>
      <c r="H95" s="177"/>
      <c r="I95" s="58">
        <f t="shared" si="3"/>
        <v>215.25</v>
      </c>
      <c r="J95" s="58">
        <f t="shared" si="4"/>
        <v>261.375</v>
      </c>
      <c r="K95" s="58">
        <f t="shared" si="5"/>
        <v>138.375</v>
      </c>
    </row>
    <row r="96" s="155" customFormat="1" ht="15.75" spans="1:11">
      <c r="A96" s="37" t="s">
        <v>421</v>
      </c>
      <c r="B96" s="38" t="s">
        <v>422</v>
      </c>
      <c r="C96" s="38" t="s">
        <v>288</v>
      </c>
      <c r="D96" s="39">
        <v>1.5748031496063</v>
      </c>
      <c r="E96" s="49">
        <v>40</v>
      </c>
      <c r="F96" s="50">
        <v>951063</v>
      </c>
      <c r="G96" s="134">
        <v>307.5</v>
      </c>
      <c r="H96" s="176"/>
      <c r="I96" s="58">
        <f t="shared" si="3"/>
        <v>215.25</v>
      </c>
      <c r="J96" s="58">
        <f t="shared" si="4"/>
        <v>261.375</v>
      </c>
      <c r="K96" s="58">
        <f t="shared" si="5"/>
        <v>138.375</v>
      </c>
    </row>
    <row r="97" s="155" customFormat="1" ht="15.75" spans="1:11">
      <c r="A97" s="118" t="s">
        <v>423</v>
      </c>
      <c r="B97" s="41" t="s">
        <v>220</v>
      </c>
      <c r="C97" s="41" t="s">
        <v>424</v>
      </c>
      <c r="D97" s="42">
        <v>1.37795275590551</v>
      </c>
      <c r="E97" s="52">
        <v>35</v>
      </c>
      <c r="F97" s="53">
        <v>951065</v>
      </c>
      <c r="G97" s="58">
        <v>307.5</v>
      </c>
      <c r="H97" s="177"/>
      <c r="I97" s="58">
        <f t="shared" si="3"/>
        <v>215.25</v>
      </c>
      <c r="J97" s="58">
        <f t="shared" si="4"/>
        <v>261.375</v>
      </c>
      <c r="K97" s="58">
        <f t="shared" si="5"/>
        <v>138.375</v>
      </c>
    </row>
    <row r="98" s="155" customFormat="1" ht="15.75" spans="1:11">
      <c r="A98" s="37" t="s">
        <v>425</v>
      </c>
      <c r="B98" s="38" t="s">
        <v>74</v>
      </c>
      <c r="C98" s="38" t="s">
        <v>288</v>
      </c>
      <c r="D98" s="39">
        <v>1</v>
      </c>
      <c r="E98" s="49">
        <v>25</v>
      </c>
      <c r="F98" s="50">
        <v>9161007</v>
      </c>
      <c r="G98" s="134">
        <v>330.5</v>
      </c>
      <c r="H98" s="176"/>
      <c r="I98" s="58">
        <f t="shared" si="3"/>
        <v>231.35</v>
      </c>
      <c r="J98" s="58">
        <f t="shared" si="4"/>
        <v>280.925</v>
      </c>
      <c r="K98" s="58">
        <f t="shared" si="5"/>
        <v>148.725</v>
      </c>
    </row>
    <row r="99" s="155" customFormat="1" ht="15.75" spans="1:11">
      <c r="A99" s="118" t="s">
        <v>426</v>
      </c>
      <c r="B99" s="41" t="s">
        <v>427</v>
      </c>
      <c r="C99" s="41" t="s">
        <v>321</v>
      </c>
      <c r="D99" s="42">
        <v>1</v>
      </c>
      <c r="E99" s="52">
        <v>25</v>
      </c>
      <c r="F99" s="53">
        <v>951060</v>
      </c>
      <c r="G99" s="58">
        <v>319.5</v>
      </c>
      <c r="H99" s="177"/>
      <c r="I99" s="58">
        <f t="shared" si="3"/>
        <v>223.65</v>
      </c>
      <c r="J99" s="58">
        <f t="shared" si="4"/>
        <v>271.575</v>
      </c>
      <c r="K99" s="58">
        <f t="shared" si="5"/>
        <v>143.775</v>
      </c>
    </row>
    <row r="100" s="155" customFormat="1" ht="15.75" spans="1:11">
      <c r="A100" s="37" t="s">
        <v>428</v>
      </c>
      <c r="B100" s="38" t="s">
        <v>145</v>
      </c>
      <c r="C100" s="38" t="s">
        <v>321</v>
      </c>
      <c r="D100" s="39">
        <v>1.37795275590551</v>
      </c>
      <c r="E100" s="49">
        <v>35</v>
      </c>
      <c r="F100" s="50">
        <v>951075</v>
      </c>
      <c r="G100" s="134">
        <v>319.5</v>
      </c>
      <c r="H100" s="176"/>
      <c r="I100" s="58">
        <f t="shared" si="3"/>
        <v>223.65</v>
      </c>
      <c r="J100" s="58">
        <f t="shared" si="4"/>
        <v>271.575</v>
      </c>
      <c r="K100" s="58">
        <f t="shared" si="5"/>
        <v>143.775</v>
      </c>
    </row>
    <row r="101" s="155" customFormat="1" ht="15.75" spans="1:11">
      <c r="A101" s="118" t="s">
        <v>429</v>
      </c>
      <c r="B101" s="41" t="s">
        <v>222</v>
      </c>
      <c r="C101" s="41" t="s">
        <v>321</v>
      </c>
      <c r="D101" s="42">
        <v>1.5748031496063</v>
      </c>
      <c r="E101" s="52">
        <v>40</v>
      </c>
      <c r="F101" s="53">
        <v>951069</v>
      </c>
      <c r="G101" s="58">
        <v>262.5</v>
      </c>
      <c r="H101" s="177"/>
      <c r="I101" s="58">
        <f t="shared" si="3"/>
        <v>183.75</v>
      </c>
      <c r="J101" s="58">
        <f t="shared" si="4"/>
        <v>223.125</v>
      </c>
      <c r="K101" s="58">
        <f t="shared" si="5"/>
        <v>118.125</v>
      </c>
    </row>
    <row r="102" s="155" customFormat="1" ht="15.75" spans="1:11">
      <c r="A102" s="37" t="s">
        <v>430</v>
      </c>
      <c r="B102" s="38" t="s">
        <v>222</v>
      </c>
      <c r="C102" s="38" t="s">
        <v>431</v>
      </c>
      <c r="D102" s="39">
        <v>0.984251968503937</v>
      </c>
      <c r="E102" s="49">
        <v>25</v>
      </c>
      <c r="F102" s="50">
        <v>951022</v>
      </c>
      <c r="G102" s="134">
        <v>319.5</v>
      </c>
      <c r="H102" s="176"/>
      <c r="I102" s="58">
        <f t="shared" si="3"/>
        <v>223.65</v>
      </c>
      <c r="J102" s="58">
        <f t="shared" si="4"/>
        <v>271.575</v>
      </c>
      <c r="K102" s="58">
        <f t="shared" si="5"/>
        <v>143.775</v>
      </c>
    </row>
    <row r="103" s="155" customFormat="1" ht="31.5" spans="1:11">
      <c r="A103" s="118" t="s">
        <v>432</v>
      </c>
      <c r="B103" s="41" t="s">
        <v>230</v>
      </c>
      <c r="C103" s="41" t="s">
        <v>433</v>
      </c>
      <c r="D103" s="42" t="s">
        <v>434</v>
      </c>
      <c r="E103" s="52" t="s">
        <v>435</v>
      </c>
      <c r="F103" s="53">
        <v>951035</v>
      </c>
      <c r="G103" s="58">
        <v>319.5</v>
      </c>
      <c r="H103" s="177"/>
      <c r="I103" s="58">
        <f t="shared" si="3"/>
        <v>223.65</v>
      </c>
      <c r="J103" s="58">
        <f t="shared" si="4"/>
        <v>271.575</v>
      </c>
      <c r="K103" s="58">
        <f t="shared" si="5"/>
        <v>143.775</v>
      </c>
    </row>
    <row r="104" s="155" customFormat="1" ht="15.75" spans="1:11">
      <c r="A104" s="37" t="s">
        <v>436</v>
      </c>
      <c r="B104" s="38" t="s">
        <v>149</v>
      </c>
      <c r="C104" s="38" t="s">
        <v>333</v>
      </c>
      <c r="D104" s="39" t="s">
        <v>434</v>
      </c>
      <c r="E104" s="49" t="s">
        <v>435</v>
      </c>
      <c r="F104" s="50">
        <v>951037</v>
      </c>
      <c r="G104" s="134">
        <v>319.5</v>
      </c>
      <c r="H104" s="176"/>
      <c r="I104" s="58">
        <f t="shared" si="3"/>
        <v>223.65</v>
      </c>
      <c r="J104" s="58">
        <f t="shared" si="4"/>
        <v>271.575</v>
      </c>
      <c r="K104" s="58">
        <f t="shared" si="5"/>
        <v>143.775</v>
      </c>
    </row>
    <row r="105" s="155" customFormat="1" ht="15.75" spans="1:11">
      <c r="A105" s="118" t="s">
        <v>437</v>
      </c>
      <c r="B105" s="41" t="s">
        <v>397</v>
      </c>
      <c r="C105" s="41" t="s">
        <v>288</v>
      </c>
      <c r="D105" s="42">
        <v>1.2</v>
      </c>
      <c r="E105" s="52">
        <v>30</v>
      </c>
      <c r="F105" s="53">
        <v>951604</v>
      </c>
      <c r="G105" s="58">
        <v>330.5</v>
      </c>
      <c r="H105" s="177"/>
      <c r="I105" s="58">
        <f t="shared" si="3"/>
        <v>231.35</v>
      </c>
      <c r="J105" s="58">
        <f t="shared" si="4"/>
        <v>280.925</v>
      </c>
      <c r="K105" s="58">
        <f t="shared" si="5"/>
        <v>148.725</v>
      </c>
    </row>
    <row r="106" s="155" customFormat="1" ht="31.5" spans="1:11">
      <c r="A106" s="37" t="s">
        <v>438</v>
      </c>
      <c r="B106" s="38" t="s">
        <v>174</v>
      </c>
      <c r="C106" s="38" t="s">
        <v>321</v>
      </c>
      <c r="D106" s="39" t="s">
        <v>434</v>
      </c>
      <c r="E106" s="49" t="s">
        <v>435</v>
      </c>
      <c r="F106" s="50">
        <v>951602</v>
      </c>
      <c r="G106" s="134">
        <v>319.5</v>
      </c>
      <c r="H106" s="176" t="s">
        <v>203</v>
      </c>
      <c r="I106" s="58">
        <f t="shared" si="3"/>
        <v>223.65</v>
      </c>
      <c r="J106" s="58">
        <f t="shared" si="4"/>
        <v>271.575</v>
      </c>
      <c r="K106" s="58">
        <f t="shared" si="5"/>
        <v>143.775</v>
      </c>
    </row>
    <row r="107" s="155" customFormat="1" ht="15.75" spans="1:11">
      <c r="A107" s="118" t="s">
        <v>439</v>
      </c>
      <c r="B107" s="41" t="s">
        <v>440</v>
      </c>
      <c r="C107" s="41" t="s">
        <v>326</v>
      </c>
      <c r="D107" s="42">
        <v>1.4</v>
      </c>
      <c r="E107" s="52">
        <v>35</v>
      </c>
      <c r="F107" s="53">
        <v>951663</v>
      </c>
      <c r="G107" s="58">
        <v>319.5</v>
      </c>
      <c r="H107" s="177"/>
      <c r="I107" s="58">
        <f t="shared" si="3"/>
        <v>223.65</v>
      </c>
      <c r="J107" s="58">
        <f t="shared" si="4"/>
        <v>271.575</v>
      </c>
      <c r="K107" s="58">
        <f t="shared" si="5"/>
        <v>143.775</v>
      </c>
    </row>
    <row r="108" s="155" customFormat="1" ht="15.75" spans="1:11">
      <c r="A108" s="37" t="s">
        <v>441</v>
      </c>
      <c r="B108" s="38" t="s">
        <v>442</v>
      </c>
      <c r="C108" s="38" t="s">
        <v>443</v>
      </c>
      <c r="D108" s="39" t="s">
        <v>444</v>
      </c>
      <c r="E108" s="49" t="s">
        <v>445</v>
      </c>
      <c r="F108" s="50">
        <v>951668</v>
      </c>
      <c r="G108" s="134">
        <v>376</v>
      </c>
      <c r="H108" s="176"/>
      <c r="I108" s="58">
        <f t="shared" si="3"/>
        <v>263.2</v>
      </c>
      <c r="J108" s="58">
        <f t="shared" si="4"/>
        <v>319.6</v>
      </c>
      <c r="K108" s="58">
        <f t="shared" si="5"/>
        <v>169.2</v>
      </c>
    </row>
    <row r="109" s="154" customFormat="1" ht="15.75" spans="1:11">
      <c r="A109" s="118" t="s">
        <v>446</v>
      </c>
      <c r="B109" s="41" t="s">
        <v>127</v>
      </c>
      <c r="C109" s="41" t="s">
        <v>321</v>
      </c>
      <c r="D109" s="42" t="s">
        <v>447</v>
      </c>
      <c r="E109" s="52" t="s">
        <v>445</v>
      </c>
      <c r="F109" s="53">
        <v>951677</v>
      </c>
      <c r="G109" s="58">
        <v>351.5</v>
      </c>
      <c r="H109" s="177" t="s">
        <v>203</v>
      </c>
      <c r="I109" s="58">
        <f t="shared" si="3"/>
        <v>246.05</v>
      </c>
      <c r="J109" s="58">
        <f t="shared" si="4"/>
        <v>298.775</v>
      </c>
      <c r="K109" s="58">
        <f t="shared" si="5"/>
        <v>158.175</v>
      </c>
    </row>
    <row r="110" s="155" customFormat="1" ht="15.75" spans="1:11">
      <c r="A110" s="37" t="s">
        <v>448</v>
      </c>
      <c r="B110" s="38" t="s">
        <v>46</v>
      </c>
      <c r="C110" s="38" t="s">
        <v>321</v>
      </c>
      <c r="D110" s="39" t="s">
        <v>449</v>
      </c>
      <c r="E110" s="49" t="s">
        <v>403</v>
      </c>
      <c r="F110" s="50">
        <v>951677</v>
      </c>
      <c r="G110" s="134">
        <v>351.5</v>
      </c>
      <c r="H110" s="176" t="s">
        <v>203</v>
      </c>
      <c r="I110" s="58">
        <f t="shared" si="3"/>
        <v>246.05</v>
      </c>
      <c r="J110" s="58">
        <f t="shared" si="4"/>
        <v>298.775</v>
      </c>
      <c r="K110" s="58">
        <f t="shared" si="5"/>
        <v>158.175</v>
      </c>
    </row>
    <row r="111" s="154" customFormat="1" ht="15.75" spans="1:11">
      <c r="A111" s="118" t="s">
        <v>448</v>
      </c>
      <c r="B111" s="41" t="s">
        <v>46</v>
      </c>
      <c r="C111" s="41" t="s">
        <v>321</v>
      </c>
      <c r="D111" s="42" t="s">
        <v>450</v>
      </c>
      <c r="E111" s="52" t="s">
        <v>451</v>
      </c>
      <c r="F111" s="53">
        <v>951603</v>
      </c>
      <c r="G111" s="58">
        <v>351.5</v>
      </c>
      <c r="H111" s="177" t="s">
        <v>203</v>
      </c>
      <c r="I111" s="58">
        <f t="shared" si="3"/>
        <v>246.05</v>
      </c>
      <c r="J111" s="58">
        <f t="shared" si="4"/>
        <v>298.775</v>
      </c>
      <c r="K111" s="58">
        <f t="shared" si="5"/>
        <v>158.175</v>
      </c>
    </row>
    <row r="112" s="154" customFormat="1" ht="15.75" spans="1:11">
      <c r="A112" s="37" t="s">
        <v>452</v>
      </c>
      <c r="B112" s="38" t="s">
        <v>127</v>
      </c>
      <c r="C112" s="38" t="s">
        <v>326</v>
      </c>
      <c r="D112" s="39">
        <v>0.8</v>
      </c>
      <c r="E112" s="49">
        <v>20</v>
      </c>
      <c r="F112" s="50">
        <v>951664</v>
      </c>
      <c r="G112" s="134">
        <v>353.5</v>
      </c>
      <c r="H112" s="176" t="s">
        <v>203</v>
      </c>
      <c r="I112" s="58">
        <f t="shared" si="3"/>
        <v>247.45</v>
      </c>
      <c r="J112" s="58">
        <f t="shared" si="4"/>
        <v>300.475</v>
      </c>
      <c r="K112" s="58">
        <f t="shared" si="5"/>
        <v>159.075</v>
      </c>
    </row>
    <row r="113" s="155" customFormat="1" ht="15.75" spans="1:11">
      <c r="A113" s="118" t="s">
        <v>453</v>
      </c>
      <c r="B113" s="41" t="s">
        <v>46</v>
      </c>
      <c r="C113" s="41" t="s">
        <v>321</v>
      </c>
      <c r="D113" s="42">
        <v>1.4</v>
      </c>
      <c r="E113" s="52">
        <v>35</v>
      </c>
      <c r="F113" s="53">
        <v>951678</v>
      </c>
      <c r="G113" s="58">
        <v>376</v>
      </c>
      <c r="H113" s="177" t="s">
        <v>203</v>
      </c>
      <c r="I113" s="58">
        <f t="shared" si="3"/>
        <v>263.2</v>
      </c>
      <c r="J113" s="58">
        <f t="shared" si="4"/>
        <v>319.6</v>
      </c>
      <c r="K113" s="58">
        <f t="shared" si="5"/>
        <v>169.2</v>
      </c>
    </row>
    <row r="114" s="155" customFormat="1" ht="15.75" spans="1:11">
      <c r="A114" s="37" t="s">
        <v>454</v>
      </c>
      <c r="B114" s="38" t="s">
        <v>455</v>
      </c>
      <c r="C114" s="38" t="s">
        <v>288</v>
      </c>
      <c r="D114" s="39">
        <v>1.18110236220472</v>
      </c>
      <c r="E114" s="49">
        <v>30</v>
      </c>
      <c r="F114" s="50">
        <v>951025</v>
      </c>
      <c r="G114" s="134">
        <v>319.5</v>
      </c>
      <c r="H114" s="176"/>
      <c r="I114" s="58">
        <f t="shared" si="3"/>
        <v>223.65</v>
      </c>
      <c r="J114" s="58">
        <f t="shared" si="4"/>
        <v>271.575</v>
      </c>
      <c r="K114" s="58">
        <f t="shared" si="5"/>
        <v>143.775</v>
      </c>
    </row>
    <row r="115" s="156" customFormat="1" ht="15.75" spans="1:11">
      <c r="A115" s="118" t="s">
        <v>456</v>
      </c>
      <c r="B115" s="41" t="s">
        <v>457</v>
      </c>
      <c r="C115" s="41" t="s">
        <v>431</v>
      </c>
      <c r="D115" s="42" t="s">
        <v>458</v>
      </c>
      <c r="E115" s="52" t="s">
        <v>459</v>
      </c>
      <c r="F115" s="53">
        <v>951026</v>
      </c>
      <c r="G115" s="58">
        <v>319.5</v>
      </c>
      <c r="H115" s="177"/>
      <c r="I115" s="58">
        <f t="shared" si="3"/>
        <v>223.65</v>
      </c>
      <c r="J115" s="58">
        <f t="shared" si="4"/>
        <v>271.575</v>
      </c>
      <c r="K115" s="58">
        <f t="shared" si="5"/>
        <v>143.775</v>
      </c>
    </row>
    <row r="116" s="155" customFormat="1" ht="15.75" spans="1:11">
      <c r="A116" s="37" t="s">
        <v>460</v>
      </c>
      <c r="B116" s="38" t="s">
        <v>241</v>
      </c>
      <c r="C116" s="38" t="s">
        <v>330</v>
      </c>
      <c r="D116" s="39">
        <v>1.18110236220472</v>
      </c>
      <c r="E116" s="49">
        <v>30</v>
      </c>
      <c r="F116" s="50">
        <v>951027</v>
      </c>
      <c r="G116" s="134">
        <v>330.5</v>
      </c>
      <c r="H116" s="176"/>
      <c r="I116" s="58">
        <f t="shared" si="3"/>
        <v>231.35</v>
      </c>
      <c r="J116" s="58">
        <f t="shared" si="4"/>
        <v>280.925</v>
      </c>
      <c r="K116" s="58">
        <f t="shared" si="5"/>
        <v>148.725</v>
      </c>
    </row>
    <row r="117" s="155" customFormat="1" ht="15.75" spans="1:11">
      <c r="A117" s="118" t="s">
        <v>461</v>
      </c>
      <c r="B117" s="41" t="s">
        <v>241</v>
      </c>
      <c r="C117" s="41" t="s">
        <v>330</v>
      </c>
      <c r="D117" s="42">
        <v>1.18110236220472</v>
      </c>
      <c r="E117" s="52">
        <v>30</v>
      </c>
      <c r="F117" s="53">
        <v>951002</v>
      </c>
      <c r="G117" s="58">
        <v>330.5</v>
      </c>
      <c r="H117" s="177"/>
      <c r="I117" s="58">
        <f t="shared" si="3"/>
        <v>231.35</v>
      </c>
      <c r="J117" s="58">
        <f t="shared" si="4"/>
        <v>280.925</v>
      </c>
      <c r="K117" s="58">
        <f t="shared" si="5"/>
        <v>148.725</v>
      </c>
    </row>
    <row r="118" s="156" customFormat="1" ht="15.75" spans="1:11">
      <c r="A118" s="37" t="s">
        <v>462</v>
      </c>
      <c r="B118" s="38" t="s">
        <v>463</v>
      </c>
      <c r="C118" s="38" t="s">
        <v>321</v>
      </c>
      <c r="D118" s="39" t="s">
        <v>434</v>
      </c>
      <c r="E118" s="49" t="s">
        <v>435</v>
      </c>
      <c r="F118" s="50">
        <v>951077</v>
      </c>
      <c r="G118" s="134">
        <v>330.5</v>
      </c>
      <c r="H118" s="176"/>
      <c r="I118" s="58">
        <f t="shared" si="3"/>
        <v>231.35</v>
      </c>
      <c r="J118" s="58">
        <f t="shared" si="4"/>
        <v>280.925</v>
      </c>
      <c r="K118" s="58">
        <f t="shared" si="5"/>
        <v>148.725</v>
      </c>
    </row>
    <row r="119" s="156" customFormat="1" ht="15.75" spans="1:11">
      <c r="A119" s="118" t="s">
        <v>464</v>
      </c>
      <c r="B119" s="41" t="s">
        <v>465</v>
      </c>
      <c r="C119" s="41" t="s">
        <v>321</v>
      </c>
      <c r="D119" s="42" t="s">
        <v>434</v>
      </c>
      <c r="E119" s="52" t="s">
        <v>435</v>
      </c>
      <c r="F119" s="53">
        <v>951078</v>
      </c>
      <c r="G119" s="58">
        <v>330.5</v>
      </c>
      <c r="H119" s="177"/>
      <c r="I119" s="58">
        <f t="shared" si="3"/>
        <v>231.35</v>
      </c>
      <c r="J119" s="58">
        <f t="shared" si="4"/>
        <v>280.925</v>
      </c>
      <c r="K119" s="58">
        <f t="shared" si="5"/>
        <v>148.725</v>
      </c>
    </row>
    <row r="120" s="156" customFormat="1" ht="15.75" spans="1:11">
      <c r="A120" s="37" t="s">
        <v>466</v>
      </c>
      <c r="B120" s="38" t="s">
        <v>467</v>
      </c>
      <c r="C120" s="38" t="s">
        <v>321</v>
      </c>
      <c r="D120" s="39">
        <v>1.2</v>
      </c>
      <c r="E120" s="49">
        <v>30</v>
      </c>
      <c r="F120" s="50">
        <v>951092</v>
      </c>
      <c r="G120" s="134">
        <v>353.5</v>
      </c>
      <c r="H120" s="176"/>
      <c r="I120" s="58">
        <f t="shared" si="3"/>
        <v>247.45</v>
      </c>
      <c r="J120" s="58">
        <f t="shared" si="4"/>
        <v>300.475</v>
      </c>
      <c r="K120" s="58">
        <f t="shared" si="5"/>
        <v>159.075</v>
      </c>
    </row>
    <row r="121" s="156" customFormat="1" ht="15.75" spans="1:11">
      <c r="A121" s="118" t="s">
        <v>468</v>
      </c>
      <c r="B121" s="41" t="s">
        <v>467</v>
      </c>
      <c r="C121" s="41" t="s">
        <v>321</v>
      </c>
      <c r="D121" s="42" t="s">
        <v>469</v>
      </c>
      <c r="E121" s="52" t="s">
        <v>470</v>
      </c>
      <c r="F121" s="53">
        <v>951081</v>
      </c>
      <c r="G121" s="58">
        <v>353.5</v>
      </c>
      <c r="H121" s="177"/>
      <c r="I121" s="58">
        <f t="shared" si="3"/>
        <v>247.45</v>
      </c>
      <c r="J121" s="58">
        <f t="shared" si="4"/>
        <v>300.475</v>
      </c>
      <c r="K121" s="58">
        <f t="shared" si="5"/>
        <v>159.075</v>
      </c>
    </row>
    <row r="122" s="156" customFormat="1" ht="15.75" spans="1:11">
      <c r="A122" s="37" t="s">
        <v>471</v>
      </c>
      <c r="B122" s="38" t="s">
        <v>304</v>
      </c>
      <c r="C122" s="38" t="s">
        <v>472</v>
      </c>
      <c r="D122" s="39">
        <v>1.2</v>
      </c>
      <c r="E122" s="49">
        <v>30</v>
      </c>
      <c r="F122" s="50">
        <v>951685</v>
      </c>
      <c r="G122" s="134">
        <v>319.5</v>
      </c>
      <c r="H122" s="176" t="s">
        <v>203</v>
      </c>
      <c r="I122" s="58">
        <f t="shared" si="3"/>
        <v>223.65</v>
      </c>
      <c r="J122" s="58">
        <f t="shared" si="4"/>
        <v>271.575</v>
      </c>
      <c r="K122" s="58">
        <f t="shared" si="5"/>
        <v>143.775</v>
      </c>
    </row>
    <row r="123" s="156" customFormat="1" ht="15.75" spans="1:11">
      <c r="A123" s="118" t="s">
        <v>473</v>
      </c>
      <c r="B123" s="41" t="s">
        <v>263</v>
      </c>
      <c r="C123" s="41" t="s">
        <v>288</v>
      </c>
      <c r="D123" s="42" t="s">
        <v>469</v>
      </c>
      <c r="E123" s="52" t="s">
        <v>470</v>
      </c>
      <c r="F123" s="53">
        <v>951686</v>
      </c>
      <c r="G123" s="58">
        <v>335.5</v>
      </c>
      <c r="H123" s="177" t="s">
        <v>203</v>
      </c>
      <c r="I123" s="58">
        <f t="shared" si="3"/>
        <v>234.85</v>
      </c>
      <c r="J123" s="58">
        <f t="shared" si="4"/>
        <v>285.175</v>
      </c>
      <c r="K123" s="58">
        <f t="shared" si="5"/>
        <v>150.975</v>
      </c>
    </row>
    <row r="124" s="155" customFormat="1" ht="15.75" spans="1:11">
      <c r="A124" s="37" t="s">
        <v>474</v>
      </c>
      <c r="B124" s="38" t="s">
        <v>475</v>
      </c>
      <c r="C124" s="38" t="s">
        <v>288</v>
      </c>
      <c r="D124" s="39">
        <v>1.18110236220472</v>
      </c>
      <c r="E124" s="49">
        <v>30</v>
      </c>
      <c r="F124" s="50">
        <v>951025</v>
      </c>
      <c r="G124" s="134">
        <v>319.5</v>
      </c>
      <c r="H124" s="176"/>
      <c r="I124" s="58">
        <f t="shared" si="3"/>
        <v>223.65</v>
      </c>
      <c r="J124" s="58">
        <f t="shared" si="4"/>
        <v>271.575</v>
      </c>
      <c r="K124" s="58">
        <f t="shared" si="5"/>
        <v>143.775</v>
      </c>
    </row>
    <row r="125" s="155" customFormat="1" ht="15.75" spans="1:11">
      <c r="A125" s="118" t="s">
        <v>476</v>
      </c>
      <c r="B125" s="41" t="s">
        <v>477</v>
      </c>
      <c r="C125" s="41" t="s">
        <v>288</v>
      </c>
      <c r="D125" s="42">
        <v>1.18110236220472</v>
      </c>
      <c r="E125" s="52">
        <v>30</v>
      </c>
      <c r="F125" s="53">
        <v>951095</v>
      </c>
      <c r="G125" s="58">
        <v>421.5</v>
      </c>
      <c r="H125" s="177"/>
      <c r="I125" s="58">
        <f t="shared" si="3"/>
        <v>295.05</v>
      </c>
      <c r="J125" s="58">
        <f t="shared" si="4"/>
        <v>358.275</v>
      </c>
      <c r="K125" s="58">
        <f t="shared" si="5"/>
        <v>189.675</v>
      </c>
    </row>
    <row r="126" s="155" customFormat="1" ht="15.75" spans="1:11">
      <c r="A126" s="37" t="s">
        <v>478</v>
      </c>
      <c r="B126" s="38" t="s">
        <v>182</v>
      </c>
      <c r="C126" s="38" t="s">
        <v>330</v>
      </c>
      <c r="D126" s="39">
        <v>1.6</v>
      </c>
      <c r="E126" s="49">
        <v>40</v>
      </c>
      <c r="F126" s="50">
        <v>951066</v>
      </c>
      <c r="G126" s="134">
        <v>421.5</v>
      </c>
      <c r="H126" s="176"/>
      <c r="I126" s="58">
        <f t="shared" si="3"/>
        <v>295.05</v>
      </c>
      <c r="J126" s="58">
        <f t="shared" si="4"/>
        <v>358.275</v>
      </c>
      <c r="K126" s="58">
        <f t="shared" si="5"/>
        <v>189.675</v>
      </c>
    </row>
    <row r="127" s="155" customFormat="1" ht="15.75" spans="1:11">
      <c r="A127" s="118" t="s">
        <v>479</v>
      </c>
      <c r="B127" s="41" t="s">
        <v>480</v>
      </c>
      <c r="C127" s="41" t="s">
        <v>288</v>
      </c>
      <c r="D127" s="42">
        <v>1.18110236220472</v>
      </c>
      <c r="E127" s="52">
        <v>30</v>
      </c>
      <c r="F127" s="53">
        <v>951046</v>
      </c>
      <c r="G127" s="58">
        <v>353.5</v>
      </c>
      <c r="H127" s="177"/>
      <c r="I127" s="58">
        <f t="shared" si="3"/>
        <v>247.45</v>
      </c>
      <c r="J127" s="58">
        <f t="shared" si="4"/>
        <v>300.475</v>
      </c>
      <c r="K127" s="58">
        <f t="shared" si="5"/>
        <v>159.075</v>
      </c>
    </row>
    <row r="128" s="155" customFormat="1" ht="15.75" spans="1:11">
      <c r="A128" s="37" t="s">
        <v>481</v>
      </c>
      <c r="B128" s="38" t="s">
        <v>482</v>
      </c>
      <c r="C128" s="38" t="s">
        <v>326</v>
      </c>
      <c r="D128" s="39">
        <v>1.5</v>
      </c>
      <c r="E128" s="49">
        <v>40</v>
      </c>
      <c r="F128" s="50">
        <v>951666</v>
      </c>
      <c r="G128" s="134">
        <v>353.5</v>
      </c>
      <c r="H128" s="176" t="s">
        <v>260</v>
      </c>
      <c r="I128" s="58">
        <f t="shared" si="3"/>
        <v>247.45</v>
      </c>
      <c r="J128" s="58">
        <f t="shared" si="4"/>
        <v>300.475</v>
      </c>
      <c r="K128" s="58">
        <f t="shared" si="5"/>
        <v>159.075</v>
      </c>
    </row>
    <row r="129" s="155" customFormat="1" ht="15.75" spans="1:11">
      <c r="A129" s="118" t="s">
        <v>483</v>
      </c>
      <c r="B129" s="41" t="s">
        <v>46</v>
      </c>
      <c r="C129" s="41" t="s">
        <v>326</v>
      </c>
      <c r="D129" s="42">
        <v>1.2</v>
      </c>
      <c r="E129" s="52">
        <v>30</v>
      </c>
      <c r="F129" s="53">
        <v>951666</v>
      </c>
      <c r="G129" s="58">
        <v>353.5</v>
      </c>
      <c r="H129" s="177" t="s">
        <v>260</v>
      </c>
      <c r="I129" s="58">
        <f t="shared" si="3"/>
        <v>247.45</v>
      </c>
      <c r="J129" s="58">
        <f t="shared" si="4"/>
        <v>300.475</v>
      </c>
      <c r="K129" s="58">
        <f t="shared" si="5"/>
        <v>159.075</v>
      </c>
    </row>
    <row r="130" s="155" customFormat="1" ht="15.75" spans="1:11">
      <c r="A130" s="37" t="s">
        <v>484</v>
      </c>
      <c r="B130" s="38" t="s">
        <v>485</v>
      </c>
      <c r="C130" s="38" t="s">
        <v>330</v>
      </c>
      <c r="D130" s="39">
        <v>1.18110236220472</v>
      </c>
      <c r="E130" s="49">
        <v>30</v>
      </c>
      <c r="F130" s="50">
        <v>951042</v>
      </c>
      <c r="G130" s="134">
        <v>364.5</v>
      </c>
      <c r="H130" s="176"/>
      <c r="I130" s="58">
        <f t="shared" si="3"/>
        <v>255.15</v>
      </c>
      <c r="J130" s="58">
        <f t="shared" si="4"/>
        <v>309.825</v>
      </c>
      <c r="K130" s="58">
        <f t="shared" si="5"/>
        <v>164.025</v>
      </c>
    </row>
    <row r="131" s="155" customFormat="1" ht="15.75" spans="1:11">
      <c r="A131" s="118" t="s">
        <v>486</v>
      </c>
      <c r="B131" s="41" t="s">
        <v>487</v>
      </c>
      <c r="C131" s="41" t="s">
        <v>330</v>
      </c>
      <c r="D131" s="42">
        <v>1.4</v>
      </c>
      <c r="E131" s="52">
        <v>35</v>
      </c>
      <c r="F131" s="53">
        <v>951088</v>
      </c>
      <c r="G131" s="58">
        <v>364.5</v>
      </c>
      <c r="H131" s="177"/>
      <c r="I131" s="58">
        <f t="shared" si="3"/>
        <v>255.15</v>
      </c>
      <c r="J131" s="58">
        <f t="shared" si="4"/>
        <v>309.825</v>
      </c>
      <c r="K131" s="58">
        <f t="shared" si="5"/>
        <v>164.025</v>
      </c>
    </row>
    <row r="132" s="155" customFormat="1" ht="15.75" spans="1:11">
      <c r="A132" s="37" t="s">
        <v>488</v>
      </c>
      <c r="B132" s="38" t="s">
        <v>387</v>
      </c>
      <c r="C132" s="38" t="s">
        <v>358</v>
      </c>
      <c r="D132" s="39">
        <v>1.5</v>
      </c>
      <c r="E132" s="49">
        <v>40</v>
      </c>
      <c r="F132" s="50">
        <v>951683</v>
      </c>
      <c r="G132" s="134">
        <v>446.5</v>
      </c>
      <c r="H132" s="176"/>
      <c r="I132" s="58">
        <f t="shared" ref="I132:I195" si="6">G132*0.7</f>
        <v>312.55</v>
      </c>
      <c r="J132" s="58">
        <f t="shared" ref="J132:J195" si="7">G132*0.85</f>
        <v>379.525</v>
      </c>
      <c r="K132" s="58">
        <f t="shared" ref="K132:K195" si="8">G132*0.45</f>
        <v>200.925</v>
      </c>
    </row>
    <row r="133" s="155" customFormat="1" ht="15.75" spans="1:11">
      <c r="A133" s="118" t="s">
        <v>489</v>
      </c>
      <c r="B133" s="41" t="s">
        <v>442</v>
      </c>
      <c r="C133" s="41" t="s">
        <v>358</v>
      </c>
      <c r="D133" s="42">
        <v>1.5</v>
      </c>
      <c r="E133" s="52">
        <v>40</v>
      </c>
      <c r="F133" s="53">
        <v>951683</v>
      </c>
      <c r="G133" s="58">
        <v>446.5</v>
      </c>
      <c r="H133" s="177"/>
      <c r="I133" s="58">
        <f t="shared" si="6"/>
        <v>312.55</v>
      </c>
      <c r="J133" s="58">
        <f t="shared" si="7"/>
        <v>379.525</v>
      </c>
      <c r="K133" s="58">
        <f t="shared" si="8"/>
        <v>200.925</v>
      </c>
    </row>
    <row r="134" s="155" customFormat="1" ht="15.75" spans="1:11">
      <c r="A134" s="37" t="s">
        <v>490</v>
      </c>
      <c r="B134" s="38" t="s">
        <v>387</v>
      </c>
      <c r="C134" s="38" t="s">
        <v>358</v>
      </c>
      <c r="D134" s="39">
        <v>1.5</v>
      </c>
      <c r="E134" s="49">
        <v>40</v>
      </c>
      <c r="F134" s="50">
        <v>951684</v>
      </c>
      <c r="G134" s="134">
        <v>446.5</v>
      </c>
      <c r="H134" s="176"/>
      <c r="I134" s="58">
        <f t="shared" si="6"/>
        <v>312.55</v>
      </c>
      <c r="J134" s="58">
        <f t="shared" si="7"/>
        <v>379.525</v>
      </c>
      <c r="K134" s="58">
        <f t="shared" si="8"/>
        <v>200.925</v>
      </c>
    </row>
    <row r="135" s="155" customFormat="1" ht="15.75" spans="1:11">
      <c r="A135" s="118" t="s">
        <v>491</v>
      </c>
      <c r="B135" s="41" t="s">
        <v>46</v>
      </c>
      <c r="C135" s="41" t="s">
        <v>358</v>
      </c>
      <c r="D135" s="42">
        <v>1.5</v>
      </c>
      <c r="E135" s="52">
        <v>40</v>
      </c>
      <c r="F135" s="53">
        <v>951684</v>
      </c>
      <c r="G135" s="58">
        <v>446.5</v>
      </c>
      <c r="H135" s="177" t="s">
        <v>203</v>
      </c>
      <c r="I135" s="58">
        <f t="shared" si="6"/>
        <v>312.55</v>
      </c>
      <c r="J135" s="58">
        <f t="shared" si="7"/>
        <v>379.525</v>
      </c>
      <c r="K135" s="58">
        <f t="shared" si="8"/>
        <v>200.925</v>
      </c>
    </row>
    <row r="136" s="155" customFormat="1" ht="15.75" spans="1:11">
      <c r="A136" s="37" t="s">
        <v>492</v>
      </c>
      <c r="B136" s="38" t="s">
        <v>493</v>
      </c>
      <c r="C136" s="38" t="s">
        <v>288</v>
      </c>
      <c r="D136" s="39">
        <v>1.18110236220472</v>
      </c>
      <c r="E136" s="49">
        <v>30</v>
      </c>
      <c r="F136" s="50">
        <v>951076</v>
      </c>
      <c r="G136" s="134">
        <v>353.5</v>
      </c>
      <c r="H136" s="176"/>
      <c r="I136" s="58">
        <f t="shared" si="6"/>
        <v>247.45</v>
      </c>
      <c r="J136" s="58">
        <f t="shared" si="7"/>
        <v>300.475</v>
      </c>
      <c r="K136" s="58">
        <f t="shared" si="8"/>
        <v>159.075</v>
      </c>
    </row>
    <row r="137" s="155" customFormat="1" ht="15.75" spans="1:11">
      <c r="A137" s="118" t="s">
        <v>494</v>
      </c>
      <c r="B137" s="41" t="s">
        <v>64</v>
      </c>
      <c r="C137" s="41" t="s">
        <v>288</v>
      </c>
      <c r="D137" s="42">
        <v>1.2</v>
      </c>
      <c r="E137" s="52">
        <v>30</v>
      </c>
      <c r="F137" s="53">
        <v>951086</v>
      </c>
      <c r="G137" s="58">
        <v>364.5</v>
      </c>
      <c r="H137" s="177"/>
      <c r="I137" s="58">
        <f t="shared" si="6"/>
        <v>255.15</v>
      </c>
      <c r="J137" s="58">
        <f t="shared" si="7"/>
        <v>309.825</v>
      </c>
      <c r="K137" s="58">
        <f t="shared" si="8"/>
        <v>164.025</v>
      </c>
    </row>
    <row r="138" ht="15" customHeight="1" spans="1:11">
      <c r="A138" s="167" t="s">
        <v>495</v>
      </c>
      <c r="B138" s="168"/>
      <c r="C138" s="168"/>
      <c r="D138" s="168"/>
      <c r="E138" s="171"/>
      <c r="F138" s="178"/>
      <c r="G138" s="173"/>
      <c r="H138" s="174"/>
      <c r="I138" s="58"/>
      <c r="J138" s="58"/>
      <c r="K138" s="58"/>
    </row>
    <row r="139" s="155" customFormat="1" ht="15.75" spans="1:11">
      <c r="A139" s="37" t="s">
        <v>496</v>
      </c>
      <c r="B139" s="38" t="s">
        <v>174</v>
      </c>
      <c r="C139" s="38" t="s">
        <v>288</v>
      </c>
      <c r="D139" s="39">
        <v>1.2</v>
      </c>
      <c r="E139" s="49">
        <v>30</v>
      </c>
      <c r="F139" s="50">
        <v>955148</v>
      </c>
      <c r="G139" s="134">
        <v>350</v>
      </c>
      <c r="H139" s="176" t="s">
        <v>203</v>
      </c>
      <c r="I139" s="58">
        <f t="shared" si="6"/>
        <v>245</v>
      </c>
      <c r="J139" s="58">
        <f t="shared" si="7"/>
        <v>297.5</v>
      </c>
      <c r="K139" s="58">
        <f t="shared" si="8"/>
        <v>157.5</v>
      </c>
    </row>
    <row r="140" s="96" customFormat="1" ht="15.75" spans="1:11">
      <c r="A140" s="40" t="s">
        <v>497</v>
      </c>
      <c r="B140" s="41" t="s">
        <v>257</v>
      </c>
      <c r="C140" s="41" t="s">
        <v>498</v>
      </c>
      <c r="D140" s="42">
        <v>1</v>
      </c>
      <c r="E140" s="52">
        <v>25</v>
      </c>
      <c r="F140" s="53">
        <v>955160</v>
      </c>
      <c r="G140" s="58">
        <v>360.5</v>
      </c>
      <c r="H140" s="177" t="s">
        <v>203</v>
      </c>
      <c r="I140" s="58">
        <f t="shared" si="6"/>
        <v>252.35</v>
      </c>
      <c r="J140" s="58">
        <f t="shared" si="7"/>
        <v>306.425</v>
      </c>
      <c r="K140" s="58">
        <f t="shared" si="8"/>
        <v>162.225</v>
      </c>
    </row>
    <row r="141" ht="15" customHeight="1" spans="1:11">
      <c r="A141" s="167" t="s">
        <v>245</v>
      </c>
      <c r="B141" s="168"/>
      <c r="C141" s="168"/>
      <c r="D141" s="168"/>
      <c r="E141" s="171"/>
      <c r="F141" s="178"/>
      <c r="G141" s="173"/>
      <c r="H141" s="174"/>
      <c r="I141" s="58"/>
      <c r="J141" s="58"/>
      <c r="K141" s="58"/>
    </row>
    <row r="142" s="96" customFormat="1" ht="15.75" spans="1:11">
      <c r="A142" s="37" t="s">
        <v>499</v>
      </c>
      <c r="B142" s="38" t="s">
        <v>301</v>
      </c>
      <c r="C142" s="38" t="s">
        <v>288</v>
      </c>
      <c r="D142" s="39">
        <v>1.37795275590551</v>
      </c>
      <c r="E142" s="49">
        <v>35</v>
      </c>
      <c r="F142" s="50">
        <v>955917</v>
      </c>
      <c r="G142" s="134">
        <v>262.5</v>
      </c>
      <c r="H142" s="176"/>
      <c r="I142" s="58">
        <f t="shared" si="6"/>
        <v>183.75</v>
      </c>
      <c r="J142" s="58">
        <f t="shared" si="7"/>
        <v>223.125</v>
      </c>
      <c r="K142" s="58">
        <f t="shared" si="8"/>
        <v>118.125</v>
      </c>
    </row>
    <row r="143" s="96" customFormat="1" ht="15.75" spans="1:11">
      <c r="A143" s="118" t="s">
        <v>500</v>
      </c>
      <c r="B143" s="41" t="s">
        <v>501</v>
      </c>
      <c r="C143" s="41" t="s">
        <v>288</v>
      </c>
      <c r="D143" s="42">
        <v>1.18110236220472</v>
      </c>
      <c r="E143" s="52">
        <v>30</v>
      </c>
      <c r="F143" s="53">
        <v>959212</v>
      </c>
      <c r="G143" s="58">
        <v>296.5</v>
      </c>
      <c r="H143" s="177"/>
      <c r="I143" s="58">
        <f t="shared" si="6"/>
        <v>207.55</v>
      </c>
      <c r="J143" s="58">
        <f t="shared" si="7"/>
        <v>252.025</v>
      </c>
      <c r="K143" s="58">
        <f t="shared" si="8"/>
        <v>133.425</v>
      </c>
    </row>
    <row r="144" s="96" customFormat="1" ht="15.75" spans="1:11">
      <c r="A144" s="37" t="s">
        <v>502</v>
      </c>
      <c r="B144" s="38" t="s">
        <v>503</v>
      </c>
      <c r="C144" s="38" t="s">
        <v>288</v>
      </c>
      <c r="D144" s="39">
        <v>1.18110236220472</v>
      </c>
      <c r="E144" s="49">
        <v>30</v>
      </c>
      <c r="F144" s="50">
        <v>959213</v>
      </c>
      <c r="G144" s="134">
        <v>307.5</v>
      </c>
      <c r="H144" s="176"/>
      <c r="I144" s="58">
        <f t="shared" si="6"/>
        <v>215.25</v>
      </c>
      <c r="J144" s="58">
        <f t="shared" si="7"/>
        <v>261.375</v>
      </c>
      <c r="K144" s="58">
        <f t="shared" si="8"/>
        <v>138.375</v>
      </c>
    </row>
    <row r="145" s="96" customFormat="1" ht="15.75" spans="1:11">
      <c r="A145" s="118" t="s">
        <v>504</v>
      </c>
      <c r="B145" s="41" t="s">
        <v>505</v>
      </c>
      <c r="C145" s="41" t="s">
        <v>288</v>
      </c>
      <c r="D145" s="42">
        <v>1.4</v>
      </c>
      <c r="E145" s="52">
        <v>35</v>
      </c>
      <c r="F145" s="53">
        <v>959226</v>
      </c>
      <c r="G145" s="58">
        <v>319.5</v>
      </c>
      <c r="H145" s="177"/>
      <c r="I145" s="58">
        <f t="shared" si="6"/>
        <v>223.65</v>
      </c>
      <c r="J145" s="58">
        <f t="shared" si="7"/>
        <v>271.575</v>
      </c>
      <c r="K145" s="58">
        <f t="shared" si="8"/>
        <v>143.775</v>
      </c>
    </row>
    <row r="146" s="157" customFormat="1" ht="15.75" spans="1:11">
      <c r="A146" s="37" t="s">
        <v>506</v>
      </c>
      <c r="B146" s="38" t="s">
        <v>257</v>
      </c>
      <c r="C146" s="38" t="s">
        <v>288</v>
      </c>
      <c r="D146" s="39">
        <v>1.2</v>
      </c>
      <c r="E146" s="49">
        <v>30</v>
      </c>
      <c r="F146" s="50">
        <v>959227</v>
      </c>
      <c r="G146" s="134">
        <v>319.5</v>
      </c>
      <c r="H146" s="176" t="s">
        <v>203</v>
      </c>
      <c r="I146" s="58">
        <f t="shared" si="6"/>
        <v>223.65</v>
      </c>
      <c r="J146" s="58">
        <f t="shared" si="7"/>
        <v>271.575</v>
      </c>
      <c r="K146" s="58">
        <f t="shared" si="8"/>
        <v>143.775</v>
      </c>
    </row>
    <row r="147" s="157" customFormat="1" ht="15.75" spans="1:11">
      <c r="A147" s="118" t="s">
        <v>507</v>
      </c>
      <c r="B147" s="41" t="s">
        <v>257</v>
      </c>
      <c r="C147" s="41" t="s">
        <v>288</v>
      </c>
      <c r="D147" s="42">
        <v>1.2</v>
      </c>
      <c r="E147" s="52">
        <v>30</v>
      </c>
      <c r="F147" s="53">
        <v>959228</v>
      </c>
      <c r="G147" s="58">
        <v>319.5</v>
      </c>
      <c r="H147" s="177" t="s">
        <v>203</v>
      </c>
      <c r="I147" s="58">
        <f t="shared" si="6"/>
        <v>223.65</v>
      </c>
      <c r="J147" s="58">
        <f t="shared" si="7"/>
        <v>271.575</v>
      </c>
      <c r="K147" s="58">
        <f t="shared" si="8"/>
        <v>143.775</v>
      </c>
    </row>
    <row r="148" s="96" customFormat="1" ht="15.75" spans="1:11">
      <c r="A148" s="37" t="s">
        <v>508</v>
      </c>
      <c r="B148" s="38" t="s">
        <v>247</v>
      </c>
      <c r="C148" s="38" t="s">
        <v>288</v>
      </c>
      <c r="D148" s="39">
        <v>1.2</v>
      </c>
      <c r="E148" s="49">
        <v>30</v>
      </c>
      <c r="F148" s="50">
        <v>959232</v>
      </c>
      <c r="G148" s="134">
        <v>262.5</v>
      </c>
      <c r="H148" s="176"/>
      <c r="I148" s="58">
        <f t="shared" si="6"/>
        <v>183.75</v>
      </c>
      <c r="J148" s="58">
        <f t="shared" si="7"/>
        <v>223.125</v>
      </c>
      <c r="K148" s="58">
        <f t="shared" si="8"/>
        <v>118.125</v>
      </c>
    </row>
    <row r="149" s="157" customFormat="1" ht="15.75" spans="1:11">
      <c r="A149" s="118" t="s">
        <v>509</v>
      </c>
      <c r="B149" s="41" t="s">
        <v>247</v>
      </c>
      <c r="C149" s="41" t="s">
        <v>330</v>
      </c>
      <c r="D149" s="42">
        <v>1.4</v>
      </c>
      <c r="E149" s="52">
        <v>35</v>
      </c>
      <c r="F149" s="53">
        <v>955027</v>
      </c>
      <c r="G149" s="58">
        <v>293</v>
      </c>
      <c r="H149" s="177"/>
      <c r="I149" s="58">
        <f t="shared" si="6"/>
        <v>205.1</v>
      </c>
      <c r="J149" s="58">
        <f t="shared" si="7"/>
        <v>249.05</v>
      </c>
      <c r="K149" s="58">
        <f t="shared" si="8"/>
        <v>131.85</v>
      </c>
    </row>
    <row r="150" s="157" customFormat="1" ht="15.75" spans="1:11">
      <c r="A150" s="37" t="s">
        <v>510</v>
      </c>
      <c r="B150" s="38" t="s">
        <v>257</v>
      </c>
      <c r="C150" s="38" t="s">
        <v>288</v>
      </c>
      <c r="D150" s="39">
        <v>1.2</v>
      </c>
      <c r="E150" s="49">
        <v>30</v>
      </c>
      <c r="F150" s="50">
        <v>955033</v>
      </c>
      <c r="G150" s="134">
        <v>273.5</v>
      </c>
      <c r="H150" s="176" t="s">
        <v>203</v>
      </c>
      <c r="I150" s="58">
        <f t="shared" si="6"/>
        <v>191.45</v>
      </c>
      <c r="J150" s="58">
        <f t="shared" si="7"/>
        <v>232.475</v>
      </c>
      <c r="K150" s="58">
        <f t="shared" si="8"/>
        <v>123.075</v>
      </c>
    </row>
    <row r="151" s="96" customFormat="1" ht="15.75" spans="1:11">
      <c r="A151" s="118" t="s">
        <v>511</v>
      </c>
      <c r="B151" s="41" t="s">
        <v>512</v>
      </c>
      <c r="C151" s="41" t="s">
        <v>288</v>
      </c>
      <c r="D151" s="42">
        <v>1.6</v>
      </c>
      <c r="E151" s="52">
        <v>40</v>
      </c>
      <c r="F151" s="53">
        <v>955147</v>
      </c>
      <c r="G151" s="58">
        <v>319.5</v>
      </c>
      <c r="H151" s="177"/>
      <c r="I151" s="58">
        <f t="shared" si="6"/>
        <v>223.65</v>
      </c>
      <c r="J151" s="58">
        <f t="shared" si="7"/>
        <v>271.575</v>
      </c>
      <c r="K151" s="58">
        <f t="shared" si="8"/>
        <v>143.775</v>
      </c>
    </row>
    <row r="152" s="96" customFormat="1" ht="15.75" spans="1:11">
      <c r="A152" s="37" t="s">
        <v>513</v>
      </c>
      <c r="B152" s="38" t="s">
        <v>241</v>
      </c>
      <c r="C152" s="38" t="s">
        <v>288</v>
      </c>
      <c r="D152" s="39">
        <v>1.18110236220472</v>
      </c>
      <c r="E152" s="49">
        <v>30</v>
      </c>
      <c r="F152" s="50">
        <v>959206</v>
      </c>
      <c r="G152" s="134">
        <v>296.5</v>
      </c>
      <c r="H152" s="176"/>
      <c r="I152" s="58">
        <f t="shared" si="6"/>
        <v>207.55</v>
      </c>
      <c r="J152" s="58">
        <f t="shared" si="7"/>
        <v>252.025</v>
      </c>
      <c r="K152" s="58">
        <f t="shared" si="8"/>
        <v>133.425</v>
      </c>
    </row>
    <row r="153" s="96" customFormat="1" ht="15.75" spans="1:11">
      <c r="A153" s="179" t="s">
        <v>514</v>
      </c>
      <c r="B153" s="43" t="s">
        <v>244</v>
      </c>
      <c r="C153" s="43" t="s">
        <v>288</v>
      </c>
      <c r="D153" s="44">
        <v>1.18110236220472</v>
      </c>
      <c r="E153" s="55">
        <v>30</v>
      </c>
      <c r="F153" s="56">
        <v>959206</v>
      </c>
      <c r="G153" s="185">
        <v>296.5</v>
      </c>
      <c r="H153" s="186"/>
      <c r="I153" s="58">
        <f t="shared" si="6"/>
        <v>207.55</v>
      </c>
      <c r="J153" s="58">
        <f t="shared" si="7"/>
        <v>252.025</v>
      </c>
      <c r="K153" s="58">
        <f t="shared" si="8"/>
        <v>133.425</v>
      </c>
    </row>
    <row r="154" ht="15" customHeight="1" spans="1:11">
      <c r="A154" s="167" t="s">
        <v>515</v>
      </c>
      <c r="B154" s="168"/>
      <c r="C154" s="168"/>
      <c r="D154" s="168"/>
      <c r="E154" s="171"/>
      <c r="F154" s="178"/>
      <c r="G154" s="173"/>
      <c r="H154" s="174"/>
      <c r="I154" s="58"/>
      <c r="J154" s="58"/>
      <c r="K154" s="58"/>
    </row>
    <row r="155" s="96" customFormat="1" ht="15.75" spans="1:11">
      <c r="A155" s="118" t="s">
        <v>516</v>
      </c>
      <c r="B155" s="41" t="s">
        <v>517</v>
      </c>
      <c r="C155" s="41" t="s">
        <v>288</v>
      </c>
      <c r="D155" s="42">
        <v>1.37795275590551</v>
      </c>
      <c r="E155" s="52">
        <v>35</v>
      </c>
      <c r="F155" s="53">
        <v>950314</v>
      </c>
      <c r="G155" s="58">
        <v>330.5</v>
      </c>
      <c r="H155" s="177"/>
      <c r="I155" s="58">
        <f t="shared" si="6"/>
        <v>231.35</v>
      </c>
      <c r="J155" s="58">
        <f t="shared" si="7"/>
        <v>280.925</v>
      </c>
      <c r="K155" s="58">
        <f t="shared" si="8"/>
        <v>148.725</v>
      </c>
    </row>
    <row r="156" s="96" customFormat="1" ht="15.75" spans="1:11">
      <c r="A156" s="37" t="s">
        <v>518</v>
      </c>
      <c r="B156" s="38" t="s">
        <v>517</v>
      </c>
      <c r="C156" s="38" t="s">
        <v>288</v>
      </c>
      <c r="D156" s="39">
        <v>1.37795275590551</v>
      </c>
      <c r="E156" s="49">
        <v>35</v>
      </c>
      <c r="F156" s="50">
        <v>950314</v>
      </c>
      <c r="G156" s="134">
        <v>330.5</v>
      </c>
      <c r="H156" s="176"/>
      <c r="I156" s="58">
        <f t="shared" si="6"/>
        <v>231.35</v>
      </c>
      <c r="J156" s="58">
        <f t="shared" si="7"/>
        <v>280.925</v>
      </c>
      <c r="K156" s="58">
        <f t="shared" si="8"/>
        <v>148.725</v>
      </c>
    </row>
    <row r="157" s="96" customFormat="1" ht="15.75" spans="1:11">
      <c r="A157" s="118" t="s">
        <v>519</v>
      </c>
      <c r="B157" s="41" t="s">
        <v>185</v>
      </c>
      <c r="C157" s="41" t="s">
        <v>288</v>
      </c>
      <c r="D157" s="42">
        <v>1.18110236220472</v>
      </c>
      <c r="E157" s="52">
        <v>30</v>
      </c>
      <c r="F157" s="53">
        <v>952070</v>
      </c>
      <c r="G157" s="58">
        <v>330.5</v>
      </c>
      <c r="H157" s="177"/>
      <c r="I157" s="58">
        <f t="shared" si="6"/>
        <v>231.35</v>
      </c>
      <c r="J157" s="58">
        <f t="shared" si="7"/>
        <v>280.925</v>
      </c>
      <c r="K157" s="58">
        <f t="shared" si="8"/>
        <v>148.725</v>
      </c>
    </row>
    <row r="158" s="96" customFormat="1" ht="15.75" spans="1:11">
      <c r="A158" s="37" t="s">
        <v>520</v>
      </c>
      <c r="B158" s="38" t="s">
        <v>136</v>
      </c>
      <c r="C158" s="38" t="s">
        <v>288</v>
      </c>
      <c r="D158" s="39">
        <v>1.5748031496063</v>
      </c>
      <c r="E158" s="49">
        <v>40</v>
      </c>
      <c r="F158" s="50">
        <v>950309</v>
      </c>
      <c r="G158" s="134">
        <v>273.5</v>
      </c>
      <c r="H158" s="176"/>
      <c r="I158" s="58">
        <f t="shared" si="6"/>
        <v>191.45</v>
      </c>
      <c r="J158" s="58">
        <f t="shared" si="7"/>
        <v>232.475</v>
      </c>
      <c r="K158" s="58">
        <f t="shared" si="8"/>
        <v>123.075</v>
      </c>
    </row>
    <row r="159" s="96" customFormat="1" ht="15.75" spans="1:11">
      <c r="A159" s="118" t="s">
        <v>521</v>
      </c>
      <c r="B159" s="41" t="s">
        <v>222</v>
      </c>
      <c r="C159" s="41" t="s">
        <v>288</v>
      </c>
      <c r="D159" s="42">
        <v>1.4</v>
      </c>
      <c r="E159" s="52">
        <v>35</v>
      </c>
      <c r="F159" s="53">
        <v>951151</v>
      </c>
      <c r="G159" s="58">
        <v>273.5</v>
      </c>
      <c r="H159" s="177"/>
      <c r="I159" s="58">
        <f t="shared" si="6"/>
        <v>191.45</v>
      </c>
      <c r="J159" s="58">
        <f t="shared" si="7"/>
        <v>232.475</v>
      </c>
      <c r="K159" s="58">
        <f t="shared" si="8"/>
        <v>123.075</v>
      </c>
    </row>
    <row r="160" s="96" customFormat="1" ht="15.75" spans="1:11">
      <c r="A160" s="37" t="s">
        <v>522</v>
      </c>
      <c r="B160" s="38" t="s">
        <v>46</v>
      </c>
      <c r="C160" s="38" t="s">
        <v>333</v>
      </c>
      <c r="D160" s="39">
        <v>1.4</v>
      </c>
      <c r="E160" s="49">
        <v>35</v>
      </c>
      <c r="F160" s="50">
        <v>950326</v>
      </c>
      <c r="G160" s="134">
        <v>380.5</v>
      </c>
      <c r="H160" s="176" t="s">
        <v>260</v>
      </c>
      <c r="I160" s="58">
        <f t="shared" si="6"/>
        <v>266.35</v>
      </c>
      <c r="J160" s="58">
        <f t="shared" si="7"/>
        <v>323.425</v>
      </c>
      <c r="K160" s="58">
        <f t="shared" si="8"/>
        <v>171.225</v>
      </c>
    </row>
    <row r="161" ht="15" customHeight="1" spans="1:11">
      <c r="A161" s="167" t="s">
        <v>523</v>
      </c>
      <c r="B161" s="168"/>
      <c r="C161" s="168"/>
      <c r="D161" s="168"/>
      <c r="E161" s="171"/>
      <c r="F161" s="187"/>
      <c r="G161" s="173"/>
      <c r="H161" s="174"/>
      <c r="I161" s="58"/>
      <c r="J161" s="58"/>
      <c r="K161" s="58"/>
    </row>
    <row r="162" s="96" customFormat="1" ht="15.75" spans="1:11">
      <c r="A162" s="37" t="s">
        <v>524</v>
      </c>
      <c r="B162" s="38" t="s">
        <v>136</v>
      </c>
      <c r="C162" s="38" t="s">
        <v>288</v>
      </c>
      <c r="D162" s="39">
        <v>1.5748031496063</v>
      </c>
      <c r="E162" s="49">
        <v>40</v>
      </c>
      <c r="F162" s="50">
        <v>950309</v>
      </c>
      <c r="G162" s="134">
        <v>273.5</v>
      </c>
      <c r="H162" s="176"/>
      <c r="I162" s="58">
        <f t="shared" si="6"/>
        <v>191.45</v>
      </c>
      <c r="J162" s="58">
        <f t="shared" si="7"/>
        <v>232.475</v>
      </c>
      <c r="K162" s="58">
        <f t="shared" si="8"/>
        <v>123.075</v>
      </c>
    </row>
    <row r="163" s="96" customFormat="1" ht="15.75" spans="1:11">
      <c r="A163" s="118" t="s">
        <v>525</v>
      </c>
      <c r="B163" s="41" t="s">
        <v>281</v>
      </c>
      <c r="C163" s="41" t="s">
        <v>288</v>
      </c>
      <c r="D163" s="42">
        <v>1.6</v>
      </c>
      <c r="E163" s="52">
        <v>40</v>
      </c>
      <c r="F163" s="53">
        <v>950321</v>
      </c>
      <c r="G163" s="58">
        <v>307.5</v>
      </c>
      <c r="H163" s="177"/>
      <c r="I163" s="58">
        <f t="shared" si="6"/>
        <v>215.25</v>
      </c>
      <c r="J163" s="58">
        <f t="shared" si="7"/>
        <v>261.375</v>
      </c>
      <c r="K163" s="58">
        <f t="shared" si="8"/>
        <v>138.375</v>
      </c>
    </row>
    <row r="164" s="96" customFormat="1" ht="15.75" spans="1:11">
      <c r="A164" s="37" t="s">
        <v>526</v>
      </c>
      <c r="B164" s="38" t="s">
        <v>527</v>
      </c>
      <c r="C164" s="38" t="s">
        <v>288</v>
      </c>
      <c r="D164" s="39">
        <v>1.8</v>
      </c>
      <c r="E164" s="49">
        <v>45</v>
      </c>
      <c r="F164" s="50">
        <v>950321</v>
      </c>
      <c r="G164" s="134">
        <v>307.5</v>
      </c>
      <c r="H164" s="176" t="s">
        <v>203</v>
      </c>
      <c r="I164" s="58">
        <f t="shared" si="6"/>
        <v>215.25</v>
      </c>
      <c r="J164" s="58">
        <f t="shared" si="7"/>
        <v>261.375</v>
      </c>
      <c r="K164" s="58">
        <f t="shared" si="8"/>
        <v>138.375</v>
      </c>
    </row>
    <row r="165" s="96" customFormat="1" ht="15.75" spans="1:11">
      <c r="A165" s="118" t="s">
        <v>528</v>
      </c>
      <c r="B165" s="41" t="s">
        <v>527</v>
      </c>
      <c r="C165" s="41" t="s">
        <v>288</v>
      </c>
      <c r="D165" s="42">
        <v>1</v>
      </c>
      <c r="E165" s="52">
        <v>25</v>
      </c>
      <c r="F165" s="53">
        <v>950321</v>
      </c>
      <c r="G165" s="58">
        <v>307.5</v>
      </c>
      <c r="H165" s="177" t="s">
        <v>203</v>
      </c>
      <c r="I165" s="58">
        <f t="shared" si="6"/>
        <v>215.25</v>
      </c>
      <c r="J165" s="58">
        <f t="shared" si="7"/>
        <v>261.375</v>
      </c>
      <c r="K165" s="58">
        <f t="shared" si="8"/>
        <v>138.375</v>
      </c>
    </row>
    <row r="166" s="96" customFormat="1" ht="15.75" spans="1:11">
      <c r="A166" s="37" t="s">
        <v>529</v>
      </c>
      <c r="B166" s="38" t="s">
        <v>46</v>
      </c>
      <c r="C166" s="38" t="s">
        <v>498</v>
      </c>
      <c r="D166" s="39">
        <v>1</v>
      </c>
      <c r="E166" s="49">
        <v>25</v>
      </c>
      <c r="F166" s="50">
        <v>950327</v>
      </c>
      <c r="G166" s="134">
        <v>350</v>
      </c>
      <c r="H166" s="176" t="s">
        <v>203</v>
      </c>
      <c r="I166" s="58">
        <f t="shared" si="6"/>
        <v>245</v>
      </c>
      <c r="J166" s="58">
        <f t="shared" si="7"/>
        <v>297.5</v>
      </c>
      <c r="K166" s="58">
        <f t="shared" si="8"/>
        <v>157.5</v>
      </c>
    </row>
    <row r="167" s="96" customFormat="1" ht="15.75" spans="1:11">
      <c r="A167" s="118" t="s">
        <v>530</v>
      </c>
      <c r="B167" s="41" t="s">
        <v>378</v>
      </c>
      <c r="C167" s="41" t="s">
        <v>288</v>
      </c>
      <c r="D167" s="42">
        <v>1.37795275590551</v>
      </c>
      <c r="E167" s="52">
        <v>35</v>
      </c>
      <c r="F167" s="53">
        <v>950314</v>
      </c>
      <c r="G167" s="58">
        <v>330.5</v>
      </c>
      <c r="H167" s="177"/>
      <c r="I167" s="58">
        <f t="shared" si="6"/>
        <v>231.35</v>
      </c>
      <c r="J167" s="58">
        <f t="shared" si="7"/>
        <v>280.925</v>
      </c>
      <c r="K167" s="58">
        <f t="shared" si="8"/>
        <v>148.725</v>
      </c>
    </row>
    <row r="168" s="96" customFormat="1" ht="15.75" spans="1:11">
      <c r="A168" s="37" t="s">
        <v>531</v>
      </c>
      <c r="B168" s="38" t="s">
        <v>532</v>
      </c>
      <c r="C168" s="38" t="s">
        <v>330</v>
      </c>
      <c r="D168" s="39">
        <v>1.2</v>
      </c>
      <c r="E168" s="49">
        <v>30</v>
      </c>
      <c r="F168" s="50">
        <v>950328</v>
      </c>
      <c r="G168" s="134">
        <v>339.5</v>
      </c>
      <c r="H168" s="176"/>
      <c r="I168" s="58">
        <f t="shared" si="6"/>
        <v>237.65</v>
      </c>
      <c r="J168" s="58">
        <f t="shared" si="7"/>
        <v>288.575</v>
      </c>
      <c r="K168" s="58">
        <f t="shared" si="8"/>
        <v>152.775</v>
      </c>
    </row>
    <row r="169" s="96" customFormat="1" ht="15.75" spans="1:11">
      <c r="A169" s="118" t="s">
        <v>533</v>
      </c>
      <c r="B169" s="41" t="s">
        <v>534</v>
      </c>
      <c r="C169" s="41" t="s">
        <v>288</v>
      </c>
      <c r="D169" s="42">
        <v>1.37795275590551</v>
      </c>
      <c r="E169" s="52">
        <v>35</v>
      </c>
      <c r="F169" s="53">
        <v>950314</v>
      </c>
      <c r="G169" s="58">
        <v>330.5</v>
      </c>
      <c r="H169" s="177"/>
      <c r="I169" s="58">
        <f t="shared" si="6"/>
        <v>231.35</v>
      </c>
      <c r="J169" s="58">
        <f t="shared" si="7"/>
        <v>280.925</v>
      </c>
      <c r="K169" s="58">
        <f t="shared" si="8"/>
        <v>148.725</v>
      </c>
    </row>
    <row r="170" s="96" customFormat="1" ht="15.75" spans="1:11">
      <c r="A170" s="37" t="s">
        <v>535</v>
      </c>
      <c r="B170" s="38" t="s">
        <v>536</v>
      </c>
      <c r="C170" s="38" t="s">
        <v>288</v>
      </c>
      <c r="D170" s="39">
        <v>1</v>
      </c>
      <c r="E170" s="49">
        <v>25</v>
      </c>
      <c r="F170" s="50">
        <v>950324</v>
      </c>
      <c r="G170" s="134">
        <v>262.5</v>
      </c>
      <c r="H170" s="176"/>
      <c r="I170" s="58">
        <f t="shared" si="6"/>
        <v>183.75</v>
      </c>
      <c r="J170" s="58">
        <f t="shared" si="7"/>
        <v>223.125</v>
      </c>
      <c r="K170" s="58">
        <f t="shared" si="8"/>
        <v>118.125</v>
      </c>
    </row>
    <row r="171" s="96" customFormat="1" ht="15.75" spans="1:11">
      <c r="A171" s="118" t="s">
        <v>537</v>
      </c>
      <c r="B171" s="41" t="s">
        <v>136</v>
      </c>
      <c r="C171" s="41" t="s">
        <v>288</v>
      </c>
      <c r="D171" s="42">
        <v>1.6</v>
      </c>
      <c r="E171" s="52">
        <v>40</v>
      </c>
      <c r="F171" s="53">
        <v>950310</v>
      </c>
      <c r="G171" s="58">
        <v>262.5</v>
      </c>
      <c r="H171" s="177"/>
      <c r="I171" s="58">
        <f t="shared" si="6"/>
        <v>183.75</v>
      </c>
      <c r="J171" s="58">
        <f t="shared" si="7"/>
        <v>223.125</v>
      </c>
      <c r="K171" s="58">
        <f t="shared" si="8"/>
        <v>118.125</v>
      </c>
    </row>
    <row r="172" s="154" customFormat="1" ht="15.75" spans="1:11">
      <c r="A172" s="37" t="s">
        <v>537</v>
      </c>
      <c r="B172" s="38" t="s">
        <v>538</v>
      </c>
      <c r="C172" s="38" t="s">
        <v>288</v>
      </c>
      <c r="D172" s="39" t="s">
        <v>539</v>
      </c>
      <c r="E172" s="49" t="s">
        <v>540</v>
      </c>
      <c r="F172" s="50">
        <v>950308</v>
      </c>
      <c r="G172" s="134">
        <v>262.5</v>
      </c>
      <c r="H172" s="176"/>
      <c r="I172" s="58">
        <f t="shared" si="6"/>
        <v>183.75</v>
      </c>
      <c r="J172" s="58">
        <f t="shared" si="7"/>
        <v>223.125</v>
      </c>
      <c r="K172" s="58">
        <f t="shared" si="8"/>
        <v>118.125</v>
      </c>
    </row>
    <row r="173" s="96" customFormat="1" ht="15.75" spans="1:11">
      <c r="A173" s="118" t="s">
        <v>541</v>
      </c>
      <c r="B173" s="41" t="s">
        <v>542</v>
      </c>
      <c r="C173" s="41" t="s">
        <v>288</v>
      </c>
      <c r="D173" s="42">
        <v>1.5748031496063</v>
      </c>
      <c r="E173" s="52">
        <v>40</v>
      </c>
      <c r="F173" s="53">
        <v>950308</v>
      </c>
      <c r="G173" s="58">
        <v>262.5</v>
      </c>
      <c r="H173" s="177"/>
      <c r="I173" s="58">
        <f t="shared" si="6"/>
        <v>183.75</v>
      </c>
      <c r="J173" s="58">
        <f t="shared" si="7"/>
        <v>223.125</v>
      </c>
      <c r="K173" s="58">
        <f t="shared" si="8"/>
        <v>118.125</v>
      </c>
    </row>
    <row r="174" s="96" customFormat="1" ht="15.75" spans="1:11">
      <c r="A174" s="37" t="s">
        <v>543</v>
      </c>
      <c r="B174" s="38" t="s">
        <v>544</v>
      </c>
      <c r="C174" s="38" t="s">
        <v>288</v>
      </c>
      <c r="D174" s="39">
        <v>1.37795275590551</v>
      </c>
      <c r="E174" s="49">
        <v>35</v>
      </c>
      <c r="F174" s="50">
        <v>951106</v>
      </c>
      <c r="G174" s="134">
        <v>273.5</v>
      </c>
      <c r="H174" s="176"/>
      <c r="I174" s="58">
        <f t="shared" si="6"/>
        <v>191.45</v>
      </c>
      <c r="J174" s="58">
        <f t="shared" si="7"/>
        <v>232.475</v>
      </c>
      <c r="K174" s="58">
        <f t="shared" si="8"/>
        <v>123.075</v>
      </c>
    </row>
    <row r="175" s="96" customFormat="1" ht="15.75" spans="1:11">
      <c r="A175" s="118" t="s">
        <v>545</v>
      </c>
      <c r="B175" s="41" t="s">
        <v>546</v>
      </c>
      <c r="C175" s="41" t="s">
        <v>288</v>
      </c>
      <c r="D175" s="42">
        <v>1.37795275590551</v>
      </c>
      <c r="E175" s="52">
        <v>35</v>
      </c>
      <c r="F175" s="53">
        <v>951151</v>
      </c>
      <c r="G175" s="58">
        <v>273.5</v>
      </c>
      <c r="H175" s="177"/>
      <c r="I175" s="58">
        <f t="shared" si="6"/>
        <v>191.45</v>
      </c>
      <c r="J175" s="58">
        <f t="shared" si="7"/>
        <v>232.475</v>
      </c>
      <c r="K175" s="58">
        <f t="shared" si="8"/>
        <v>123.075</v>
      </c>
    </row>
    <row r="176" ht="15" customHeight="1" spans="1:11">
      <c r="A176" s="167" t="s">
        <v>547</v>
      </c>
      <c r="B176" s="168"/>
      <c r="C176" s="168"/>
      <c r="D176" s="168"/>
      <c r="E176" s="171"/>
      <c r="F176" s="178"/>
      <c r="G176" s="173"/>
      <c r="H176" s="174"/>
      <c r="I176" s="58"/>
      <c r="J176" s="58"/>
      <c r="K176" s="58"/>
    </row>
    <row r="177" s="96" customFormat="1" ht="15.75" spans="1:11">
      <c r="A177" s="180" t="s">
        <v>548</v>
      </c>
      <c r="B177" s="181" t="s">
        <v>136</v>
      </c>
      <c r="C177" s="181" t="s">
        <v>288</v>
      </c>
      <c r="D177" s="182">
        <v>1.37795275590551</v>
      </c>
      <c r="E177" s="188">
        <v>35</v>
      </c>
      <c r="F177" s="189">
        <v>951145</v>
      </c>
      <c r="G177" s="58">
        <v>273.5</v>
      </c>
      <c r="H177" s="190"/>
      <c r="I177" s="58">
        <f t="shared" si="6"/>
        <v>191.45</v>
      </c>
      <c r="J177" s="58">
        <f t="shared" si="7"/>
        <v>232.475</v>
      </c>
      <c r="K177" s="58">
        <f t="shared" si="8"/>
        <v>123.075</v>
      </c>
    </row>
    <row r="178" ht="15" customHeight="1" spans="1:11">
      <c r="A178" s="167" t="s">
        <v>549</v>
      </c>
      <c r="B178" s="168"/>
      <c r="C178" s="168"/>
      <c r="D178" s="168"/>
      <c r="E178" s="171"/>
      <c r="F178" s="178"/>
      <c r="G178" s="173"/>
      <c r="H178" s="174"/>
      <c r="I178" s="58"/>
      <c r="J178" s="58"/>
      <c r="K178" s="58"/>
    </row>
    <row r="179" s="154" customFormat="1" ht="15.75" spans="1:11">
      <c r="A179" s="118" t="s">
        <v>550</v>
      </c>
      <c r="B179" s="116" t="s">
        <v>100</v>
      </c>
      <c r="C179" s="41" t="s">
        <v>288</v>
      </c>
      <c r="D179" s="42" t="s">
        <v>551</v>
      </c>
      <c r="E179" s="52" t="s">
        <v>552</v>
      </c>
      <c r="F179" s="53">
        <v>954026</v>
      </c>
      <c r="G179" s="58">
        <v>239.5</v>
      </c>
      <c r="H179" s="177" t="s">
        <v>203</v>
      </c>
      <c r="I179" s="58">
        <f t="shared" si="6"/>
        <v>167.65</v>
      </c>
      <c r="J179" s="58">
        <f t="shared" si="7"/>
        <v>203.575</v>
      </c>
      <c r="K179" s="58">
        <f t="shared" si="8"/>
        <v>107.775</v>
      </c>
    </row>
    <row r="180" s="96" customFormat="1" ht="15.75" spans="1:11">
      <c r="A180" s="37" t="s">
        <v>553</v>
      </c>
      <c r="B180" s="38" t="s">
        <v>387</v>
      </c>
      <c r="C180" s="38" t="s">
        <v>288</v>
      </c>
      <c r="D180" s="39">
        <v>1.37795275590551</v>
      </c>
      <c r="E180" s="49">
        <v>35</v>
      </c>
      <c r="F180" s="50">
        <v>954027</v>
      </c>
      <c r="G180" s="134">
        <v>251</v>
      </c>
      <c r="H180" s="176"/>
      <c r="I180" s="58">
        <f t="shared" si="6"/>
        <v>175.7</v>
      </c>
      <c r="J180" s="58">
        <f t="shared" si="7"/>
        <v>213.35</v>
      </c>
      <c r="K180" s="58">
        <f t="shared" si="8"/>
        <v>112.95</v>
      </c>
    </row>
    <row r="181" s="157" customFormat="1" ht="15.75" spans="1:11">
      <c r="A181" s="118" t="s">
        <v>554</v>
      </c>
      <c r="B181" s="116" t="s">
        <v>304</v>
      </c>
      <c r="C181" s="41" t="s">
        <v>288</v>
      </c>
      <c r="D181" s="42">
        <v>1.4</v>
      </c>
      <c r="E181" s="52">
        <v>35</v>
      </c>
      <c r="F181" s="53">
        <v>954180</v>
      </c>
      <c r="G181" s="58">
        <v>308.5</v>
      </c>
      <c r="H181" s="177" t="s">
        <v>203</v>
      </c>
      <c r="I181" s="58">
        <f t="shared" si="6"/>
        <v>215.95</v>
      </c>
      <c r="J181" s="58">
        <f t="shared" si="7"/>
        <v>262.225</v>
      </c>
      <c r="K181" s="58">
        <f t="shared" si="8"/>
        <v>138.825</v>
      </c>
    </row>
    <row r="182" ht="15" customHeight="1" spans="1:11">
      <c r="A182" s="183" t="s">
        <v>555</v>
      </c>
      <c r="B182" s="184"/>
      <c r="C182" s="184"/>
      <c r="D182" s="184"/>
      <c r="E182" s="191"/>
      <c r="F182" s="192"/>
      <c r="G182" s="193"/>
      <c r="H182" s="194"/>
      <c r="I182" s="58"/>
      <c r="J182" s="58"/>
      <c r="K182" s="58"/>
    </row>
    <row r="183" s="153" customFormat="1" ht="15.75" spans="1:11">
      <c r="A183" s="118" t="s">
        <v>556</v>
      </c>
      <c r="B183" s="41" t="s">
        <v>557</v>
      </c>
      <c r="C183" s="41" t="s">
        <v>288</v>
      </c>
      <c r="D183" s="42">
        <v>1.5748031496063</v>
      </c>
      <c r="E183" s="52">
        <v>40</v>
      </c>
      <c r="F183" s="53">
        <v>953070</v>
      </c>
      <c r="G183" s="58">
        <v>262.5</v>
      </c>
      <c r="H183" s="177"/>
      <c r="I183" s="58">
        <f t="shared" si="6"/>
        <v>183.75</v>
      </c>
      <c r="J183" s="58">
        <f t="shared" si="7"/>
        <v>223.125</v>
      </c>
      <c r="K183" s="58">
        <f t="shared" si="8"/>
        <v>118.125</v>
      </c>
    </row>
    <row r="184" s="153" customFormat="1" ht="15.75" spans="1:11">
      <c r="A184" s="37" t="s">
        <v>558</v>
      </c>
      <c r="B184" s="38" t="s">
        <v>557</v>
      </c>
      <c r="C184" s="38" t="s">
        <v>288</v>
      </c>
      <c r="D184" s="39">
        <v>1.5748031496063</v>
      </c>
      <c r="E184" s="49">
        <v>40</v>
      </c>
      <c r="F184" s="50">
        <v>953075</v>
      </c>
      <c r="G184" s="134">
        <v>262.5</v>
      </c>
      <c r="H184" s="176"/>
      <c r="I184" s="58">
        <f t="shared" si="6"/>
        <v>183.75</v>
      </c>
      <c r="J184" s="58">
        <f t="shared" si="7"/>
        <v>223.125</v>
      </c>
      <c r="K184" s="58">
        <f t="shared" si="8"/>
        <v>118.125</v>
      </c>
    </row>
    <row r="185" s="153" customFormat="1" ht="15.75" spans="1:11">
      <c r="A185" s="118" t="s">
        <v>559</v>
      </c>
      <c r="B185" s="41" t="s">
        <v>360</v>
      </c>
      <c r="C185" s="41" t="s">
        <v>288</v>
      </c>
      <c r="D185" s="42">
        <v>1.37795275590551</v>
      </c>
      <c r="E185" s="52">
        <v>35</v>
      </c>
      <c r="F185" s="53">
        <v>953113</v>
      </c>
      <c r="G185" s="58">
        <v>262.5</v>
      </c>
      <c r="H185" s="177"/>
      <c r="I185" s="58">
        <f t="shared" si="6"/>
        <v>183.75</v>
      </c>
      <c r="J185" s="58">
        <f t="shared" si="7"/>
        <v>223.125</v>
      </c>
      <c r="K185" s="58">
        <f t="shared" si="8"/>
        <v>118.125</v>
      </c>
    </row>
    <row r="186" s="155" customFormat="1" ht="15.75" spans="1:11">
      <c r="A186" s="37" t="s">
        <v>560</v>
      </c>
      <c r="B186" s="38" t="s">
        <v>304</v>
      </c>
      <c r="C186" s="38" t="s">
        <v>288</v>
      </c>
      <c r="D186" s="39">
        <v>1.2</v>
      </c>
      <c r="E186" s="49">
        <v>30</v>
      </c>
      <c r="F186" s="50">
        <v>953146</v>
      </c>
      <c r="G186" s="134">
        <v>298</v>
      </c>
      <c r="H186" s="176" t="s">
        <v>203</v>
      </c>
      <c r="I186" s="58">
        <f t="shared" si="6"/>
        <v>208.6</v>
      </c>
      <c r="J186" s="58">
        <f t="shared" si="7"/>
        <v>253.3</v>
      </c>
      <c r="K186" s="58">
        <f t="shared" si="8"/>
        <v>134.1</v>
      </c>
    </row>
    <row r="187" s="155" customFormat="1" ht="15.75" spans="1:11">
      <c r="A187" s="118" t="s">
        <v>561</v>
      </c>
      <c r="B187" s="41" t="s">
        <v>562</v>
      </c>
      <c r="C187" s="41" t="s">
        <v>288</v>
      </c>
      <c r="D187" s="42">
        <v>1.2</v>
      </c>
      <c r="E187" s="52">
        <v>30</v>
      </c>
      <c r="F187" s="53">
        <v>953147</v>
      </c>
      <c r="G187" s="58">
        <v>298</v>
      </c>
      <c r="H187" s="177"/>
      <c r="I187" s="58">
        <f t="shared" si="6"/>
        <v>208.6</v>
      </c>
      <c r="J187" s="58">
        <f t="shared" si="7"/>
        <v>253.3</v>
      </c>
      <c r="K187" s="58">
        <f t="shared" si="8"/>
        <v>134.1</v>
      </c>
    </row>
    <row r="188" s="153" customFormat="1" ht="15.75" spans="1:11">
      <c r="A188" s="37" t="s">
        <v>563</v>
      </c>
      <c r="B188" s="38" t="s">
        <v>538</v>
      </c>
      <c r="C188" s="38" t="s">
        <v>288</v>
      </c>
      <c r="D188" s="39">
        <v>1.5748031496063</v>
      </c>
      <c r="E188" s="49">
        <v>40</v>
      </c>
      <c r="F188" s="50">
        <v>953065</v>
      </c>
      <c r="G188" s="134">
        <v>251</v>
      </c>
      <c r="H188" s="176"/>
      <c r="I188" s="58">
        <f t="shared" si="6"/>
        <v>175.7</v>
      </c>
      <c r="J188" s="58">
        <f t="shared" si="7"/>
        <v>213.35</v>
      </c>
      <c r="K188" s="58">
        <f t="shared" si="8"/>
        <v>112.95</v>
      </c>
    </row>
    <row r="189" s="153" customFormat="1" ht="15.75" spans="1:11">
      <c r="A189" s="118" t="s">
        <v>564</v>
      </c>
      <c r="B189" s="41" t="s">
        <v>538</v>
      </c>
      <c r="C189" s="41" t="s">
        <v>288</v>
      </c>
      <c r="D189" s="42">
        <v>1.5748031496063</v>
      </c>
      <c r="E189" s="52">
        <v>40</v>
      </c>
      <c r="F189" s="53">
        <v>953035</v>
      </c>
      <c r="G189" s="58">
        <v>262.5</v>
      </c>
      <c r="H189" s="177"/>
      <c r="I189" s="58">
        <f t="shared" si="6"/>
        <v>183.75</v>
      </c>
      <c r="J189" s="58">
        <f t="shared" si="7"/>
        <v>223.125</v>
      </c>
      <c r="K189" s="58">
        <f t="shared" si="8"/>
        <v>118.125</v>
      </c>
    </row>
    <row r="190" s="153" customFormat="1" ht="15.75" spans="1:11">
      <c r="A190" s="37" t="s">
        <v>565</v>
      </c>
      <c r="B190" s="38" t="s">
        <v>378</v>
      </c>
      <c r="C190" s="38" t="s">
        <v>288</v>
      </c>
      <c r="D190" s="39">
        <v>1.4</v>
      </c>
      <c r="E190" s="49">
        <v>35</v>
      </c>
      <c r="F190" s="50">
        <v>953099</v>
      </c>
      <c r="G190" s="134">
        <v>262.5</v>
      </c>
      <c r="H190" s="176"/>
      <c r="I190" s="58">
        <f t="shared" si="6"/>
        <v>183.75</v>
      </c>
      <c r="J190" s="58">
        <f t="shared" si="7"/>
        <v>223.125</v>
      </c>
      <c r="K190" s="58">
        <f t="shared" si="8"/>
        <v>118.125</v>
      </c>
    </row>
    <row r="191" s="153" customFormat="1" ht="15.75" spans="1:11">
      <c r="A191" s="118" t="s">
        <v>566</v>
      </c>
      <c r="B191" s="41" t="s">
        <v>567</v>
      </c>
      <c r="C191" s="41" t="s">
        <v>568</v>
      </c>
      <c r="D191" s="42">
        <v>1.4</v>
      </c>
      <c r="E191" s="52">
        <v>35</v>
      </c>
      <c r="F191" s="53">
        <v>953119</v>
      </c>
      <c r="G191" s="58">
        <v>262.5</v>
      </c>
      <c r="H191" s="177"/>
      <c r="I191" s="58">
        <f t="shared" si="6"/>
        <v>183.75</v>
      </c>
      <c r="J191" s="58">
        <f t="shared" si="7"/>
        <v>223.125</v>
      </c>
      <c r="K191" s="58">
        <f t="shared" si="8"/>
        <v>118.125</v>
      </c>
    </row>
    <row r="192" s="153" customFormat="1" ht="15.75" spans="1:11">
      <c r="A192" s="37" t="s">
        <v>569</v>
      </c>
      <c r="B192" s="38" t="s">
        <v>570</v>
      </c>
      <c r="C192" s="38" t="s">
        <v>568</v>
      </c>
      <c r="D192" s="39" t="s">
        <v>386</v>
      </c>
      <c r="E192" s="49">
        <v>25</v>
      </c>
      <c r="F192" s="50">
        <v>953126</v>
      </c>
      <c r="G192" s="134">
        <v>262.5</v>
      </c>
      <c r="H192" s="176"/>
      <c r="I192" s="58">
        <f t="shared" si="6"/>
        <v>183.75</v>
      </c>
      <c r="J192" s="58">
        <f t="shared" si="7"/>
        <v>223.125</v>
      </c>
      <c r="K192" s="58">
        <f t="shared" si="8"/>
        <v>118.125</v>
      </c>
    </row>
    <row r="193" s="153" customFormat="1" ht="15.75" spans="1:11">
      <c r="A193" s="118" t="s">
        <v>569</v>
      </c>
      <c r="B193" s="41" t="s">
        <v>387</v>
      </c>
      <c r="C193" s="41" t="s">
        <v>568</v>
      </c>
      <c r="D193" s="42">
        <v>1.4</v>
      </c>
      <c r="E193" s="52">
        <v>35</v>
      </c>
      <c r="F193" s="53">
        <v>953140</v>
      </c>
      <c r="G193" s="58">
        <v>262.5</v>
      </c>
      <c r="H193" s="177"/>
      <c r="I193" s="58">
        <f t="shared" si="6"/>
        <v>183.75</v>
      </c>
      <c r="J193" s="58">
        <f t="shared" si="7"/>
        <v>223.125</v>
      </c>
      <c r="K193" s="58">
        <f t="shared" si="8"/>
        <v>118.125</v>
      </c>
    </row>
    <row r="194" s="153" customFormat="1" ht="15.75" spans="1:11">
      <c r="A194" s="37" t="s">
        <v>571</v>
      </c>
      <c r="B194" s="38" t="s">
        <v>572</v>
      </c>
      <c r="C194" s="38" t="s">
        <v>573</v>
      </c>
      <c r="D194" s="39">
        <v>0.75</v>
      </c>
      <c r="E194" s="49">
        <v>20</v>
      </c>
      <c r="F194" s="50">
        <v>953145</v>
      </c>
      <c r="G194" s="134">
        <v>265</v>
      </c>
      <c r="H194" s="176"/>
      <c r="I194" s="58">
        <f t="shared" si="6"/>
        <v>185.5</v>
      </c>
      <c r="J194" s="58">
        <f t="shared" si="7"/>
        <v>225.25</v>
      </c>
      <c r="K194" s="58">
        <f t="shared" si="8"/>
        <v>119.25</v>
      </c>
    </row>
    <row r="195" s="155" customFormat="1" ht="16.5" customHeight="1" spans="1:11">
      <c r="A195" s="118" t="s">
        <v>574</v>
      </c>
      <c r="B195" s="41" t="s">
        <v>575</v>
      </c>
      <c r="C195" s="41" t="s">
        <v>288</v>
      </c>
      <c r="D195" s="42" t="s">
        <v>576</v>
      </c>
      <c r="E195" s="52" t="s">
        <v>577</v>
      </c>
      <c r="F195" s="53">
        <v>953120</v>
      </c>
      <c r="G195" s="58">
        <v>296.5</v>
      </c>
      <c r="H195" s="177"/>
      <c r="I195" s="58">
        <f t="shared" si="6"/>
        <v>207.55</v>
      </c>
      <c r="J195" s="58">
        <f t="shared" si="7"/>
        <v>252.025</v>
      </c>
      <c r="K195" s="58">
        <f t="shared" si="8"/>
        <v>133.425</v>
      </c>
    </row>
    <row r="196" s="155" customFormat="1" ht="15.75" spans="1:11">
      <c r="A196" s="37" t="s">
        <v>578</v>
      </c>
      <c r="B196" s="38" t="s">
        <v>174</v>
      </c>
      <c r="C196" s="38" t="s">
        <v>288</v>
      </c>
      <c r="D196" s="39">
        <v>1</v>
      </c>
      <c r="E196" s="49">
        <v>25</v>
      </c>
      <c r="F196" s="50">
        <v>953134</v>
      </c>
      <c r="G196" s="134">
        <v>244</v>
      </c>
      <c r="H196" s="176" t="s">
        <v>203</v>
      </c>
      <c r="I196" s="58">
        <f t="shared" ref="I196:I258" si="9">G196*0.7</f>
        <v>170.8</v>
      </c>
      <c r="J196" s="58">
        <f t="shared" ref="J196:J258" si="10">G196*0.85</f>
        <v>207.4</v>
      </c>
      <c r="K196" s="58">
        <f t="shared" ref="K196:K258" si="11">G196*0.45</f>
        <v>109.8</v>
      </c>
    </row>
    <row r="197" s="153" customFormat="1" ht="15.75" spans="1:11">
      <c r="A197" s="118" t="s">
        <v>579</v>
      </c>
      <c r="B197" s="41" t="s">
        <v>575</v>
      </c>
      <c r="C197" s="41" t="s">
        <v>288</v>
      </c>
      <c r="D197" s="42">
        <v>1.77165354330709</v>
      </c>
      <c r="E197" s="52">
        <v>45</v>
      </c>
      <c r="F197" s="53">
        <v>958029</v>
      </c>
      <c r="G197" s="58">
        <v>296.5</v>
      </c>
      <c r="H197" s="177"/>
      <c r="I197" s="58">
        <f t="shared" si="9"/>
        <v>207.55</v>
      </c>
      <c r="J197" s="58">
        <f t="shared" si="10"/>
        <v>252.025</v>
      </c>
      <c r="K197" s="58">
        <f t="shared" si="11"/>
        <v>133.425</v>
      </c>
    </row>
    <row r="198" s="153" customFormat="1" ht="15.75" spans="1:11">
      <c r="A198" s="37" t="s">
        <v>580</v>
      </c>
      <c r="B198" s="38" t="s">
        <v>304</v>
      </c>
      <c r="C198" s="38" t="s">
        <v>288</v>
      </c>
      <c r="D198" s="39">
        <v>1.2</v>
      </c>
      <c r="E198" s="49">
        <v>30</v>
      </c>
      <c r="F198" s="50">
        <v>953135</v>
      </c>
      <c r="G198" s="134">
        <v>244</v>
      </c>
      <c r="H198" s="176" t="s">
        <v>203</v>
      </c>
      <c r="I198" s="58">
        <f t="shared" si="9"/>
        <v>170.8</v>
      </c>
      <c r="J198" s="58">
        <f t="shared" si="10"/>
        <v>207.4</v>
      </c>
      <c r="K198" s="58">
        <f t="shared" si="11"/>
        <v>109.8</v>
      </c>
    </row>
    <row r="199" s="153" customFormat="1" ht="15.75" spans="1:11">
      <c r="A199" s="118" t="s">
        <v>581</v>
      </c>
      <c r="B199" s="41" t="s">
        <v>582</v>
      </c>
      <c r="C199" s="41" t="s">
        <v>288</v>
      </c>
      <c r="D199" s="42">
        <v>1.2</v>
      </c>
      <c r="E199" s="52">
        <v>30</v>
      </c>
      <c r="F199" s="53">
        <v>953066</v>
      </c>
      <c r="G199" s="58">
        <v>297</v>
      </c>
      <c r="H199" s="177"/>
      <c r="I199" s="58">
        <f t="shared" si="9"/>
        <v>207.9</v>
      </c>
      <c r="J199" s="58">
        <f t="shared" si="10"/>
        <v>252.45</v>
      </c>
      <c r="K199" s="58">
        <f t="shared" si="11"/>
        <v>133.65</v>
      </c>
    </row>
    <row r="200" s="153" customFormat="1" ht="15.75" spans="1:11">
      <c r="A200" s="37" t="s">
        <v>583</v>
      </c>
      <c r="B200" s="38" t="s">
        <v>584</v>
      </c>
      <c r="C200" s="38" t="s">
        <v>288</v>
      </c>
      <c r="D200" s="39">
        <v>1.2</v>
      </c>
      <c r="E200" s="49">
        <v>30</v>
      </c>
      <c r="F200" s="50">
        <v>953067</v>
      </c>
      <c r="G200" s="134">
        <v>297</v>
      </c>
      <c r="H200" s="176"/>
      <c r="I200" s="58">
        <f t="shared" si="9"/>
        <v>207.9</v>
      </c>
      <c r="J200" s="58">
        <f t="shared" si="10"/>
        <v>252.45</v>
      </c>
      <c r="K200" s="58">
        <f t="shared" si="11"/>
        <v>133.65</v>
      </c>
    </row>
    <row r="201" s="153" customFormat="1" ht="15.75" spans="1:11">
      <c r="A201" s="118" t="s">
        <v>585</v>
      </c>
      <c r="B201" s="41" t="s">
        <v>586</v>
      </c>
      <c r="C201" s="41" t="s">
        <v>288</v>
      </c>
      <c r="D201" s="42">
        <v>1.5748031496063</v>
      </c>
      <c r="E201" s="52">
        <v>40</v>
      </c>
      <c r="F201" s="53">
        <v>953068</v>
      </c>
      <c r="G201" s="58">
        <v>297</v>
      </c>
      <c r="H201" s="177"/>
      <c r="I201" s="58">
        <f t="shared" si="9"/>
        <v>207.9</v>
      </c>
      <c r="J201" s="58">
        <f t="shared" si="10"/>
        <v>252.45</v>
      </c>
      <c r="K201" s="58">
        <f t="shared" si="11"/>
        <v>133.65</v>
      </c>
    </row>
    <row r="202" s="153" customFormat="1" ht="15.75" spans="1:11">
      <c r="A202" s="37" t="s">
        <v>587</v>
      </c>
      <c r="B202" s="38" t="s">
        <v>586</v>
      </c>
      <c r="C202" s="38" t="s">
        <v>288</v>
      </c>
      <c r="D202" s="39">
        <v>1.5748031496063</v>
      </c>
      <c r="E202" s="49">
        <v>40</v>
      </c>
      <c r="F202" s="50">
        <v>953069</v>
      </c>
      <c r="G202" s="134">
        <v>297</v>
      </c>
      <c r="H202" s="176"/>
      <c r="I202" s="58">
        <f t="shared" si="9"/>
        <v>207.9</v>
      </c>
      <c r="J202" s="58">
        <f t="shared" si="10"/>
        <v>252.45</v>
      </c>
      <c r="K202" s="58">
        <f t="shared" si="11"/>
        <v>133.65</v>
      </c>
    </row>
    <row r="203" s="153" customFormat="1" ht="15.75" spans="1:11">
      <c r="A203" s="118" t="s">
        <v>588</v>
      </c>
      <c r="B203" s="41" t="s">
        <v>589</v>
      </c>
      <c r="C203" s="41" t="s">
        <v>288</v>
      </c>
      <c r="D203" s="42">
        <v>1.5748031496063</v>
      </c>
      <c r="E203" s="52">
        <v>40</v>
      </c>
      <c r="F203" s="53">
        <v>953064</v>
      </c>
      <c r="G203" s="58">
        <v>297</v>
      </c>
      <c r="H203" s="177"/>
      <c r="I203" s="58">
        <f t="shared" si="9"/>
        <v>207.9</v>
      </c>
      <c r="J203" s="58">
        <f t="shared" si="10"/>
        <v>252.45</v>
      </c>
      <c r="K203" s="58">
        <f t="shared" si="11"/>
        <v>133.65</v>
      </c>
    </row>
    <row r="204" s="153" customFormat="1" ht="15.75" spans="1:11">
      <c r="A204" s="37" t="s">
        <v>588</v>
      </c>
      <c r="B204" s="38" t="s">
        <v>590</v>
      </c>
      <c r="C204" s="38" t="s">
        <v>288</v>
      </c>
      <c r="D204" s="39">
        <v>1.5748031496063</v>
      </c>
      <c r="E204" s="49">
        <v>40</v>
      </c>
      <c r="F204" s="50">
        <v>953061</v>
      </c>
      <c r="G204" s="134">
        <v>297</v>
      </c>
      <c r="H204" s="176"/>
      <c r="I204" s="58">
        <f t="shared" si="9"/>
        <v>207.9</v>
      </c>
      <c r="J204" s="58">
        <f t="shared" si="10"/>
        <v>252.45</v>
      </c>
      <c r="K204" s="58">
        <f t="shared" si="11"/>
        <v>133.65</v>
      </c>
    </row>
    <row r="205" s="153" customFormat="1" ht="15.75" spans="1:11">
      <c r="A205" s="118" t="s">
        <v>591</v>
      </c>
      <c r="B205" s="41" t="s">
        <v>592</v>
      </c>
      <c r="C205" s="41" t="s">
        <v>288</v>
      </c>
      <c r="D205" s="42">
        <v>1.18110236220472</v>
      </c>
      <c r="E205" s="52">
        <v>30</v>
      </c>
      <c r="F205" s="53">
        <v>953083</v>
      </c>
      <c r="G205" s="58">
        <v>297</v>
      </c>
      <c r="H205" s="177"/>
      <c r="I205" s="58">
        <f t="shared" si="9"/>
        <v>207.9</v>
      </c>
      <c r="J205" s="58">
        <f t="shared" si="10"/>
        <v>252.45</v>
      </c>
      <c r="K205" s="58">
        <f t="shared" si="11"/>
        <v>133.65</v>
      </c>
    </row>
    <row r="206" s="153" customFormat="1" ht="15.75" spans="1:11">
      <c r="A206" s="37" t="s">
        <v>593</v>
      </c>
      <c r="B206" s="38" t="s">
        <v>592</v>
      </c>
      <c r="C206" s="38" t="s">
        <v>288</v>
      </c>
      <c r="D206" s="39">
        <v>1.18110236220472</v>
      </c>
      <c r="E206" s="49">
        <v>30</v>
      </c>
      <c r="F206" s="50">
        <v>953084</v>
      </c>
      <c r="G206" s="134">
        <v>297</v>
      </c>
      <c r="H206" s="176"/>
      <c r="I206" s="58">
        <f t="shared" si="9"/>
        <v>207.9</v>
      </c>
      <c r="J206" s="58">
        <f t="shared" si="10"/>
        <v>252.45</v>
      </c>
      <c r="K206" s="58">
        <f t="shared" si="11"/>
        <v>133.65</v>
      </c>
    </row>
    <row r="207" s="153" customFormat="1" ht="15.75" spans="1:11">
      <c r="A207" s="118" t="s">
        <v>594</v>
      </c>
      <c r="B207" s="41" t="s">
        <v>595</v>
      </c>
      <c r="C207" s="41" t="s">
        <v>288</v>
      </c>
      <c r="D207" s="42">
        <v>1.2</v>
      </c>
      <c r="E207" s="52">
        <v>30</v>
      </c>
      <c r="F207" s="53">
        <v>953094</v>
      </c>
      <c r="G207" s="58">
        <v>318.5</v>
      </c>
      <c r="H207" s="177"/>
      <c r="I207" s="58">
        <f t="shared" si="9"/>
        <v>222.95</v>
      </c>
      <c r="J207" s="58">
        <f t="shared" si="10"/>
        <v>270.725</v>
      </c>
      <c r="K207" s="58">
        <f t="shared" si="11"/>
        <v>143.325</v>
      </c>
    </row>
    <row r="208" s="155" customFormat="1" ht="15.75" spans="1:11">
      <c r="A208" s="37" t="s">
        <v>596</v>
      </c>
      <c r="B208" s="38" t="s">
        <v>46</v>
      </c>
      <c r="C208" s="38" t="s">
        <v>288</v>
      </c>
      <c r="D208" s="39" t="s">
        <v>597</v>
      </c>
      <c r="E208" s="49" t="s">
        <v>598</v>
      </c>
      <c r="F208" s="50">
        <v>953128</v>
      </c>
      <c r="G208" s="134">
        <v>318.5</v>
      </c>
      <c r="H208" s="176" t="s">
        <v>203</v>
      </c>
      <c r="I208" s="58">
        <f t="shared" si="9"/>
        <v>222.95</v>
      </c>
      <c r="J208" s="58">
        <f t="shared" si="10"/>
        <v>270.725</v>
      </c>
      <c r="K208" s="58">
        <f t="shared" si="11"/>
        <v>143.325</v>
      </c>
    </row>
    <row r="209" s="155" customFormat="1" ht="15.75" spans="1:11">
      <c r="A209" s="118" t="s">
        <v>596</v>
      </c>
      <c r="B209" s="41" t="s">
        <v>46</v>
      </c>
      <c r="C209" s="41" t="s">
        <v>288</v>
      </c>
      <c r="D209" s="42" t="s">
        <v>599</v>
      </c>
      <c r="E209" s="52" t="s">
        <v>600</v>
      </c>
      <c r="F209" s="53">
        <v>953129</v>
      </c>
      <c r="G209" s="58">
        <v>318.5</v>
      </c>
      <c r="H209" s="177" t="s">
        <v>203</v>
      </c>
      <c r="I209" s="58">
        <f t="shared" si="9"/>
        <v>222.95</v>
      </c>
      <c r="J209" s="58">
        <f t="shared" si="10"/>
        <v>270.725</v>
      </c>
      <c r="K209" s="58">
        <f t="shared" si="11"/>
        <v>143.325</v>
      </c>
    </row>
    <row r="210" s="155" customFormat="1" ht="15.75" spans="1:11">
      <c r="A210" s="37" t="s">
        <v>601</v>
      </c>
      <c r="B210" s="38" t="s">
        <v>46</v>
      </c>
      <c r="C210" s="38" t="s">
        <v>288</v>
      </c>
      <c r="D210" s="39" t="s">
        <v>602</v>
      </c>
      <c r="E210" s="49" t="s">
        <v>603</v>
      </c>
      <c r="F210" s="50">
        <v>953130</v>
      </c>
      <c r="G210" s="134">
        <v>318.5</v>
      </c>
      <c r="H210" s="176" t="s">
        <v>203</v>
      </c>
      <c r="I210" s="58">
        <f t="shared" si="9"/>
        <v>222.95</v>
      </c>
      <c r="J210" s="58">
        <f t="shared" si="10"/>
        <v>270.725</v>
      </c>
      <c r="K210" s="58">
        <f t="shared" si="11"/>
        <v>143.325</v>
      </c>
    </row>
    <row r="211" s="155" customFormat="1" ht="15.75" spans="1:11">
      <c r="A211" s="118" t="s">
        <v>604</v>
      </c>
      <c r="B211" s="41" t="s">
        <v>46</v>
      </c>
      <c r="C211" s="41" t="s">
        <v>288</v>
      </c>
      <c r="D211" s="42" t="s">
        <v>599</v>
      </c>
      <c r="E211" s="52" t="s">
        <v>600</v>
      </c>
      <c r="F211" s="53">
        <v>953131</v>
      </c>
      <c r="G211" s="58">
        <v>318.5</v>
      </c>
      <c r="H211" s="177" t="s">
        <v>203</v>
      </c>
      <c r="I211" s="58">
        <f t="shared" si="9"/>
        <v>222.95</v>
      </c>
      <c r="J211" s="58">
        <f t="shared" si="10"/>
        <v>270.725</v>
      </c>
      <c r="K211" s="58">
        <f t="shared" si="11"/>
        <v>143.325</v>
      </c>
    </row>
    <row r="212" s="155" customFormat="1" ht="15.75" spans="1:11">
      <c r="A212" s="37" t="s">
        <v>605</v>
      </c>
      <c r="B212" s="38" t="s">
        <v>46</v>
      </c>
      <c r="C212" s="38" t="s">
        <v>288</v>
      </c>
      <c r="D212" s="39" t="s">
        <v>602</v>
      </c>
      <c r="E212" s="49" t="s">
        <v>603</v>
      </c>
      <c r="F212" s="50">
        <v>953132</v>
      </c>
      <c r="G212" s="134">
        <v>318.5</v>
      </c>
      <c r="H212" s="176" t="s">
        <v>203</v>
      </c>
      <c r="I212" s="58">
        <f t="shared" si="9"/>
        <v>222.95</v>
      </c>
      <c r="J212" s="58">
        <f t="shared" si="10"/>
        <v>270.725</v>
      </c>
      <c r="K212" s="58">
        <f t="shared" si="11"/>
        <v>143.325</v>
      </c>
    </row>
    <row r="213" s="155" customFormat="1" ht="15.75" spans="1:11">
      <c r="A213" s="118" t="s">
        <v>606</v>
      </c>
      <c r="B213" s="41" t="s">
        <v>263</v>
      </c>
      <c r="C213" s="41" t="s">
        <v>607</v>
      </c>
      <c r="D213" s="42">
        <v>1</v>
      </c>
      <c r="E213" s="52">
        <v>25</v>
      </c>
      <c r="F213" s="53">
        <v>953149</v>
      </c>
      <c r="G213" s="58">
        <v>318.5</v>
      </c>
      <c r="H213" s="177" t="s">
        <v>260</v>
      </c>
      <c r="I213" s="58">
        <f t="shared" si="9"/>
        <v>222.95</v>
      </c>
      <c r="J213" s="58">
        <f t="shared" si="10"/>
        <v>270.725</v>
      </c>
      <c r="K213" s="58">
        <f t="shared" si="11"/>
        <v>143.325</v>
      </c>
    </row>
    <row r="214" s="155" customFormat="1" ht="15.75" spans="1:11">
      <c r="A214" s="37" t="s">
        <v>608</v>
      </c>
      <c r="B214" s="38" t="s">
        <v>263</v>
      </c>
      <c r="C214" s="38" t="s">
        <v>607</v>
      </c>
      <c r="D214" s="39" t="s">
        <v>449</v>
      </c>
      <c r="E214" s="49" t="s">
        <v>403</v>
      </c>
      <c r="F214" s="50">
        <v>953150</v>
      </c>
      <c r="G214" s="134">
        <v>318.5</v>
      </c>
      <c r="H214" s="176" t="s">
        <v>260</v>
      </c>
      <c r="I214" s="58">
        <f t="shared" si="9"/>
        <v>222.95</v>
      </c>
      <c r="J214" s="58">
        <f t="shared" si="10"/>
        <v>270.725</v>
      </c>
      <c r="K214" s="58">
        <f t="shared" si="11"/>
        <v>143.325</v>
      </c>
    </row>
    <row r="215" s="153" customFormat="1" ht="15.75" spans="1:11">
      <c r="A215" s="118" t="s">
        <v>609</v>
      </c>
      <c r="B215" s="41" t="s">
        <v>610</v>
      </c>
      <c r="C215" s="41" t="s">
        <v>288</v>
      </c>
      <c r="D215" s="42">
        <v>1.37795275590551</v>
      </c>
      <c r="E215" s="52">
        <v>35</v>
      </c>
      <c r="F215" s="53">
        <v>953044</v>
      </c>
      <c r="G215" s="58">
        <v>273.5</v>
      </c>
      <c r="H215" s="177"/>
      <c r="I215" s="58">
        <f t="shared" si="9"/>
        <v>191.45</v>
      </c>
      <c r="J215" s="58">
        <f t="shared" si="10"/>
        <v>232.475</v>
      </c>
      <c r="K215" s="58">
        <f t="shared" si="11"/>
        <v>123.075</v>
      </c>
    </row>
    <row r="216" s="153" customFormat="1" ht="15.75" spans="1:11">
      <c r="A216" s="37" t="s">
        <v>611</v>
      </c>
      <c r="B216" s="38" t="s">
        <v>612</v>
      </c>
      <c r="C216" s="38" t="s">
        <v>288</v>
      </c>
      <c r="D216" s="39">
        <v>1.5748031496063</v>
      </c>
      <c r="E216" s="49">
        <v>40</v>
      </c>
      <c r="F216" s="50">
        <v>953058</v>
      </c>
      <c r="G216" s="134">
        <v>319.5</v>
      </c>
      <c r="H216" s="176"/>
      <c r="I216" s="58">
        <f t="shared" si="9"/>
        <v>223.65</v>
      </c>
      <c r="J216" s="58">
        <f t="shared" si="10"/>
        <v>271.575</v>
      </c>
      <c r="K216" s="58">
        <f t="shared" si="11"/>
        <v>143.775</v>
      </c>
    </row>
    <row r="217" s="153" customFormat="1" ht="15.75" spans="1:11">
      <c r="A217" s="118" t="s">
        <v>613</v>
      </c>
      <c r="B217" s="41" t="s">
        <v>612</v>
      </c>
      <c r="C217" s="41" t="s">
        <v>288</v>
      </c>
      <c r="D217" s="42">
        <v>0.984251968503937</v>
      </c>
      <c r="E217" s="52">
        <v>25</v>
      </c>
      <c r="F217" s="53">
        <v>953059</v>
      </c>
      <c r="G217" s="58">
        <v>319.5</v>
      </c>
      <c r="H217" s="177"/>
      <c r="I217" s="58">
        <f t="shared" si="9"/>
        <v>223.65</v>
      </c>
      <c r="J217" s="58">
        <f t="shared" si="10"/>
        <v>271.575</v>
      </c>
      <c r="K217" s="58">
        <f t="shared" si="11"/>
        <v>143.775</v>
      </c>
    </row>
    <row r="218" ht="15" customHeight="1" spans="1:11">
      <c r="A218" s="167" t="s">
        <v>614</v>
      </c>
      <c r="B218" s="168"/>
      <c r="C218" s="168"/>
      <c r="D218" s="168"/>
      <c r="E218" s="171"/>
      <c r="F218" s="187"/>
      <c r="G218" s="173"/>
      <c r="H218" s="174"/>
      <c r="I218" s="58"/>
      <c r="J218" s="58"/>
      <c r="K218" s="58"/>
    </row>
    <row r="219" s="96" customFormat="1" ht="15.75" spans="1:11">
      <c r="A219" s="118" t="s">
        <v>615</v>
      </c>
      <c r="B219" s="41" t="s">
        <v>616</v>
      </c>
      <c r="C219" s="41" t="s">
        <v>288</v>
      </c>
      <c r="D219" s="42">
        <v>1.77165354330709</v>
      </c>
      <c r="E219" s="52">
        <v>45</v>
      </c>
      <c r="F219" s="53">
        <v>957075</v>
      </c>
      <c r="G219" s="58">
        <v>251</v>
      </c>
      <c r="H219" s="177"/>
      <c r="I219" s="58">
        <f t="shared" si="9"/>
        <v>175.7</v>
      </c>
      <c r="J219" s="58">
        <f t="shared" si="10"/>
        <v>213.35</v>
      </c>
      <c r="K219" s="58">
        <f t="shared" si="11"/>
        <v>112.95</v>
      </c>
    </row>
    <row r="220" s="96" customFormat="1" ht="15.75" spans="1:11">
      <c r="A220" s="37" t="s">
        <v>617</v>
      </c>
      <c r="B220" s="38" t="s">
        <v>105</v>
      </c>
      <c r="C220" s="38" t="s">
        <v>288</v>
      </c>
      <c r="D220" s="39">
        <v>1.77165354330709</v>
      </c>
      <c r="E220" s="49">
        <v>45</v>
      </c>
      <c r="F220" s="50">
        <v>957194</v>
      </c>
      <c r="G220" s="134">
        <v>251</v>
      </c>
      <c r="H220" s="176"/>
      <c r="I220" s="58">
        <f t="shared" si="9"/>
        <v>175.7</v>
      </c>
      <c r="J220" s="58">
        <f t="shared" si="10"/>
        <v>213.35</v>
      </c>
      <c r="K220" s="58">
        <f t="shared" si="11"/>
        <v>112.95</v>
      </c>
    </row>
    <row r="221" s="96" customFormat="1" ht="15.75" spans="1:11">
      <c r="A221" s="118" t="s">
        <v>618</v>
      </c>
      <c r="B221" s="41" t="s">
        <v>105</v>
      </c>
      <c r="C221" s="41" t="s">
        <v>288</v>
      </c>
      <c r="D221" s="42">
        <v>1.77165354330709</v>
      </c>
      <c r="E221" s="52">
        <v>45</v>
      </c>
      <c r="F221" s="53">
        <v>957094</v>
      </c>
      <c r="G221" s="58">
        <v>244</v>
      </c>
      <c r="H221" s="177"/>
      <c r="I221" s="58">
        <f t="shared" si="9"/>
        <v>170.8</v>
      </c>
      <c r="J221" s="58">
        <f t="shared" si="10"/>
        <v>207.4</v>
      </c>
      <c r="K221" s="58">
        <f t="shared" si="11"/>
        <v>109.8</v>
      </c>
    </row>
    <row r="222" s="96" customFormat="1" ht="15.75" spans="1:11">
      <c r="A222" s="37" t="s">
        <v>617</v>
      </c>
      <c r="B222" s="38" t="s">
        <v>619</v>
      </c>
      <c r="C222" s="38" t="s">
        <v>568</v>
      </c>
      <c r="D222" s="39">
        <v>1.5748031496063</v>
      </c>
      <c r="E222" s="49">
        <v>40</v>
      </c>
      <c r="F222" s="50">
        <v>957033</v>
      </c>
      <c r="G222" s="134">
        <v>251</v>
      </c>
      <c r="H222" s="176"/>
      <c r="I222" s="58">
        <f t="shared" si="9"/>
        <v>175.7</v>
      </c>
      <c r="J222" s="58">
        <f t="shared" si="10"/>
        <v>213.35</v>
      </c>
      <c r="K222" s="58">
        <f t="shared" si="11"/>
        <v>112.95</v>
      </c>
    </row>
    <row r="223" s="96" customFormat="1" ht="15.75" spans="1:11">
      <c r="A223" s="118" t="s">
        <v>618</v>
      </c>
      <c r="B223" s="41" t="s">
        <v>619</v>
      </c>
      <c r="C223" s="41" t="s">
        <v>568</v>
      </c>
      <c r="D223" s="42">
        <v>1.5748031496063</v>
      </c>
      <c r="E223" s="52">
        <v>40</v>
      </c>
      <c r="F223" s="53">
        <v>957032</v>
      </c>
      <c r="G223" s="58">
        <v>244</v>
      </c>
      <c r="H223" s="177"/>
      <c r="I223" s="58">
        <f t="shared" si="9"/>
        <v>170.8</v>
      </c>
      <c r="J223" s="58">
        <f t="shared" si="10"/>
        <v>207.4</v>
      </c>
      <c r="K223" s="58">
        <f t="shared" si="11"/>
        <v>109.8</v>
      </c>
    </row>
    <row r="224" s="96" customFormat="1" ht="15.75" spans="1:11">
      <c r="A224" s="37" t="s">
        <v>618</v>
      </c>
      <c r="B224" s="38" t="s">
        <v>620</v>
      </c>
      <c r="C224" s="38" t="s">
        <v>288</v>
      </c>
      <c r="D224" s="39">
        <v>1.4</v>
      </c>
      <c r="E224" s="49">
        <v>35</v>
      </c>
      <c r="F224" s="50">
        <v>957047</v>
      </c>
      <c r="G224" s="134">
        <v>251</v>
      </c>
      <c r="H224" s="176"/>
      <c r="I224" s="58">
        <f t="shared" si="9"/>
        <v>175.7</v>
      </c>
      <c r="J224" s="58">
        <f t="shared" si="10"/>
        <v>213.35</v>
      </c>
      <c r="K224" s="58">
        <f t="shared" si="11"/>
        <v>112.95</v>
      </c>
    </row>
    <row r="225" s="96" customFormat="1" ht="15.75" spans="1:11">
      <c r="A225" s="118" t="s">
        <v>621</v>
      </c>
      <c r="B225" s="41" t="s">
        <v>417</v>
      </c>
      <c r="C225" s="41" t="s">
        <v>622</v>
      </c>
      <c r="D225" s="42">
        <v>1.37795275590551</v>
      </c>
      <c r="E225" s="52">
        <v>35</v>
      </c>
      <c r="F225" s="53">
        <v>957005</v>
      </c>
      <c r="G225" s="58">
        <v>251</v>
      </c>
      <c r="H225" s="177"/>
      <c r="I225" s="58">
        <f t="shared" si="9"/>
        <v>175.7</v>
      </c>
      <c r="J225" s="58">
        <f t="shared" si="10"/>
        <v>213.35</v>
      </c>
      <c r="K225" s="58">
        <f t="shared" si="11"/>
        <v>112.95</v>
      </c>
    </row>
    <row r="226" s="96" customFormat="1" ht="15.75" spans="1:11">
      <c r="A226" s="37" t="s">
        <v>623</v>
      </c>
      <c r="B226" s="38" t="s">
        <v>624</v>
      </c>
      <c r="C226" s="38" t="s">
        <v>288</v>
      </c>
      <c r="D226" s="39">
        <v>1.37795275590551</v>
      </c>
      <c r="E226" s="49">
        <v>35</v>
      </c>
      <c r="F226" s="50">
        <v>957060</v>
      </c>
      <c r="G226" s="134">
        <v>251</v>
      </c>
      <c r="H226" s="176"/>
      <c r="I226" s="58">
        <f t="shared" si="9"/>
        <v>175.7</v>
      </c>
      <c r="J226" s="58">
        <f t="shared" si="10"/>
        <v>213.35</v>
      </c>
      <c r="K226" s="58">
        <f t="shared" si="11"/>
        <v>112.95</v>
      </c>
    </row>
    <row r="227" s="96" customFormat="1" ht="15.75" spans="1:11">
      <c r="A227" s="118" t="s">
        <v>625</v>
      </c>
      <c r="B227" s="41" t="s">
        <v>626</v>
      </c>
      <c r="C227" s="41" t="s">
        <v>288</v>
      </c>
      <c r="D227" s="42">
        <v>1.37795275590551</v>
      </c>
      <c r="E227" s="52">
        <v>35</v>
      </c>
      <c r="F227" s="53">
        <v>957050</v>
      </c>
      <c r="G227" s="58">
        <v>251</v>
      </c>
      <c r="H227" s="177"/>
      <c r="I227" s="58">
        <f t="shared" si="9"/>
        <v>175.7</v>
      </c>
      <c r="J227" s="58">
        <f t="shared" si="10"/>
        <v>213.35</v>
      </c>
      <c r="K227" s="58">
        <f t="shared" si="11"/>
        <v>112.95</v>
      </c>
    </row>
    <row r="228" s="96" customFormat="1" ht="15.75" spans="1:11">
      <c r="A228" s="37" t="s">
        <v>627</v>
      </c>
      <c r="B228" s="38" t="s">
        <v>546</v>
      </c>
      <c r="C228" s="38" t="s">
        <v>288</v>
      </c>
      <c r="D228" s="39">
        <v>1.37795275590551</v>
      </c>
      <c r="E228" s="49">
        <v>35</v>
      </c>
      <c r="F228" s="50">
        <v>957012</v>
      </c>
      <c r="G228" s="134">
        <v>251</v>
      </c>
      <c r="H228" s="176"/>
      <c r="I228" s="58">
        <f t="shared" si="9"/>
        <v>175.7</v>
      </c>
      <c r="J228" s="58">
        <f t="shared" si="10"/>
        <v>213.35</v>
      </c>
      <c r="K228" s="58">
        <f t="shared" si="11"/>
        <v>112.95</v>
      </c>
    </row>
    <row r="229" s="96" customFormat="1" ht="15.75" spans="1:11">
      <c r="A229" s="118" t="s">
        <v>628</v>
      </c>
      <c r="B229" s="41" t="s">
        <v>629</v>
      </c>
      <c r="C229" s="41" t="s">
        <v>288</v>
      </c>
      <c r="D229" s="42">
        <v>1.8</v>
      </c>
      <c r="E229" s="52">
        <v>45</v>
      </c>
      <c r="F229" s="53">
        <v>957012</v>
      </c>
      <c r="G229" s="58">
        <v>251</v>
      </c>
      <c r="H229" s="177"/>
      <c r="I229" s="58">
        <f t="shared" si="9"/>
        <v>175.7</v>
      </c>
      <c r="J229" s="58">
        <f t="shared" si="10"/>
        <v>213.35</v>
      </c>
      <c r="K229" s="58">
        <f t="shared" si="11"/>
        <v>112.95</v>
      </c>
    </row>
    <row r="230" s="96" customFormat="1" ht="15.75" spans="1:11">
      <c r="A230" s="37" t="s">
        <v>630</v>
      </c>
      <c r="B230" s="38" t="s">
        <v>96</v>
      </c>
      <c r="C230" s="38" t="s">
        <v>288</v>
      </c>
      <c r="D230" s="39">
        <v>1.4</v>
      </c>
      <c r="E230" s="49">
        <v>35</v>
      </c>
      <c r="F230" s="50">
        <v>957042</v>
      </c>
      <c r="G230" s="134">
        <v>244</v>
      </c>
      <c r="H230" s="176"/>
      <c r="I230" s="58">
        <f t="shared" si="9"/>
        <v>170.8</v>
      </c>
      <c r="J230" s="58">
        <f t="shared" si="10"/>
        <v>207.4</v>
      </c>
      <c r="K230" s="58">
        <f t="shared" si="11"/>
        <v>109.8</v>
      </c>
    </row>
    <row r="231" s="96" customFormat="1" ht="15.75" spans="1:11">
      <c r="A231" s="118" t="s">
        <v>631</v>
      </c>
      <c r="B231" s="41" t="s">
        <v>250</v>
      </c>
      <c r="C231" s="41" t="s">
        <v>288</v>
      </c>
      <c r="D231" s="42">
        <v>1.5748031496063</v>
      </c>
      <c r="E231" s="52">
        <v>40</v>
      </c>
      <c r="F231" s="53">
        <v>957056</v>
      </c>
      <c r="G231" s="58">
        <v>251</v>
      </c>
      <c r="H231" s="177"/>
      <c r="I231" s="58">
        <f t="shared" si="9"/>
        <v>175.7</v>
      </c>
      <c r="J231" s="58">
        <f t="shared" si="10"/>
        <v>213.35</v>
      </c>
      <c r="K231" s="58">
        <f t="shared" si="11"/>
        <v>112.95</v>
      </c>
    </row>
    <row r="232" s="96" customFormat="1" ht="15.75" spans="1:11">
      <c r="A232" s="37" t="s">
        <v>632</v>
      </c>
      <c r="B232" s="38" t="s">
        <v>46</v>
      </c>
      <c r="C232" s="38" t="s">
        <v>498</v>
      </c>
      <c r="D232" s="39">
        <v>0.75</v>
      </c>
      <c r="E232" s="49">
        <v>20</v>
      </c>
      <c r="F232" s="50">
        <v>957074</v>
      </c>
      <c r="G232" s="134">
        <v>262.5</v>
      </c>
      <c r="H232" s="176" t="s">
        <v>203</v>
      </c>
      <c r="I232" s="58">
        <f t="shared" si="9"/>
        <v>183.75</v>
      </c>
      <c r="J232" s="58">
        <f t="shared" si="10"/>
        <v>223.125</v>
      </c>
      <c r="K232" s="58">
        <f t="shared" si="11"/>
        <v>118.125</v>
      </c>
    </row>
    <row r="233" s="157" customFormat="1" ht="15.75" spans="1:11">
      <c r="A233" s="118" t="s">
        <v>633</v>
      </c>
      <c r="B233" s="41" t="s">
        <v>304</v>
      </c>
      <c r="C233" s="41" t="s">
        <v>288</v>
      </c>
      <c r="D233" s="42" t="s">
        <v>634</v>
      </c>
      <c r="E233" s="52">
        <v>30</v>
      </c>
      <c r="F233" s="53">
        <v>957079</v>
      </c>
      <c r="G233" s="58">
        <v>319.5</v>
      </c>
      <c r="H233" s="177" t="s">
        <v>203</v>
      </c>
      <c r="I233" s="58">
        <f t="shared" si="9"/>
        <v>223.65</v>
      </c>
      <c r="J233" s="58">
        <f t="shared" si="10"/>
        <v>271.575</v>
      </c>
      <c r="K233" s="58">
        <f t="shared" si="11"/>
        <v>143.775</v>
      </c>
    </row>
    <row r="234" s="157" customFormat="1" ht="15.75" spans="1:11">
      <c r="A234" s="37" t="s">
        <v>635</v>
      </c>
      <c r="B234" s="38" t="s">
        <v>304</v>
      </c>
      <c r="C234" s="38" t="s">
        <v>288</v>
      </c>
      <c r="D234" s="39" t="s">
        <v>634</v>
      </c>
      <c r="E234" s="49">
        <v>30</v>
      </c>
      <c r="F234" s="50">
        <v>957080</v>
      </c>
      <c r="G234" s="134">
        <v>340.5</v>
      </c>
      <c r="H234" s="176" t="s">
        <v>203</v>
      </c>
      <c r="I234" s="58">
        <f t="shared" si="9"/>
        <v>238.35</v>
      </c>
      <c r="J234" s="58">
        <f t="shared" si="10"/>
        <v>289.425</v>
      </c>
      <c r="K234" s="58">
        <f t="shared" si="11"/>
        <v>153.225</v>
      </c>
    </row>
    <row r="235" s="96" customFormat="1" ht="15.75" spans="1:11">
      <c r="A235" s="118" t="s">
        <v>636</v>
      </c>
      <c r="B235" s="41" t="s">
        <v>637</v>
      </c>
      <c r="C235" s="41" t="s">
        <v>288</v>
      </c>
      <c r="D235" s="42">
        <v>1.6</v>
      </c>
      <c r="E235" s="52">
        <v>40</v>
      </c>
      <c r="F235" s="53">
        <v>957023</v>
      </c>
      <c r="G235" s="58">
        <v>251</v>
      </c>
      <c r="H235" s="177"/>
      <c r="I235" s="58">
        <f t="shared" si="9"/>
        <v>175.7</v>
      </c>
      <c r="J235" s="58">
        <f t="shared" si="10"/>
        <v>213.35</v>
      </c>
      <c r="K235" s="58">
        <f t="shared" si="11"/>
        <v>112.95</v>
      </c>
    </row>
    <row r="236" s="96" customFormat="1" ht="15.75" spans="1:11">
      <c r="A236" s="37" t="s">
        <v>638</v>
      </c>
      <c r="B236" s="38" t="s">
        <v>639</v>
      </c>
      <c r="C236" s="38" t="s">
        <v>321</v>
      </c>
      <c r="D236" s="39">
        <v>1.18110236220472</v>
      </c>
      <c r="E236" s="49">
        <v>30</v>
      </c>
      <c r="F236" s="50">
        <v>957090</v>
      </c>
      <c r="G236" s="134">
        <v>251</v>
      </c>
      <c r="H236" s="176"/>
      <c r="I236" s="58">
        <f t="shared" si="9"/>
        <v>175.7</v>
      </c>
      <c r="J236" s="58">
        <f t="shared" si="10"/>
        <v>213.35</v>
      </c>
      <c r="K236" s="58">
        <f t="shared" si="11"/>
        <v>112.95</v>
      </c>
    </row>
    <row r="237" s="96" customFormat="1" ht="15.75" spans="1:11">
      <c r="A237" s="118" t="s">
        <v>640</v>
      </c>
      <c r="B237" s="41" t="s">
        <v>641</v>
      </c>
      <c r="C237" s="41" t="s">
        <v>288</v>
      </c>
      <c r="D237" s="42">
        <v>1</v>
      </c>
      <c r="E237" s="52">
        <v>25</v>
      </c>
      <c r="F237" s="53">
        <v>957310</v>
      </c>
      <c r="G237" s="58">
        <v>330.5</v>
      </c>
      <c r="H237" s="177"/>
      <c r="I237" s="58">
        <f t="shared" si="9"/>
        <v>231.35</v>
      </c>
      <c r="J237" s="58">
        <f t="shared" si="10"/>
        <v>280.925</v>
      </c>
      <c r="K237" s="58">
        <f t="shared" si="11"/>
        <v>148.725</v>
      </c>
    </row>
    <row r="238" s="157" customFormat="1" ht="15.75" spans="1:11">
      <c r="A238" s="37" t="s">
        <v>642</v>
      </c>
      <c r="B238" s="38" t="s">
        <v>304</v>
      </c>
      <c r="C238" s="38" t="s">
        <v>288</v>
      </c>
      <c r="D238" s="39">
        <v>1.2</v>
      </c>
      <c r="E238" s="49">
        <v>30</v>
      </c>
      <c r="F238" s="50">
        <v>957110</v>
      </c>
      <c r="G238" s="134">
        <v>319.5</v>
      </c>
      <c r="H238" s="176" t="s">
        <v>203</v>
      </c>
      <c r="I238" s="58">
        <f t="shared" si="9"/>
        <v>223.65</v>
      </c>
      <c r="J238" s="58">
        <f t="shared" si="10"/>
        <v>271.575</v>
      </c>
      <c r="K238" s="58">
        <f t="shared" si="11"/>
        <v>143.775</v>
      </c>
    </row>
    <row r="239" ht="15" customHeight="1" spans="1:11">
      <c r="A239" s="167" t="s">
        <v>643</v>
      </c>
      <c r="B239" s="168"/>
      <c r="C239" s="168"/>
      <c r="D239" s="168"/>
      <c r="E239" s="171"/>
      <c r="F239" s="178"/>
      <c r="G239" s="173"/>
      <c r="H239" s="174"/>
      <c r="I239" s="58"/>
      <c r="J239" s="58"/>
      <c r="K239" s="58"/>
    </row>
    <row r="240" s="96" customFormat="1" ht="15.75" spans="1:11">
      <c r="A240" s="37" t="s">
        <v>644</v>
      </c>
      <c r="B240" s="38" t="s">
        <v>645</v>
      </c>
      <c r="C240" s="38" t="s">
        <v>288</v>
      </c>
      <c r="D240" s="39">
        <v>1.37795275590551</v>
      </c>
      <c r="E240" s="49">
        <v>35</v>
      </c>
      <c r="F240" s="50">
        <v>950515</v>
      </c>
      <c r="G240" s="134">
        <v>249.5</v>
      </c>
      <c r="H240" s="176"/>
      <c r="I240" s="58">
        <f t="shared" si="9"/>
        <v>174.65</v>
      </c>
      <c r="J240" s="58">
        <f t="shared" si="10"/>
        <v>212.075</v>
      </c>
      <c r="K240" s="58">
        <f t="shared" si="11"/>
        <v>112.275</v>
      </c>
    </row>
    <row r="241" s="96" customFormat="1" ht="15.75" spans="1:11">
      <c r="A241" s="118" t="s">
        <v>644</v>
      </c>
      <c r="B241" s="41" t="s">
        <v>646</v>
      </c>
      <c r="C241" s="41" t="s">
        <v>288</v>
      </c>
      <c r="D241" s="42">
        <v>1.2</v>
      </c>
      <c r="E241" s="52">
        <v>30</v>
      </c>
      <c r="F241" s="53">
        <v>950532</v>
      </c>
      <c r="G241" s="58">
        <v>296.5</v>
      </c>
      <c r="H241" s="177"/>
      <c r="I241" s="58">
        <f t="shared" si="9"/>
        <v>207.55</v>
      </c>
      <c r="J241" s="58">
        <f t="shared" si="10"/>
        <v>252.025</v>
      </c>
      <c r="K241" s="58">
        <f t="shared" si="11"/>
        <v>133.425</v>
      </c>
    </row>
    <row r="242" s="96" customFormat="1" ht="15.75" spans="1:11">
      <c r="A242" s="37" t="s">
        <v>647</v>
      </c>
      <c r="B242" s="38" t="s">
        <v>397</v>
      </c>
      <c r="C242" s="38" t="s">
        <v>288</v>
      </c>
      <c r="D242" s="39">
        <v>1.2</v>
      </c>
      <c r="E242" s="49">
        <v>30</v>
      </c>
      <c r="F242" s="50">
        <v>957206</v>
      </c>
      <c r="G242" s="134">
        <v>296.5</v>
      </c>
      <c r="H242" s="176"/>
      <c r="I242" s="58">
        <f t="shared" si="9"/>
        <v>207.55</v>
      </c>
      <c r="J242" s="58">
        <f t="shared" si="10"/>
        <v>252.025</v>
      </c>
      <c r="K242" s="58">
        <f t="shared" si="11"/>
        <v>133.425</v>
      </c>
    </row>
    <row r="243" s="96" customFormat="1" ht="15.75" spans="1:11">
      <c r="A243" s="118" t="s">
        <v>648</v>
      </c>
      <c r="B243" s="41" t="s">
        <v>297</v>
      </c>
      <c r="C243" s="41" t="s">
        <v>288</v>
      </c>
      <c r="D243" s="42">
        <v>1.37795275590551</v>
      </c>
      <c r="E243" s="52">
        <v>35</v>
      </c>
      <c r="F243" s="53">
        <v>950520</v>
      </c>
      <c r="G243" s="58">
        <v>249.5</v>
      </c>
      <c r="H243" s="177"/>
      <c r="I243" s="58">
        <f t="shared" si="9"/>
        <v>174.65</v>
      </c>
      <c r="J243" s="58">
        <f t="shared" si="10"/>
        <v>212.075</v>
      </c>
      <c r="K243" s="58">
        <f t="shared" si="11"/>
        <v>112.275</v>
      </c>
    </row>
    <row r="244" s="96" customFormat="1" ht="15.75" spans="1:11">
      <c r="A244" s="37" t="s">
        <v>649</v>
      </c>
      <c r="B244" s="38" t="s">
        <v>378</v>
      </c>
      <c r="C244" s="38" t="s">
        <v>288</v>
      </c>
      <c r="D244" s="39">
        <v>1.4</v>
      </c>
      <c r="E244" s="49">
        <v>35</v>
      </c>
      <c r="F244" s="50">
        <v>950530</v>
      </c>
      <c r="G244" s="134">
        <v>249.5</v>
      </c>
      <c r="H244" s="176"/>
      <c r="I244" s="58">
        <f t="shared" si="9"/>
        <v>174.65</v>
      </c>
      <c r="J244" s="58">
        <f t="shared" si="10"/>
        <v>212.075</v>
      </c>
      <c r="K244" s="58">
        <f t="shared" si="11"/>
        <v>112.275</v>
      </c>
    </row>
    <row r="245" s="96" customFormat="1" ht="15.75" spans="1:11">
      <c r="A245" s="118" t="s">
        <v>650</v>
      </c>
      <c r="B245" s="41" t="s">
        <v>645</v>
      </c>
      <c r="C245" s="41" t="s">
        <v>288</v>
      </c>
      <c r="D245" s="42">
        <v>1.37795275590551</v>
      </c>
      <c r="E245" s="52">
        <v>35</v>
      </c>
      <c r="F245" s="53">
        <v>950525</v>
      </c>
      <c r="G245" s="58">
        <v>249.5</v>
      </c>
      <c r="H245" s="177"/>
      <c r="I245" s="58">
        <f t="shared" si="9"/>
        <v>174.65</v>
      </c>
      <c r="J245" s="58">
        <f t="shared" si="10"/>
        <v>212.075</v>
      </c>
      <c r="K245" s="58">
        <f t="shared" si="11"/>
        <v>112.275</v>
      </c>
    </row>
    <row r="246" s="96" customFormat="1" ht="15.75" spans="1:11">
      <c r="A246" s="37" t="s">
        <v>650</v>
      </c>
      <c r="B246" s="38" t="s">
        <v>185</v>
      </c>
      <c r="C246" s="38" t="s">
        <v>288</v>
      </c>
      <c r="D246" s="39">
        <v>1.37795275590551</v>
      </c>
      <c r="E246" s="49">
        <v>35</v>
      </c>
      <c r="F246" s="50">
        <v>950516</v>
      </c>
      <c r="G246" s="134">
        <v>249.5</v>
      </c>
      <c r="H246" s="176"/>
      <c r="I246" s="58">
        <f t="shared" si="9"/>
        <v>174.65</v>
      </c>
      <c r="J246" s="58">
        <f t="shared" si="10"/>
        <v>212.075</v>
      </c>
      <c r="K246" s="58">
        <f t="shared" si="11"/>
        <v>112.275</v>
      </c>
    </row>
    <row r="247" s="96" customFormat="1" ht="15.75" spans="1:11">
      <c r="A247" s="118" t="s">
        <v>651</v>
      </c>
      <c r="B247" s="41" t="s">
        <v>257</v>
      </c>
      <c r="C247" s="41" t="s">
        <v>288</v>
      </c>
      <c r="D247" s="42">
        <v>1.2</v>
      </c>
      <c r="E247" s="52">
        <v>35</v>
      </c>
      <c r="F247" s="53">
        <v>950537</v>
      </c>
      <c r="G247" s="58">
        <v>340.5</v>
      </c>
      <c r="H247" s="177"/>
      <c r="I247" s="58">
        <f t="shared" si="9"/>
        <v>238.35</v>
      </c>
      <c r="J247" s="58">
        <f t="shared" si="10"/>
        <v>289.425</v>
      </c>
      <c r="K247" s="58">
        <f t="shared" si="11"/>
        <v>153.225</v>
      </c>
    </row>
    <row r="248" ht="15" customHeight="1" spans="1:11">
      <c r="A248" s="167" t="s">
        <v>652</v>
      </c>
      <c r="B248" s="168"/>
      <c r="C248" s="168"/>
      <c r="D248" s="168"/>
      <c r="E248" s="171"/>
      <c r="F248" s="178"/>
      <c r="G248" s="173"/>
      <c r="H248" s="174"/>
      <c r="I248" s="58"/>
      <c r="J248" s="58"/>
      <c r="K248" s="58"/>
    </row>
    <row r="249" s="96" customFormat="1" ht="15.75" spans="1:11">
      <c r="A249" s="37" t="s">
        <v>653</v>
      </c>
      <c r="B249" s="38" t="s">
        <v>127</v>
      </c>
      <c r="C249" s="38" t="s">
        <v>288</v>
      </c>
      <c r="D249" s="39">
        <v>1.37795275590551</v>
      </c>
      <c r="E249" s="49">
        <v>35</v>
      </c>
      <c r="F249" s="50">
        <v>954800</v>
      </c>
      <c r="G249" s="134">
        <v>421.5</v>
      </c>
      <c r="H249" s="176" t="s">
        <v>260</v>
      </c>
      <c r="I249" s="58">
        <f t="shared" si="9"/>
        <v>295.05</v>
      </c>
      <c r="J249" s="58">
        <f t="shared" si="10"/>
        <v>358.275</v>
      </c>
      <c r="K249" s="58">
        <f t="shared" si="11"/>
        <v>189.675</v>
      </c>
    </row>
    <row r="250" s="96" customFormat="1" ht="15.75" spans="1:11">
      <c r="A250" s="118" t="s">
        <v>654</v>
      </c>
      <c r="B250" s="41" t="s">
        <v>127</v>
      </c>
      <c r="C250" s="41" t="s">
        <v>288</v>
      </c>
      <c r="D250" s="42">
        <v>1.37795275590551</v>
      </c>
      <c r="E250" s="52">
        <v>35</v>
      </c>
      <c r="F250" s="53">
        <v>954801</v>
      </c>
      <c r="G250" s="58">
        <v>421.5</v>
      </c>
      <c r="H250" s="177" t="s">
        <v>260</v>
      </c>
      <c r="I250" s="58">
        <f t="shared" si="9"/>
        <v>295.05</v>
      </c>
      <c r="J250" s="58">
        <f t="shared" si="10"/>
        <v>358.275</v>
      </c>
      <c r="K250" s="58">
        <f t="shared" si="11"/>
        <v>189.675</v>
      </c>
    </row>
    <row r="251" ht="15" customHeight="1" spans="1:11">
      <c r="A251" s="167" t="s">
        <v>655</v>
      </c>
      <c r="B251" s="168"/>
      <c r="C251" s="168"/>
      <c r="D251" s="168"/>
      <c r="E251" s="171"/>
      <c r="F251" s="178"/>
      <c r="G251" s="173"/>
      <c r="H251" s="174"/>
      <c r="I251" s="58"/>
      <c r="J251" s="58"/>
      <c r="K251" s="58"/>
    </row>
    <row r="252" s="96" customFormat="1" ht="15.75" spans="1:11">
      <c r="A252" s="118" t="s">
        <v>656</v>
      </c>
      <c r="B252" s="41" t="s">
        <v>177</v>
      </c>
      <c r="C252" s="41" t="s">
        <v>288</v>
      </c>
      <c r="D252" s="42">
        <v>1.37795275590551</v>
      </c>
      <c r="E252" s="52">
        <v>35</v>
      </c>
      <c r="F252" s="53">
        <v>957205</v>
      </c>
      <c r="G252" s="58">
        <v>262.5</v>
      </c>
      <c r="H252" s="177"/>
      <c r="I252" s="58">
        <f t="shared" si="9"/>
        <v>183.75</v>
      </c>
      <c r="J252" s="58">
        <f t="shared" si="10"/>
        <v>223.125</v>
      </c>
      <c r="K252" s="58">
        <f t="shared" si="11"/>
        <v>118.125</v>
      </c>
    </row>
    <row r="253" ht="15" customHeight="1" spans="1:11">
      <c r="A253" s="167" t="s">
        <v>657</v>
      </c>
      <c r="B253" s="168"/>
      <c r="C253" s="168"/>
      <c r="D253" s="168"/>
      <c r="E253" s="171"/>
      <c r="F253" s="187"/>
      <c r="G253" s="173"/>
      <c r="H253" s="174"/>
      <c r="I253" s="58"/>
      <c r="J253" s="58"/>
      <c r="K253" s="58"/>
    </row>
    <row r="254" s="96" customFormat="1" ht="15.75" spans="1:11">
      <c r="A254" s="37" t="s">
        <v>658</v>
      </c>
      <c r="B254" s="38" t="s">
        <v>645</v>
      </c>
      <c r="C254" s="38" t="s">
        <v>288</v>
      </c>
      <c r="D254" s="39">
        <v>1.5748031496063</v>
      </c>
      <c r="E254" s="49">
        <v>40</v>
      </c>
      <c r="F254" s="50">
        <v>959080</v>
      </c>
      <c r="G254" s="134">
        <v>296.5</v>
      </c>
      <c r="H254" s="176"/>
      <c r="I254" s="58">
        <f t="shared" si="9"/>
        <v>207.55</v>
      </c>
      <c r="J254" s="58">
        <f t="shared" si="10"/>
        <v>252.025</v>
      </c>
      <c r="K254" s="58">
        <f t="shared" si="11"/>
        <v>133.425</v>
      </c>
    </row>
    <row r="255" s="96" customFormat="1" ht="15.75" spans="1:11">
      <c r="A255" s="118" t="s">
        <v>659</v>
      </c>
      <c r="B255" s="41" t="s">
        <v>660</v>
      </c>
      <c r="C255" s="41" t="s">
        <v>288</v>
      </c>
      <c r="D255" s="42">
        <v>1.5748031496063</v>
      </c>
      <c r="E255" s="52">
        <v>40</v>
      </c>
      <c r="F255" s="53">
        <v>959080</v>
      </c>
      <c r="G255" s="58">
        <v>296.5</v>
      </c>
      <c r="H255" s="177"/>
      <c r="I255" s="58">
        <f t="shared" si="9"/>
        <v>207.55</v>
      </c>
      <c r="J255" s="58">
        <f t="shared" si="10"/>
        <v>252.025</v>
      </c>
      <c r="K255" s="58">
        <f t="shared" si="11"/>
        <v>133.425</v>
      </c>
    </row>
    <row r="256" s="96" customFormat="1" ht="15.75" spans="1:11">
      <c r="A256" s="37" t="s">
        <v>661</v>
      </c>
      <c r="B256" s="38" t="s">
        <v>153</v>
      </c>
      <c r="C256" s="38" t="s">
        <v>288</v>
      </c>
      <c r="D256" s="39">
        <v>1.4</v>
      </c>
      <c r="E256" s="49">
        <v>35</v>
      </c>
      <c r="F256" s="50">
        <v>959042</v>
      </c>
      <c r="G256" s="134">
        <v>296.5</v>
      </c>
      <c r="H256" s="176"/>
      <c r="I256" s="58">
        <f t="shared" si="9"/>
        <v>207.55</v>
      </c>
      <c r="J256" s="58">
        <f t="shared" si="10"/>
        <v>252.025</v>
      </c>
      <c r="K256" s="58">
        <f t="shared" si="11"/>
        <v>133.425</v>
      </c>
    </row>
    <row r="257" s="96" customFormat="1" ht="15.75" spans="1:11">
      <c r="A257" s="118" t="s">
        <v>662</v>
      </c>
      <c r="B257" s="41" t="s">
        <v>663</v>
      </c>
      <c r="C257" s="41" t="s">
        <v>288</v>
      </c>
      <c r="D257" s="42">
        <v>0.984251968503937</v>
      </c>
      <c r="E257" s="52">
        <v>25</v>
      </c>
      <c r="F257" s="53">
        <v>959087</v>
      </c>
      <c r="G257" s="58">
        <v>307.5</v>
      </c>
      <c r="H257" s="177"/>
      <c r="I257" s="58">
        <f t="shared" si="9"/>
        <v>215.25</v>
      </c>
      <c r="J257" s="58">
        <f t="shared" si="10"/>
        <v>261.375</v>
      </c>
      <c r="K257" s="58">
        <f t="shared" si="11"/>
        <v>138.375</v>
      </c>
    </row>
    <row r="258" s="96" customFormat="1" ht="15.75" spans="1:11">
      <c r="A258" s="37" t="s">
        <v>664</v>
      </c>
      <c r="B258" s="38" t="s">
        <v>546</v>
      </c>
      <c r="C258" s="38" t="s">
        <v>288</v>
      </c>
      <c r="D258" s="39">
        <v>1.37795275590551</v>
      </c>
      <c r="E258" s="49">
        <v>35</v>
      </c>
      <c r="F258" s="50">
        <v>959098</v>
      </c>
      <c r="G258" s="134">
        <v>319.5</v>
      </c>
      <c r="H258" s="176"/>
      <c r="I258" s="58">
        <f t="shared" si="9"/>
        <v>223.65</v>
      </c>
      <c r="J258" s="58">
        <f t="shared" si="10"/>
        <v>271.575</v>
      </c>
      <c r="K258" s="58">
        <f t="shared" si="11"/>
        <v>143.775</v>
      </c>
    </row>
    <row r="259" ht="15" customHeight="1" spans="1:11">
      <c r="A259" s="167" t="s">
        <v>665</v>
      </c>
      <c r="B259" s="168"/>
      <c r="C259" s="168"/>
      <c r="D259" s="168"/>
      <c r="E259" s="171"/>
      <c r="F259" s="178"/>
      <c r="G259" s="173"/>
      <c r="H259" s="174"/>
      <c r="I259" s="58"/>
      <c r="J259" s="58"/>
      <c r="K259" s="58"/>
    </row>
    <row r="260" s="96" customFormat="1" ht="15.75" spans="1:11">
      <c r="A260" s="37" t="s">
        <v>666</v>
      </c>
      <c r="B260" s="38" t="s">
        <v>667</v>
      </c>
      <c r="C260" s="38" t="s">
        <v>321</v>
      </c>
      <c r="D260" s="39">
        <v>1.2</v>
      </c>
      <c r="E260" s="49">
        <v>30</v>
      </c>
      <c r="F260" s="50">
        <v>958027</v>
      </c>
      <c r="G260" s="134">
        <v>296.5</v>
      </c>
      <c r="H260" s="176"/>
      <c r="I260" s="58">
        <f t="shared" ref="I260:I322" si="12">G260*0.7</f>
        <v>207.55</v>
      </c>
      <c r="J260" s="58">
        <f t="shared" ref="J260:J322" si="13">G260*0.85</f>
        <v>252.025</v>
      </c>
      <c r="K260" s="58">
        <f t="shared" ref="K260:K322" si="14">G260*0.45</f>
        <v>133.425</v>
      </c>
    </row>
    <row r="261" ht="15" customHeight="1" spans="1:11">
      <c r="A261" s="167" t="s">
        <v>668</v>
      </c>
      <c r="B261" s="168"/>
      <c r="C261" s="168"/>
      <c r="D261" s="168"/>
      <c r="E261" s="171"/>
      <c r="F261" s="187"/>
      <c r="G261" s="173"/>
      <c r="H261" s="174"/>
      <c r="I261" s="58"/>
      <c r="J261" s="58"/>
      <c r="K261" s="58"/>
    </row>
    <row r="262" s="96" customFormat="1" ht="15.75" spans="1:11">
      <c r="A262" s="118" t="s">
        <v>669</v>
      </c>
      <c r="B262" s="41" t="s">
        <v>357</v>
      </c>
      <c r="C262" s="41" t="s">
        <v>568</v>
      </c>
      <c r="D262" s="42">
        <v>1.5748031496063</v>
      </c>
      <c r="E262" s="52">
        <v>40</v>
      </c>
      <c r="F262" s="53">
        <v>958028</v>
      </c>
      <c r="G262" s="58">
        <v>285</v>
      </c>
      <c r="H262" s="177"/>
      <c r="I262" s="58">
        <f t="shared" si="12"/>
        <v>199.5</v>
      </c>
      <c r="J262" s="58">
        <f t="shared" si="13"/>
        <v>242.25</v>
      </c>
      <c r="K262" s="58">
        <f t="shared" si="14"/>
        <v>128.25</v>
      </c>
    </row>
    <row r="263" s="96" customFormat="1" ht="15.75" spans="1:11">
      <c r="A263" s="37" t="s">
        <v>670</v>
      </c>
      <c r="B263" s="38" t="s">
        <v>123</v>
      </c>
      <c r="C263" s="38" t="s">
        <v>288</v>
      </c>
      <c r="D263" s="39">
        <v>1.6</v>
      </c>
      <c r="E263" s="49">
        <v>40</v>
      </c>
      <c r="F263" s="50">
        <v>958014</v>
      </c>
      <c r="G263" s="134">
        <v>285</v>
      </c>
      <c r="H263" s="176"/>
      <c r="I263" s="58">
        <f t="shared" si="12"/>
        <v>199.5</v>
      </c>
      <c r="J263" s="58">
        <f t="shared" si="13"/>
        <v>242.25</v>
      </c>
      <c r="K263" s="58">
        <f t="shared" si="14"/>
        <v>128.25</v>
      </c>
    </row>
    <row r="264" s="154" customFormat="1" ht="15.75" spans="1:11">
      <c r="A264" s="118" t="s">
        <v>671</v>
      </c>
      <c r="B264" s="41" t="s">
        <v>238</v>
      </c>
      <c r="C264" s="41" t="s">
        <v>321</v>
      </c>
      <c r="D264" s="42" t="s">
        <v>672</v>
      </c>
      <c r="E264" s="52" t="s">
        <v>673</v>
      </c>
      <c r="F264" s="53">
        <v>958016</v>
      </c>
      <c r="G264" s="58">
        <v>285</v>
      </c>
      <c r="H264" s="177"/>
      <c r="I264" s="58">
        <f t="shared" si="12"/>
        <v>199.5</v>
      </c>
      <c r="J264" s="58">
        <f t="shared" si="13"/>
        <v>242.25</v>
      </c>
      <c r="K264" s="58">
        <f t="shared" si="14"/>
        <v>128.25</v>
      </c>
    </row>
    <row r="265" s="154" customFormat="1" ht="15.75" spans="1:11">
      <c r="A265" s="37" t="s">
        <v>674</v>
      </c>
      <c r="B265" s="38" t="s">
        <v>238</v>
      </c>
      <c r="C265" s="38" t="s">
        <v>321</v>
      </c>
      <c r="D265" s="39" t="s">
        <v>672</v>
      </c>
      <c r="E265" s="49" t="s">
        <v>673</v>
      </c>
      <c r="F265" s="50">
        <v>958017</v>
      </c>
      <c r="G265" s="134">
        <v>285</v>
      </c>
      <c r="H265" s="176"/>
      <c r="I265" s="58">
        <f t="shared" si="12"/>
        <v>199.5</v>
      </c>
      <c r="J265" s="58">
        <f t="shared" si="13"/>
        <v>242.25</v>
      </c>
      <c r="K265" s="58">
        <f t="shared" si="14"/>
        <v>128.25</v>
      </c>
    </row>
    <row r="266" s="154" customFormat="1" ht="15.75" spans="1:11">
      <c r="A266" s="118" t="s">
        <v>675</v>
      </c>
      <c r="B266" s="41" t="s">
        <v>487</v>
      </c>
      <c r="C266" s="41" t="s">
        <v>288</v>
      </c>
      <c r="D266" s="42">
        <v>1.18110236220472</v>
      </c>
      <c r="E266" s="52">
        <v>30</v>
      </c>
      <c r="F266" s="53" t="s">
        <v>676</v>
      </c>
      <c r="G266" s="58">
        <v>285</v>
      </c>
      <c r="H266" s="177"/>
      <c r="I266" s="58">
        <f t="shared" si="12"/>
        <v>199.5</v>
      </c>
      <c r="J266" s="58">
        <f t="shared" si="13"/>
        <v>242.25</v>
      </c>
      <c r="K266" s="58">
        <f t="shared" si="14"/>
        <v>128.25</v>
      </c>
    </row>
    <row r="267" s="96" customFormat="1" ht="15.75" spans="1:11">
      <c r="A267" s="37" t="s">
        <v>677</v>
      </c>
      <c r="B267" s="38" t="s">
        <v>185</v>
      </c>
      <c r="C267" s="38" t="s">
        <v>678</v>
      </c>
      <c r="D267" s="39">
        <v>1.37795275590551</v>
      </c>
      <c r="E267" s="49">
        <v>35</v>
      </c>
      <c r="F267" s="50">
        <v>958026</v>
      </c>
      <c r="G267" s="134">
        <v>296.5</v>
      </c>
      <c r="H267" s="176"/>
      <c r="I267" s="58">
        <f t="shared" si="12"/>
        <v>207.55</v>
      </c>
      <c r="J267" s="58">
        <f t="shared" si="13"/>
        <v>252.025</v>
      </c>
      <c r="K267" s="58">
        <f t="shared" si="14"/>
        <v>133.425</v>
      </c>
    </row>
    <row r="268" s="96" customFormat="1" ht="15.75" spans="1:11">
      <c r="A268" s="118" t="s">
        <v>679</v>
      </c>
      <c r="B268" s="41" t="s">
        <v>185</v>
      </c>
      <c r="C268" s="41" t="s">
        <v>321</v>
      </c>
      <c r="D268" s="42">
        <v>1.77165354330709</v>
      </c>
      <c r="E268" s="52">
        <v>45</v>
      </c>
      <c r="F268" s="53">
        <v>958027</v>
      </c>
      <c r="G268" s="58">
        <v>296.5</v>
      </c>
      <c r="H268" s="177"/>
      <c r="I268" s="58">
        <f t="shared" si="12"/>
        <v>207.55</v>
      </c>
      <c r="J268" s="58">
        <f t="shared" si="13"/>
        <v>252.025</v>
      </c>
      <c r="K268" s="58">
        <f t="shared" si="14"/>
        <v>133.425</v>
      </c>
    </row>
    <row r="269" s="96" customFormat="1" ht="15.75" spans="1:11">
      <c r="A269" s="37" t="s">
        <v>680</v>
      </c>
      <c r="B269" s="38" t="s">
        <v>185</v>
      </c>
      <c r="C269" s="38" t="s">
        <v>288</v>
      </c>
      <c r="D269" s="39">
        <v>1.5748031496063</v>
      </c>
      <c r="E269" s="49">
        <v>40</v>
      </c>
      <c r="F269" s="50">
        <v>958029</v>
      </c>
      <c r="G269" s="134">
        <v>296.5</v>
      </c>
      <c r="H269" s="176"/>
      <c r="I269" s="58">
        <f t="shared" si="12"/>
        <v>207.55</v>
      </c>
      <c r="J269" s="58">
        <f t="shared" si="13"/>
        <v>252.025</v>
      </c>
      <c r="K269" s="58">
        <f t="shared" si="14"/>
        <v>133.425</v>
      </c>
    </row>
    <row r="270" s="96" customFormat="1" ht="15.75" spans="1:11">
      <c r="A270" s="118" t="s">
        <v>681</v>
      </c>
      <c r="B270" s="41" t="s">
        <v>682</v>
      </c>
      <c r="C270" s="41" t="s">
        <v>683</v>
      </c>
      <c r="D270" s="42">
        <v>1.4</v>
      </c>
      <c r="E270" s="52">
        <v>35</v>
      </c>
      <c r="F270" s="53">
        <v>958033</v>
      </c>
      <c r="G270" s="58">
        <v>296.5</v>
      </c>
      <c r="H270" s="177"/>
      <c r="I270" s="58">
        <f t="shared" si="12"/>
        <v>207.55</v>
      </c>
      <c r="J270" s="58">
        <f t="shared" si="13"/>
        <v>252.025</v>
      </c>
      <c r="K270" s="58">
        <f t="shared" si="14"/>
        <v>133.425</v>
      </c>
    </row>
    <row r="271" s="96" customFormat="1" ht="15.75" spans="1:11">
      <c r="A271" s="37" t="s">
        <v>684</v>
      </c>
      <c r="B271" s="38" t="s">
        <v>685</v>
      </c>
      <c r="C271" s="38" t="s">
        <v>333</v>
      </c>
      <c r="D271" s="39">
        <v>1.2</v>
      </c>
      <c r="E271" s="49">
        <v>30</v>
      </c>
      <c r="F271" s="50">
        <v>958022</v>
      </c>
      <c r="G271" s="134">
        <v>297</v>
      </c>
      <c r="H271" s="176"/>
      <c r="I271" s="58">
        <f t="shared" si="12"/>
        <v>207.9</v>
      </c>
      <c r="J271" s="58">
        <f t="shared" si="13"/>
        <v>252.45</v>
      </c>
      <c r="K271" s="58">
        <f t="shared" si="14"/>
        <v>133.65</v>
      </c>
    </row>
    <row r="272" s="96" customFormat="1" ht="15.75" spans="1:11">
      <c r="A272" s="118" t="s">
        <v>686</v>
      </c>
      <c r="B272" s="41" t="s">
        <v>572</v>
      </c>
      <c r="C272" s="41" t="s">
        <v>333</v>
      </c>
      <c r="D272" s="42">
        <v>1.2</v>
      </c>
      <c r="E272" s="52">
        <v>30</v>
      </c>
      <c r="F272" s="53">
        <v>958023</v>
      </c>
      <c r="G272" s="58">
        <v>296</v>
      </c>
      <c r="H272" s="177"/>
      <c r="I272" s="58">
        <f t="shared" si="12"/>
        <v>207.2</v>
      </c>
      <c r="J272" s="58">
        <f t="shared" si="13"/>
        <v>251.6</v>
      </c>
      <c r="K272" s="58">
        <f t="shared" si="14"/>
        <v>133.2</v>
      </c>
    </row>
    <row r="273" s="96" customFormat="1" ht="15.75" spans="1:11">
      <c r="A273" s="37" t="s">
        <v>687</v>
      </c>
      <c r="B273" s="38" t="s">
        <v>230</v>
      </c>
      <c r="C273" s="38" t="s">
        <v>288</v>
      </c>
      <c r="D273" s="39">
        <v>1.5748031496063</v>
      </c>
      <c r="E273" s="49">
        <v>40</v>
      </c>
      <c r="F273" s="50">
        <v>958008</v>
      </c>
      <c r="G273" s="134">
        <v>341.5</v>
      </c>
      <c r="H273" s="176"/>
      <c r="I273" s="58">
        <f t="shared" si="12"/>
        <v>239.05</v>
      </c>
      <c r="J273" s="58">
        <f t="shared" si="13"/>
        <v>290.275</v>
      </c>
      <c r="K273" s="58">
        <f t="shared" si="14"/>
        <v>153.675</v>
      </c>
    </row>
    <row r="274" s="96" customFormat="1" ht="15.75" spans="1:11">
      <c r="A274" s="118" t="s">
        <v>688</v>
      </c>
      <c r="B274" s="41" t="s">
        <v>616</v>
      </c>
      <c r="C274" s="41" t="s">
        <v>288</v>
      </c>
      <c r="D274" s="42">
        <v>1.37795275590551</v>
      </c>
      <c r="E274" s="52">
        <v>35</v>
      </c>
      <c r="F274" s="53">
        <v>958055</v>
      </c>
      <c r="G274" s="58">
        <v>262.5</v>
      </c>
      <c r="H274" s="177"/>
      <c r="I274" s="58">
        <f t="shared" si="12"/>
        <v>183.75</v>
      </c>
      <c r="J274" s="58">
        <f t="shared" si="13"/>
        <v>223.125</v>
      </c>
      <c r="K274" s="58">
        <f t="shared" si="14"/>
        <v>118.125</v>
      </c>
    </row>
    <row r="275" s="96" customFormat="1" ht="15.75" spans="1:11">
      <c r="A275" s="37" t="s">
        <v>688</v>
      </c>
      <c r="B275" s="38" t="s">
        <v>145</v>
      </c>
      <c r="C275" s="38" t="s">
        <v>288</v>
      </c>
      <c r="D275" s="39">
        <v>1.37795275590551</v>
      </c>
      <c r="E275" s="49">
        <v>35</v>
      </c>
      <c r="F275" s="50">
        <v>958095</v>
      </c>
      <c r="G275" s="134">
        <v>262.5</v>
      </c>
      <c r="H275" s="176"/>
      <c r="I275" s="58">
        <f t="shared" si="12"/>
        <v>183.75</v>
      </c>
      <c r="J275" s="58">
        <f t="shared" si="13"/>
        <v>223.125</v>
      </c>
      <c r="K275" s="58">
        <f t="shared" si="14"/>
        <v>118.125</v>
      </c>
    </row>
    <row r="276" s="96" customFormat="1" ht="15.75" spans="1:11">
      <c r="A276" s="118" t="s">
        <v>688</v>
      </c>
      <c r="B276" s="41" t="s">
        <v>689</v>
      </c>
      <c r="C276" s="41" t="s">
        <v>288</v>
      </c>
      <c r="D276" s="42">
        <v>1.37795275590551</v>
      </c>
      <c r="E276" s="52">
        <v>35</v>
      </c>
      <c r="F276" s="53">
        <v>958006</v>
      </c>
      <c r="G276" s="58">
        <v>262.5</v>
      </c>
      <c r="H276" s="177"/>
      <c r="I276" s="58">
        <f t="shared" si="12"/>
        <v>183.75</v>
      </c>
      <c r="J276" s="58">
        <f t="shared" si="13"/>
        <v>223.125</v>
      </c>
      <c r="K276" s="58">
        <f t="shared" si="14"/>
        <v>118.125</v>
      </c>
    </row>
    <row r="277" s="96" customFormat="1" ht="15.75" spans="1:11">
      <c r="A277" s="37" t="s">
        <v>688</v>
      </c>
      <c r="B277" s="38" t="s">
        <v>257</v>
      </c>
      <c r="C277" s="38" t="s">
        <v>288</v>
      </c>
      <c r="D277" s="39">
        <v>1.37795275590551</v>
      </c>
      <c r="E277" s="49">
        <v>35</v>
      </c>
      <c r="F277" s="50">
        <v>958050</v>
      </c>
      <c r="G277" s="134">
        <v>282</v>
      </c>
      <c r="H277" s="176" t="s">
        <v>203</v>
      </c>
      <c r="I277" s="58">
        <f t="shared" si="12"/>
        <v>197.4</v>
      </c>
      <c r="J277" s="58">
        <f t="shared" si="13"/>
        <v>239.7</v>
      </c>
      <c r="K277" s="58">
        <f t="shared" si="14"/>
        <v>126.9</v>
      </c>
    </row>
    <row r="278" s="96" customFormat="1" ht="15.75" spans="1:11">
      <c r="A278" s="118" t="s">
        <v>690</v>
      </c>
      <c r="B278" s="41" t="s">
        <v>691</v>
      </c>
      <c r="C278" s="41" t="s">
        <v>288</v>
      </c>
      <c r="D278" s="42">
        <v>1.37795275590551</v>
      </c>
      <c r="E278" s="52">
        <v>35</v>
      </c>
      <c r="F278" s="53">
        <v>958002</v>
      </c>
      <c r="G278" s="58">
        <v>341.5</v>
      </c>
      <c r="H278" s="177"/>
      <c r="I278" s="58">
        <f t="shared" si="12"/>
        <v>239.05</v>
      </c>
      <c r="J278" s="58">
        <f t="shared" si="13"/>
        <v>290.275</v>
      </c>
      <c r="K278" s="58">
        <f t="shared" si="14"/>
        <v>153.675</v>
      </c>
    </row>
    <row r="279" s="96" customFormat="1" ht="15.75" spans="1:11">
      <c r="A279" s="37" t="s">
        <v>692</v>
      </c>
      <c r="B279" s="38" t="s">
        <v>292</v>
      </c>
      <c r="C279" s="38" t="s">
        <v>321</v>
      </c>
      <c r="D279" s="39">
        <v>1.18110236220472</v>
      </c>
      <c r="E279" s="49">
        <v>30</v>
      </c>
      <c r="F279" s="50">
        <v>958070</v>
      </c>
      <c r="G279" s="134">
        <v>262.5</v>
      </c>
      <c r="H279" s="176"/>
      <c r="I279" s="58">
        <f t="shared" si="12"/>
        <v>183.75</v>
      </c>
      <c r="J279" s="58">
        <f t="shared" si="13"/>
        <v>223.125</v>
      </c>
      <c r="K279" s="58">
        <f t="shared" si="14"/>
        <v>118.125</v>
      </c>
    </row>
    <row r="280" s="96" customFormat="1" ht="15.75" spans="1:11">
      <c r="A280" s="118" t="s">
        <v>692</v>
      </c>
      <c r="B280" s="41" t="s">
        <v>164</v>
      </c>
      <c r="C280" s="41" t="s">
        <v>288</v>
      </c>
      <c r="D280" s="42">
        <v>1.18110236220472</v>
      </c>
      <c r="E280" s="52">
        <v>30</v>
      </c>
      <c r="F280" s="53">
        <v>958090</v>
      </c>
      <c r="G280" s="58">
        <v>285</v>
      </c>
      <c r="H280" s="177"/>
      <c r="I280" s="58">
        <f t="shared" si="12"/>
        <v>199.5</v>
      </c>
      <c r="J280" s="58">
        <f t="shared" si="13"/>
        <v>242.25</v>
      </c>
      <c r="K280" s="58">
        <f t="shared" si="14"/>
        <v>128.25</v>
      </c>
    </row>
    <row r="281" s="96" customFormat="1" ht="15.75" spans="1:11">
      <c r="A281" s="37" t="s">
        <v>693</v>
      </c>
      <c r="B281" s="38" t="s">
        <v>312</v>
      </c>
      <c r="C281" s="38" t="s">
        <v>288</v>
      </c>
      <c r="D281" s="39">
        <v>0.984251968503937</v>
      </c>
      <c r="E281" s="49">
        <v>25</v>
      </c>
      <c r="F281" s="50">
        <v>9161033</v>
      </c>
      <c r="G281" s="134">
        <v>273.5</v>
      </c>
      <c r="H281" s="176"/>
      <c r="I281" s="58">
        <f t="shared" si="12"/>
        <v>191.45</v>
      </c>
      <c r="J281" s="58">
        <f t="shared" si="13"/>
        <v>232.475</v>
      </c>
      <c r="K281" s="58">
        <f t="shared" si="14"/>
        <v>123.075</v>
      </c>
    </row>
    <row r="282" s="96" customFormat="1" ht="15.75" spans="1:11">
      <c r="A282" s="118" t="s">
        <v>694</v>
      </c>
      <c r="B282" s="41" t="s">
        <v>465</v>
      </c>
      <c r="C282" s="41" t="s">
        <v>288</v>
      </c>
      <c r="D282" s="42">
        <v>0.984251968503937</v>
      </c>
      <c r="E282" s="52">
        <v>25</v>
      </c>
      <c r="F282" s="53">
        <v>958003</v>
      </c>
      <c r="G282" s="58">
        <v>296.5</v>
      </c>
      <c r="H282" s="177"/>
      <c r="I282" s="58">
        <f t="shared" si="12"/>
        <v>207.55</v>
      </c>
      <c r="J282" s="58">
        <f t="shared" si="13"/>
        <v>252.025</v>
      </c>
      <c r="K282" s="58">
        <f t="shared" si="14"/>
        <v>133.425</v>
      </c>
    </row>
    <row r="283" ht="15" customHeight="1" spans="1:11">
      <c r="A283" s="167" t="s">
        <v>695</v>
      </c>
      <c r="B283" s="168"/>
      <c r="C283" s="168"/>
      <c r="D283" s="168"/>
      <c r="E283" s="171"/>
      <c r="F283" s="178"/>
      <c r="G283" s="173"/>
      <c r="H283" s="174"/>
      <c r="I283" s="58"/>
      <c r="J283" s="58"/>
      <c r="K283" s="58"/>
    </row>
    <row r="284" s="156" customFormat="1" ht="15.75" spans="1:11">
      <c r="A284" s="118" t="s">
        <v>696</v>
      </c>
      <c r="B284" s="41" t="s">
        <v>697</v>
      </c>
      <c r="C284" s="41" t="s">
        <v>698</v>
      </c>
      <c r="D284" s="42">
        <v>2.5</v>
      </c>
      <c r="E284" s="52">
        <v>65</v>
      </c>
      <c r="F284" s="53">
        <v>952035</v>
      </c>
      <c r="G284" s="58">
        <v>319.5</v>
      </c>
      <c r="H284" s="177"/>
      <c r="I284" s="58">
        <f t="shared" si="12"/>
        <v>223.65</v>
      </c>
      <c r="J284" s="58">
        <f t="shared" si="13"/>
        <v>271.575</v>
      </c>
      <c r="K284" s="58">
        <f t="shared" si="14"/>
        <v>143.775</v>
      </c>
    </row>
    <row r="285" s="156" customFormat="1" ht="15.75" spans="1:11">
      <c r="A285" s="37" t="s">
        <v>699</v>
      </c>
      <c r="B285" s="38" t="s">
        <v>697</v>
      </c>
      <c r="C285" s="38" t="s">
        <v>698</v>
      </c>
      <c r="D285" s="39">
        <v>1.5748031496063</v>
      </c>
      <c r="E285" s="49">
        <v>40</v>
      </c>
      <c r="F285" s="50">
        <v>952035</v>
      </c>
      <c r="G285" s="134">
        <v>319.5</v>
      </c>
      <c r="H285" s="176"/>
      <c r="I285" s="58">
        <f t="shared" si="12"/>
        <v>223.65</v>
      </c>
      <c r="J285" s="58">
        <f t="shared" si="13"/>
        <v>271.575</v>
      </c>
      <c r="K285" s="58">
        <f t="shared" si="14"/>
        <v>143.775</v>
      </c>
    </row>
    <row r="286" s="156" customFormat="1" ht="15" customHeight="1" spans="1:11">
      <c r="A286" s="118" t="s">
        <v>700</v>
      </c>
      <c r="B286" s="41" t="s">
        <v>701</v>
      </c>
      <c r="C286" s="41" t="s">
        <v>288</v>
      </c>
      <c r="D286" s="42">
        <v>1</v>
      </c>
      <c r="E286" s="52">
        <v>25</v>
      </c>
      <c r="F286" s="53">
        <v>951756</v>
      </c>
      <c r="G286" s="58">
        <v>372.5</v>
      </c>
      <c r="H286" s="195" t="s">
        <v>260</v>
      </c>
      <c r="I286" s="58">
        <f t="shared" si="12"/>
        <v>260.75</v>
      </c>
      <c r="J286" s="58">
        <f t="shared" si="13"/>
        <v>316.625</v>
      </c>
      <c r="K286" s="58">
        <f t="shared" si="14"/>
        <v>167.625</v>
      </c>
    </row>
    <row r="287" s="156" customFormat="1" ht="15" customHeight="1" spans="1:11">
      <c r="A287" s="37" t="s">
        <v>702</v>
      </c>
      <c r="B287" s="38" t="s">
        <v>312</v>
      </c>
      <c r="C287" s="38" t="s">
        <v>703</v>
      </c>
      <c r="D287" s="39" t="s">
        <v>434</v>
      </c>
      <c r="E287" s="49" t="s">
        <v>435</v>
      </c>
      <c r="F287" s="50">
        <v>952077</v>
      </c>
      <c r="G287" s="134">
        <v>319.5</v>
      </c>
      <c r="H287" s="176"/>
      <c r="I287" s="58">
        <f t="shared" si="12"/>
        <v>223.65</v>
      </c>
      <c r="J287" s="58">
        <f t="shared" si="13"/>
        <v>271.575</v>
      </c>
      <c r="K287" s="58">
        <f t="shared" si="14"/>
        <v>143.775</v>
      </c>
    </row>
    <row r="288" s="156" customFormat="1" ht="15.75" spans="1:11">
      <c r="A288" s="118" t="s">
        <v>704</v>
      </c>
      <c r="B288" s="41" t="s">
        <v>705</v>
      </c>
      <c r="C288" s="41" t="s">
        <v>706</v>
      </c>
      <c r="D288" s="42">
        <v>1.6</v>
      </c>
      <c r="E288" s="52">
        <v>40</v>
      </c>
      <c r="F288" s="53">
        <v>952075</v>
      </c>
      <c r="G288" s="58">
        <v>330.5</v>
      </c>
      <c r="H288" s="177"/>
      <c r="I288" s="58">
        <f t="shared" si="12"/>
        <v>231.35</v>
      </c>
      <c r="J288" s="58">
        <f t="shared" si="13"/>
        <v>280.925</v>
      </c>
      <c r="K288" s="58">
        <f t="shared" si="14"/>
        <v>148.725</v>
      </c>
    </row>
    <row r="289" s="156" customFormat="1" ht="15.75" spans="1:11">
      <c r="A289" s="37" t="s">
        <v>707</v>
      </c>
      <c r="B289" s="38" t="s">
        <v>626</v>
      </c>
      <c r="C289" s="38" t="s">
        <v>708</v>
      </c>
      <c r="D289" s="39" t="s">
        <v>402</v>
      </c>
      <c r="E289" s="49" t="s">
        <v>435</v>
      </c>
      <c r="F289" s="50">
        <v>952078</v>
      </c>
      <c r="G289" s="134">
        <v>341.5</v>
      </c>
      <c r="H289" s="176"/>
      <c r="I289" s="58">
        <f t="shared" si="12"/>
        <v>239.05</v>
      </c>
      <c r="J289" s="58">
        <f t="shared" si="13"/>
        <v>290.275</v>
      </c>
      <c r="K289" s="58">
        <f t="shared" si="14"/>
        <v>153.675</v>
      </c>
    </row>
    <row r="290" s="156" customFormat="1" ht="15.75" spans="1:11">
      <c r="A290" s="118" t="s">
        <v>709</v>
      </c>
      <c r="B290" s="41" t="s">
        <v>626</v>
      </c>
      <c r="C290" s="41" t="s">
        <v>698</v>
      </c>
      <c r="D290" s="42">
        <v>1.4</v>
      </c>
      <c r="E290" s="52">
        <v>35</v>
      </c>
      <c r="F290" s="53">
        <v>952079</v>
      </c>
      <c r="G290" s="58">
        <v>330.5</v>
      </c>
      <c r="H290" s="177"/>
      <c r="I290" s="58">
        <f t="shared" si="12"/>
        <v>231.35</v>
      </c>
      <c r="J290" s="58">
        <f t="shared" si="13"/>
        <v>280.925</v>
      </c>
      <c r="K290" s="58">
        <f t="shared" si="14"/>
        <v>148.725</v>
      </c>
    </row>
    <row r="291" s="156" customFormat="1" ht="15.75" spans="1:11">
      <c r="A291" s="37" t="s">
        <v>710</v>
      </c>
      <c r="B291" s="38" t="s">
        <v>711</v>
      </c>
      <c r="C291" s="38" t="s">
        <v>712</v>
      </c>
      <c r="D291" s="39">
        <v>1.18110236220472</v>
      </c>
      <c r="E291" s="49">
        <v>30</v>
      </c>
      <c r="F291" s="50">
        <v>952068</v>
      </c>
      <c r="G291" s="134">
        <v>330.5</v>
      </c>
      <c r="H291" s="176"/>
      <c r="I291" s="58">
        <f t="shared" si="12"/>
        <v>231.35</v>
      </c>
      <c r="J291" s="58">
        <f t="shared" si="13"/>
        <v>280.925</v>
      </c>
      <c r="K291" s="58">
        <f t="shared" si="14"/>
        <v>148.725</v>
      </c>
    </row>
    <row r="292" s="156" customFormat="1" ht="15.75" spans="1:11">
      <c r="A292" s="118" t="s">
        <v>713</v>
      </c>
      <c r="B292" s="41" t="s">
        <v>714</v>
      </c>
      <c r="C292" s="41" t="s">
        <v>712</v>
      </c>
      <c r="D292" s="42">
        <v>1.18110236220472</v>
      </c>
      <c r="E292" s="52">
        <v>30</v>
      </c>
      <c r="F292" s="53">
        <v>952069</v>
      </c>
      <c r="G292" s="58">
        <v>330.5</v>
      </c>
      <c r="H292" s="177"/>
      <c r="I292" s="58">
        <f t="shared" si="12"/>
        <v>231.35</v>
      </c>
      <c r="J292" s="58">
        <f t="shared" si="13"/>
        <v>280.925</v>
      </c>
      <c r="K292" s="58">
        <f t="shared" si="14"/>
        <v>148.725</v>
      </c>
    </row>
    <row r="293" s="156" customFormat="1" ht="15.75" spans="1:11">
      <c r="A293" s="37" t="s">
        <v>715</v>
      </c>
      <c r="B293" s="38" t="s">
        <v>716</v>
      </c>
      <c r="C293" s="38" t="s">
        <v>333</v>
      </c>
      <c r="D293" s="39">
        <v>0.984251968503937</v>
      </c>
      <c r="E293" s="49">
        <v>25</v>
      </c>
      <c r="F293" s="50">
        <v>952048</v>
      </c>
      <c r="G293" s="134">
        <v>330.5</v>
      </c>
      <c r="H293" s="176"/>
      <c r="I293" s="58">
        <f t="shared" si="12"/>
        <v>231.35</v>
      </c>
      <c r="J293" s="58">
        <f t="shared" si="13"/>
        <v>280.925</v>
      </c>
      <c r="K293" s="58">
        <f t="shared" si="14"/>
        <v>148.725</v>
      </c>
    </row>
    <row r="294" s="156" customFormat="1" ht="15.75" spans="1:11">
      <c r="A294" s="118" t="s">
        <v>717</v>
      </c>
      <c r="B294" s="41" t="s">
        <v>716</v>
      </c>
      <c r="C294" s="41" t="s">
        <v>333</v>
      </c>
      <c r="D294" s="42">
        <v>0.984251968503937</v>
      </c>
      <c r="E294" s="52">
        <v>25</v>
      </c>
      <c r="F294" s="53">
        <v>952049</v>
      </c>
      <c r="G294" s="58">
        <v>330.5</v>
      </c>
      <c r="H294" s="177"/>
      <c r="I294" s="58">
        <f t="shared" si="12"/>
        <v>231.35</v>
      </c>
      <c r="J294" s="58">
        <f t="shared" si="13"/>
        <v>280.925</v>
      </c>
      <c r="K294" s="58">
        <f t="shared" si="14"/>
        <v>148.725</v>
      </c>
    </row>
    <row r="295" s="156" customFormat="1" ht="15.75" spans="1:11">
      <c r="A295" s="37" t="s">
        <v>718</v>
      </c>
      <c r="B295" s="38" t="s">
        <v>719</v>
      </c>
      <c r="C295" s="38" t="s">
        <v>405</v>
      </c>
      <c r="D295" s="39">
        <v>0.8</v>
      </c>
      <c r="E295" s="49">
        <v>20</v>
      </c>
      <c r="F295" s="50">
        <v>952206</v>
      </c>
      <c r="G295" s="134">
        <v>376</v>
      </c>
      <c r="H295" s="176"/>
      <c r="I295" s="58">
        <f t="shared" si="12"/>
        <v>263.2</v>
      </c>
      <c r="J295" s="58">
        <f t="shared" si="13"/>
        <v>319.6</v>
      </c>
      <c r="K295" s="58">
        <f t="shared" si="14"/>
        <v>169.2</v>
      </c>
    </row>
    <row r="296" s="156" customFormat="1" ht="15.75" spans="1:11">
      <c r="A296" s="118" t="s">
        <v>720</v>
      </c>
      <c r="B296" s="41" t="s">
        <v>408</v>
      </c>
      <c r="C296" s="41" t="s">
        <v>330</v>
      </c>
      <c r="D296" s="42" t="s">
        <v>721</v>
      </c>
      <c r="E296" s="52" t="s">
        <v>600</v>
      </c>
      <c r="F296" s="53">
        <v>952204</v>
      </c>
      <c r="G296" s="58">
        <v>376</v>
      </c>
      <c r="H296" s="177"/>
      <c r="I296" s="58">
        <f t="shared" si="12"/>
        <v>263.2</v>
      </c>
      <c r="J296" s="58">
        <f t="shared" si="13"/>
        <v>319.6</v>
      </c>
      <c r="K296" s="58">
        <f t="shared" si="14"/>
        <v>169.2</v>
      </c>
    </row>
    <row r="297" s="156" customFormat="1" ht="15.75" spans="1:11">
      <c r="A297" s="37" t="s">
        <v>722</v>
      </c>
      <c r="B297" s="38" t="s">
        <v>257</v>
      </c>
      <c r="C297" s="38" t="s">
        <v>330</v>
      </c>
      <c r="D297" s="39" t="s">
        <v>723</v>
      </c>
      <c r="E297" s="49" t="s">
        <v>724</v>
      </c>
      <c r="F297" s="50">
        <v>952215</v>
      </c>
      <c r="G297" s="134">
        <v>340.5</v>
      </c>
      <c r="H297" s="176" t="s">
        <v>203</v>
      </c>
      <c r="I297" s="58">
        <f t="shared" si="12"/>
        <v>238.35</v>
      </c>
      <c r="J297" s="58">
        <f t="shared" si="13"/>
        <v>289.425</v>
      </c>
      <c r="K297" s="58">
        <f t="shared" si="14"/>
        <v>153.225</v>
      </c>
    </row>
    <row r="298" s="156" customFormat="1" ht="15.75" spans="1:11">
      <c r="A298" s="118" t="s">
        <v>725</v>
      </c>
      <c r="B298" s="41" t="s">
        <v>257</v>
      </c>
      <c r="C298" s="41" t="s">
        <v>405</v>
      </c>
      <c r="D298" s="42">
        <v>0.75</v>
      </c>
      <c r="E298" s="52">
        <v>20</v>
      </c>
      <c r="F298" s="53">
        <v>952218</v>
      </c>
      <c r="G298" s="58">
        <v>425.5</v>
      </c>
      <c r="H298" s="177" t="s">
        <v>203</v>
      </c>
      <c r="I298" s="58">
        <f t="shared" si="12"/>
        <v>297.85</v>
      </c>
      <c r="J298" s="58">
        <f t="shared" si="13"/>
        <v>361.675</v>
      </c>
      <c r="K298" s="58">
        <f t="shared" si="14"/>
        <v>191.475</v>
      </c>
    </row>
    <row r="299" s="156" customFormat="1" ht="15.75" spans="1:11">
      <c r="A299" s="37" t="s">
        <v>726</v>
      </c>
      <c r="B299" s="38" t="s">
        <v>127</v>
      </c>
      <c r="C299" s="38" t="s">
        <v>288</v>
      </c>
      <c r="D299" s="39">
        <v>0.984251968503937</v>
      </c>
      <c r="E299" s="49">
        <v>25</v>
      </c>
      <c r="F299" s="50">
        <v>952202</v>
      </c>
      <c r="G299" s="134">
        <v>319.5</v>
      </c>
      <c r="H299" s="176" t="s">
        <v>203</v>
      </c>
      <c r="I299" s="58">
        <f t="shared" si="12"/>
        <v>223.65</v>
      </c>
      <c r="J299" s="58">
        <f t="shared" si="13"/>
        <v>271.575</v>
      </c>
      <c r="K299" s="58">
        <f t="shared" si="14"/>
        <v>143.775</v>
      </c>
    </row>
    <row r="300" s="156" customFormat="1" ht="15.75" spans="1:11">
      <c r="A300" s="118" t="s">
        <v>727</v>
      </c>
      <c r="B300" s="41" t="s">
        <v>105</v>
      </c>
      <c r="C300" s="41" t="s">
        <v>698</v>
      </c>
      <c r="D300" s="42">
        <v>1.4</v>
      </c>
      <c r="E300" s="52">
        <v>35</v>
      </c>
      <c r="F300" s="53">
        <v>952014</v>
      </c>
      <c r="G300" s="58">
        <v>341.5</v>
      </c>
      <c r="H300" s="177"/>
      <c r="I300" s="58">
        <f t="shared" si="12"/>
        <v>239.05</v>
      </c>
      <c r="J300" s="58">
        <f t="shared" si="13"/>
        <v>290.275</v>
      </c>
      <c r="K300" s="58">
        <f t="shared" si="14"/>
        <v>153.675</v>
      </c>
    </row>
    <row r="301" s="156" customFormat="1" ht="15.75" spans="1:11">
      <c r="A301" s="37" t="s">
        <v>728</v>
      </c>
      <c r="B301" s="38" t="s">
        <v>157</v>
      </c>
      <c r="C301" s="38" t="s">
        <v>333</v>
      </c>
      <c r="D301" s="39">
        <v>1</v>
      </c>
      <c r="E301" s="49">
        <v>25</v>
      </c>
      <c r="F301" s="50">
        <v>952039</v>
      </c>
      <c r="G301" s="134">
        <v>410</v>
      </c>
      <c r="H301" s="176"/>
      <c r="I301" s="58">
        <f t="shared" si="12"/>
        <v>287</v>
      </c>
      <c r="J301" s="58">
        <f t="shared" si="13"/>
        <v>348.5</v>
      </c>
      <c r="K301" s="58">
        <f t="shared" si="14"/>
        <v>184.5</v>
      </c>
    </row>
    <row r="302" s="156" customFormat="1" ht="15.75" spans="1:11">
      <c r="A302" s="118" t="s">
        <v>729</v>
      </c>
      <c r="B302" s="41" t="s">
        <v>730</v>
      </c>
      <c r="C302" s="41" t="s">
        <v>731</v>
      </c>
      <c r="D302" s="42">
        <v>1.6</v>
      </c>
      <c r="E302" s="52">
        <v>40</v>
      </c>
      <c r="F302" s="53">
        <v>952025</v>
      </c>
      <c r="G302" s="58">
        <v>330.5</v>
      </c>
      <c r="H302" s="177"/>
      <c r="I302" s="58">
        <f t="shared" si="12"/>
        <v>231.35</v>
      </c>
      <c r="J302" s="58">
        <f t="shared" si="13"/>
        <v>280.925</v>
      </c>
      <c r="K302" s="58">
        <f t="shared" si="14"/>
        <v>148.725</v>
      </c>
    </row>
    <row r="303" s="156" customFormat="1" ht="15.75" spans="1:11">
      <c r="A303" s="37" t="s">
        <v>732</v>
      </c>
      <c r="B303" s="38" t="s">
        <v>733</v>
      </c>
      <c r="C303" s="38" t="s">
        <v>734</v>
      </c>
      <c r="D303" s="39">
        <v>1.6</v>
      </c>
      <c r="E303" s="49">
        <v>40</v>
      </c>
      <c r="F303" s="50">
        <v>952085</v>
      </c>
      <c r="G303" s="134">
        <v>330.5</v>
      </c>
      <c r="H303" s="176"/>
      <c r="I303" s="58">
        <f t="shared" si="12"/>
        <v>231.35</v>
      </c>
      <c r="J303" s="58">
        <f t="shared" si="13"/>
        <v>280.925</v>
      </c>
      <c r="K303" s="58">
        <f t="shared" si="14"/>
        <v>148.725</v>
      </c>
    </row>
    <row r="304" s="156" customFormat="1" ht="15" customHeight="1" spans="1:11">
      <c r="A304" s="118" t="s">
        <v>735</v>
      </c>
      <c r="B304" s="41" t="s">
        <v>105</v>
      </c>
      <c r="C304" s="41" t="s">
        <v>731</v>
      </c>
      <c r="D304" s="42">
        <v>1.6</v>
      </c>
      <c r="E304" s="52">
        <v>40</v>
      </c>
      <c r="F304" s="53">
        <v>952036</v>
      </c>
      <c r="G304" s="58">
        <v>341.5</v>
      </c>
      <c r="H304" s="177"/>
      <c r="I304" s="58">
        <f t="shared" si="12"/>
        <v>239.05</v>
      </c>
      <c r="J304" s="58">
        <f t="shared" si="13"/>
        <v>290.275</v>
      </c>
      <c r="K304" s="58">
        <f t="shared" si="14"/>
        <v>153.675</v>
      </c>
    </row>
    <row r="305" s="156" customFormat="1" ht="15.75" spans="1:11">
      <c r="A305" s="37" t="s">
        <v>736</v>
      </c>
      <c r="B305" s="38" t="s">
        <v>493</v>
      </c>
      <c r="C305" s="38" t="s">
        <v>706</v>
      </c>
      <c r="D305" s="39">
        <v>1.6</v>
      </c>
      <c r="E305" s="49">
        <v>40</v>
      </c>
      <c r="F305" s="50">
        <v>952038</v>
      </c>
      <c r="G305" s="134">
        <v>330.5</v>
      </c>
      <c r="H305" s="176"/>
      <c r="I305" s="58">
        <f t="shared" si="12"/>
        <v>231.35</v>
      </c>
      <c r="J305" s="58">
        <f t="shared" si="13"/>
        <v>280.925</v>
      </c>
      <c r="K305" s="58">
        <f t="shared" si="14"/>
        <v>148.725</v>
      </c>
    </row>
    <row r="306" s="156" customFormat="1" ht="15.75" spans="1:11">
      <c r="A306" s="118" t="s">
        <v>737</v>
      </c>
      <c r="B306" s="41" t="s">
        <v>360</v>
      </c>
      <c r="C306" s="41" t="s">
        <v>330</v>
      </c>
      <c r="D306" s="42">
        <v>1.6</v>
      </c>
      <c r="E306" s="52">
        <v>40</v>
      </c>
      <c r="F306" s="53">
        <v>952053</v>
      </c>
      <c r="G306" s="58">
        <v>330.5</v>
      </c>
      <c r="H306" s="177"/>
      <c r="I306" s="58">
        <f t="shared" si="12"/>
        <v>231.35</v>
      </c>
      <c r="J306" s="58">
        <f t="shared" si="13"/>
        <v>280.925</v>
      </c>
      <c r="K306" s="58">
        <f t="shared" si="14"/>
        <v>148.725</v>
      </c>
    </row>
    <row r="307" s="156" customFormat="1" ht="15.75" spans="1:11">
      <c r="A307" s="37" t="s">
        <v>738</v>
      </c>
      <c r="B307" s="38" t="s">
        <v>360</v>
      </c>
      <c r="C307" s="38" t="s">
        <v>405</v>
      </c>
      <c r="D307" s="39">
        <v>0.8</v>
      </c>
      <c r="E307" s="49">
        <v>20</v>
      </c>
      <c r="F307" s="50">
        <v>952206</v>
      </c>
      <c r="G307" s="134">
        <v>376</v>
      </c>
      <c r="H307" s="176"/>
      <c r="I307" s="58">
        <f t="shared" si="12"/>
        <v>263.2</v>
      </c>
      <c r="J307" s="58">
        <f t="shared" si="13"/>
        <v>319.6</v>
      </c>
      <c r="K307" s="58">
        <f t="shared" si="14"/>
        <v>169.2</v>
      </c>
    </row>
    <row r="308" s="156" customFormat="1" ht="15.75" spans="1:11">
      <c r="A308" s="118" t="s">
        <v>739</v>
      </c>
      <c r="B308" s="41" t="s">
        <v>257</v>
      </c>
      <c r="C308" s="41" t="s">
        <v>330</v>
      </c>
      <c r="D308" s="42">
        <v>1.2</v>
      </c>
      <c r="E308" s="52">
        <v>30</v>
      </c>
      <c r="F308" s="53">
        <v>952213</v>
      </c>
      <c r="G308" s="58">
        <v>376</v>
      </c>
      <c r="H308" s="177" t="s">
        <v>203</v>
      </c>
      <c r="I308" s="58">
        <f t="shared" si="12"/>
        <v>263.2</v>
      </c>
      <c r="J308" s="58">
        <f t="shared" si="13"/>
        <v>319.6</v>
      </c>
      <c r="K308" s="58">
        <f t="shared" si="14"/>
        <v>169.2</v>
      </c>
    </row>
    <row r="309" s="156" customFormat="1" ht="15.75" spans="1:11">
      <c r="A309" s="37" t="s">
        <v>740</v>
      </c>
      <c r="B309" s="38" t="s">
        <v>257</v>
      </c>
      <c r="C309" s="38" t="s">
        <v>330</v>
      </c>
      <c r="D309" s="39">
        <v>1.2</v>
      </c>
      <c r="E309" s="49">
        <v>30</v>
      </c>
      <c r="F309" s="50">
        <v>952214</v>
      </c>
      <c r="G309" s="134">
        <v>376</v>
      </c>
      <c r="H309" s="176" t="s">
        <v>203</v>
      </c>
      <c r="I309" s="58">
        <f t="shared" si="12"/>
        <v>263.2</v>
      </c>
      <c r="J309" s="58">
        <f t="shared" si="13"/>
        <v>319.6</v>
      </c>
      <c r="K309" s="58">
        <f t="shared" si="14"/>
        <v>169.2</v>
      </c>
    </row>
    <row r="310" s="156" customFormat="1" ht="15.75" spans="1:11">
      <c r="A310" s="118" t="s">
        <v>741</v>
      </c>
      <c r="B310" s="41" t="s">
        <v>46</v>
      </c>
      <c r="C310" s="41" t="s">
        <v>333</v>
      </c>
      <c r="D310" s="42">
        <v>1.5</v>
      </c>
      <c r="E310" s="52">
        <v>40</v>
      </c>
      <c r="F310" s="53">
        <v>952210</v>
      </c>
      <c r="G310" s="58">
        <v>340.5</v>
      </c>
      <c r="H310" s="177" t="s">
        <v>203</v>
      </c>
      <c r="I310" s="58">
        <f t="shared" si="12"/>
        <v>238.35</v>
      </c>
      <c r="J310" s="58">
        <f t="shared" si="13"/>
        <v>289.425</v>
      </c>
      <c r="K310" s="58">
        <f t="shared" si="14"/>
        <v>153.225</v>
      </c>
    </row>
    <row r="311" s="156" customFormat="1" ht="15.75" spans="1:11">
      <c r="A311" s="37" t="s">
        <v>742</v>
      </c>
      <c r="B311" s="38" t="s">
        <v>663</v>
      </c>
      <c r="C311" s="38" t="s">
        <v>743</v>
      </c>
      <c r="D311" s="39">
        <v>1.6</v>
      </c>
      <c r="E311" s="49">
        <v>40</v>
      </c>
      <c r="F311" s="50">
        <v>952024</v>
      </c>
      <c r="G311" s="134">
        <v>330.5</v>
      </c>
      <c r="H311" s="176"/>
      <c r="I311" s="58">
        <f t="shared" si="12"/>
        <v>231.35</v>
      </c>
      <c r="J311" s="58">
        <f t="shared" si="13"/>
        <v>280.925</v>
      </c>
      <c r="K311" s="58">
        <f t="shared" si="14"/>
        <v>148.725</v>
      </c>
    </row>
    <row r="312" s="156" customFormat="1" ht="15.75" spans="1:11">
      <c r="A312" s="118" t="s">
        <v>744</v>
      </c>
      <c r="B312" s="41" t="s">
        <v>745</v>
      </c>
      <c r="C312" s="41" t="s">
        <v>698</v>
      </c>
      <c r="D312" s="42">
        <v>1.37795275590551</v>
      </c>
      <c r="E312" s="52">
        <v>35</v>
      </c>
      <c r="F312" s="53">
        <v>952070</v>
      </c>
      <c r="G312" s="58">
        <v>330.5</v>
      </c>
      <c r="H312" s="177"/>
      <c r="I312" s="58">
        <f t="shared" si="12"/>
        <v>231.35</v>
      </c>
      <c r="J312" s="58">
        <f t="shared" si="13"/>
        <v>280.925</v>
      </c>
      <c r="K312" s="58">
        <f t="shared" si="14"/>
        <v>148.725</v>
      </c>
    </row>
    <row r="313" s="156" customFormat="1" ht="15.75" spans="1:11">
      <c r="A313" s="37" t="s">
        <v>746</v>
      </c>
      <c r="B313" s="38" t="s">
        <v>534</v>
      </c>
      <c r="C313" s="38" t="s">
        <v>698</v>
      </c>
      <c r="D313" s="39" t="s">
        <v>576</v>
      </c>
      <c r="E313" s="49" t="s">
        <v>577</v>
      </c>
      <c r="F313" s="50">
        <v>952006</v>
      </c>
      <c r="G313" s="134">
        <v>341.5</v>
      </c>
      <c r="H313" s="176"/>
      <c r="I313" s="58">
        <f t="shared" si="12"/>
        <v>239.05</v>
      </c>
      <c r="J313" s="58">
        <f t="shared" si="13"/>
        <v>290.275</v>
      </c>
      <c r="K313" s="58">
        <f t="shared" si="14"/>
        <v>153.675</v>
      </c>
    </row>
    <row r="314" ht="15" customHeight="1" spans="1:11">
      <c r="A314" s="167" t="s">
        <v>747</v>
      </c>
      <c r="B314" s="168"/>
      <c r="C314" s="168"/>
      <c r="D314" s="168"/>
      <c r="E314" s="171"/>
      <c r="F314" s="172"/>
      <c r="G314" s="173"/>
      <c r="H314" s="174"/>
      <c r="I314" s="58"/>
      <c r="J314" s="58"/>
      <c r="K314" s="58"/>
    </row>
    <row r="315" s="96" customFormat="1" ht="15.75" spans="1:11">
      <c r="A315" s="118" t="s">
        <v>748</v>
      </c>
      <c r="B315" s="41" t="s">
        <v>749</v>
      </c>
      <c r="C315" s="41" t="s">
        <v>288</v>
      </c>
      <c r="D315" s="42">
        <v>1.18110236220472</v>
      </c>
      <c r="E315" s="52">
        <v>30</v>
      </c>
      <c r="F315" s="53">
        <v>953066</v>
      </c>
      <c r="G315" s="58">
        <v>297</v>
      </c>
      <c r="H315" s="177"/>
      <c r="I315" s="58">
        <f t="shared" si="12"/>
        <v>207.9</v>
      </c>
      <c r="J315" s="58">
        <f t="shared" si="13"/>
        <v>252.45</v>
      </c>
      <c r="K315" s="58">
        <f t="shared" si="14"/>
        <v>133.65</v>
      </c>
    </row>
    <row r="316" s="96" customFormat="1" ht="15.75" spans="1:11">
      <c r="A316" s="37" t="s">
        <v>750</v>
      </c>
      <c r="B316" s="38" t="s">
        <v>612</v>
      </c>
      <c r="C316" s="38" t="s">
        <v>288</v>
      </c>
      <c r="D316" s="39">
        <v>1.5748031496063</v>
      </c>
      <c r="E316" s="49">
        <v>40</v>
      </c>
      <c r="F316" s="50">
        <v>953058</v>
      </c>
      <c r="G316" s="134">
        <v>319.5</v>
      </c>
      <c r="H316" s="176"/>
      <c r="I316" s="58">
        <f t="shared" si="12"/>
        <v>223.65</v>
      </c>
      <c r="J316" s="58">
        <f t="shared" si="13"/>
        <v>271.575</v>
      </c>
      <c r="K316" s="58">
        <f t="shared" si="14"/>
        <v>143.775</v>
      </c>
    </row>
    <row r="317" s="96" customFormat="1" ht="15.75" spans="1:11">
      <c r="A317" s="118" t="s">
        <v>751</v>
      </c>
      <c r="B317" s="41" t="s">
        <v>612</v>
      </c>
      <c r="C317" s="41" t="s">
        <v>288</v>
      </c>
      <c r="D317" s="42">
        <v>0.984251968503937</v>
      </c>
      <c r="E317" s="52">
        <v>25</v>
      </c>
      <c r="F317" s="53">
        <v>953059</v>
      </c>
      <c r="G317" s="58">
        <v>319.5</v>
      </c>
      <c r="H317" s="177"/>
      <c r="I317" s="58">
        <f t="shared" si="12"/>
        <v>223.65</v>
      </c>
      <c r="J317" s="58">
        <f t="shared" si="13"/>
        <v>271.575</v>
      </c>
      <c r="K317" s="58">
        <f t="shared" si="14"/>
        <v>143.775</v>
      </c>
    </row>
    <row r="318" s="96" customFormat="1" ht="15.75" spans="1:11">
      <c r="A318" s="37" t="s">
        <v>752</v>
      </c>
      <c r="B318" s="38" t="s">
        <v>589</v>
      </c>
      <c r="C318" s="38" t="s">
        <v>288</v>
      </c>
      <c r="D318" s="39">
        <v>1.5748031496063</v>
      </c>
      <c r="E318" s="49">
        <v>40</v>
      </c>
      <c r="F318" s="50">
        <v>953070</v>
      </c>
      <c r="G318" s="134">
        <v>262.5</v>
      </c>
      <c r="H318" s="176"/>
      <c r="I318" s="58">
        <f t="shared" si="12"/>
        <v>183.75</v>
      </c>
      <c r="J318" s="58">
        <f t="shared" si="13"/>
        <v>223.125</v>
      </c>
      <c r="K318" s="58">
        <f t="shared" si="14"/>
        <v>118.125</v>
      </c>
    </row>
    <row r="319" s="96" customFormat="1" ht="15.75" spans="1:11">
      <c r="A319" s="118" t="s">
        <v>753</v>
      </c>
      <c r="B319" s="41" t="s">
        <v>589</v>
      </c>
      <c r="C319" s="41" t="s">
        <v>288</v>
      </c>
      <c r="D319" s="42">
        <v>1.5748031496063</v>
      </c>
      <c r="E319" s="52">
        <v>40</v>
      </c>
      <c r="F319" s="53">
        <v>953075</v>
      </c>
      <c r="G319" s="58">
        <v>262.5</v>
      </c>
      <c r="H319" s="177"/>
      <c r="I319" s="58">
        <f t="shared" si="12"/>
        <v>183.75</v>
      </c>
      <c r="J319" s="58">
        <f t="shared" si="13"/>
        <v>223.125</v>
      </c>
      <c r="K319" s="58">
        <f t="shared" si="14"/>
        <v>118.125</v>
      </c>
    </row>
    <row r="320" s="96" customFormat="1" ht="15.75" spans="1:11">
      <c r="A320" s="37" t="s">
        <v>754</v>
      </c>
      <c r="B320" s="38" t="s">
        <v>575</v>
      </c>
      <c r="C320" s="38" t="s">
        <v>288</v>
      </c>
      <c r="D320" s="39">
        <v>1.6</v>
      </c>
      <c r="E320" s="49">
        <v>40</v>
      </c>
      <c r="F320" s="50">
        <v>958029</v>
      </c>
      <c r="G320" s="134">
        <v>296.5</v>
      </c>
      <c r="H320" s="176"/>
      <c r="I320" s="58">
        <f t="shared" si="12"/>
        <v>207.55</v>
      </c>
      <c r="J320" s="58">
        <f t="shared" si="13"/>
        <v>252.025</v>
      </c>
      <c r="K320" s="58">
        <f t="shared" si="14"/>
        <v>133.425</v>
      </c>
    </row>
    <row r="321" s="96" customFormat="1" ht="15.75" spans="1:11">
      <c r="A321" s="118" t="s">
        <v>755</v>
      </c>
      <c r="B321" s="41" t="s">
        <v>557</v>
      </c>
      <c r="C321" s="41" t="s">
        <v>288</v>
      </c>
      <c r="D321" s="42">
        <v>1.5748031496063</v>
      </c>
      <c r="E321" s="52">
        <v>40</v>
      </c>
      <c r="F321" s="53">
        <v>953070</v>
      </c>
      <c r="G321" s="58">
        <v>262.5</v>
      </c>
      <c r="H321" s="177"/>
      <c r="I321" s="58">
        <f t="shared" si="12"/>
        <v>183.75</v>
      </c>
      <c r="J321" s="58">
        <f t="shared" si="13"/>
        <v>223.125</v>
      </c>
      <c r="K321" s="58">
        <f t="shared" si="14"/>
        <v>118.125</v>
      </c>
    </row>
    <row r="322" s="96" customFormat="1" ht="15.75" spans="1:11">
      <c r="A322" s="37" t="s">
        <v>756</v>
      </c>
      <c r="B322" s="38" t="s">
        <v>557</v>
      </c>
      <c r="C322" s="38" t="s">
        <v>288</v>
      </c>
      <c r="D322" s="39">
        <v>1.5748031496063</v>
      </c>
      <c r="E322" s="49">
        <v>40</v>
      </c>
      <c r="F322" s="50">
        <v>953075</v>
      </c>
      <c r="G322" s="134">
        <v>262.5</v>
      </c>
      <c r="H322" s="176"/>
      <c r="I322" s="58">
        <f t="shared" si="12"/>
        <v>183.75</v>
      </c>
      <c r="J322" s="58">
        <f t="shared" si="13"/>
        <v>223.125</v>
      </c>
      <c r="K322" s="58">
        <f t="shared" si="14"/>
        <v>118.125</v>
      </c>
    </row>
    <row r="323" ht="15" customHeight="1" spans="1:11">
      <c r="A323" s="167" t="s">
        <v>248</v>
      </c>
      <c r="B323" s="168"/>
      <c r="C323" s="168"/>
      <c r="D323" s="168"/>
      <c r="E323" s="171"/>
      <c r="F323" s="172"/>
      <c r="G323" s="173"/>
      <c r="H323" s="174"/>
      <c r="I323" s="58"/>
      <c r="J323" s="58"/>
      <c r="K323" s="58"/>
    </row>
    <row r="324" s="96" customFormat="1" ht="15.75" spans="1:11">
      <c r="A324" s="118" t="s">
        <v>757</v>
      </c>
      <c r="B324" s="41" t="s">
        <v>691</v>
      </c>
      <c r="C324" s="41" t="s">
        <v>288</v>
      </c>
      <c r="D324" s="42">
        <v>1.2</v>
      </c>
      <c r="E324" s="52">
        <v>30</v>
      </c>
      <c r="F324" s="53">
        <v>951099</v>
      </c>
      <c r="G324" s="58">
        <v>262.5</v>
      </c>
      <c r="H324" s="177"/>
      <c r="I324" s="58">
        <f t="shared" ref="I324:I387" si="15">G324*0.7</f>
        <v>183.75</v>
      </c>
      <c r="J324" s="58">
        <f t="shared" ref="J324:J387" si="16">G324*0.85</f>
        <v>223.125</v>
      </c>
      <c r="K324" s="58">
        <f t="shared" ref="K324:K387" si="17">G324*0.45</f>
        <v>118.125</v>
      </c>
    </row>
    <row r="325" s="96" customFormat="1" ht="15.75" spans="1:11">
      <c r="A325" s="37" t="s">
        <v>758</v>
      </c>
      <c r="B325" s="38" t="s">
        <v>487</v>
      </c>
      <c r="C325" s="38" t="s">
        <v>288</v>
      </c>
      <c r="D325" s="39">
        <v>1.2</v>
      </c>
      <c r="E325" s="49">
        <v>30</v>
      </c>
      <c r="F325" s="50">
        <v>951047</v>
      </c>
      <c r="G325" s="134">
        <v>262.5</v>
      </c>
      <c r="H325" s="176"/>
      <c r="I325" s="58">
        <f t="shared" si="15"/>
        <v>183.75</v>
      </c>
      <c r="J325" s="58">
        <f t="shared" si="16"/>
        <v>223.125</v>
      </c>
      <c r="K325" s="58">
        <f t="shared" si="17"/>
        <v>118.125</v>
      </c>
    </row>
    <row r="326" s="96" customFormat="1" ht="15.75" spans="1:11">
      <c r="A326" s="118" t="s">
        <v>759</v>
      </c>
      <c r="B326" s="41" t="s">
        <v>127</v>
      </c>
      <c r="C326" s="41" t="s">
        <v>288</v>
      </c>
      <c r="D326" s="42">
        <v>1.2</v>
      </c>
      <c r="E326" s="52">
        <v>30</v>
      </c>
      <c r="F326" s="53">
        <v>951623</v>
      </c>
      <c r="G326" s="58">
        <v>262.5</v>
      </c>
      <c r="H326" s="177" t="s">
        <v>203</v>
      </c>
      <c r="I326" s="58">
        <f t="shared" si="15"/>
        <v>183.75</v>
      </c>
      <c r="J326" s="58">
        <f t="shared" si="16"/>
        <v>223.125</v>
      </c>
      <c r="K326" s="58">
        <f t="shared" si="17"/>
        <v>118.125</v>
      </c>
    </row>
    <row r="327" s="96" customFormat="1" ht="15.75" spans="1:11">
      <c r="A327" s="37" t="s">
        <v>760</v>
      </c>
      <c r="B327" s="38" t="s">
        <v>467</v>
      </c>
      <c r="C327" s="38" t="s">
        <v>288</v>
      </c>
      <c r="D327" s="39">
        <v>1.37795275590551</v>
      </c>
      <c r="E327" s="49">
        <v>35</v>
      </c>
      <c r="F327" s="50">
        <v>951608</v>
      </c>
      <c r="G327" s="134">
        <v>262.5</v>
      </c>
      <c r="H327" s="176"/>
      <c r="I327" s="58">
        <f t="shared" si="15"/>
        <v>183.75</v>
      </c>
      <c r="J327" s="58">
        <f t="shared" si="16"/>
        <v>223.125</v>
      </c>
      <c r="K327" s="58">
        <f t="shared" si="17"/>
        <v>118.125</v>
      </c>
    </row>
    <row r="328" ht="15" customHeight="1" spans="1:11">
      <c r="A328" s="167" t="s">
        <v>761</v>
      </c>
      <c r="B328" s="168"/>
      <c r="C328" s="168"/>
      <c r="D328" s="168"/>
      <c r="E328" s="171"/>
      <c r="F328" s="172"/>
      <c r="G328" s="173"/>
      <c r="H328" s="174"/>
      <c r="I328" s="58"/>
      <c r="J328" s="58"/>
      <c r="K328" s="58"/>
    </row>
    <row r="329" s="96" customFormat="1" ht="15.75" spans="1:11">
      <c r="A329" s="37" t="s">
        <v>762</v>
      </c>
      <c r="B329" s="38" t="s">
        <v>544</v>
      </c>
      <c r="C329" s="38" t="s">
        <v>288</v>
      </c>
      <c r="D329" s="39">
        <v>1.37795275590551</v>
      </c>
      <c r="E329" s="49">
        <v>35</v>
      </c>
      <c r="F329" s="50">
        <v>951106</v>
      </c>
      <c r="G329" s="134">
        <v>273.5</v>
      </c>
      <c r="H329" s="176"/>
      <c r="I329" s="58">
        <f t="shared" si="15"/>
        <v>191.45</v>
      </c>
      <c r="J329" s="58">
        <f t="shared" si="16"/>
        <v>232.475</v>
      </c>
      <c r="K329" s="58">
        <f t="shared" si="17"/>
        <v>123.075</v>
      </c>
    </row>
    <row r="330" s="96" customFormat="1" ht="15.75" spans="1:11">
      <c r="A330" s="118" t="s">
        <v>763</v>
      </c>
      <c r="B330" s="41" t="s">
        <v>745</v>
      </c>
      <c r="C330" s="41" t="s">
        <v>288</v>
      </c>
      <c r="D330" s="42">
        <v>1.37795275590551</v>
      </c>
      <c r="E330" s="52">
        <v>35</v>
      </c>
      <c r="F330" s="53">
        <v>951107</v>
      </c>
      <c r="G330" s="58">
        <v>273.5</v>
      </c>
      <c r="H330" s="177"/>
      <c r="I330" s="58">
        <f t="shared" si="15"/>
        <v>191.45</v>
      </c>
      <c r="J330" s="58">
        <f t="shared" si="16"/>
        <v>232.475</v>
      </c>
      <c r="K330" s="58">
        <f t="shared" si="17"/>
        <v>123.075</v>
      </c>
    </row>
    <row r="331" s="96" customFormat="1" ht="15.75" spans="1:11">
      <c r="A331" s="37" t="s">
        <v>764</v>
      </c>
      <c r="B331" s="38" t="s">
        <v>619</v>
      </c>
      <c r="C331" s="38" t="s">
        <v>288</v>
      </c>
      <c r="D331" s="39">
        <v>1.4</v>
      </c>
      <c r="E331" s="49">
        <v>35</v>
      </c>
      <c r="F331" s="50">
        <v>951113</v>
      </c>
      <c r="G331" s="134">
        <v>273.5</v>
      </c>
      <c r="H331" s="176"/>
      <c r="I331" s="58">
        <f t="shared" si="15"/>
        <v>191.45</v>
      </c>
      <c r="J331" s="58">
        <f t="shared" si="16"/>
        <v>232.475</v>
      </c>
      <c r="K331" s="58">
        <f t="shared" si="17"/>
        <v>123.075</v>
      </c>
    </row>
    <row r="332" s="96" customFormat="1" ht="15.75" spans="1:11">
      <c r="A332" s="118" t="s">
        <v>765</v>
      </c>
      <c r="B332" s="41" t="s">
        <v>109</v>
      </c>
      <c r="C332" s="41" t="s">
        <v>288</v>
      </c>
      <c r="D332" s="42">
        <v>1.4</v>
      </c>
      <c r="E332" s="52">
        <v>35</v>
      </c>
      <c r="F332" s="53">
        <v>951133</v>
      </c>
      <c r="G332" s="58">
        <v>273.5</v>
      </c>
      <c r="H332" s="177"/>
      <c r="I332" s="58">
        <f t="shared" si="15"/>
        <v>191.45</v>
      </c>
      <c r="J332" s="58">
        <f t="shared" si="16"/>
        <v>232.475</v>
      </c>
      <c r="K332" s="58">
        <f t="shared" si="17"/>
        <v>123.075</v>
      </c>
    </row>
    <row r="333" s="96" customFormat="1" ht="15.75" spans="1:11">
      <c r="A333" s="37" t="s">
        <v>766</v>
      </c>
      <c r="B333" s="38" t="s">
        <v>109</v>
      </c>
      <c r="C333" s="38" t="s">
        <v>288</v>
      </c>
      <c r="D333" s="39">
        <v>1.2</v>
      </c>
      <c r="E333" s="49">
        <v>30</v>
      </c>
      <c r="F333" s="50">
        <v>951152</v>
      </c>
      <c r="G333" s="134">
        <v>330</v>
      </c>
      <c r="H333" s="176"/>
      <c r="I333" s="58">
        <f t="shared" si="15"/>
        <v>231</v>
      </c>
      <c r="J333" s="58">
        <f t="shared" si="16"/>
        <v>280.5</v>
      </c>
      <c r="K333" s="58">
        <f t="shared" si="17"/>
        <v>148.5</v>
      </c>
    </row>
    <row r="334" s="96" customFormat="1" ht="15.75" spans="1:11">
      <c r="A334" s="118" t="s">
        <v>767</v>
      </c>
      <c r="B334" s="41" t="s">
        <v>136</v>
      </c>
      <c r="C334" s="41" t="s">
        <v>288</v>
      </c>
      <c r="D334" s="42">
        <v>1.37795275590551</v>
      </c>
      <c r="E334" s="52">
        <v>35</v>
      </c>
      <c r="F334" s="53">
        <v>951145</v>
      </c>
      <c r="G334" s="58">
        <v>273.5</v>
      </c>
      <c r="H334" s="177"/>
      <c r="I334" s="58">
        <f t="shared" si="15"/>
        <v>191.45</v>
      </c>
      <c r="J334" s="58">
        <f t="shared" si="16"/>
        <v>232.475</v>
      </c>
      <c r="K334" s="58">
        <f t="shared" si="17"/>
        <v>123.075</v>
      </c>
    </row>
    <row r="335" s="96" customFormat="1" ht="15.75" spans="1:11">
      <c r="A335" s="37" t="s">
        <v>768</v>
      </c>
      <c r="B335" s="38" t="s">
        <v>538</v>
      </c>
      <c r="C335" s="38" t="s">
        <v>288</v>
      </c>
      <c r="D335" s="39">
        <v>1.5748031496063</v>
      </c>
      <c r="E335" s="49">
        <v>40</v>
      </c>
      <c r="F335" s="50">
        <v>951151</v>
      </c>
      <c r="G335" s="134">
        <v>273.5</v>
      </c>
      <c r="H335" s="176"/>
      <c r="I335" s="58">
        <f t="shared" si="15"/>
        <v>191.45</v>
      </c>
      <c r="J335" s="58">
        <f t="shared" si="16"/>
        <v>232.475</v>
      </c>
      <c r="K335" s="58">
        <f t="shared" si="17"/>
        <v>123.075</v>
      </c>
    </row>
    <row r="336" s="96" customFormat="1" ht="15.75" spans="1:11">
      <c r="A336" s="118" t="s">
        <v>769</v>
      </c>
      <c r="B336" s="41" t="s">
        <v>164</v>
      </c>
      <c r="C336" s="41" t="s">
        <v>288</v>
      </c>
      <c r="D336" s="42">
        <v>1.37795275590551</v>
      </c>
      <c r="E336" s="52">
        <v>35</v>
      </c>
      <c r="F336" s="53">
        <v>951104</v>
      </c>
      <c r="G336" s="58">
        <v>273.5</v>
      </c>
      <c r="H336" s="177"/>
      <c r="I336" s="58">
        <f t="shared" si="15"/>
        <v>191.45</v>
      </c>
      <c r="J336" s="58">
        <f t="shared" si="16"/>
        <v>232.475</v>
      </c>
      <c r="K336" s="58">
        <f t="shared" si="17"/>
        <v>123.075</v>
      </c>
    </row>
    <row r="337" ht="15" customHeight="1" spans="1:11">
      <c r="A337" s="167" t="s">
        <v>258</v>
      </c>
      <c r="B337" s="168"/>
      <c r="C337" s="168"/>
      <c r="D337" s="168"/>
      <c r="E337" s="171"/>
      <c r="F337" s="172"/>
      <c r="G337" s="173"/>
      <c r="H337" s="174"/>
      <c r="I337" s="58"/>
      <c r="J337" s="58"/>
      <c r="K337" s="58"/>
    </row>
    <row r="338" s="96" customFormat="1" ht="15.75" spans="1:11">
      <c r="A338" s="118" t="s">
        <v>770</v>
      </c>
      <c r="B338" s="41" t="s">
        <v>771</v>
      </c>
      <c r="C338" s="41" t="s">
        <v>288</v>
      </c>
      <c r="D338" s="42">
        <v>1.18110236220472</v>
      </c>
      <c r="E338" s="52">
        <v>30</v>
      </c>
      <c r="F338" s="53">
        <v>952112</v>
      </c>
      <c r="G338" s="58">
        <v>273.5</v>
      </c>
      <c r="H338" s="177"/>
      <c r="I338" s="58">
        <f t="shared" si="15"/>
        <v>191.45</v>
      </c>
      <c r="J338" s="58">
        <f t="shared" si="16"/>
        <v>232.475</v>
      </c>
      <c r="K338" s="58">
        <f t="shared" si="17"/>
        <v>123.075</v>
      </c>
    </row>
    <row r="339" s="96" customFormat="1" ht="15.75" spans="1:11">
      <c r="A339" s="37" t="s">
        <v>772</v>
      </c>
      <c r="B339" s="38" t="s">
        <v>292</v>
      </c>
      <c r="C339" s="38" t="s">
        <v>288</v>
      </c>
      <c r="D339" s="39">
        <v>1.37795275590551</v>
      </c>
      <c r="E339" s="49">
        <v>35</v>
      </c>
      <c r="F339" s="50">
        <v>952113</v>
      </c>
      <c r="G339" s="134">
        <v>273.5</v>
      </c>
      <c r="H339" s="176"/>
      <c r="I339" s="58">
        <f t="shared" si="15"/>
        <v>191.45</v>
      </c>
      <c r="J339" s="58">
        <f t="shared" si="16"/>
        <v>232.475</v>
      </c>
      <c r="K339" s="58">
        <f t="shared" si="17"/>
        <v>123.075</v>
      </c>
    </row>
    <row r="340" s="96" customFormat="1" ht="15.75" spans="1:11">
      <c r="A340" s="118" t="s">
        <v>773</v>
      </c>
      <c r="B340" s="41" t="s">
        <v>185</v>
      </c>
      <c r="C340" s="41" t="s">
        <v>288</v>
      </c>
      <c r="D340" s="42">
        <v>0.984251968503937</v>
      </c>
      <c r="E340" s="52">
        <v>25</v>
      </c>
      <c r="F340" s="53">
        <v>952155</v>
      </c>
      <c r="G340" s="58">
        <v>319.5</v>
      </c>
      <c r="H340" s="177"/>
      <c r="I340" s="58">
        <f t="shared" si="15"/>
        <v>223.65</v>
      </c>
      <c r="J340" s="58">
        <f t="shared" si="16"/>
        <v>271.575</v>
      </c>
      <c r="K340" s="58">
        <f t="shared" si="17"/>
        <v>143.775</v>
      </c>
    </row>
    <row r="341" s="158" customFormat="1" ht="15.75" spans="1:11">
      <c r="A341" s="37" t="s">
        <v>774</v>
      </c>
      <c r="B341" s="38" t="s">
        <v>84</v>
      </c>
      <c r="C341" s="38" t="s">
        <v>288</v>
      </c>
      <c r="D341" s="39">
        <v>0.984251968503937</v>
      </c>
      <c r="E341" s="49">
        <v>25</v>
      </c>
      <c r="F341" s="50" t="s">
        <v>775</v>
      </c>
      <c r="G341" s="134">
        <v>319.5</v>
      </c>
      <c r="H341" s="176" t="s">
        <v>203</v>
      </c>
      <c r="I341" s="58">
        <f t="shared" si="15"/>
        <v>223.65</v>
      </c>
      <c r="J341" s="58">
        <f t="shared" si="16"/>
        <v>271.575</v>
      </c>
      <c r="K341" s="58">
        <f t="shared" si="17"/>
        <v>143.775</v>
      </c>
    </row>
    <row r="342" s="96" customFormat="1" ht="15.75" spans="1:11">
      <c r="A342" s="118" t="s">
        <v>776</v>
      </c>
      <c r="B342" s="41" t="s">
        <v>84</v>
      </c>
      <c r="C342" s="41" t="s">
        <v>288</v>
      </c>
      <c r="D342" s="42">
        <v>0.984251968503937</v>
      </c>
      <c r="E342" s="52">
        <v>25</v>
      </c>
      <c r="F342" s="53">
        <v>952156</v>
      </c>
      <c r="G342" s="58">
        <v>319.5</v>
      </c>
      <c r="H342" s="177" t="s">
        <v>203</v>
      </c>
      <c r="I342" s="58">
        <f t="shared" si="15"/>
        <v>223.65</v>
      </c>
      <c r="J342" s="58">
        <f t="shared" si="16"/>
        <v>271.575</v>
      </c>
      <c r="K342" s="58">
        <f t="shared" si="17"/>
        <v>143.775</v>
      </c>
    </row>
    <row r="343" s="96" customFormat="1" ht="15.75" spans="1:11">
      <c r="A343" s="37" t="s">
        <v>777</v>
      </c>
      <c r="B343" s="38" t="s">
        <v>691</v>
      </c>
      <c r="C343" s="38" t="s">
        <v>288</v>
      </c>
      <c r="D343" s="39">
        <v>1.37795275590551</v>
      </c>
      <c r="E343" s="49">
        <v>35</v>
      </c>
      <c r="F343" s="50">
        <v>952118</v>
      </c>
      <c r="G343" s="134">
        <v>330.5</v>
      </c>
      <c r="H343" s="176"/>
      <c r="I343" s="58">
        <f t="shared" si="15"/>
        <v>231.35</v>
      </c>
      <c r="J343" s="58">
        <f t="shared" si="16"/>
        <v>280.925</v>
      </c>
      <c r="K343" s="58">
        <f t="shared" si="17"/>
        <v>148.725</v>
      </c>
    </row>
    <row r="344" s="96" customFormat="1" ht="15.75" spans="1:11">
      <c r="A344" s="118" t="s">
        <v>778</v>
      </c>
      <c r="B344" s="41" t="s">
        <v>230</v>
      </c>
      <c r="C344" s="41" t="s">
        <v>288</v>
      </c>
      <c r="D344" s="42">
        <v>1.37795275590551</v>
      </c>
      <c r="E344" s="52">
        <v>35</v>
      </c>
      <c r="F344" s="53">
        <v>952123</v>
      </c>
      <c r="G344" s="58">
        <v>296.5</v>
      </c>
      <c r="H344" s="177"/>
      <c r="I344" s="58">
        <f t="shared" si="15"/>
        <v>207.55</v>
      </c>
      <c r="J344" s="58">
        <f t="shared" si="16"/>
        <v>252.025</v>
      </c>
      <c r="K344" s="58">
        <f t="shared" si="17"/>
        <v>133.425</v>
      </c>
    </row>
    <row r="345" s="96" customFormat="1" ht="15.75" spans="1:11">
      <c r="A345" s="37" t="s">
        <v>779</v>
      </c>
      <c r="B345" s="38" t="s">
        <v>230</v>
      </c>
      <c r="C345" s="38" t="s">
        <v>288</v>
      </c>
      <c r="D345" s="39">
        <v>1.37795275590551</v>
      </c>
      <c r="E345" s="49">
        <v>35</v>
      </c>
      <c r="F345" s="50">
        <v>952124</v>
      </c>
      <c r="G345" s="134">
        <v>296.5</v>
      </c>
      <c r="H345" s="176"/>
      <c r="I345" s="58">
        <f t="shared" si="15"/>
        <v>207.55</v>
      </c>
      <c r="J345" s="58">
        <f t="shared" si="16"/>
        <v>252.025</v>
      </c>
      <c r="K345" s="58">
        <f t="shared" si="17"/>
        <v>133.425</v>
      </c>
    </row>
    <row r="346" s="96" customFormat="1" ht="15.75" spans="1:11">
      <c r="A346" s="118" t="s">
        <v>780</v>
      </c>
      <c r="B346" s="41" t="s">
        <v>230</v>
      </c>
      <c r="C346" s="41" t="s">
        <v>288</v>
      </c>
      <c r="D346" s="42">
        <v>1.37795275590551</v>
      </c>
      <c r="E346" s="52">
        <v>35</v>
      </c>
      <c r="F346" s="53">
        <v>952105</v>
      </c>
      <c r="G346" s="58">
        <v>296.5</v>
      </c>
      <c r="H346" s="177"/>
      <c r="I346" s="58">
        <f t="shared" si="15"/>
        <v>207.55</v>
      </c>
      <c r="J346" s="58">
        <f t="shared" si="16"/>
        <v>252.025</v>
      </c>
      <c r="K346" s="58">
        <f t="shared" si="17"/>
        <v>133.425</v>
      </c>
    </row>
    <row r="347" s="96" customFormat="1" ht="15.75" spans="1:11">
      <c r="A347" s="37" t="s">
        <v>781</v>
      </c>
      <c r="B347" s="38" t="s">
        <v>230</v>
      </c>
      <c r="C347" s="38" t="s">
        <v>288</v>
      </c>
      <c r="D347" s="39">
        <v>1.37795275590551</v>
      </c>
      <c r="E347" s="49">
        <v>35</v>
      </c>
      <c r="F347" s="50">
        <v>952119</v>
      </c>
      <c r="G347" s="134">
        <v>296.5</v>
      </c>
      <c r="H347" s="176"/>
      <c r="I347" s="58">
        <f t="shared" si="15"/>
        <v>207.55</v>
      </c>
      <c r="J347" s="58">
        <f t="shared" si="16"/>
        <v>252.025</v>
      </c>
      <c r="K347" s="58">
        <f t="shared" si="17"/>
        <v>133.425</v>
      </c>
    </row>
    <row r="348" s="96" customFormat="1" ht="15.75" spans="1:11">
      <c r="A348" s="118" t="s">
        <v>782</v>
      </c>
      <c r="B348" s="41" t="s">
        <v>136</v>
      </c>
      <c r="C348" s="41" t="s">
        <v>288</v>
      </c>
      <c r="D348" s="42">
        <v>1.37795275590551</v>
      </c>
      <c r="E348" s="52">
        <v>35</v>
      </c>
      <c r="F348" s="53">
        <v>952145</v>
      </c>
      <c r="G348" s="58">
        <v>296.5</v>
      </c>
      <c r="H348" s="177"/>
      <c r="I348" s="58">
        <f t="shared" si="15"/>
        <v>207.55</v>
      </c>
      <c r="J348" s="58">
        <f t="shared" si="16"/>
        <v>252.025</v>
      </c>
      <c r="K348" s="58">
        <f t="shared" si="17"/>
        <v>133.425</v>
      </c>
    </row>
    <row r="349" s="96" customFormat="1" ht="15.75" spans="1:11">
      <c r="A349" s="37" t="s">
        <v>783</v>
      </c>
      <c r="B349" s="38" t="s">
        <v>136</v>
      </c>
      <c r="C349" s="38" t="s">
        <v>288</v>
      </c>
      <c r="D349" s="39">
        <v>1.5748031496063</v>
      </c>
      <c r="E349" s="49">
        <v>40</v>
      </c>
      <c r="F349" s="50">
        <v>952110</v>
      </c>
      <c r="G349" s="134">
        <v>340.5</v>
      </c>
      <c r="H349" s="176"/>
      <c r="I349" s="58">
        <f t="shared" si="15"/>
        <v>238.35</v>
      </c>
      <c r="J349" s="58">
        <f t="shared" si="16"/>
        <v>289.425</v>
      </c>
      <c r="K349" s="58">
        <f t="shared" si="17"/>
        <v>153.225</v>
      </c>
    </row>
    <row r="350" s="96" customFormat="1" ht="15.75" spans="1:11">
      <c r="A350" s="118" t="s">
        <v>784</v>
      </c>
      <c r="B350" s="41" t="s">
        <v>397</v>
      </c>
      <c r="C350" s="41" t="s">
        <v>288</v>
      </c>
      <c r="D350" s="42">
        <v>1.6</v>
      </c>
      <c r="E350" s="52">
        <v>40</v>
      </c>
      <c r="F350" s="53">
        <v>952104</v>
      </c>
      <c r="G350" s="58">
        <v>262.5</v>
      </c>
      <c r="H350" s="177"/>
      <c r="I350" s="58">
        <f t="shared" si="15"/>
        <v>183.75</v>
      </c>
      <c r="J350" s="58">
        <f t="shared" si="16"/>
        <v>223.125</v>
      </c>
      <c r="K350" s="58">
        <f t="shared" si="17"/>
        <v>118.125</v>
      </c>
    </row>
    <row r="351" ht="15" customHeight="1" spans="1:11">
      <c r="A351" s="167" t="s">
        <v>785</v>
      </c>
      <c r="B351" s="168"/>
      <c r="C351" s="168"/>
      <c r="D351" s="168"/>
      <c r="E351" s="171"/>
      <c r="F351" s="172"/>
      <c r="G351" s="173"/>
      <c r="H351" s="174"/>
      <c r="I351" s="58"/>
      <c r="J351" s="58"/>
      <c r="K351" s="58"/>
    </row>
    <row r="352" s="96" customFormat="1" ht="15.75" spans="1:11">
      <c r="A352" s="118" t="s">
        <v>786</v>
      </c>
      <c r="B352" s="41" t="s">
        <v>501</v>
      </c>
      <c r="C352" s="41" t="s">
        <v>288</v>
      </c>
      <c r="D352" s="42">
        <v>1.18110236220472</v>
      </c>
      <c r="E352" s="52">
        <v>30</v>
      </c>
      <c r="F352" s="53">
        <v>959212</v>
      </c>
      <c r="G352" s="58">
        <v>296.5</v>
      </c>
      <c r="H352" s="177"/>
      <c r="I352" s="58">
        <f t="shared" si="15"/>
        <v>207.55</v>
      </c>
      <c r="J352" s="58">
        <f t="shared" si="16"/>
        <v>252.025</v>
      </c>
      <c r="K352" s="58">
        <f t="shared" si="17"/>
        <v>133.425</v>
      </c>
    </row>
    <row r="353" s="96" customFormat="1" ht="15.75" spans="1:11">
      <c r="A353" s="37" t="s">
        <v>786</v>
      </c>
      <c r="B353" s="38" t="s">
        <v>503</v>
      </c>
      <c r="C353" s="38" t="s">
        <v>288</v>
      </c>
      <c r="D353" s="39">
        <v>1.18110236220472</v>
      </c>
      <c r="E353" s="49">
        <v>30</v>
      </c>
      <c r="F353" s="50">
        <v>959213</v>
      </c>
      <c r="G353" s="134">
        <v>307.5</v>
      </c>
      <c r="H353" s="176"/>
      <c r="I353" s="58">
        <f t="shared" si="15"/>
        <v>215.25</v>
      </c>
      <c r="J353" s="58">
        <f t="shared" si="16"/>
        <v>261.375</v>
      </c>
      <c r="K353" s="58">
        <f t="shared" si="17"/>
        <v>138.375</v>
      </c>
    </row>
    <row r="354" s="96" customFormat="1" ht="15.75" spans="1:11">
      <c r="A354" s="118" t="s">
        <v>787</v>
      </c>
      <c r="B354" s="41" t="s">
        <v>241</v>
      </c>
      <c r="C354" s="41" t="s">
        <v>288</v>
      </c>
      <c r="D354" s="42">
        <v>1.18110236220472</v>
      </c>
      <c r="E354" s="52">
        <v>30</v>
      </c>
      <c r="F354" s="53">
        <v>959206</v>
      </c>
      <c r="G354" s="58">
        <v>296.5</v>
      </c>
      <c r="H354" s="177"/>
      <c r="I354" s="58">
        <f t="shared" si="15"/>
        <v>207.55</v>
      </c>
      <c r="J354" s="58">
        <f t="shared" si="16"/>
        <v>252.025</v>
      </c>
      <c r="K354" s="58">
        <f t="shared" si="17"/>
        <v>133.425</v>
      </c>
    </row>
    <row r="355" s="96" customFormat="1" ht="15.75" spans="1:11">
      <c r="A355" s="37" t="s">
        <v>788</v>
      </c>
      <c r="B355" s="38" t="s">
        <v>185</v>
      </c>
      <c r="C355" s="38" t="s">
        <v>288</v>
      </c>
      <c r="D355" s="39">
        <v>1.77165354330709</v>
      </c>
      <c r="E355" s="49">
        <v>45</v>
      </c>
      <c r="F355" s="50">
        <v>959013</v>
      </c>
      <c r="G355" s="134">
        <v>319.5</v>
      </c>
      <c r="H355" s="176"/>
      <c r="I355" s="58">
        <f t="shared" si="15"/>
        <v>223.65</v>
      </c>
      <c r="J355" s="58">
        <f t="shared" si="16"/>
        <v>271.575</v>
      </c>
      <c r="K355" s="58">
        <f t="shared" si="17"/>
        <v>143.775</v>
      </c>
    </row>
    <row r="356" ht="15" customHeight="1" spans="1:11">
      <c r="A356" s="167" t="s">
        <v>189</v>
      </c>
      <c r="B356" s="168"/>
      <c r="C356" s="168"/>
      <c r="D356" s="168"/>
      <c r="E356" s="171"/>
      <c r="F356" s="172"/>
      <c r="G356" s="173"/>
      <c r="H356" s="174"/>
      <c r="I356" s="58"/>
      <c r="J356" s="58"/>
      <c r="K356" s="58"/>
    </row>
    <row r="357" s="96" customFormat="1" ht="15.75" spans="1:11">
      <c r="A357" s="118" t="s">
        <v>789</v>
      </c>
      <c r="B357" s="41" t="s">
        <v>745</v>
      </c>
      <c r="C357" s="41" t="s">
        <v>288</v>
      </c>
      <c r="D357" s="42">
        <v>1.18110236220472</v>
      </c>
      <c r="E357" s="52">
        <v>30</v>
      </c>
      <c r="F357" s="53">
        <v>950703</v>
      </c>
      <c r="G357" s="58">
        <v>410</v>
      </c>
      <c r="H357" s="177"/>
      <c r="I357" s="58">
        <f t="shared" si="15"/>
        <v>287</v>
      </c>
      <c r="J357" s="58">
        <f t="shared" si="16"/>
        <v>348.5</v>
      </c>
      <c r="K357" s="58">
        <f t="shared" si="17"/>
        <v>184.5</v>
      </c>
    </row>
    <row r="358" s="96" customFormat="1" ht="15.75" spans="1:11">
      <c r="A358" s="37" t="s">
        <v>790</v>
      </c>
      <c r="B358" s="38" t="s">
        <v>168</v>
      </c>
      <c r="C358" s="38" t="s">
        <v>288</v>
      </c>
      <c r="D358" s="39">
        <v>1.18110236220472</v>
      </c>
      <c r="E358" s="49">
        <v>30</v>
      </c>
      <c r="F358" s="50">
        <v>950706</v>
      </c>
      <c r="G358" s="134">
        <v>410</v>
      </c>
      <c r="H358" s="176"/>
      <c r="I358" s="58">
        <f t="shared" si="15"/>
        <v>287</v>
      </c>
      <c r="J358" s="58">
        <f t="shared" si="16"/>
        <v>348.5</v>
      </c>
      <c r="K358" s="58">
        <f t="shared" si="17"/>
        <v>184.5</v>
      </c>
    </row>
    <row r="359" s="96" customFormat="1" ht="15.75" spans="1:11">
      <c r="A359" s="118" t="s">
        <v>791</v>
      </c>
      <c r="B359" s="41" t="s">
        <v>467</v>
      </c>
      <c r="C359" s="41" t="s">
        <v>308</v>
      </c>
      <c r="D359" s="42">
        <v>1.4</v>
      </c>
      <c r="E359" s="52">
        <v>35</v>
      </c>
      <c r="F359" s="53">
        <v>950710</v>
      </c>
      <c r="G359" s="58">
        <v>410</v>
      </c>
      <c r="H359" s="177"/>
      <c r="I359" s="58">
        <f t="shared" si="15"/>
        <v>287</v>
      </c>
      <c r="J359" s="58">
        <f t="shared" si="16"/>
        <v>348.5</v>
      </c>
      <c r="K359" s="58">
        <f t="shared" si="17"/>
        <v>184.5</v>
      </c>
    </row>
    <row r="360" s="96" customFormat="1" ht="15.75" spans="1:11">
      <c r="A360" s="37" t="s">
        <v>792</v>
      </c>
      <c r="B360" s="38" t="s">
        <v>149</v>
      </c>
      <c r="C360" s="38" t="s">
        <v>288</v>
      </c>
      <c r="D360" s="39">
        <v>1.2</v>
      </c>
      <c r="E360" s="49">
        <v>30</v>
      </c>
      <c r="F360" s="50">
        <v>950706</v>
      </c>
      <c r="G360" s="134">
        <v>410</v>
      </c>
      <c r="H360" s="176"/>
      <c r="I360" s="58">
        <f t="shared" si="15"/>
        <v>287</v>
      </c>
      <c r="J360" s="58">
        <f t="shared" si="16"/>
        <v>348.5</v>
      </c>
      <c r="K360" s="58">
        <f t="shared" si="17"/>
        <v>184.5</v>
      </c>
    </row>
    <row r="361" s="96" customFormat="1" ht="15.75" spans="1:11">
      <c r="A361" s="118" t="s">
        <v>793</v>
      </c>
      <c r="B361" s="41" t="s">
        <v>238</v>
      </c>
      <c r="C361" s="41" t="s">
        <v>308</v>
      </c>
      <c r="D361" s="42">
        <v>1.4</v>
      </c>
      <c r="E361" s="52">
        <v>35</v>
      </c>
      <c r="F361" s="53">
        <v>950710</v>
      </c>
      <c r="G361" s="58">
        <v>410</v>
      </c>
      <c r="H361" s="177"/>
      <c r="I361" s="58">
        <f t="shared" si="15"/>
        <v>287</v>
      </c>
      <c r="J361" s="58">
        <f t="shared" si="16"/>
        <v>348.5</v>
      </c>
      <c r="K361" s="58">
        <f t="shared" si="17"/>
        <v>184.5</v>
      </c>
    </row>
    <row r="362" s="96" customFormat="1" ht="15.75" spans="1:11">
      <c r="A362" s="37" t="s">
        <v>794</v>
      </c>
      <c r="B362" s="38" t="s">
        <v>795</v>
      </c>
      <c r="C362" s="38" t="s">
        <v>288</v>
      </c>
      <c r="D362" s="39">
        <v>1.18110236220472</v>
      </c>
      <c r="E362" s="49">
        <v>30</v>
      </c>
      <c r="F362" s="50">
        <v>950702</v>
      </c>
      <c r="G362" s="134">
        <v>444</v>
      </c>
      <c r="H362" s="176"/>
      <c r="I362" s="58">
        <f t="shared" si="15"/>
        <v>310.8</v>
      </c>
      <c r="J362" s="58">
        <f t="shared" si="16"/>
        <v>377.4</v>
      </c>
      <c r="K362" s="58">
        <f t="shared" si="17"/>
        <v>199.8</v>
      </c>
    </row>
    <row r="363" s="96" customFormat="1" ht="15.75" spans="1:11">
      <c r="A363" s="118" t="s">
        <v>796</v>
      </c>
      <c r="B363" s="41" t="s">
        <v>745</v>
      </c>
      <c r="C363" s="41" t="s">
        <v>321</v>
      </c>
      <c r="D363" s="42">
        <v>1.18110236220472</v>
      </c>
      <c r="E363" s="52">
        <v>30</v>
      </c>
      <c r="F363" s="53">
        <v>950701</v>
      </c>
      <c r="G363" s="58">
        <v>444</v>
      </c>
      <c r="H363" s="177"/>
      <c r="I363" s="58">
        <f t="shared" si="15"/>
        <v>310.8</v>
      </c>
      <c r="J363" s="58">
        <f t="shared" si="16"/>
        <v>377.4</v>
      </c>
      <c r="K363" s="58">
        <f t="shared" si="17"/>
        <v>199.8</v>
      </c>
    </row>
    <row r="364" s="96" customFormat="1" ht="15.75" spans="1:11">
      <c r="A364" s="37" t="s">
        <v>797</v>
      </c>
      <c r="B364" s="38" t="s">
        <v>745</v>
      </c>
      <c r="C364" s="38" t="s">
        <v>288</v>
      </c>
      <c r="D364" s="39">
        <v>1.18110236220472</v>
      </c>
      <c r="E364" s="49">
        <v>30</v>
      </c>
      <c r="F364" s="50">
        <v>950704</v>
      </c>
      <c r="G364" s="134">
        <v>444</v>
      </c>
      <c r="H364" s="176"/>
      <c r="I364" s="58">
        <f t="shared" si="15"/>
        <v>310.8</v>
      </c>
      <c r="J364" s="58">
        <f t="shared" si="16"/>
        <v>377.4</v>
      </c>
      <c r="K364" s="58">
        <f t="shared" si="17"/>
        <v>199.8</v>
      </c>
    </row>
    <row r="365" s="96" customFormat="1" ht="15.75" spans="1:11">
      <c r="A365" s="118" t="s">
        <v>798</v>
      </c>
      <c r="B365" s="41" t="s">
        <v>118</v>
      </c>
      <c r="C365" s="41" t="s">
        <v>288</v>
      </c>
      <c r="D365" s="42">
        <v>0.984251968503937</v>
      </c>
      <c r="E365" s="52">
        <v>25</v>
      </c>
      <c r="F365" s="53">
        <v>950705</v>
      </c>
      <c r="G365" s="58">
        <v>444</v>
      </c>
      <c r="H365" s="177"/>
      <c r="I365" s="58">
        <f t="shared" si="15"/>
        <v>310.8</v>
      </c>
      <c r="J365" s="58">
        <f t="shared" si="16"/>
        <v>377.4</v>
      </c>
      <c r="K365" s="58">
        <f t="shared" si="17"/>
        <v>199.8</v>
      </c>
    </row>
    <row r="366" s="96" customFormat="1" ht="15.75" spans="1:11">
      <c r="A366" s="37" t="s">
        <v>799</v>
      </c>
      <c r="B366" s="38" t="s">
        <v>465</v>
      </c>
      <c r="C366" s="38" t="s">
        <v>321</v>
      </c>
      <c r="D366" s="39">
        <v>1.18110236220472</v>
      </c>
      <c r="E366" s="49">
        <v>30</v>
      </c>
      <c r="F366" s="50">
        <v>950707</v>
      </c>
      <c r="G366" s="134">
        <v>444</v>
      </c>
      <c r="H366" s="176"/>
      <c r="I366" s="58">
        <f t="shared" si="15"/>
        <v>310.8</v>
      </c>
      <c r="J366" s="58">
        <f t="shared" si="16"/>
        <v>377.4</v>
      </c>
      <c r="K366" s="58">
        <f t="shared" si="17"/>
        <v>199.8</v>
      </c>
    </row>
    <row r="367" s="96" customFormat="1" ht="15.75" spans="1:11">
      <c r="A367" s="118" t="s">
        <v>800</v>
      </c>
      <c r="B367" s="41" t="s">
        <v>801</v>
      </c>
      <c r="C367" s="41" t="s">
        <v>321</v>
      </c>
      <c r="D367" s="42">
        <v>1.2</v>
      </c>
      <c r="E367" s="52">
        <v>30</v>
      </c>
      <c r="F367" s="53">
        <v>950708</v>
      </c>
      <c r="G367" s="58">
        <v>444</v>
      </c>
      <c r="H367" s="177"/>
      <c r="I367" s="58">
        <f t="shared" si="15"/>
        <v>310.8</v>
      </c>
      <c r="J367" s="58">
        <f t="shared" si="16"/>
        <v>377.4</v>
      </c>
      <c r="K367" s="58">
        <f t="shared" si="17"/>
        <v>199.8</v>
      </c>
    </row>
    <row r="368" s="96" customFormat="1" ht="15.75" spans="1:11">
      <c r="A368" s="37" t="s">
        <v>802</v>
      </c>
      <c r="B368" s="38" t="s">
        <v>803</v>
      </c>
      <c r="C368" s="38" t="s">
        <v>288</v>
      </c>
      <c r="D368" s="39">
        <v>1.8</v>
      </c>
      <c r="E368" s="49">
        <v>45</v>
      </c>
      <c r="F368" s="50">
        <v>950714</v>
      </c>
      <c r="G368" s="134">
        <v>415</v>
      </c>
      <c r="H368" s="176"/>
      <c r="I368" s="58">
        <f t="shared" si="15"/>
        <v>290.5</v>
      </c>
      <c r="J368" s="58">
        <f t="shared" si="16"/>
        <v>352.75</v>
      </c>
      <c r="K368" s="58">
        <f t="shared" si="17"/>
        <v>186.75</v>
      </c>
    </row>
    <row r="369" ht="15" customHeight="1" spans="1:11">
      <c r="A369" s="167" t="s">
        <v>804</v>
      </c>
      <c r="B369" s="168"/>
      <c r="C369" s="168"/>
      <c r="D369" s="168"/>
      <c r="E369" s="171"/>
      <c r="F369" s="172"/>
      <c r="G369" s="173"/>
      <c r="H369" s="174"/>
      <c r="I369" s="58"/>
      <c r="J369" s="58"/>
      <c r="K369" s="58"/>
    </row>
    <row r="370" s="96" customFormat="1" ht="15.75" spans="1:11">
      <c r="A370" s="118" t="s">
        <v>805</v>
      </c>
      <c r="B370" s="41" t="s">
        <v>589</v>
      </c>
      <c r="C370" s="41" t="s">
        <v>288</v>
      </c>
      <c r="D370" s="42">
        <v>1.37795275590551</v>
      </c>
      <c r="E370" s="52">
        <v>35</v>
      </c>
      <c r="F370" s="53">
        <v>951815</v>
      </c>
      <c r="G370" s="58">
        <v>307.5</v>
      </c>
      <c r="H370" s="177"/>
      <c r="I370" s="58">
        <f t="shared" si="15"/>
        <v>215.25</v>
      </c>
      <c r="J370" s="58">
        <f t="shared" si="16"/>
        <v>261.375</v>
      </c>
      <c r="K370" s="58">
        <f t="shared" si="17"/>
        <v>138.375</v>
      </c>
    </row>
    <row r="371" s="96" customFormat="1" ht="15.75" spans="1:11">
      <c r="A371" s="37" t="s">
        <v>806</v>
      </c>
      <c r="B371" s="38" t="s">
        <v>96</v>
      </c>
      <c r="C371" s="38" t="s">
        <v>288</v>
      </c>
      <c r="D371" s="39">
        <v>1.6</v>
      </c>
      <c r="E371" s="49">
        <v>40</v>
      </c>
      <c r="F371" s="50">
        <v>955089</v>
      </c>
      <c r="G371" s="134">
        <v>319.5</v>
      </c>
      <c r="H371" s="176"/>
      <c r="I371" s="58">
        <f t="shared" si="15"/>
        <v>223.65</v>
      </c>
      <c r="J371" s="58">
        <f t="shared" si="16"/>
        <v>271.575</v>
      </c>
      <c r="K371" s="58">
        <f t="shared" si="17"/>
        <v>143.775</v>
      </c>
    </row>
    <row r="372" s="96" customFormat="1" ht="15.75" spans="1:11">
      <c r="A372" s="118" t="s">
        <v>807</v>
      </c>
      <c r="B372" s="41" t="s">
        <v>808</v>
      </c>
      <c r="C372" s="41" t="s">
        <v>568</v>
      </c>
      <c r="D372" s="42">
        <v>1.4</v>
      </c>
      <c r="E372" s="52">
        <v>35</v>
      </c>
      <c r="F372" s="53">
        <v>951809</v>
      </c>
      <c r="G372" s="58">
        <v>330.5</v>
      </c>
      <c r="H372" s="177"/>
      <c r="I372" s="58">
        <f t="shared" si="15"/>
        <v>231.35</v>
      </c>
      <c r="J372" s="58">
        <f t="shared" si="16"/>
        <v>280.925</v>
      </c>
      <c r="K372" s="58">
        <f t="shared" si="17"/>
        <v>148.725</v>
      </c>
    </row>
    <row r="373" s="96" customFormat="1" ht="15.75" spans="1:11">
      <c r="A373" s="37" t="s">
        <v>809</v>
      </c>
      <c r="B373" s="38" t="s">
        <v>810</v>
      </c>
      <c r="C373" s="38" t="s">
        <v>568</v>
      </c>
      <c r="D373" s="39">
        <v>1.4</v>
      </c>
      <c r="E373" s="49">
        <v>35</v>
      </c>
      <c r="F373" s="50">
        <v>951810</v>
      </c>
      <c r="G373" s="134">
        <v>319.5</v>
      </c>
      <c r="H373" s="176"/>
      <c r="I373" s="58">
        <f t="shared" si="15"/>
        <v>223.65</v>
      </c>
      <c r="J373" s="58">
        <f t="shared" si="16"/>
        <v>271.575</v>
      </c>
      <c r="K373" s="58">
        <f t="shared" si="17"/>
        <v>143.775</v>
      </c>
    </row>
    <row r="374" s="96" customFormat="1" ht="15.75" spans="1:11">
      <c r="A374" s="118" t="s">
        <v>811</v>
      </c>
      <c r="B374" s="41" t="s">
        <v>812</v>
      </c>
      <c r="C374" s="41" t="s">
        <v>288</v>
      </c>
      <c r="D374" s="42">
        <v>1.37795275590551</v>
      </c>
      <c r="E374" s="52">
        <v>35</v>
      </c>
      <c r="F374" s="53">
        <v>951820</v>
      </c>
      <c r="G374" s="58">
        <v>319.5</v>
      </c>
      <c r="H374" s="177"/>
      <c r="I374" s="58">
        <f t="shared" si="15"/>
        <v>223.65</v>
      </c>
      <c r="J374" s="58">
        <f t="shared" si="16"/>
        <v>271.575</v>
      </c>
      <c r="K374" s="58">
        <f t="shared" si="17"/>
        <v>143.775</v>
      </c>
    </row>
    <row r="375" ht="15" customHeight="1" spans="1:11">
      <c r="A375" s="167" t="s">
        <v>813</v>
      </c>
      <c r="B375" s="168"/>
      <c r="C375" s="168"/>
      <c r="D375" s="168"/>
      <c r="E375" s="171"/>
      <c r="F375" s="172"/>
      <c r="G375" s="173"/>
      <c r="H375" s="174"/>
      <c r="I375" s="58"/>
      <c r="J375" s="58"/>
      <c r="K375" s="58"/>
    </row>
    <row r="376" s="96" customFormat="1" ht="15.75" spans="1:11">
      <c r="A376" s="118" t="s">
        <v>814</v>
      </c>
      <c r="B376" s="41" t="s">
        <v>815</v>
      </c>
      <c r="C376" s="41" t="s">
        <v>568</v>
      </c>
      <c r="D376" s="42">
        <v>1.2</v>
      </c>
      <c r="E376" s="52">
        <v>30</v>
      </c>
      <c r="F376" s="53">
        <v>955002</v>
      </c>
      <c r="G376" s="58">
        <v>307.5</v>
      </c>
      <c r="H376" s="177"/>
      <c r="I376" s="58">
        <f t="shared" si="15"/>
        <v>215.25</v>
      </c>
      <c r="J376" s="58">
        <f t="shared" si="16"/>
        <v>261.375</v>
      </c>
      <c r="K376" s="58">
        <f t="shared" si="17"/>
        <v>138.375</v>
      </c>
    </row>
    <row r="377" s="96" customFormat="1" ht="15.75" spans="1:11">
      <c r="A377" s="37" t="s">
        <v>816</v>
      </c>
      <c r="B377" s="38" t="s">
        <v>815</v>
      </c>
      <c r="C377" s="38" t="s">
        <v>568</v>
      </c>
      <c r="D377" s="39">
        <v>1.4</v>
      </c>
      <c r="E377" s="49">
        <v>35</v>
      </c>
      <c r="F377" s="50">
        <v>955003</v>
      </c>
      <c r="G377" s="134">
        <v>307.5</v>
      </c>
      <c r="H377" s="176"/>
      <c r="I377" s="58">
        <f t="shared" si="15"/>
        <v>215.25</v>
      </c>
      <c r="J377" s="58">
        <f t="shared" si="16"/>
        <v>261.375</v>
      </c>
      <c r="K377" s="58">
        <f t="shared" si="17"/>
        <v>138.375</v>
      </c>
    </row>
    <row r="378" s="96" customFormat="1" ht="15.75" spans="1:11">
      <c r="A378" s="118" t="s">
        <v>817</v>
      </c>
      <c r="B378" s="41" t="s">
        <v>646</v>
      </c>
      <c r="C378" s="41" t="s">
        <v>288</v>
      </c>
      <c r="D378" s="42">
        <v>1.2</v>
      </c>
      <c r="E378" s="52">
        <v>30</v>
      </c>
      <c r="F378" s="53">
        <v>955016</v>
      </c>
      <c r="G378" s="58">
        <v>353.5</v>
      </c>
      <c r="H378" s="177"/>
      <c r="I378" s="58">
        <f t="shared" si="15"/>
        <v>247.45</v>
      </c>
      <c r="J378" s="58">
        <f t="shared" si="16"/>
        <v>300.475</v>
      </c>
      <c r="K378" s="58">
        <f t="shared" si="17"/>
        <v>159.075</v>
      </c>
    </row>
    <row r="379" ht="15" customHeight="1" spans="1:11">
      <c r="A379" s="167" t="s">
        <v>818</v>
      </c>
      <c r="B379" s="168"/>
      <c r="C379" s="168"/>
      <c r="D379" s="168"/>
      <c r="E379" s="171"/>
      <c r="F379" s="172"/>
      <c r="G379" s="173"/>
      <c r="H379" s="174"/>
      <c r="I379" s="58"/>
      <c r="J379" s="58"/>
      <c r="K379" s="58"/>
    </row>
    <row r="380" s="96" customFormat="1" ht="15.75" spans="1:11">
      <c r="A380" s="118" t="s">
        <v>819</v>
      </c>
      <c r="B380" s="41" t="s">
        <v>463</v>
      </c>
      <c r="C380" s="41" t="s">
        <v>288</v>
      </c>
      <c r="D380" s="42">
        <v>1.18110236220472</v>
      </c>
      <c r="E380" s="52">
        <v>30</v>
      </c>
      <c r="F380" s="53">
        <v>959025</v>
      </c>
      <c r="G380" s="58">
        <v>285</v>
      </c>
      <c r="H380" s="177"/>
      <c r="I380" s="58">
        <f t="shared" si="15"/>
        <v>199.5</v>
      </c>
      <c r="J380" s="58">
        <f t="shared" si="16"/>
        <v>242.25</v>
      </c>
      <c r="K380" s="58">
        <f t="shared" si="17"/>
        <v>128.25</v>
      </c>
    </row>
    <row r="381" s="96" customFormat="1" ht="15.75" spans="1:11">
      <c r="A381" s="37" t="s">
        <v>820</v>
      </c>
      <c r="B381" s="38" t="s">
        <v>716</v>
      </c>
      <c r="C381" s="38" t="s">
        <v>288</v>
      </c>
      <c r="D381" s="39">
        <v>1.37795275590551</v>
      </c>
      <c r="E381" s="49">
        <v>35</v>
      </c>
      <c r="F381" s="50">
        <v>959028</v>
      </c>
      <c r="G381" s="134">
        <v>285</v>
      </c>
      <c r="H381" s="176"/>
      <c r="I381" s="58">
        <f t="shared" si="15"/>
        <v>199.5</v>
      </c>
      <c r="J381" s="58">
        <f t="shared" si="16"/>
        <v>242.25</v>
      </c>
      <c r="K381" s="58">
        <f t="shared" si="17"/>
        <v>128.25</v>
      </c>
    </row>
    <row r="382" s="96" customFormat="1" ht="15.75" spans="1:11">
      <c r="A382" s="118" t="s">
        <v>821</v>
      </c>
      <c r="B382" s="41" t="s">
        <v>822</v>
      </c>
      <c r="C382" s="41" t="s">
        <v>288</v>
      </c>
      <c r="D382" s="42" t="s">
        <v>823</v>
      </c>
      <c r="E382" s="52" t="s">
        <v>600</v>
      </c>
      <c r="F382" s="53">
        <v>959084</v>
      </c>
      <c r="G382" s="58">
        <v>285</v>
      </c>
      <c r="H382" s="177"/>
      <c r="I382" s="58">
        <f t="shared" si="15"/>
        <v>199.5</v>
      </c>
      <c r="J382" s="58">
        <f t="shared" si="16"/>
        <v>242.25</v>
      </c>
      <c r="K382" s="58">
        <f t="shared" si="17"/>
        <v>128.25</v>
      </c>
    </row>
    <row r="383" s="96" customFormat="1" ht="15.75" spans="1:11">
      <c r="A383" s="37" t="s">
        <v>824</v>
      </c>
      <c r="B383" s="38" t="s">
        <v>536</v>
      </c>
      <c r="C383" s="38" t="s">
        <v>288</v>
      </c>
      <c r="D383" s="39">
        <v>1</v>
      </c>
      <c r="E383" s="49">
        <v>25</v>
      </c>
      <c r="F383" s="50">
        <v>959056</v>
      </c>
      <c r="G383" s="134">
        <v>262.5</v>
      </c>
      <c r="H383" s="176"/>
      <c r="I383" s="58">
        <f t="shared" si="15"/>
        <v>183.75</v>
      </c>
      <c r="J383" s="58">
        <f t="shared" si="16"/>
        <v>223.125</v>
      </c>
      <c r="K383" s="58">
        <f t="shared" si="17"/>
        <v>118.125</v>
      </c>
    </row>
    <row r="384" ht="15" customHeight="1" spans="1:11">
      <c r="A384" s="167" t="s">
        <v>825</v>
      </c>
      <c r="B384" s="168"/>
      <c r="C384" s="168"/>
      <c r="D384" s="168"/>
      <c r="E384" s="171"/>
      <c r="F384" s="172"/>
      <c r="G384" s="173"/>
      <c r="H384" s="174"/>
      <c r="I384" s="58"/>
      <c r="J384" s="58"/>
      <c r="K384" s="58"/>
    </row>
    <row r="385" s="159" customFormat="1" ht="15.75" spans="1:11">
      <c r="A385" s="119" t="s">
        <v>826</v>
      </c>
      <c r="B385" s="120" t="s">
        <v>362</v>
      </c>
      <c r="C385" s="120" t="s">
        <v>288</v>
      </c>
      <c r="D385" s="122" t="s">
        <v>827</v>
      </c>
      <c r="E385" s="121" t="s">
        <v>828</v>
      </c>
      <c r="F385" s="196">
        <v>950404</v>
      </c>
      <c r="G385" s="197">
        <v>285</v>
      </c>
      <c r="H385" s="198"/>
      <c r="I385" s="58">
        <f t="shared" si="15"/>
        <v>199.5</v>
      </c>
      <c r="J385" s="58">
        <f t="shared" si="16"/>
        <v>242.25</v>
      </c>
      <c r="K385" s="58">
        <f t="shared" si="17"/>
        <v>128.25</v>
      </c>
    </row>
    <row r="386" ht="15" customHeight="1" spans="1:11">
      <c r="A386" s="167" t="s">
        <v>829</v>
      </c>
      <c r="B386" s="168"/>
      <c r="C386" s="168"/>
      <c r="D386" s="168"/>
      <c r="E386" s="171"/>
      <c r="F386" s="172"/>
      <c r="G386" s="173"/>
      <c r="H386" s="174"/>
      <c r="I386" s="58"/>
      <c r="J386" s="58"/>
      <c r="K386" s="58"/>
    </row>
    <row r="387" s="96" customFormat="1" ht="15.75" spans="1:11">
      <c r="A387" s="115" t="s">
        <v>830</v>
      </c>
      <c r="B387" s="116" t="s">
        <v>463</v>
      </c>
      <c r="C387" s="116" t="s">
        <v>288</v>
      </c>
      <c r="D387" s="117">
        <v>1.18110236220472</v>
      </c>
      <c r="E387" s="132">
        <v>30</v>
      </c>
      <c r="F387" s="133">
        <v>959508</v>
      </c>
      <c r="G387" s="58">
        <v>330.5</v>
      </c>
      <c r="H387" s="175"/>
      <c r="I387" s="58">
        <f t="shared" si="15"/>
        <v>231.35</v>
      </c>
      <c r="J387" s="58">
        <f t="shared" si="16"/>
        <v>280.925</v>
      </c>
      <c r="K387" s="58">
        <f t="shared" si="17"/>
        <v>148.725</v>
      </c>
    </row>
    <row r="388" s="96" customFormat="1" ht="15.75" spans="1:11">
      <c r="A388" s="180" t="s">
        <v>831</v>
      </c>
      <c r="B388" s="116" t="s">
        <v>174</v>
      </c>
      <c r="C388" s="181" t="s">
        <v>288</v>
      </c>
      <c r="D388" s="182">
        <v>1</v>
      </c>
      <c r="E388" s="188">
        <v>25</v>
      </c>
      <c r="F388" s="199">
        <v>959056</v>
      </c>
      <c r="G388" s="58">
        <v>262.5</v>
      </c>
      <c r="H388" s="190" t="s">
        <v>203</v>
      </c>
      <c r="I388" s="58">
        <f t="shared" ref="I388:I451" si="18">G388*0.7</f>
        <v>183.75</v>
      </c>
      <c r="J388" s="58">
        <f t="shared" ref="J388:J451" si="19">G388*0.85</f>
        <v>223.125</v>
      </c>
      <c r="K388" s="58">
        <f t="shared" ref="K388:K451" si="20">G388*0.45</f>
        <v>118.125</v>
      </c>
    </row>
    <row r="389" ht="15" customHeight="1" spans="1:11">
      <c r="A389" s="167" t="s">
        <v>832</v>
      </c>
      <c r="B389" s="168"/>
      <c r="C389" s="168"/>
      <c r="D389" s="168"/>
      <c r="E389" s="171"/>
      <c r="F389" s="172"/>
      <c r="G389" s="173"/>
      <c r="H389" s="174"/>
      <c r="I389" s="58"/>
      <c r="J389" s="58"/>
      <c r="K389" s="58"/>
    </row>
    <row r="390" s="159" customFormat="1" ht="15.75" spans="1:11">
      <c r="A390" s="118" t="s">
        <v>833</v>
      </c>
      <c r="B390" s="41" t="s">
        <v>660</v>
      </c>
      <c r="C390" s="41" t="s">
        <v>288</v>
      </c>
      <c r="D390" s="42">
        <v>1.2</v>
      </c>
      <c r="E390" s="52">
        <v>30</v>
      </c>
      <c r="F390" s="53">
        <v>955917</v>
      </c>
      <c r="G390" s="58">
        <v>262.5</v>
      </c>
      <c r="H390" s="177"/>
      <c r="I390" s="58">
        <f t="shared" si="18"/>
        <v>183.75</v>
      </c>
      <c r="J390" s="58">
        <f t="shared" si="19"/>
        <v>223.125</v>
      </c>
      <c r="K390" s="58">
        <f t="shared" si="20"/>
        <v>118.125</v>
      </c>
    </row>
    <row r="391" s="159" customFormat="1" ht="15.75" spans="1:11">
      <c r="A391" s="37" t="s">
        <v>834</v>
      </c>
      <c r="B391" s="38" t="s">
        <v>457</v>
      </c>
      <c r="C391" s="38" t="s">
        <v>288</v>
      </c>
      <c r="D391" s="39">
        <v>1.5748031496063</v>
      </c>
      <c r="E391" s="49">
        <v>40</v>
      </c>
      <c r="F391" s="50">
        <v>959610</v>
      </c>
      <c r="G391" s="134">
        <v>262.5</v>
      </c>
      <c r="H391" s="176"/>
      <c r="I391" s="58">
        <f t="shared" si="18"/>
        <v>183.75</v>
      </c>
      <c r="J391" s="58">
        <f t="shared" si="19"/>
        <v>223.125</v>
      </c>
      <c r="K391" s="58">
        <f t="shared" si="20"/>
        <v>118.125</v>
      </c>
    </row>
    <row r="392" s="96" customFormat="1" ht="15.75" spans="1:11">
      <c r="A392" s="118" t="s">
        <v>835</v>
      </c>
      <c r="B392" s="41" t="s">
        <v>212</v>
      </c>
      <c r="C392" s="41" t="s">
        <v>288</v>
      </c>
      <c r="D392" s="42">
        <v>1.6</v>
      </c>
      <c r="E392" s="52">
        <v>40</v>
      </c>
      <c r="F392" s="53">
        <v>959605</v>
      </c>
      <c r="G392" s="58">
        <v>285</v>
      </c>
      <c r="H392" s="177"/>
      <c r="I392" s="58">
        <f t="shared" si="18"/>
        <v>199.5</v>
      </c>
      <c r="J392" s="58">
        <f t="shared" si="19"/>
        <v>242.25</v>
      </c>
      <c r="K392" s="58">
        <f t="shared" si="20"/>
        <v>128.25</v>
      </c>
    </row>
    <row r="393" s="159" customFormat="1" ht="15.75" spans="1:11">
      <c r="A393" s="37" t="s">
        <v>836</v>
      </c>
      <c r="B393" s="38" t="s">
        <v>837</v>
      </c>
      <c r="C393" s="38" t="s">
        <v>288</v>
      </c>
      <c r="D393" s="39">
        <v>1.4</v>
      </c>
      <c r="E393" s="49">
        <v>35</v>
      </c>
      <c r="F393" s="50">
        <v>959222</v>
      </c>
      <c r="G393" s="134">
        <v>262.5</v>
      </c>
      <c r="H393" s="176"/>
      <c r="I393" s="58">
        <f t="shared" si="18"/>
        <v>183.75</v>
      </c>
      <c r="J393" s="58">
        <f t="shared" si="19"/>
        <v>223.125</v>
      </c>
      <c r="K393" s="58">
        <f t="shared" si="20"/>
        <v>118.125</v>
      </c>
    </row>
    <row r="394" ht="15" customHeight="1" spans="1:11">
      <c r="A394" s="167" t="s">
        <v>261</v>
      </c>
      <c r="B394" s="168"/>
      <c r="C394" s="168"/>
      <c r="D394" s="168"/>
      <c r="E394" s="171"/>
      <c r="F394" s="172"/>
      <c r="G394" s="173"/>
      <c r="H394" s="174"/>
      <c r="I394" s="58"/>
      <c r="J394" s="58"/>
      <c r="K394" s="58"/>
    </row>
    <row r="395" s="96" customFormat="1" ht="15.75" spans="1:11">
      <c r="A395" s="118" t="s">
        <v>838</v>
      </c>
      <c r="B395" s="41" t="s">
        <v>257</v>
      </c>
      <c r="C395" s="41" t="s">
        <v>288</v>
      </c>
      <c r="D395" s="42">
        <v>1</v>
      </c>
      <c r="E395" s="52">
        <v>25</v>
      </c>
      <c r="F395" s="53">
        <v>959056</v>
      </c>
      <c r="G395" s="58">
        <v>262.5</v>
      </c>
      <c r="H395" s="177" t="s">
        <v>260</v>
      </c>
      <c r="I395" s="58">
        <f t="shared" si="18"/>
        <v>183.75</v>
      </c>
      <c r="J395" s="58">
        <f t="shared" si="19"/>
        <v>223.125</v>
      </c>
      <c r="K395" s="58">
        <f t="shared" si="20"/>
        <v>118.125</v>
      </c>
    </row>
    <row r="396" s="96" customFormat="1" ht="15.75" spans="1:11">
      <c r="A396" s="37" t="s">
        <v>839</v>
      </c>
      <c r="B396" s="38" t="s">
        <v>645</v>
      </c>
      <c r="C396" s="38" t="s">
        <v>288</v>
      </c>
      <c r="D396" s="39">
        <v>1.77165354330709</v>
      </c>
      <c r="E396" s="49">
        <v>45</v>
      </c>
      <c r="F396" s="50">
        <v>959080</v>
      </c>
      <c r="G396" s="134">
        <v>296.5</v>
      </c>
      <c r="H396" s="176"/>
      <c r="I396" s="58">
        <f t="shared" si="18"/>
        <v>207.55</v>
      </c>
      <c r="J396" s="58">
        <f t="shared" si="19"/>
        <v>252.025</v>
      </c>
      <c r="K396" s="58">
        <f t="shared" si="20"/>
        <v>133.425</v>
      </c>
    </row>
    <row r="397" s="96" customFormat="1" ht="15.75" spans="1:11">
      <c r="A397" s="118" t="s">
        <v>839</v>
      </c>
      <c r="B397" s="41" t="s">
        <v>153</v>
      </c>
      <c r="C397" s="41" t="s">
        <v>288</v>
      </c>
      <c r="D397" s="42">
        <v>1.6</v>
      </c>
      <c r="E397" s="52">
        <v>40</v>
      </c>
      <c r="F397" s="53">
        <v>959042</v>
      </c>
      <c r="G397" s="58">
        <v>296.5</v>
      </c>
      <c r="H397" s="177"/>
      <c r="I397" s="58">
        <f t="shared" si="18"/>
        <v>207.55</v>
      </c>
      <c r="J397" s="58">
        <f t="shared" si="19"/>
        <v>252.025</v>
      </c>
      <c r="K397" s="58">
        <f t="shared" si="20"/>
        <v>133.425</v>
      </c>
    </row>
    <row r="398" s="96" customFormat="1" ht="15.75" spans="1:11">
      <c r="A398" s="37" t="s">
        <v>840</v>
      </c>
      <c r="B398" s="38" t="s">
        <v>639</v>
      </c>
      <c r="C398" s="38" t="s">
        <v>622</v>
      </c>
      <c r="D398" s="39">
        <v>1.37795275590551</v>
      </c>
      <c r="E398" s="49">
        <v>35</v>
      </c>
      <c r="F398" s="50">
        <v>959075</v>
      </c>
      <c r="G398" s="134">
        <v>262.5</v>
      </c>
      <c r="H398" s="176"/>
      <c r="I398" s="58">
        <f t="shared" si="18"/>
        <v>183.75</v>
      </c>
      <c r="J398" s="58">
        <f t="shared" si="19"/>
        <v>223.125</v>
      </c>
      <c r="K398" s="58">
        <f t="shared" si="20"/>
        <v>118.125</v>
      </c>
    </row>
    <row r="399" s="96" customFormat="1" ht="15.75" spans="1:11">
      <c r="A399" s="118" t="s">
        <v>840</v>
      </c>
      <c r="B399" s="41" t="s">
        <v>645</v>
      </c>
      <c r="C399" s="41" t="s">
        <v>288</v>
      </c>
      <c r="D399" s="42">
        <v>1.37795275590551</v>
      </c>
      <c r="E399" s="52">
        <v>35</v>
      </c>
      <c r="F399" s="53">
        <v>959080</v>
      </c>
      <c r="G399" s="58">
        <v>296.5</v>
      </c>
      <c r="H399" s="177"/>
      <c r="I399" s="58">
        <f t="shared" si="18"/>
        <v>207.55</v>
      </c>
      <c r="J399" s="58">
        <f t="shared" si="19"/>
        <v>252.025</v>
      </c>
      <c r="K399" s="58">
        <f t="shared" si="20"/>
        <v>133.425</v>
      </c>
    </row>
    <row r="400" s="96" customFormat="1" ht="15.75" spans="1:11">
      <c r="A400" s="37" t="s">
        <v>841</v>
      </c>
      <c r="B400" s="38" t="s">
        <v>153</v>
      </c>
      <c r="C400" s="38" t="s">
        <v>288</v>
      </c>
      <c r="D400" s="39">
        <v>1.4</v>
      </c>
      <c r="E400" s="49">
        <v>35</v>
      </c>
      <c r="F400" s="50">
        <v>959042</v>
      </c>
      <c r="G400" s="134">
        <v>296.5</v>
      </c>
      <c r="H400" s="176"/>
      <c r="I400" s="58">
        <f t="shared" si="18"/>
        <v>207.55</v>
      </c>
      <c r="J400" s="58">
        <f t="shared" si="19"/>
        <v>252.025</v>
      </c>
      <c r="K400" s="58">
        <f t="shared" si="20"/>
        <v>133.425</v>
      </c>
    </row>
    <row r="401" s="96" customFormat="1" ht="15.75" spans="1:11">
      <c r="A401" s="118" t="s">
        <v>842</v>
      </c>
      <c r="B401" s="41" t="s">
        <v>843</v>
      </c>
      <c r="C401" s="41" t="s">
        <v>321</v>
      </c>
      <c r="D401" s="42">
        <v>1.37795275590551</v>
      </c>
      <c r="E401" s="52">
        <v>35</v>
      </c>
      <c r="F401" s="53">
        <v>959060</v>
      </c>
      <c r="G401" s="58">
        <v>319.5</v>
      </c>
      <c r="H401" s="177"/>
      <c r="I401" s="58">
        <f t="shared" si="18"/>
        <v>223.65</v>
      </c>
      <c r="J401" s="58">
        <f t="shared" si="19"/>
        <v>271.575</v>
      </c>
      <c r="K401" s="58">
        <f t="shared" si="20"/>
        <v>143.775</v>
      </c>
    </row>
    <row r="402" s="96" customFormat="1" ht="15.75" spans="1:11">
      <c r="A402" s="37" t="s">
        <v>844</v>
      </c>
      <c r="B402" s="38" t="s">
        <v>538</v>
      </c>
      <c r="C402" s="38" t="s">
        <v>288</v>
      </c>
      <c r="D402" s="39">
        <v>1.37795275590551</v>
      </c>
      <c r="E402" s="49">
        <v>35</v>
      </c>
      <c r="F402" s="50">
        <v>959099</v>
      </c>
      <c r="G402" s="134">
        <v>319.5</v>
      </c>
      <c r="H402" s="176"/>
      <c r="I402" s="58">
        <f t="shared" si="18"/>
        <v>223.65</v>
      </c>
      <c r="J402" s="58">
        <f t="shared" si="19"/>
        <v>271.575</v>
      </c>
      <c r="K402" s="58">
        <f t="shared" si="20"/>
        <v>143.775</v>
      </c>
    </row>
    <row r="403" s="96" customFormat="1" ht="15.75" spans="1:11">
      <c r="A403" s="118" t="s">
        <v>845</v>
      </c>
      <c r="B403" s="41" t="s">
        <v>263</v>
      </c>
      <c r="C403" s="41" t="s">
        <v>288</v>
      </c>
      <c r="D403" s="42" t="s">
        <v>846</v>
      </c>
      <c r="E403" s="52" t="s">
        <v>847</v>
      </c>
      <c r="F403" s="53">
        <v>959078</v>
      </c>
      <c r="G403" s="58">
        <v>289</v>
      </c>
      <c r="H403" s="177" t="s">
        <v>260</v>
      </c>
      <c r="I403" s="58">
        <f t="shared" si="18"/>
        <v>202.3</v>
      </c>
      <c r="J403" s="58">
        <f t="shared" si="19"/>
        <v>245.65</v>
      </c>
      <c r="K403" s="58">
        <f t="shared" si="20"/>
        <v>130.05</v>
      </c>
    </row>
    <row r="404" s="96" customFormat="1" ht="15.75" spans="1:11">
      <c r="A404" s="37" t="s">
        <v>848</v>
      </c>
      <c r="B404" s="38" t="s">
        <v>610</v>
      </c>
      <c r="C404" s="38" t="s">
        <v>288</v>
      </c>
      <c r="D404" s="39">
        <v>1.37795275590551</v>
      </c>
      <c r="E404" s="49">
        <v>35</v>
      </c>
      <c r="F404" s="50">
        <v>959055</v>
      </c>
      <c r="G404" s="134">
        <v>285</v>
      </c>
      <c r="H404" s="176"/>
      <c r="I404" s="58">
        <f t="shared" si="18"/>
        <v>199.5</v>
      </c>
      <c r="J404" s="58">
        <f t="shared" si="19"/>
        <v>242.25</v>
      </c>
      <c r="K404" s="58">
        <f t="shared" si="20"/>
        <v>128.25</v>
      </c>
    </row>
    <row r="405" s="96" customFormat="1" ht="15.75" spans="1:11">
      <c r="A405" s="118" t="s">
        <v>848</v>
      </c>
      <c r="B405" s="41" t="s">
        <v>105</v>
      </c>
      <c r="C405" s="41" t="s">
        <v>288</v>
      </c>
      <c r="D405" s="42">
        <v>1.37795275590551</v>
      </c>
      <c r="E405" s="52">
        <v>35</v>
      </c>
      <c r="F405" s="53">
        <v>959055</v>
      </c>
      <c r="G405" s="58">
        <v>285</v>
      </c>
      <c r="H405" s="177"/>
      <c r="I405" s="58">
        <f t="shared" si="18"/>
        <v>199.5</v>
      </c>
      <c r="J405" s="58">
        <f t="shared" si="19"/>
        <v>242.25</v>
      </c>
      <c r="K405" s="58">
        <f t="shared" si="20"/>
        <v>128.25</v>
      </c>
    </row>
    <row r="406" s="96" customFormat="1" ht="15.75" spans="1:11">
      <c r="A406" s="37" t="s">
        <v>848</v>
      </c>
      <c r="B406" s="38" t="s">
        <v>185</v>
      </c>
      <c r="C406" s="38" t="s">
        <v>288</v>
      </c>
      <c r="D406" s="39">
        <v>1.37795275590551</v>
      </c>
      <c r="E406" s="49">
        <v>35</v>
      </c>
      <c r="F406" s="50">
        <v>959013</v>
      </c>
      <c r="G406" s="134">
        <v>319.5</v>
      </c>
      <c r="H406" s="176"/>
      <c r="I406" s="58">
        <f t="shared" si="18"/>
        <v>223.65</v>
      </c>
      <c r="J406" s="58">
        <f t="shared" si="19"/>
        <v>271.575</v>
      </c>
      <c r="K406" s="58">
        <f t="shared" si="20"/>
        <v>143.775</v>
      </c>
    </row>
    <row r="407" s="96" customFormat="1" ht="15.75" spans="1:11">
      <c r="A407" s="118" t="s">
        <v>849</v>
      </c>
      <c r="B407" s="41" t="s">
        <v>185</v>
      </c>
      <c r="C407" s="41" t="s">
        <v>321</v>
      </c>
      <c r="D407" s="42">
        <v>1.77165354330709</v>
      </c>
      <c r="E407" s="52">
        <v>45</v>
      </c>
      <c r="F407" s="53">
        <v>959013</v>
      </c>
      <c r="G407" s="58">
        <v>319.5</v>
      </c>
      <c r="H407" s="177"/>
      <c r="I407" s="58">
        <f t="shared" si="18"/>
        <v>223.65</v>
      </c>
      <c r="J407" s="58">
        <f t="shared" si="19"/>
        <v>271.575</v>
      </c>
      <c r="K407" s="58">
        <f t="shared" si="20"/>
        <v>143.775</v>
      </c>
    </row>
    <row r="408" s="96" customFormat="1" ht="15.75" spans="1:11">
      <c r="A408" s="37" t="s">
        <v>850</v>
      </c>
      <c r="B408" s="38" t="s">
        <v>851</v>
      </c>
      <c r="C408" s="38" t="s">
        <v>288</v>
      </c>
      <c r="D408" s="39">
        <v>1.37795275590551</v>
      </c>
      <c r="E408" s="49">
        <v>35</v>
      </c>
      <c r="F408" s="50">
        <v>959085</v>
      </c>
      <c r="G408" s="134">
        <v>251</v>
      </c>
      <c r="H408" s="176"/>
      <c r="I408" s="58">
        <f t="shared" si="18"/>
        <v>175.7</v>
      </c>
      <c r="J408" s="58">
        <f t="shared" si="19"/>
        <v>213.35</v>
      </c>
      <c r="K408" s="58">
        <f t="shared" si="20"/>
        <v>112.95</v>
      </c>
    </row>
    <row r="409" s="96" customFormat="1" ht="15.75" spans="1:11">
      <c r="A409" s="118" t="s">
        <v>852</v>
      </c>
      <c r="B409" s="41" t="s">
        <v>147</v>
      </c>
      <c r="C409" s="41" t="s">
        <v>288</v>
      </c>
      <c r="D409" s="42">
        <v>1.5748031496063</v>
      </c>
      <c r="E409" s="52">
        <v>40</v>
      </c>
      <c r="F409" s="53">
        <v>959080</v>
      </c>
      <c r="G409" s="58">
        <v>296.5</v>
      </c>
      <c r="H409" s="177"/>
      <c r="I409" s="58">
        <f t="shared" si="18"/>
        <v>207.55</v>
      </c>
      <c r="J409" s="58">
        <f t="shared" si="19"/>
        <v>252.025</v>
      </c>
      <c r="K409" s="58">
        <f t="shared" si="20"/>
        <v>133.425</v>
      </c>
    </row>
    <row r="410" s="96" customFormat="1" ht="15.75" spans="1:11">
      <c r="A410" s="37" t="s">
        <v>853</v>
      </c>
      <c r="B410" s="38" t="s">
        <v>854</v>
      </c>
      <c r="C410" s="38" t="s">
        <v>288</v>
      </c>
      <c r="D410" s="39">
        <v>1.5748031496063</v>
      </c>
      <c r="E410" s="49">
        <v>40</v>
      </c>
      <c r="F410" s="50">
        <v>959042</v>
      </c>
      <c r="G410" s="134">
        <v>296.5</v>
      </c>
      <c r="H410" s="176"/>
      <c r="I410" s="58">
        <f t="shared" si="18"/>
        <v>207.55</v>
      </c>
      <c r="J410" s="58">
        <f t="shared" si="19"/>
        <v>252.025</v>
      </c>
      <c r="K410" s="58">
        <f t="shared" si="20"/>
        <v>133.425</v>
      </c>
    </row>
    <row r="411" s="96" customFormat="1" ht="15.75" spans="1:11">
      <c r="A411" s="118" t="s">
        <v>855</v>
      </c>
      <c r="B411" s="41" t="s">
        <v>795</v>
      </c>
      <c r="C411" s="41" t="s">
        <v>288</v>
      </c>
      <c r="D411" s="42">
        <v>1.18110236220472</v>
      </c>
      <c r="E411" s="52">
        <v>30</v>
      </c>
      <c r="F411" s="53">
        <v>9161041</v>
      </c>
      <c r="G411" s="58">
        <v>216.5</v>
      </c>
      <c r="H411" s="177"/>
      <c r="I411" s="58">
        <f t="shared" si="18"/>
        <v>151.55</v>
      </c>
      <c r="J411" s="58">
        <f t="shared" si="19"/>
        <v>184.025</v>
      </c>
      <c r="K411" s="58">
        <f t="shared" si="20"/>
        <v>97.425</v>
      </c>
    </row>
    <row r="412" s="96" customFormat="1" ht="15.75" spans="1:11">
      <c r="A412" s="37" t="s">
        <v>856</v>
      </c>
      <c r="B412" s="38" t="s">
        <v>136</v>
      </c>
      <c r="C412" s="38" t="s">
        <v>288</v>
      </c>
      <c r="D412" s="39">
        <v>1.4</v>
      </c>
      <c r="E412" s="49">
        <v>35</v>
      </c>
      <c r="F412" s="50">
        <v>959065</v>
      </c>
      <c r="G412" s="134">
        <v>251</v>
      </c>
      <c r="H412" s="176"/>
      <c r="I412" s="58">
        <f t="shared" si="18"/>
        <v>175.7</v>
      </c>
      <c r="J412" s="58">
        <f t="shared" si="19"/>
        <v>213.35</v>
      </c>
      <c r="K412" s="58">
        <f t="shared" si="20"/>
        <v>112.95</v>
      </c>
    </row>
    <row r="413" s="96" customFormat="1" ht="15.75" spans="1:11">
      <c r="A413" s="118" t="s">
        <v>857</v>
      </c>
      <c r="B413" s="41" t="s">
        <v>858</v>
      </c>
      <c r="C413" s="41" t="s">
        <v>288</v>
      </c>
      <c r="D413" s="42">
        <v>1.4</v>
      </c>
      <c r="E413" s="52">
        <v>35</v>
      </c>
      <c r="F413" s="53">
        <v>959028</v>
      </c>
      <c r="G413" s="58">
        <v>285</v>
      </c>
      <c r="H413" s="177"/>
      <c r="I413" s="58">
        <f t="shared" si="18"/>
        <v>199.5</v>
      </c>
      <c r="J413" s="58">
        <f t="shared" si="19"/>
        <v>242.25</v>
      </c>
      <c r="K413" s="58">
        <f t="shared" si="20"/>
        <v>128.25</v>
      </c>
    </row>
    <row r="414" ht="15" customHeight="1" spans="1:11">
      <c r="A414" s="167" t="s">
        <v>266</v>
      </c>
      <c r="B414" s="168"/>
      <c r="C414" s="168"/>
      <c r="D414" s="168"/>
      <c r="E414" s="171"/>
      <c r="F414" s="172"/>
      <c r="G414" s="173"/>
      <c r="H414" s="174"/>
      <c r="I414" s="58"/>
      <c r="J414" s="58"/>
      <c r="K414" s="58"/>
    </row>
    <row r="415" s="160" customFormat="1" ht="15.75" spans="1:11">
      <c r="A415" s="118" t="s">
        <v>859</v>
      </c>
      <c r="B415" s="41" t="s">
        <v>860</v>
      </c>
      <c r="C415" s="41" t="s">
        <v>288</v>
      </c>
      <c r="D415" s="42">
        <v>1.5748031496063</v>
      </c>
      <c r="E415" s="52">
        <v>40</v>
      </c>
      <c r="F415" s="53">
        <v>956019</v>
      </c>
      <c r="G415" s="58">
        <v>262.5</v>
      </c>
      <c r="H415" s="177"/>
      <c r="I415" s="58">
        <f t="shared" si="18"/>
        <v>183.75</v>
      </c>
      <c r="J415" s="58">
        <f t="shared" si="19"/>
        <v>223.125</v>
      </c>
      <c r="K415" s="58">
        <f t="shared" si="20"/>
        <v>118.125</v>
      </c>
    </row>
    <row r="416" s="160" customFormat="1" ht="15.75" spans="1:11">
      <c r="A416" s="37" t="s">
        <v>861</v>
      </c>
      <c r="B416" s="38" t="s">
        <v>862</v>
      </c>
      <c r="C416" s="38" t="s">
        <v>288</v>
      </c>
      <c r="D416" s="39">
        <v>1.6</v>
      </c>
      <c r="E416" s="49">
        <v>40</v>
      </c>
      <c r="F416" s="50">
        <v>956028</v>
      </c>
      <c r="G416" s="134">
        <v>262.5</v>
      </c>
      <c r="H416" s="176"/>
      <c r="I416" s="58">
        <f t="shared" si="18"/>
        <v>183.75</v>
      </c>
      <c r="J416" s="58">
        <f t="shared" si="19"/>
        <v>223.125</v>
      </c>
      <c r="K416" s="58">
        <f t="shared" si="20"/>
        <v>118.125</v>
      </c>
    </row>
    <row r="417" s="160" customFormat="1" ht="15.75" spans="1:11">
      <c r="A417" s="118" t="s">
        <v>863</v>
      </c>
      <c r="B417" s="41" t="s">
        <v>860</v>
      </c>
      <c r="C417" s="41" t="s">
        <v>864</v>
      </c>
      <c r="D417" s="42">
        <v>2.16535433070866</v>
      </c>
      <c r="E417" s="52">
        <v>55</v>
      </c>
      <c r="F417" s="53">
        <v>956618</v>
      </c>
      <c r="G417" s="58">
        <v>262.5</v>
      </c>
      <c r="H417" s="177"/>
      <c r="I417" s="58">
        <f t="shared" si="18"/>
        <v>183.75</v>
      </c>
      <c r="J417" s="58">
        <f t="shared" si="19"/>
        <v>223.125</v>
      </c>
      <c r="K417" s="58">
        <f t="shared" si="20"/>
        <v>118.125</v>
      </c>
    </row>
    <row r="418" s="160" customFormat="1" ht="15.75" spans="1:11">
      <c r="A418" s="37" t="s">
        <v>865</v>
      </c>
      <c r="B418" s="38" t="s">
        <v>467</v>
      </c>
      <c r="C418" s="38" t="s">
        <v>866</v>
      </c>
      <c r="D418" s="39">
        <v>1.2</v>
      </c>
      <c r="E418" s="49">
        <v>30</v>
      </c>
      <c r="F418" s="50">
        <v>956123</v>
      </c>
      <c r="G418" s="134">
        <v>262.5</v>
      </c>
      <c r="H418" s="176"/>
      <c r="I418" s="58">
        <f t="shared" si="18"/>
        <v>183.75</v>
      </c>
      <c r="J418" s="58">
        <f t="shared" si="19"/>
        <v>223.125</v>
      </c>
      <c r="K418" s="58">
        <f t="shared" si="20"/>
        <v>118.125</v>
      </c>
    </row>
    <row r="419" s="160" customFormat="1" ht="15.75" spans="1:11">
      <c r="A419" s="118" t="s">
        <v>867</v>
      </c>
      <c r="B419" s="41" t="s">
        <v>868</v>
      </c>
      <c r="C419" s="41" t="s">
        <v>288</v>
      </c>
      <c r="D419" s="42">
        <v>1.37795275590551</v>
      </c>
      <c r="E419" s="52">
        <v>35</v>
      </c>
      <c r="F419" s="53">
        <v>956057</v>
      </c>
      <c r="G419" s="58">
        <v>262.5</v>
      </c>
      <c r="H419" s="177"/>
      <c r="I419" s="58">
        <f t="shared" si="18"/>
        <v>183.75</v>
      </c>
      <c r="J419" s="58">
        <f t="shared" si="19"/>
        <v>223.125</v>
      </c>
      <c r="K419" s="58">
        <f t="shared" si="20"/>
        <v>118.125</v>
      </c>
    </row>
    <row r="420" s="160" customFormat="1" ht="15.75" spans="1:11">
      <c r="A420" s="37" t="s">
        <v>869</v>
      </c>
      <c r="B420" s="38" t="s">
        <v>595</v>
      </c>
      <c r="C420" s="38" t="s">
        <v>288</v>
      </c>
      <c r="D420" s="39">
        <v>1.4</v>
      </c>
      <c r="E420" s="49">
        <v>35</v>
      </c>
      <c r="F420" s="50">
        <v>956076</v>
      </c>
      <c r="G420" s="134">
        <v>262.5</v>
      </c>
      <c r="H420" s="176"/>
      <c r="I420" s="58">
        <f t="shared" si="18"/>
        <v>183.75</v>
      </c>
      <c r="J420" s="58">
        <f t="shared" si="19"/>
        <v>223.125</v>
      </c>
      <c r="K420" s="58">
        <f t="shared" si="20"/>
        <v>118.125</v>
      </c>
    </row>
    <row r="421" s="160" customFormat="1" ht="15.75" spans="1:11">
      <c r="A421" s="118" t="s">
        <v>870</v>
      </c>
      <c r="B421" s="41" t="s">
        <v>871</v>
      </c>
      <c r="C421" s="41" t="s">
        <v>872</v>
      </c>
      <c r="D421" s="42">
        <v>1.37795275590551</v>
      </c>
      <c r="E421" s="52">
        <v>35</v>
      </c>
      <c r="F421" s="53">
        <v>956005</v>
      </c>
      <c r="G421" s="58">
        <v>262.5</v>
      </c>
      <c r="H421" s="177"/>
      <c r="I421" s="58">
        <f t="shared" si="18"/>
        <v>183.75</v>
      </c>
      <c r="J421" s="58">
        <f t="shared" si="19"/>
        <v>223.125</v>
      </c>
      <c r="K421" s="58">
        <f t="shared" si="20"/>
        <v>118.125</v>
      </c>
    </row>
    <row r="422" s="160" customFormat="1" ht="15.75" spans="1:11">
      <c r="A422" s="37" t="s">
        <v>873</v>
      </c>
      <c r="B422" s="38" t="s">
        <v>871</v>
      </c>
      <c r="C422" s="38" t="s">
        <v>872</v>
      </c>
      <c r="D422" s="39">
        <v>1.37795275590551</v>
      </c>
      <c r="E422" s="49">
        <v>35</v>
      </c>
      <c r="F422" s="50">
        <v>956006</v>
      </c>
      <c r="G422" s="134">
        <v>262.5</v>
      </c>
      <c r="H422" s="176"/>
      <c r="I422" s="58">
        <f t="shared" si="18"/>
        <v>183.75</v>
      </c>
      <c r="J422" s="58">
        <f t="shared" si="19"/>
        <v>223.125</v>
      </c>
      <c r="K422" s="58">
        <f t="shared" si="20"/>
        <v>118.125</v>
      </c>
    </row>
    <row r="423" s="160" customFormat="1" ht="15.75" spans="1:11">
      <c r="A423" s="118" t="s">
        <v>874</v>
      </c>
      <c r="B423" s="41" t="s">
        <v>875</v>
      </c>
      <c r="C423" s="41" t="s">
        <v>872</v>
      </c>
      <c r="D423" s="42">
        <v>1.37795275590551</v>
      </c>
      <c r="E423" s="52">
        <v>35</v>
      </c>
      <c r="F423" s="53">
        <v>956006</v>
      </c>
      <c r="G423" s="58">
        <v>262.5</v>
      </c>
      <c r="H423" s="177"/>
      <c r="I423" s="58">
        <f t="shared" si="18"/>
        <v>183.75</v>
      </c>
      <c r="J423" s="58">
        <f t="shared" si="19"/>
        <v>223.125</v>
      </c>
      <c r="K423" s="58">
        <f t="shared" si="20"/>
        <v>118.125</v>
      </c>
    </row>
    <row r="424" s="160" customFormat="1" ht="15.75" spans="1:11">
      <c r="A424" s="37" t="s">
        <v>876</v>
      </c>
      <c r="B424" s="38" t="s">
        <v>877</v>
      </c>
      <c r="C424" s="38" t="s">
        <v>878</v>
      </c>
      <c r="D424" s="39">
        <v>1.37795275590551</v>
      </c>
      <c r="E424" s="49">
        <v>35</v>
      </c>
      <c r="F424" s="50">
        <v>956015</v>
      </c>
      <c r="G424" s="134">
        <v>262.5</v>
      </c>
      <c r="H424" s="176"/>
      <c r="I424" s="58">
        <f t="shared" si="18"/>
        <v>183.75</v>
      </c>
      <c r="J424" s="58">
        <f t="shared" si="19"/>
        <v>223.125</v>
      </c>
      <c r="K424" s="58">
        <f t="shared" si="20"/>
        <v>118.125</v>
      </c>
    </row>
    <row r="425" s="160" customFormat="1" ht="15.75" spans="1:11">
      <c r="A425" s="118" t="s">
        <v>876</v>
      </c>
      <c r="B425" s="41" t="s">
        <v>877</v>
      </c>
      <c r="C425" s="41" t="s">
        <v>864</v>
      </c>
      <c r="D425" s="42">
        <v>2.36220472440945</v>
      </c>
      <c r="E425" s="52">
        <v>60</v>
      </c>
      <c r="F425" s="53">
        <v>956656</v>
      </c>
      <c r="G425" s="58">
        <v>262.5</v>
      </c>
      <c r="H425" s="177"/>
      <c r="I425" s="58">
        <f t="shared" si="18"/>
        <v>183.75</v>
      </c>
      <c r="J425" s="58">
        <f t="shared" si="19"/>
        <v>223.125</v>
      </c>
      <c r="K425" s="58">
        <f t="shared" si="20"/>
        <v>118.125</v>
      </c>
    </row>
    <row r="426" s="160" customFormat="1" ht="15.75" spans="1:11">
      <c r="A426" s="37" t="s">
        <v>879</v>
      </c>
      <c r="B426" s="38" t="s">
        <v>880</v>
      </c>
      <c r="C426" s="38" t="s">
        <v>321</v>
      </c>
      <c r="D426" s="39">
        <v>1.37795275590551</v>
      </c>
      <c r="E426" s="49">
        <v>35</v>
      </c>
      <c r="F426" s="50">
        <v>956016</v>
      </c>
      <c r="G426" s="134">
        <v>262.5</v>
      </c>
      <c r="H426" s="176"/>
      <c r="I426" s="58">
        <f t="shared" si="18"/>
        <v>183.75</v>
      </c>
      <c r="J426" s="58">
        <f t="shared" si="19"/>
        <v>223.125</v>
      </c>
      <c r="K426" s="58">
        <f t="shared" si="20"/>
        <v>118.125</v>
      </c>
    </row>
    <row r="427" s="160" customFormat="1" ht="15.75" spans="1:11">
      <c r="A427" s="118" t="s">
        <v>881</v>
      </c>
      <c r="B427" s="41" t="s">
        <v>882</v>
      </c>
      <c r="C427" s="41" t="s">
        <v>321</v>
      </c>
      <c r="D427" s="42">
        <v>1.37795275590551</v>
      </c>
      <c r="E427" s="52">
        <v>35</v>
      </c>
      <c r="F427" s="53">
        <v>956061</v>
      </c>
      <c r="G427" s="58">
        <v>262.5</v>
      </c>
      <c r="H427" s="177"/>
      <c r="I427" s="58">
        <f t="shared" si="18"/>
        <v>183.75</v>
      </c>
      <c r="J427" s="58">
        <f t="shared" si="19"/>
        <v>223.125</v>
      </c>
      <c r="K427" s="58">
        <f t="shared" si="20"/>
        <v>118.125</v>
      </c>
    </row>
    <row r="428" s="160" customFormat="1" ht="15.75" spans="1:11">
      <c r="A428" s="37" t="s">
        <v>883</v>
      </c>
      <c r="B428" s="38" t="s">
        <v>292</v>
      </c>
      <c r="C428" s="38" t="s">
        <v>884</v>
      </c>
      <c r="D428" s="39">
        <v>1.37795275590551</v>
      </c>
      <c r="E428" s="49">
        <v>35</v>
      </c>
      <c r="F428" s="50">
        <v>956060</v>
      </c>
      <c r="G428" s="134">
        <v>262.5</v>
      </c>
      <c r="H428" s="176"/>
      <c r="I428" s="58">
        <f t="shared" si="18"/>
        <v>183.75</v>
      </c>
      <c r="J428" s="58">
        <f t="shared" si="19"/>
        <v>223.125</v>
      </c>
      <c r="K428" s="58">
        <f t="shared" si="20"/>
        <v>118.125</v>
      </c>
    </row>
    <row r="429" s="160" customFormat="1" ht="15.75" spans="1:11">
      <c r="A429" s="118" t="s">
        <v>885</v>
      </c>
      <c r="B429" s="41" t="s">
        <v>886</v>
      </c>
      <c r="C429" s="41" t="s">
        <v>887</v>
      </c>
      <c r="D429" s="42">
        <v>1.37795275590551</v>
      </c>
      <c r="E429" s="52">
        <v>35</v>
      </c>
      <c r="F429" s="53">
        <v>956056</v>
      </c>
      <c r="G429" s="58">
        <v>262.5</v>
      </c>
      <c r="H429" s="177"/>
      <c r="I429" s="58">
        <f t="shared" si="18"/>
        <v>183.75</v>
      </c>
      <c r="J429" s="58">
        <f t="shared" si="19"/>
        <v>223.125</v>
      </c>
      <c r="K429" s="58">
        <f t="shared" si="20"/>
        <v>118.125</v>
      </c>
    </row>
    <row r="430" s="160" customFormat="1" ht="15.75" spans="1:11">
      <c r="A430" s="37" t="s">
        <v>888</v>
      </c>
      <c r="B430" s="38" t="s">
        <v>889</v>
      </c>
      <c r="C430" s="38" t="s">
        <v>890</v>
      </c>
      <c r="D430" s="39">
        <v>1.5748031496063</v>
      </c>
      <c r="E430" s="49">
        <v>40</v>
      </c>
      <c r="F430" s="50">
        <v>956054</v>
      </c>
      <c r="G430" s="134">
        <v>262.5</v>
      </c>
      <c r="H430" s="176"/>
      <c r="I430" s="58">
        <f t="shared" si="18"/>
        <v>183.75</v>
      </c>
      <c r="J430" s="58">
        <f t="shared" si="19"/>
        <v>223.125</v>
      </c>
      <c r="K430" s="58">
        <f t="shared" si="20"/>
        <v>118.125</v>
      </c>
    </row>
    <row r="431" s="160" customFormat="1" ht="15.75" spans="1:11">
      <c r="A431" s="118" t="s">
        <v>888</v>
      </c>
      <c r="B431" s="41" t="s">
        <v>889</v>
      </c>
      <c r="C431" s="41" t="s">
        <v>891</v>
      </c>
      <c r="D431" s="42">
        <v>2.36220472440945</v>
      </c>
      <c r="E431" s="52">
        <v>60</v>
      </c>
      <c r="F431" s="53">
        <v>956657</v>
      </c>
      <c r="G431" s="58">
        <v>262.5</v>
      </c>
      <c r="H431" s="177"/>
      <c r="I431" s="58">
        <f t="shared" si="18"/>
        <v>183.75</v>
      </c>
      <c r="J431" s="58">
        <f t="shared" si="19"/>
        <v>223.125</v>
      </c>
      <c r="K431" s="58">
        <f t="shared" si="20"/>
        <v>118.125</v>
      </c>
    </row>
    <row r="432" s="160" customFormat="1" ht="15.75" spans="1:11">
      <c r="A432" s="37" t="s">
        <v>892</v>
      </c>
      <c r="B432" s="38" t="s">
        <v>145</v>
      </c>
      <c r="C432" s="38" t="s">
        <v>893</v>
      </c>
      <c r="D432" s="39">
        <v>1.37795275590551</v>
      </c>
      <c r="E432" s="49">
        <v>35</v>
      </c>
      <c r="F432" s="50">
        <v>956095</v>
      </c>
      <c r="G432" s="134">
        <v>262.5</v>
      </c>
      <c r="H432" s="176"/>
      <c r="I432" s="58">
        <f t="shared" si="18"/>
        <v>183.75</v>
      </c>
      <c r="J432" s="58">
        <f t="shared" si="19"/>
        <v>223.125</v>
      </c>
      <c r="K432" s="58">
        <f t="shared" si="20"/>
        <v>118.125</v>
      </c>
    </row>
    <row r="433" s="160" customFormat="1" ht="15.75" spans="1:11">
      <c r="A433" s="118" t="s">
        <v>894</v>
      </c>
      <c r="B433" s="41" t="s">
        <v>145</v>
      </c>
      <c r="C433" s="41" t="s">
        <v>895</v>
      </c>
      <c r="D433" s="42">
        <v>2.16535433070866</v>
      </c>
      <c r="E433" s="52">
        <v>55</v>
      </c>
      <c r="F433" s="53">
        <v>956695</v>
      </c>
      <c r="G433" s="58">
        <v>262.5</v>
      </c>
      <c r="H433" s="177"/>
      <c r="I433" s="58">
        <f t="shared" si="18"/>
        <v>183.75</v>
      </c>
      <c r="J433" s="58">
        <f t="shared" si="19"/>
        <v>223.125</v>
      </c>
      <c r="K433" s="58">
        <f t="shared" si="20"/>
        <v>118.125</v>
      </c>
    </row>
    <row r="434" s="160" customFormat="1" ht="15.75" spans="1:11">
      <c r="A434" s="37" t="s">
        <v>896</v>
      </c>
      <c r="B434" s="38" t="s">
        <v>145</v>
      </c>
      <c r="C434" s="38" t="s">
        <v>893</v>
      </c>
      <c r="D434" s="39">
        <v>1.5748031496063</v>
      </c>
      <c r="E434" s="49">
        <v>40</v>
      </c>
      <c r="F434" s="50">
        <v>956098</v>
      </c>
      <c r="G434" s="134">
        <v>262.5</v>
      </c>
      <c r="H434" s="176"/>
      <c r="I434" s="58">
        <f t="shared" si="18"/>
        <v>183.75</v>
      </c>
      <c r="J434" s="58">
        <f t="shared" si="19"/>
        <v>223.125</v>
      </c>
      <c r="K434" s="58">
        <f t="shared" si="20"/>
        <v>118.125</v>
      </c>
    </row>
    <row r="435" s="160" customFormat="1" ht="15.75" spans="1:11">
      <c r="A435" s="118" t="s">
        <v>897</v>
      </c>
      <c r="B435" s="41" t="s">
        <v>145</v>
      </c>
      <c r="C435" s="41" t="s">
        <v>895</v>
      </c>
      <c r="D435" s="42">
        <v>2.16535433070866</v>
      </c>
      <c r="E435" s="52">
        <v>55</v>
      </c>
      <c r="F435" s="53">
        <v>956698</v>
      </c>
      <c r="G435" s="58">
        <v>262.5</v>
      </c>
      <c r="H435" s="177"/>
      <c r="I435" s="58">
        <f t="shared" si="18"/>
        <v>183.75</v>
      </c>
      <c r="J435" s="58">
        <f t="shared" si="19"/>
        <v>223.125</v>
      </c>
      <c r="K435" s="58">
        <f t="shared" si="20"/>
        <v>118.125</v>
      </c>
    </row>
    <row r="436" s="160" customFormat="1" ht="15.75" spans="1:11">
      <c r="A436" s="37" t="s">
        <v>898</v>
      </c>
      <c r="B436" s="38" t="s">
        <v>899</v>
      </c>
      <c r="C436" s="38" t="s">
        <v>900</v>
      </c>
      <c r="D436" s="39">
        <v>2.16535433070866</v>
      </c>
      <c r="E436" s="49">
        <v>55</v>
      </c>
      <c r="F436" s="50">
        <v>950003</v>
      </c>
      <c r="G436" s="134">
        <v>319.5</v>
      </c>
      <c r="H436" s="176"/>
      <c r="I436" s="58">
        <f t="shared" si="18"/>
        <v>223.65</v>
      </c>
      <c r="J436" s="58">
        <f t="shared" si="19"/>
        <v>271.575</v>
      </c>
      <c r="K436" s="58">
        <f t="shared" si="20"/>
        <v>143.775</v>
      </c>
    </row>
    <row r="437" s="160" customFormat="1" ht="15.75" spans="1:11">
      <c r="A437" s="118" t="s">
        <v>901</v>
      </c>
      <c r="B437" s="41" t="s">
        <v>145</v>
      </c>
      <c r="C437" s="41" t="s">
        <v>902</v>
      </c>
      <c r="D437" s="42">
        <v>1.5748031496063</v>
      </c>
      <c r="E437" s="52">
        <v>40</v>
      </c>
      <c r="F437" s="53">
        <v>956023</v>
      </c>
      <c r="G437" s="58">
        <v>262.5</v>
      </c>
      <c r="H437" s="177"/>
      <c r="I437" s="58">
        <f t="shared" si="18"/>
        <v>183.75</v>
      </c>
      <c r="J437" s="58">
        <f t="shared" si="19"/>
        <v>223.125</v>
      </c>
      <c r="K437" s="58">
        <f t="shared" si="20"/>
        <v>118.125</v>
      </c>
    </row>
    <row r="438" s="160" customFormat="1" ht="15.75" spans="1:11">
      <c r="A438" s="37" t="s">
        <v>903</v>
      </c>
      <c r="B438" s="38" t="s">
        <v>145</v>
      </c>
      <c r="C438" s="38" t="s">
        <v>902</v>
      </c>
      <c r="D438" s="39">
        <v>1.5748031496063</v>
      </c>
      <c r="E438" s="49">
        <v>40</v>
      </c>
      <c r="F438" s="50">
        <v>956024</v>
      </c>
      <c r="G438" s="134">
        <v>262.5</v>
      </c>
      <c r="H438" s="176"/>
      <c r="I438" s="58">
        <f t="shared" si="18"/>
        <v>183.75</v>
      </c>
      <c r="J438" s="58">
        <f t="shared" si="19"/>
        <v>223.125</v>
      </c>
      <c r="K438" s="58">
        <f t="shared" si="20"/>
        <v>118.125</v>
      </c>
    </row>
    <row r="439" s="160" customFormat="1" ht="15" customHeight="1" spans="1:11">
      <c r="A439" s="118" t="s">
        <v>904</v>
      </c>
      <c r="B439" s="41" t="s">
        <v>667</v>
      </c>
      <c r="C439" s="41" t="s">
        <v>321</v>
      </c>
      <c r="D439" s="42">
        <v>1.2</v>
      </c>
      <c r="E439" s="52">
        <v>30</v>
      </c>
      <c r="F439" s="53">
        <v>950008</v>
      </c>
      <c r="G439" s="58">
        <v>262.5</v>
      </c>
      <c r="H439" s="177"/>
      <c r="I439" s="58">
        <f t="shared" si="18"/>
        <v>183.75</v>
      </c>
      <c r="J439" s="58">
        <f t="shared" si="19"/>
        <v>223.125</v>
      </c>
      <c r="K439" s="58">
        <f t="shared" si="20"/>
        <v>118.125</v>
      </c>
    </row>
    <row r="440" s="160" customFormat="1" ht="15" customHeight="1" spans="1:11">
      <c r="A440" s="37" t="s">
        <v>905</v>
      </c>
      <c r="B440" s="38" t="s">
        <v>667</v>
      </c>
      <c r="C440" s="38" t="s">
        <v>321</v>
      </c>
      <c r="D440" s="39">
        <v>1.6</v>
      </c>
      <c r="E440" s="49">
        <v>40</v>
      </c>
      <c r="F440" s="50">
        <v>950007</v>
      </c>
      <c r="G440" s="134">
        <v>262.5</v>
      </c>
      <c r="H440" s="176"/>
      <c r="I440" s="58">
        <f t="shared" si="18"/>
        <v>183.75</v>
      </c>
      <c r="J440" s="58">
        <f t="shared" si="19"/>
        <v>223.125</v>
      </c>
      <c r="K440" s="58">
        <f t="shared" si="20"/>
        <v>118.125</v>
      </c>
    </row>
    <row r="441" s="160" customFormat="1" ht="15.75" spans="1:11">
      <c r="A441" s="118" t="s">
        <v>906</v>
      </c>
      <c r="B441" s="41" t="s">
        <v>667</v>
      </c>
      <c r="C441" s="41" t="s">
        <v>321</v>
      </c>
      <c r="D441" s="42">
        <v>2</v>
      </c>
      <c r="E441" s="52">
        <v>50</v>
      </c>
      <c r="F441" s="53">
        <v>950019</v>
      </c>
      <c r="G441" s="58">
        <v>262.5</v>
      </c>
      <c r="H441" s="177"/>
      <c r="I441" s="58">
        <f t="shared" si="18"/>
        <v>183.75</v>
      </c>
      <c r="J441" s="58">
        <f t="shared" si="19"/>
        <v>223.125</v>
      </c>
      <c r="K441" s="58">
        <f t="shared" si="20"/>
        <v>118.125</v>
      </c>
    </row>
    <row r="442" s="160" customFormat="1" ht="15.75" spans="1:11">
      <c r="A442" s="37" t="s">
        <v>907</v>
      </c>
      <c r="B442" s="38" t="s">
        <v>46</v>
      </c>
      <c r="C442" s="38" t="s">
        <v>324</v>
      </c>
      <c r="D442" s="39">
        <v>1.4</v>
      </c>
      <c r="E442" s="49">
        <v>35</v>
      </c>
      <c r="F442" s="50">
        <v>956142</v>
      </c>
      <c r="G442" s="134">
        <v>262.5</v>
      </c>
      <c r="H442" s="176" t="s">
        <v>203</v>
      </c>
      <c r="I442" s="58">
        <f t="shared" si="18"/>
        <v>183.75</v>
      </c>
      <c r="J442" s="58">
        <f t="shared" si="19"/>
        <v>223.125</v>
      </c>
      <c r="K442" s="58">
        <f t="shared" si="20"/>
        <v>118.125</v>
      </c>
    </row>
    <row r="443" s="160" customFormat="1" ht="15.75" spans="1:11">
      <c r="A443" s="118" t="s">
        <v>908</v>
      </c>
      <c r="B443" s="41" t="s">
        <v>46</v>
      </c>
      <c r="C443" s="41" t="s">
        <v>324</v>
      </c>
      <c r="D443" s="42">
        <v>1.18110236220472</v>
      </c>
      <c r="E443" s="52">
        <v>30</v>
      </c>
      <c r="F443" s="53">
        <v>956146</v>
      </c>
      <c r="G443" s="58">
        <v>262.5</v>
      </c>
      <c r="H443" s="177" t="s">
        <v>203</v>
      </c>
      <c r="I443" s="58">
        <f t="shared" si="18"/>
        <v>183.75</v>
      </c>
      <c r="J443" s="58">
        <f t="shared" si="19"/>
        <v>223.125</v>
      </c>
      <c r="K443" s="58">
        <f t="shared" si="20"/>
        <v>118.125</v>
      </c>
    </row>
    <row r="444" s="160" customFormat="1" ht="15.75" spans="1:11">
      <c r="A444" s="37" t="s">
        <v>909</v>
      </c>
      <c r="B444" s="38" t="s">
        <v>46</v>
      </c>
      <c r="C444" s="38" t="s">
        <v>910</v>
      </c>
      <c r="D444" s="39">
        <v>1.4</v>
      </c>
      <c r="E444" s="49">
        <v>35</v>
      </c>
      <c r="F444" s="50">
        <v>956143</v>
      </c>
      <c r="G444" s="134">
        <v>262.5</v>
      </c>
      <c r="H444" s="176" t="s">
        <v>203</v>
      </c>
      <c r="I444" s="58">
        <f t="shared" si="18"/>
        <v>183.75</v>
      </c>
      <c r="J444" s="58">
        <f t="shared" si="19"/>
        <v>223.125</v>
      </c>
      <c r="K444" s="58">
        <f t="shared" si="20"/>
        <v>118.125</v>
      </c>
    </row>
    <row r="445" s="160" customFormat="1" ht="15.75" spans="1:11">
      <c r="A445" s="118" t="s">
        <v>911</v>
      </c>
      <c r="B445" s="41" t="s">
        <v>912</v>
      </c>
      <c r="C445" s="41" t="s">
        <v>910</v>
      </c>
      <c r="D445" s="42" t="s">
        <v>823</v>
      </c>
      <c r="E445" s="52" t="s">
        <v>600</v>
      </c>
      <c r="F445" s="53">
        <v>956154</v>
      </c>
      <c r="G445" s="58">
        <v>262.5</v>
      </c>
      <c r="H445" s="177"/>
      <c r="I445" s="58">
        <f t="shared" si="18"/>
        <v>183.75</v>
      </c>
      <c r="J445" s="58">
        <f t="shared" si="19"/>
        <v>223.125</v>
      </c>
      <c r="K445" s="58">
        <f t="shared" si="20"/>
        <v>118.125</v>
      </c>
    </row>
    <row r="446" s="160" customFormat="1" ht="15.75" spans="1:11">
      <c r="A446" s="37" t="s">
        <v>913</v>
      </c>
      <c r="B446" s="38" t="s">
        <v>46</v>
      </c>
      <c r="C446" s="38" t="s">
        <v>324</v>
      </c>
      <c r="D446" s="39" t="s">
        <v>823</v>
      </c>
      <c r="E446" s="49" t="s">
        <v>600</v>
      </c>
      <c r="F446" s="50">
        <v>956167</v>
      </c>
      <c r="G446" s="134">
        <v>262.5</v>
      </c>
      <c r="H446" s="176" t="s">
        <v>203</v>
      </c>
      <c r="I446" s="58">
        <f t="shared" si="18"/>
        <v>183.75</v>
      </c>
      <c r="J446" s="58">
        <f t="shared" si="19"/>
        <v>223.125</v>
      </c>
      <c r="K446" s="58">
        <f t="shared" si="20"/>
        <v>118.125</v>
      </c>
    </row>
    <row r="447" s="160" customFormat="1" ht="15" customHeight="1" spans="1:11">
      <c r="A447" s="118" t="s">
        <v>914</v>
      </c>
      <c r="B447" s="41" t="s">
        <v>378</v>
      </c>
      <c r="C447" s="41" t="s">
        <v>321</v>
      </c>
      <c r="D447" s="42">
        <v>1.4</v>
      </c>
      <c r="E447" s="52">
        <v>35</v>
      </c>
      <c r="F447" s="53">
        <v>950008</v>
      </c>
      <c r="G447" s="58">
        <v>262.5</v>
      </c>
      <c r="H447" s="177"/>
      <c r="I447" s="58">
        <f t="shared" si="18"/>
        <v>183.75</v>
      </c>
      <c r="J447" s="58">
        <f t="shared" si="19"/>
        <v>223.125</v>
      </c>
      <c r="K447" s="58">
        <f t="shared" si="20"/>
        <v>118.125</v>
      </c>
    </row>
    <row r="448" s="160" customFormat="1" ht="15" customHeight="1" spans="1:11">
      <c r="A448" s="37" t="s">
        <v>915</v>
      </c>
      <c r="B448" s="38" t="s">
        <v>378</v>
      </c>
      <c r="C448" s="38" t="s">
        <v>321</v>
      </c>
      <c r="D448" s="39">
        <v>1.8</v>
      </c>
      <c r="E448" s="49">
        <v>45</v>
      </c>
      <c r="F448" s="50">
        <v>950007</v>
      </c>
      <c r="G448" s="134">
        <v>262.5</v>
      </c>
      <c r="H448" s="176"/>
      <c r="I448" s="58">
        <f t="shared" si="18"/>
        <v>183.75</v>
      </c>
      <c r="J448" s="58">
        <f t="shared" si="19"/>
        <v>223.125</v>
      </c>
      <c r="K448" s="58">
        <f t="shared" si="20"/>
        <v>118.125</v>
      </c>
    </row>
    <row r="449" s="160" customFormat="1" ht="15" customHeight="1" spans="1:11">
      <c r="A449" s="118" t="s">
        <v>916</v>
      </c>
      <c r="B449" s="41" t="s">
        <v>378</v>
      </c>
      <c r="C449" s="41" t="s">
        <v>321</v>
      </c>
      <c r="D449" s="42">
        <v>2.2</v>
      </c>
      <c r="E449" s="52">
        <v>55</v>
      </c>
      <c r="F449" s="53">
        <v>950019</v>
      </c>
      <c r="G449" s="58">
        <v>262.5</v>
      </c>
      <c r="H449" s="177"/>
      <c r="I449" s="58">
        <f t="shared" si="18"/>
        <v>183.75</v>
      </c>
      <c r="J449" s="58">
        <f t="shared" si="19"/>
        <v>223.125</v>
      </c>
      <c r="K449" s="58">
        <f t="shared" si="20"/>
        <v>118.125</v>
      </c>
    </row>
    <row r="450" s="160" customFormat="1" ht="15" customHeight="1" spans="1:11">
      <c r="A450" s="37" t="s">
        <v>917</v>
      </c>
      <c r="B450" s="38" t="s">
        <v>268</v>
      </c>
      <c r="C450" s="38" t="s">
        <v>321</v>
      </c>
      <c r="D450" s="39">
        <v>1.4</v>
      </c>
      <c r="E450" s="49">
        <v>35</v>
      </c>
      <c r="F450" s="50">
        <v>956033</v>
      </c>
      <c r="G450" s="134">
        <v>262.5</v>
      </c>
      <c r="H450" s="176"/>
      <c r="I450" s="58">
        <f t="shared" si="18"/>
        <v>183.75</v>
      </c>
      <c r="J450" s="58">
        <f t="shared" si="19"/>
        <v>223.125</v>
      </c>
      <c r="K450" s="58">
        <f t="shared" si="20"/>
        <v>118.125</v>
      </c>
    </row>
    <row r="451" s="160" customFormat="1" ht="15.75" spans="1:11">
      <c r="A451" s="118" t="s">
        <v>917</v>
      </c>
      <c r="B451" s="41" t="s">
        <v>268</v>
      </c>
      <c r="C451" s="41" t="s">
        <v>321</v>
      </c>
      <c r="D451" s="42">
        <v>1.8</v>
      </c>
      <c r="E451" s="52">
        <v>45</v>
      </c>
      <c r="F451" s="53">
        <v>956032</v>
      </c>
      <c r="G451" s="58">
        <v>262.5</v>
      </c>
      <c r="H451" s="177"/>
      <c r="I451" s="58">
        <f t="shared" si="18"/>
        <v>183.75</v>
      </c>
      <c r="J451" s="58">
        <f t="shared" si="19"/>
        <v>223.125</v>
      </c>
      <c r="K451" s="58">
        <f t="shared" si="20"/>
        <v>118.125</v>
      </c>
    </row>
    <row r="452" s="160" customFormat="1" ht="15.75" spans="1:11">
      <c r="A452" s="37" t="s">
        <v>917</v>
      </c>
      <c r="B452" s="38" t="s">
        <v>268</v>
      </c>
      <c r="C452" s="38" t="s">
        <v>321</v>
      </c>
      <c r="D452" s="39">
        <v>2.2</v>
      </c>
      <c r="E452" s="49">
        <v>55</v>
      </c>
      <c r="F452" s="50">
        <v>956035</v>
      </c>
      <c r="G452" s="134">
        <v>262.5</v>
      </c>
      <c r="H452" s="176"/>
      <c r="I452" s="58">
        <f t="shared" ref="I452:I475" si="21">G452*0.7</f>
        <v>183.75</v>
      </c>
      <c r="J452" s="58">
        <f t="shared" ref="J452:J475" si="22">G452*0.85</f>
        <v>223.125</v>
      </c>
      <c r="K452" s="58">
        <f t="shared" ref="K452:K475" si="23">G452*0.45</f>
        <v>118.125</v>
      </c>
    </row>
    <row r="453" s="160" customFormat="1" ht="15.75" spans="1:11">
      <c r="A453" s="118" t="s">
        <v>918</v>
      </c>
      <c r="B453" s="41" t="s">
        <v>268</v>
      </c>
      <c r="C453" s="41" t="s">
        <v>919</v>
      </c>
      <c r="D453" s="42">
        <v>1.4</v>
      </c>
      <c r="E453" s="52">
        <v>35</v>
      </c>
      <c r="F453" s="53">
        <v>956144</v>
      </c>
      <c r="G453" s="58">
        <v>262.5</v>
      </c>
      <c r="H453" s="177"/>
      <c r="I453" s="58">
        <f t="shared" si="21"/>
        <v>183.75</v>
      </c>
      <c r="J453" s="58">
        <f t="shared" si="22"/>
        <v>223.125</v>
      </c>
      <c r="K453" s="58">
        <f t="shared" si="23"/>
        <v>118.125</v>
      </c>
    </row>
    <row r="454" s="160" customFormat="1" ht="15.75" spans="1:11">
      <c r="A454" s="37" t="s">
        <v>920</v>
      </c>
      <c r="B454" s="38" t="s">
        <v>387</v>
      </c>
      <c r="C454" s="38" t="s">
        <v>321</v>
      </c>
      <c r="D454" s="39">
        <v>1.4</v>
      </c>
      <c r="E454" s="49">
        <v>35</v>
      </c>
      <c r="F454" s="50">
        <v>956033</v>
      </c>
      <c r="G454" s="134">
        <v>262.5</v>
      </c>
      <c r="H454" s="176"/>
      <c r="I454" s="58">
        <f t="shared" si="21"/>
        <v>183.75</v>
      </c>
      <c r="J454" s="58">
        <f t="shared" si="22"/>
        <v>223.125</v>
      </c>
      <c r="K454" s="58">
        <f t="shared" si="23"/>
        <v>118.125</v>
      </c>
    </row>
    <row r="455" s="160" customFormat="1" ht="15.75" spans="1:11">
      <c r="A455" s="40" t="s">
        <v>921</v>
      </c>
      <c r="B455" s="41" t="s">
        <v>922</v>
      </c>
      <c r="C455" s="41" t="s">
        <v>324</v>
      </c>
      <c r="D455" s="42">
        <v>1.4</v>
      </c>
      <c r="E455" s="52">
        <v>35</v>
      </c>
      <c r="F455" s="53">
        <v>956141</v>
      </c>
      <c r="G455" s="58">
        <v>262.5</v>
      </c>
      <c r="H455" s="195" t="s">
        <v>260</v>
      </c>
      <c r="I455" s="58">
        <f t="shared" si="21"/>
        <v>183.75</v>
      </c>
      <c r="J455" s="58">
        <f t="shared" si="22"/>
        <v>223.125</v>
      </c>
      <c r="K455" s="58">
        <f t="shared" si="23"/>
        <v>118.125</v>
      </c>
    </row>
    <row r="456" s="160" customFormat="1" ht="15.75" spans="1:11">
      <c r="A456" s="37" t="s">
        <v>923</v>
      </c>
      <c r="B456" s="38" t="s">
        <v>105</v>
      </c>
      <c r="C456" s="38" t="s">
        <v>924</v>
      </c>
      <c r="D456" s="39">
        <v>1.37795275590551</v>
      </c>
      <c r="E456" s="49">
        <v>35</v>
      </c>
      <c r="F456" s="50">
        <v>956066</v>
      </c>
      <c r="G456" s="134">
        <v>262.5</v>
      </c>
      <c r="H456" s="176"/>
      <c r="I456" s="58">
        <f t="shared" si="21"/>
        <v>183.75</v>
      </c>
      <c r="J456" s="58">
        <f t="shared" si="22"/>
        <v>223.125</v>
      </c>
      <c r="K456" s="58">
        <f t="shared" si="23"/>
        <v>118.125</v>
      </c>
    </row>
    <row r="457" s="160" customFormat="1" ht="15.75" spans="1:11">
      <c r="A457" s="40" t="s">
        <v>925</v>
      </c>
      <c r="B457" s="41" t="s">
        <v>105</v>
      </c>
      <c r="C457" s="41" t="s">
        <v>924</v>
      </c>
      <c r="D457" s="42">
        <v>1.37795275590551</v>
      </c>
      <c r="E457" s="52">
        <v>35</v>
      </c>
      <c r="F457" s="53">
        <v>956067</v>
      </c>
      <c r="G457" s="58">
        <v>262.5</v>
      </c>
      <c r="H457" s="177"/>
      <c r="I457" s="58">
        <f t="shared" si="21"/>
        <v>183.75</v>
      </c>
      <c r="J457" s="58">
        <f t="shared" si="22"/>
        <v>223.125</v>
      </c>
      <c r="K457" s="58">
        <f t="shared" si="23"/>
        <v>118.125</v>
      </c>
    </row>
    <row r="458" s="160" customFormat="1" ht="15.75" spans="1:11">
      <c r="A458" s="37" t="s">
        <v>926</v>
      </c>
      <c r="B458" s="38" t="s">
        <v>105</v>
      </c>
      <c r="C458" s="38" t="s">
        <v>924</v>
      </c>
      <c r="D458" s="39">
        <v>1.37795275590551</v>
      </c>
      <c r="E458" s="49">
        <v>35</v>
      </c>
      <c r="F458" s="50">
        <v>956096</v>
      </c>
      <c r="G458" s="134">
        <v>262.5</v>
      </c>
      <c r="H458" s="176"/>
      <c r="I458" s="58">
        <f t="shared" si="21"/>
        <v>183.75</v>
      </c>
      <c r="J458" s="58">
        <f t="shared" si="22"/>
        <v>223.125</v>
      </c>
      <c r="K458" s="58">
        <f t="shared" si="23"/>
        <v>118.125</v>
      </c>
    </row>
    <row r="459" s="160" customFormat="1" ht="15.75" spans="1:11">
      <c r="A459" s="40" t="s">
        <v>927</v>
      </c>
      <c r="B459" s="41" t="s">
        <v>105</v>
      </c>
      <c r="C459" s="41" t="s">
        <v>924</v>
      </c>
      <c r="D459" s="42">
        <v>1.37795275590551</v>
      </c>
      <c r="E459" s="52">
        <v>35</v>
      </c>
      <c r="F459" s="53">
        <v>956097</v>
      </c>
      <c r="G459" s="58">
        <v>262.5</v>
      </c>
      <c r="H459" s="177"/>
      <c r="I459" s="58">
        <f t="shared" si="21"/>
        <v>183.75</v>
      </c>
      <c r="J459" s="58">
        <f t="shared" si="22"/>
        <v>223.125</v>
      </c>
      <c r="K459" s="58">
        <f t="shared" si="23"/>
        <v>118.125</v>
      </c>
    </row>
    <row r="460" s="160" customFormat="1" ht="15.75" spans="1:11">
      <c r="A460" s="37" t="s">
        <v>928</v>
      </c>
      <c r="B460" s="38" t="s">
        <v>929</v>
      </c>
      <c r="C460" s="38" t="s">
        <v>930</v>
      </c>
      <c r="D460" s="39">
        <v>1.6</v>
      </c>
      <c r="E460" s="49">
        <v>40</v>
      </c>
      <c r="F460" s="50">
        <v>956076</v>
      </c>
      <c r="G460" s="134">
        <v>262.5</v>
      </c>
      <c r="H460" s="176"/>
      <c r="I460" s="58">
        <f t="shared" si="21"/>
        <v>183.75</v>
      </c>
      <c r="J460" s="58">
        <f t="shared" si="22"/>
        <v>223.125</v>
      </c>
      <c r="K460" s="58">
        <f t="shared" si="23"/>
        <v>118.125</v>
      </c>
    </row>
    <row r="461" s="160" customFormat="1" ht="15.75" spans="1:11">
      <c r="A461" s="40" t="s">
        <v>931</v>
      </c>
      <c r="B461" s="41" t="s">
        <v>929</v>
      </c>
      <c r="C461" s="41" t="s">
        <v>930</v>
      </c>
      <c r="D461" s="42">
        <v>1.6</v>
      </c>
      <c r="E461" s="52">
        <v>40</v>
      </c>
      <c r="F461" s="53">
        <v>956078</v>
      </c>
      <c r="G461" s="58">
        <v>262.5</v>
      </c>
      <c r="H461" s="177"/>
      <c r="I461" s="58">
        <f t="shared" si="21"/>
        <v>183.75</v>
      </c>
      <c r="J461" s="58">
        <f t="shared" si="22"/>
        <v>223.125</v>
      </c>
      <c r="K461" s="58">
        <f t="shared" si="23"/>
        <v>118.125</v>
      </c>
    </row>
    <row r="462" s="160" customFormat="1" ht="15.75" spans="1:11">
      <c r="A462" s="37" t="s">
        <v>932</v>
      </c>
      <c r="B462" s="38" t="s">
        <v>265</v>
      </c>
      <c r="C462" s="38" t="s">
        <v>930</v>
      </c>
      <c r="D462" s="39">
        <v>1.6</v>
      </c>
      <c r="E462" s="49">
        <v>40</v>
      </c>
      <c r="F462" s="50">
        <v>956076</v>
      </c>
      <c r="G462" s="134">
        <v>262.5</v>
      </c>
      <c r="H462" s="176"/>
      <c r="I462" s="58">
        <f t="shared" si="21"/>
        <v>183.75</v>
      </c>
      <c r="J462" s="58">
        <f t="shared" si="22"/>
        <v>223.125</v>
      </c>
      <c r="K462" s="58">
        <f t="shared" si="23"/>
        <v>118.125</v>
      </c>
    </row>
    <row r="463" s="160" customFormat="1" ht="15.75" spans="1:11">
      <c r="A463" s="40" t="s">
        <v>933</v>
      </c>
      <c r="B463" s="41" t="s">
        <v>265</v>
      </c>
      <c r="C463" s="41" t="s">
        <v>930</v>
      </c>
      <c r="D463" s="42">
        <v>1.6</v>
      </c>
      <c r="E463" s="52">
        <v>40</v>
      </c>
      <c r="F463" s="53">
        <v>956078</v>
      </c>
      <c r="G463" s="58">
        <v>262.5</v>
      </c>
      <c r="H463" s="177"/>
      <c r="I463" s="58">
        <f t="shared" si="21"/>
        <v>183.75</v>
      </c>
      <c r="J463" s="58">
        <f t="shared" si="22"/>
        <v>223.125</v>
      </c>
      <c r="K463" s="58">
        <f t="shared" si="23"/>
        <v>118.125</v>
      </c>
    </row>
    <row r="464" s="160" customFormat="1" ht="15.75" spans="1:11">
      <c r="A464" s="37" t="s">
        <v>934</v>
      </c>
      <c r="B464" s="38" t="s">
        <v>281</v>
      </c>
      <c r="C464" s="38" t="s">
        <v>321</v>
      </c>
      <c r="D464" s="39">
        <v>1.4</v>
      </c>
      <c r="E464" s="49">
        <v>35</v>
      </c>
      <c r="F464" s="50">
        <v>956117</v>
      </c>
      <c r="G464" s="134">
        <v>296.5</v>
      </c>
      <c r="H464" s="176"/>
      <c r="I464" s="58">
        <f t="shared" si="21"/>
        <v>207.55</v>
      </c>
      <c r="J464" s="58">
        <f t="shared" si="22"/>
        <v>252.025</v>
      </c>
      <c r="K464" s="58">
        <f t="shared" si="23"/>
        <v>133.425</v>
      </c>
    </row>
    <row r="465" s="96" customFormat="1" ht="15.75" spans="1:11">
      <c r="A465" s="167" t="s">
        <v>935</v>
      </c>
      <c r="B465" s="168"/>
      <c r="C465" s="168"/>
      <c r="D465" s="168"/>
      <c r="E465" s="171"/>
      <c r="F465" s="172"/>
      <c r="G465" s="173"/>
      <c r="H465" s="174"/>
      <c r="I465" s="58"/>
      <c r="J465" s="58"/>
      <c r="K465" s="58"/>
    </row>
    <row r="466" s="96" customFormat="1" ht="15.75" spans="1:11">
      <c r="A466" s="118" t="s">
        <v>936</v>
      </c>
      <c r="B466" s="41" t="s">
        <v>937</v>
      </c>
      <c r="C466" s="41" t="s">
        <v>288</v>
      </c>
      <c r="D466" s="42">
        <v>1.37795275590551</v>
      </c>
      <c r="E466" s="52">
        <v>35</v>
      </c>
      <c r="F466" s="53">
        <v>956905</v>
      </c>
      <c r="G466" s="58">
        <v>330.5</v>
      </c>
      <c r="H466" s="177"/>
      <c r="I466" s="58">
        <f t="shared" si="21"/>
        <v>231.35</v>
      </c>
      <c r="J466" s="58">
        <f t="shared" si="22"/>
        <v>280.925</v>
      </c>
      <c r="K466" s="58">
        <f t="shared" si="23"/>
        <v>148.725</v>
      </c>
    </row>
    <row r="467" s="96" customFormat="1" ht="15.75" spans="1:11">
      <c r="A467" s="37" t="s">
        <v>938</v>
      </c>
      <c r="B467" s="38" t="s">
        <v>937</v>
      </c>
      <c r="C467" s="38" t="s">
        <v>288</v>
      </c>
      <c r="D467" s="39">
        <v>1.37795275590551</v>
      </c>
      <c r="E467" s="49">
        <v>35</v>
      </c>
      <c r="F467" s="50">
        <v>956910</v>
      </c>
      <c r="G467" s="134">
        <v>330.5</v>
      </c>
      <c r="H467" s="176"/>
      <c r="I467" s="58">
        <f t="shared" si="21"/>
        <v>231.35</v>
      </c>
      <c r="J467" s="58">
        <f t="shared" si="22"/>
        <v>280.925</v>
      </c>
      <c r="K467" s="58">
        <f t="shared" si="23"/>
        <v>148.725</v>
      </c>
    </row>
    <row r="468" s="96" customFormat="1" ht="15.75" spans="1:11">
      <c r="A468" s="118" t="s">
        <v>939</v>
      </c>
      <c r="B468" s="41" t="s">
        <v>123</v>
      </c>
      <c r="C468" s="41" t="s">
        <v>288</v>
      </c>
      <c r="D468" s="42">
        <v>1.2</v>
      </c>
      <c r="E468" s="52">
        <v>30</v>
      </c>
      <c r="F468" s="53">
        <v>956922</v>
      </c>
      <c r="G468" s="58">
        <v>330.5</v>
      </c>
      <c r="H468" s="177"/>
      <c r="I468" s="58">
        <f t="shared" si="21"/>
        <v>231.35</v>
      </c>
      <c r="J468" s="58">
        <f t="shared" si="22"/>
        <v>280.925</v>
      </c>
      <c r="K468" s="58">
        <f t="shared" si="23"/>
        <v>148.725</v>
      </c>
    </row>
    <row r="469" s="96" customFormat="1" ht="15.75" spans="1:11">
      <c r="A469" s="37" t="s">
        <v>940</v>
      </c>
      <c r="B469" s="38" t="s">
        <v>105</v>
      </c>
      <c r="C469" s="38" t="s">
        <v>288</v>
      </c>
      <c r="D469" s="39">
        <v>1.18110236220472</v>
      </c>
      <c r="E469" s="49">
        <v>30</v>
      </c>
      <c r="F469" s="50">
        <v>956925</v>
      </c>
      <c r="G469" s="134">
        <v>330.5</v>
      </c>
      <c r="H469" s="176"/>
      <c r="I469" s="58">
        <f t="shared" si="21"/>
        <v>231.35</v>
      </c>
      <c r="J469" s="58">
        <f t="shared" si="22"/>
        <v>280.925</v>
      </c>
      <c r="K469" s="58">
        <f t="shared" si="23"/>
        <v>148.725</v>
      </c>
    </row>
    <row r="470" s="96" customFormat="1" ht="15.75" spans="1:11">
      <c r="A470" s="118" t="s">
        <v>941</v>
      </c>
      <c r="B470" s="41" t="s">
        <v>51</v>
      </c>
      <c r="C470" s="41" t="s">
        <v>288</v>
      </c>
      <c r="D470" s="42">
        <v>1.18110236220472</v>
      </c>
      <c r="E470" s="52">
        <v>30</v>
      </c>
      <c r="F470" s="53">
        <v>956926</v>
      </c>
      <c r="G470" s="58">
        <v>330.5</v>
      </c>
      <c r="H470" s="177"/>
      <c r="I470" s="58">
        <f t="shared" si="21"/>
        <v>231.35</v>
      </c>
      <c r="J470" s="58">
        <f t="shared" si="22"/>
        <v>280.925</v>
      </c>
      <c r="K470" s="58">
        <f t="shared" si="23"/>
        <v>148.725</v>
      </c>
    </row>
    <row r="471" s="96" customFormat="1" ht="15.75" spans="1:11">
      <c r="A471" s="37" t="s">
        <v>942</v>
      </c>
      <c r="B471" s="38" t="s">
        <v>465</v>
      </c>
      <c r="C471" s="38" t="s">
        <v>288</v>
      </c>
      <c r="D471" s="39">
        <v>1.37795275590551</v>
      </c>
      <c r="E471" s="49">
        <v>35</v>
      </c>
      <c r="F471" s="50">
        <v>953031</v>
      </c>
      <c r="G471" s="134">
        <v>330.5</v>
      </c>
      <c r="H471" s="176"/>
      <c r="I471" s="58">
        <f t="shared" si="21"/>
        <v>231.35</v>
      </c>
      <c r="J471" s="58">
        <f t="shared" si="22"/>
        <v>280.925</v>
      </c>
      <c r="K471" s="58">
        <f t="shared" si="23"/>
        <v>148.725</v>
      </c>
    </row>
    <row r="472" s="96" customFormat="1" ht="15.75" spans="1:11">
      <c r="A472" s="118" t="s">
        <v>943</v>
      </c>
      <c r="B472" s="41" t="s">
        <v>357</v>
      </c>
      <c r="C472" s="41" t="s">
        <v>321</v>
      </c>
      <c r="D472" s="42">
        <v>1.37795275590551</v>
      </c>
      <c r="E472" s="52">
        <v>35</v>
      </c>
      <c r="F472" s="53">
        <v>956919</v>
      </c>
      <c r="G472" s="58">
        <v>330.5</v>
      </c>
      <c r="H472" s="177"/>
      <c r="I472" s="58">
        <f t="shared" si="21"/>
        <v>231.35</v>
      </c>
      <c r="J472" s="58">
        <f t="shared" si="22"/>
        <v>280.925</v>
      </c>
      <c r="K472" s="58">
        <f t="shared" si="23"/>
        <v>148.725</v>
      </c>
    </row>
    <row r="473" s="96" customFormat="1" ht="15.75" spans="1:11">
      <c r="A473" s="37" t="s">
        <v>944</v>
      </c>
      <c r="B473" s="38" t="s">
        <v>147</v>
      </c>
      <c r="C473" s="38" t="s">
        <v>330</v>
      </c>
      <c r="D473" s="39">
        <v>1.37795275590551</v>
      </c>
      <c r="E473" s="49">
        <v>35</v>
      </c>
      <c r="F473" s="50">
        <v>956917</v>
      </c>
      <c r="G473" s="134">
        <v>330.5</v>
      </c>
      <c r="H473" s="176"/>
      <c r="I473" s="58">
        <f t="shared" si="21"/>
        <v>231.35</v>
      </c>
      <c r="J473" s="58">
        <f t="shared" si="22"/>
        <v>280.925</v>
      </c>
      <c r="K473" s="58">
        <f t="shared" si="23"/>
        <v>148.725</v>
      </c>
    </row>
    <row r="474" s="96" customFormat="1" ht="15.75" spans="1:11">
      <c r="A474" s="118" t="s">
        <v>944</v>
      </c>
      <c r="B474" s="41" t="s">
        <v>858</v>
      </c>
      <c r="C474" s="41" t="s">
        <v>288</v>
      </c>
      <c r="D474" s="42">
        <v>1.37795275590551</v>
      </c>
      <c r="E474" s="52">
        <v>35</v>
      </c>
      <c r="F474" s="53">
        <v>956928</v>
      </c>
      <c r="G474" s="58">
        <v>330.5</v>
      </c>
      <c r="H474" s="177"/>
      <c r="I474" s="58">
        <f t="shared" si="21"/>
        <v>231.35</v>
      </c>
      <c r="J474" s="58">
        <f t="shared" si="22"/>
        <v>280.925</v>
      </c>
      <c r="K474" s="58">
        <f t="shared" si="23"/>
        <v>148.725</v>
      </c>
    </row>
    <row r="475" ht="15" customHeight="1" spans="1:11">
      <c r="A475" s="37" t="s">
        <v>945</v>
      </c>
      <c r="B475" s="38" t="s">
        <v>394</v>
      </c>
      <c r="C475" s="38" t="s">
        <v>333</v>
      </c>
      <c r="D475" s="39">
        <v>1.37795275590551</v>
      </c>
      <c r="E475" s="49">
        <v>35</v>
      </c>
      <c r="F475" s="50">
        <v>956918</v>
      </c>
      <c r="G475" s="134">
        <v>330.5</v>
      </c>
      <c r="H475" s="176"/>
      <c r="I475" s="58">
        <f t="shared" si="21"/>
        <v>231.35</v>
      </c>
      <c r="J475" s="58">
        <f t="shared" si="22"/>
        <v>280.925</v>
      </c>
      <c r="K475" s="58">
        <f t="shared" si="23"/>
        <v>148.725</v>
      </c>
    </row>
    <row r="476" customHeight="1" spans="1:11">
      <c r="A476" s="149"/>
      <c r="B476" s="200"/>
      <c r="C476" s="200"/>
      <c r="D476" s="201"/>
      <c r="E476" s="67"/>
      <c r="F476" s="202"/>
      <c r="G476" s="203"/>
      <c r="I476" s="203"/>
      <c r="J476" s="203"/>
      <c r="K476" s="203"/>
    </row>
    <row r="477" customHeight="1" spans="7:11">
      <c r="G477" s="204"/>
      <c r="I477" s="204"/>
      <c r="J477" s="204"/>
      <c r="K477" s="204"/>
    </row>
    <row r="478" customHeight="1" spans="5:6">
      <c r="E478" s="205"/>
      <c r="F478" s="206"/>
    </row>
    <row r="550" ht="14.25" customHeight="1"/>
  </sheetData>
  <autoFilter ref="A1:K550">
    <extLst/>
  </autoFilter>
  <printOptions horizontalCentered="1"/>
  <pageMargins left="0.25" right="0.25" top="0.6325" bottom="0.75" header="0.3" footer="0.3"/>
  <pageSetup paperSize="1" scale="72" fitToWidth="0" fitToHeight="8" pageOrder="overThenDown" orientation="portrait"/>
  <headerFooter alignWithMargins="0">
    <oddHeader>&amp;L&amp;"Arial,Bold"&amp;14                                                
&amp;C&amp;"Arial,Bold"&amp;14Sport Lowering Spring Kits
</oddHeader>
    <oddFooter>&amp;L&amp;9Subject to possible technical revisions, price changes
Reserves the right to change product specifications. 
We do not assume liability for misprint.&amp;CPage &amp;P&amp;R*  Indicates Updated Year </oddFooter>
  </headerFooter>
  <rowBreaks count="1" manualBreakCount="1">
    <brk id="368" max="7" man="1"/>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9"/>
  <sheetViews>
    <sheetView workbookViewId="0">
      <selection activeCell="J3" sqref="J3"/>
    </sheetView>
  </sheetViews>
  <sheetFormatPr defaultColWidth="8.5" defaultRowHeight="12.75" customHeight="1"/>
  <cols>
    <col min="1" max="1" width="63.6266666666667" style="100" customWidth="1"/>
    <col min="2" max="2" width="7" style="101" customWidth="1"/>
    <col min="3" max="3" width="16" style="102" customWidth="1"/>
    <col min="4" max="4" width="6.87333333333333" style="103" customWidth="1"/>
    <col min="5" max="5" width="6.5" style="104" customWidth="1"/>
    <col min="6" max="6" width="9.37333333333333" style="105" customWidth="1"/>
    <col min="7" max="10" width="9.25333333333333" style="106" customWidth="1"/>
    <col min="11" max="16384" width="8.5" style="107"/>
  </cols>
  <sheetData>
    <row r="1" s="94" customFormat="1" ht="60" customHeight="1" spans="1:10">
      <c r="A1" s="108" t="s">
        <v>946</v>
      </c>
      <c r="B1" s="109" t="s">
        <v>34</v>
      </c>
      <c r="C1" s="109" t="s">
        <v>35</v>
      </c>
      <c r="D1" s="110" t="s">
        <v>947</v>
      </c>
      <c r="E1" s="108" t="s">
        <v>948</v>
      </c>
      <c r="F1" s="128" t="s">
        <v>194</v>
      </c>
      <c r="G1" s="129" t="s">
        <v>38</v>
      </c>
      <c r="H1" s="129" t="s">
        <v>39</v>
      </c>
      <c r="I1" s="129" t="s">
        <v>195</v>
      </c>
      <c r="J1" s="129" t="s">
        <v>196</v>
      </c>
    </row>
    <row r="2" s="95" customFormat="1" ht="15.75" spans="1:10">
      <c r="A2" s="111" t="s">
        <v>40</v>
      </c>
      <c r="B2" s="112"/>
      <c r="C2" s="113"/>
      <c r="D2" s="114"/>
      <c r="E2" s="114"/>
      <c r="F2" s="130"/>
      <c r="G2" s="131"/>
      <c r="H2" s="131"/>
      <c r="I2" s="131"/>
      <c r="J2" s="131"/>
    </row>
    <row r="3" s="96" customFormat="1" ht="15.75" spans="1:10">
      <c r="A3" s="115" t="s">
        <v>949</v>
      </c>
      <c r="B3" s="116" t="s">
        <v>307</v>
      </c>
      <c r="C3" s="116" t="s">
        <v>313</v>
      </c>
      <c r="D3" s="117">
        <v>1.5748031496063</v>
      </c>
      <c r="E3" s="132">
        <v>40</v>
      </c>
      <c r="F3" s="133">
        <v>960003</v>
      </c>
      <c r="G3" s="58">
        <v>580.5</v>
      </c>
      <c r="H3" s="58">
        <f>G3*0.85</f>
        <v>493.425</v>
      </c>
      <c r="I3" s="58">
        <f>G3*0.95</f>
        <v>551.475</v>
      </c>
      <c r="J3" s="58">
        <f>G3*0.6</f>
        <v>348.3</v>
      </c>
    </row>
    <row r="4" s="96" customFormat="1" ht="15.75" spans="1:10">
      <c r="A4" s="37" t="s">
        <v>950</v>
      </c>
      <c r="B4" s="38" t="s">
        <v>69</v>
      </c>
      <c r="C4" s="38" t="s">
        <v>951</v>
      </c>
      <c r="D4" s="39">
        <v>1.4</v>
      </c>
      <c r="E4" s="49">
        <v>35</v>
      </c>
      <c r="F4" s="50">
        <v>960110</v>
      </c>
      <c r="G4" s="134">
        <v>735</v>
      </c>
      <c r="H4" s="58">
        <f t="shared" ref="H4:H67" si="0">G4*0.85</f>
        <v>624.75</v>
      </c>
      <c r="I4" s="58">
        <f t="shared" ref="I4:I67" si="1">G4*0.95</f>
        <v>698.25</v>
      </c>
      <c r="J4" s="58">
        <f t="shared" ref="J4:J67" si="2">G4*0.6</f>
        <v>441</v>
      </c>
    </row>
    <row r="5" s="96" customFormat="1" ht="15.75" spans="1:10">
      <c r="A5" s="118" t="s">
        <v>952</v>
      </c>
      <c r="B5" s="41" t="s">
        <v>69</v>
      </c>
      <c r="C5" s="41" t="s">
        <v>951</v>
      </c>
      <c r="D5" s="42">
        <v>1.4</v>
      </c>
      <c r="E5" s="52">
        <v>35</v>
      </c>
      <c r="F5" s="53">
        <v>960004</v>
      </c>
      <c r="G5" s="58">
        <v>735</v>
      </c>
      <c r="H5" s="58">
        <f t="shared" si="0"/>
        <v>624.75</v>
      </c>
      <c r="I5" s="58">
        <f t="shared" si="1"/>
        <v>698.25</v>
      </c>
      <c r="J5" s="58">
        <f t="shared" si="2"/>
        <v>441</v>
      </c>
    </row>
    <row r="6" s="96" customFormat="1" ht="15.75" spans="1:10">
      <c r="A6" s="37" t="s">
        <v>953</v>
      </c>
      <c r="B6" s="38" t="s">
        <v>394</v>
      </c>
      <c r="C6" s="38" t="s">
        <v>321</v>
      </c>
      <c r="D6" s="39">
        <v>1.37795275590551</v>
      </c>
      <c r="E6" s="49">
        <v>35</v>
      </c>
      <c r="F6" s="50">
        <v>960433</v>
      </c>
      <c r="G6" s="134">
        <v>898.5</v>
      </c>
      <c r="H6" s="58">
        <f t="shared" si="0"/>
        <v>763.725</v>
      </c>
      <c r="I6" s="58">
        <f t="shared" si="1"/>
        <v>853.575</v>
      </c>
      <c r="J6" s="58">
        <f t="shared" si="2"/>
        <v>539.1</v>
      </c>
    </row>
    <row r="7" s="96" customFormat="1" ht="15.75" spans="1:10">
      <c r="A7" s="118" t="s">
        <v>954</v>
      </c>
      <c r="B7" s="41" t="s">
        <v>76</v>
      </c>
      <c r="C7" s="41" t="s">
        <v>333</v>
      </c>
      <c r="D7" s="42">
        <v>1.4</v>
      </c>
      <c r="E7" s="52">
        <v>35</v>
      </c>
      <c r="F7" s="53">
        <v>960008</v>
      </c>
      <c r="G7" s="58">
        <v>756</v>
      </c>
      <c r="H7" s="58">
        <f t="shared" si="0"/>
        <v>642.6</v>
      </c>
      <c r="I7" s="58">
        <f t="shared" si="1"/>
        <v>718.2</v>
      </c>
      <c r="J7" s="58">
        <f t="shared" si="2"/>
        <v>453.6</v>
      </c>
    </row>
    <row r="8" s="96" customFormat="1" ht="15.75" spans="1:10">
      <c r="A8" s="37" t="s">
        <v>955</v>
      </c>
      <c r="B8" s="38" t="s">
        <v>76</v>
      </c>
      <c r="C8" s="38" t="s">
        <v>330</v>
      </c>
      <c r="D8" s="39">
        <v>1.4</v>
      </c>
      <c r="E8" s="49">
        <v>35</v>
      </c>
      <c r="F8" s="50">
        <v>960011</v>
      </c>
      <c r="G8" s="134">
        <v>690.5</v>
      </c>
      <c r="H8" s="58">
        <f t="shared" si="0"/>
        <v>586.925</v>
      </c>
      <c r="I8" s="58">
        <f t="shared" si="1"/>
        <v>655.975</v>
      </c>
      <c r="J8" s="58">
        <f t="shared" si="2"/>
        <v>414.3</v>
      </c>
    </row>
    <row r="9" s="96" customFormat="1" ht="15.75" spans="1:10">
      <c r="A9" s="118" t="s">
        <v>956</v>
      </c>
      <c r="B9" s="41" t="s">
        <v>76</v>
      </c>
      <c r="C9" s="41" t="s">
        <v>339</v>
      </c>
      <c r="D9" s="42">
        <v>1.4</v>
      </c>
      <c r="E9" s="52">
        <v>35</v>
      </c>
      <c r="F9" s="53">
        <v>960001</v>
      </c>
      <c r="G9" s="58">
        <v>756</v>
      </c>
      <c r="H9" s="58">
        <f t="shared" si="0"/>
        <v>642.6</v>
      </c>
      <c r="I9" s="58">
        <f t="shared" si="1"/>
        <v>718.2</v>
      </c>
      <c r="J9" s="58">
        <f t="shared" si="2"/>
        <v>453.6</v>
      </c>
    </row>
    <row r="10" s="96" customFormat="1" ht="15.75" spans="1:10">
      <c r="A10" s="37" t="s">
        <v>957</v>
      </c>
      <c r="B10" s="38" t="s">
        <v>76</v>
      </c>
      <c r="C10" s="38" t="s">
        <v>330</v>
      </c>
      <c r="D10" s="39">
        <v>1.4</v>
      </c>
      <c r="E10" s="49">
        <v>35</v>
      </c>
      <c r="F10" s="50">
        <v>960010</v>
      </c>
      <c r="G10" s="134">
        <v>756</v>
      </c>
      <c r="H10" s="58">
        <f t="shared" si="0"/>
        <v>642.6</v>
      </c>
      <c r="I10" s="58">
        <f t="shared" si="1"/>
        <v>718.2</v>
      </c>
      <c r="J10" s="58">
        <f t="shared" si="2"/>
        <v>453.6</v>
      </c>
    </row>
    <row r="11" s="95" customFormat="1" ht="15.75" spans="1:10">
      <c r="A11" s="111" t="s">
        <v>121</v>
      </c>
      <c r="B11" s="112"/>
      <c r="C11" s="113"/>
      <c r="D11" s="114"/>
      <c r="E11" s="114"/>
      <c r="F11" s="130"/>
      <c r="G11" s="131"/>
      <c r="H11" s="58"/>
      <c r="I11" s="58"/>
      <c r="J11" s="58"/>
    </row>
    <row r="12" s="96" customFormat="1" ht="15.75" spans="1:10">
      <c r="A12" s="115" t="s">
        <v>958</v>
      </c>
      <c r="B12" s="116" t="s">
        <v>400</v>
      </c>
      <c r="C12" s="116" t="s">
        <v>959</v>
      </c>
      <c r="D12" s="117" t="s">
        <v>434</v>
      </c>
      <c r="E12" s="132" t="s">
        <v>435</v>
      </c>
      <c r="F12" s="133">
        <v>960545</v>
      </c>
      <c r="G12" s="58">
        <v>1053</v>
      </c>
      <c r="H12" s="58">
        <f t="shared" si="0"/>
        <v>895.05</v>
      </c>
      <c r="I12" s="58">
        <f t="shared" si="1"/>
        <v>1000.35</v>
      </c>
      <c r="J12" s="58">
        <f t="shared" si="2"/>
        <v>631.8</v>
      </c>
    </row>
    <row r="13" s="96" customFormat="1" ht="15.75" spans="1:10">
      <c r="A13" s="37" t="s">
        <v>960</v>
      </c>
      <c r="B13" s="38" t="s">
        <v>141</v>
      </c>
      <c r="C13" s="38" t="s">
        <v>961</v>
      </c>
      <c r="D13" s="39" t="s">
        <v>962</v>
      </c>
      <c r="E13" s="49" t="s">
        <v>459</v>
      </c>
      <c r="F13" s="50">
        <v>960038</v>
      </c>
      <c r="G13" s="134">
        <v>646.5</v>
      </c>
      <c r="H13" s="58">
        <f t="shared" si="0"/>
        <v>549.525</v>
      </c>
      <c r="I13" s="58">
        <f t="shared" si="1"/>
        <v>614.175</v>
      </c>
      <c r="J13" s="58">
        <f t="shared" si="2"/>
        <v>387.9</v>
      </c>
    </row>
    <row r="14" s="96" customFormat="1" ht="15.75" spans="1:10">
      <c r="A14" s="118" t="s">
        <v>963</v>
      </c>
      <c r="B14" s="41" t="s">
        <v>141</v>
      </c>
      <c r="C14" s="41" t="s">
        <v>288</v>
      </c>
      <c r="D14" s="42">
        <v>1.6</v>
      </c>
      <c r="E14" s="52">
        <v>40</v>
      </c>
      <c r="F14" s="53">
        <v>960041</v>
      </c>
      <c r="G14" s="58">
        <v>646.5</v>
      </c>
      <c r="H14" s="58">
        <f t="shared" si="0"/>
        <v>549.525</v>
      </c>
      <c r="I14" s="58">
        <f t="shared" si="1"/>
        <v>614.175</v>
      </c>
      <c r="J14" s="58">
        <f t="shared" si="2"/>
        <v>387.9</v>
      </c>
    </row>
    <row r="15" s="96" customFormat="1" ht="15.75" spans="1:10">
      <c r="A15" s="37" t="s">
        <v>964</v>
      </c>
      <c r="B15" s="38" t="s">
        <v>141</v>
      </c>
      <c r="C15" s="38" t="s">
        <v>420</v>
      </c>
      <c r="D15" s="39" t="s">
        <v>965</v>
      </c>
      <c r="E15" s="49" t="s">
        <v>966</v>
      </c>
      <c r="F15" s="50">
        <v>960079</v>
      </c>
      <c r="G15" s="134">
        <v>646.5</v>
      </c>
      <c r="H15" s="58">
        <f t="shared" si="0"/>
        <v>549.525</v>
      </c>
      <c r="I15" s="58">
        <f t="shared" si="1"/>
        <v>614.175</v>
      </c>
      <c r="J15" s="58">
        <f t="shared" si="2"/>
        <v>387.9</v>
      </c>
    </row>
    <row r="16" s="96" customFormat="1" ht="15.75" spans="1:10">
      <c r="A16" s="115" t="s">
        <v>967</v>
      </c>
      <c r="B16" s="116" t="s">
        <v>220</v>
      </c>
      <c r="C16" s="116" t="s">
        <v>968</v>
      </c>
      <c r="D16" s="117">
        <v>1.4</v>
      </c>
      <c r="E16" s="132">
        <v>35</v>
      </c>
      <c r="F16" s="133">
        <v>960042</v>
      </c>
      <c r="G16" s="58">
        <v>646.5</v>
      </c>
      <c r="H16" s="58">
        <f t="shared" si="0"/>
        <v>549.525</v>
      </c>
      <c r="I16" s="58">
        <f t="shared" si="1"/>
        <v>614.175</v>
      </c>
      <c r="J16" s="58">
        <f t="shared" si="2"/>
        <v>387.9</v>
      </c>
    </row>
    <row r="17" s="96" customFormat="1" ht="15.75" spans="1:10">
      <c r="A17" s="37" t="s">
        <v>969</v>
      </c>
      <c r="B17" s="38" t="s">
        <v>145</v>
      </c>
      <c r="C17" s="38" t="s">
        <v>321</v>
      </c>
      <c r="D17" s="39">
        <v>1.6</v>
      </c>
      <c r="E17" s="49">
        <v>40</v>
      </c>
      <c r="F17" s="50">
        <v>960045</v>
      </c>
      <c r="G17" s="134">
        <v>741.5</v>
      </c>
      <c r="H17" s="58">
        <f t="shared" si="0"/>
        <v>630.275</v>
      </c>
      <c r="I17" s="58">
        <f t="shared" si="1"/>
        <v>704.425</v>
      </c>
      <c r="J17" s="58">
        <f t="shared" si="2"/>
        <v>444.9</v>
      </c>
    </row>
    <row r="18" s="96" customFormat="1" ht="15.75" spans="1:10">
      <c r="A18" s="118" t="s">
        <v>970</v>
      </c>
      <c r="B18" s="41" t="s">
        <v>222</v>
      </c>
      <c r="C18" s="41" t="s">
        <v>288</v>
      </c>
      <c r="D18" s="42">
        <v>1.6</v>
      </c>
      <c r="E18" s="52">
        <v>40</v>
      </c>
      <c r="F18" s="53">
        <v>960037</v>
      </c>
      <c r="G18" s="58">
        <v>741.5</v>
      </c>
      <c r="H18" s="58">
        <f t="shared" si="0"/>
        <v>630.275</v>
      </c>
      <c r="I18" s="58">
        <f t="shared" si="1"/>
        <v>704.425</v>
      </c>
      <c r="J18" s="58">
        <f t="shared" si="2"/>
        <v>444.9</v>
      </c>
    </row>
    <row r="19" s="96" customFormat="1" ht="15.75" spans="1:10">
      <c r="A19" s="37" t="s">
        <v>971</v>
      </c>
      <c r="B19" s="38" t="s">
        <v>222</v>
      </c>
      <c r="C19" s="38" t="s">
        <v>288</v>
      </c>
      <c r="D19" s="39">
        <v>1.6</v>
      </c>
      <c r="E19" s="49">
        <v>40</v>
      </c>
      <c r="F19" s="50">
        <v>960044</v>
      </c>
      <c r="G19" s="134">
        <v>741.5</v>
      </c>
      <c r="H19" s="58">
        <f t="shared" si="0"/>
        <v>630.275</v>
      </c>
      <c r="I19" s="58">
        <f t="shared" si="1"/>
        <v>704.425</v>
      </c>
      <c r="J19" s="58">
        <f t="shared" si="2"/>
        <v>444.9</v>
      </c>
    </row>
    <row r="20" s="96" customFormat="1" ht="15.75" spans="1:10">
      <c r="A20" s="118" t="s">
        <v>972</v>
      </c>
      <c r="B20" s="41" t="s">
        <v>96</v>
      </c>
      <c r="C20" s="41" t="s">
        <v>959</v>
      </c>
      <c r="D20" s="42">
        <v>0.984251968503937</v>
      </c>
      <c r="E20" s="52">
        <v>25</v>
      </c>
      <c r="F20" s="53">
        <v>960546</v>
      </c>
      <c r="G20" s="58">
        <v>1053</v>
      </c>
      <c r="H20" s="58">
        <f t="shared" si="0"/>
        <v>895.05</v>
      </c>
      <c r="I20" s="58">
        <f t="shared" si="1"/>
        <v>1000.35</v>
      </c>
      <c r="J20" s="58">
        <f t="shared" si="2"/>
        <v>631.8</v>
      </c>
    </row>
    <row r="21" s="96" customFormat="1" ht="15.75" spans="1:10">
      <c r="A21" s="37" t="s">
        <v>973</v>
      </c>
      <c r="B21" s="38" t="s">
        <v>153</v>
      </c>
      <c r="C21" s="38" t="s">
        <v>959</v>
      </c>
      <c r="D21" s="39">
        <v>0.984251968503937</v>
      </c>
      <c r="E21" s="49">
        <v>25</v>
      </c>
      <c r="F21" s="50">
        <v>960523</v>
      </c>
      <c r="G21" s="134">
        <v>1053</v>
      </c>
      <c r="H21" s="58">
        <f t="shared" si="0"/>
        <v>895.05</v>
      </c>
      <c r="I21" s="58">
        <f t="shared" si="1"/>
        <v>1000.35</v>
      </c>
      <c r="J21" s="58">
        <f t="shared" si="2"/>
        <v>631.8</v>
      </c>
    </row>
    <row r="22" s="96" customFormat="1" ht="15.75" spans="1:10">
      <c r="A22" s="118" t="s">
        <v>974</v>
      </c>
      <c r="B22" s="41" t="s">
        <v>241</v>
      </c>
      <c r="C22" s="41" t="s">
        <v>330</v>
      </c>
      <c r="D22" s="42">
        <v>1.18110236220472</v>
      </c>
      <c r="E22" s="52">
        <v>30</v>
      </c>
      <c r="F22" s="53">
        <v>960260</v>
      </c>
      <c r="G22" s="58">
        <v>822</v>
      </c>
      <c r="H22" s="58">
        <f t="shared" si="0"/>
        <v>698.7</v>
      </c>
      <c r="I22" s="58">
        <f t="shared" si="1"/>
        <v>780.9</v>
      </c>
      <c r="J22" s="58">
        <f t="shared" si="2"/>
        <v>493.2</v>
      </c>
    </row>
    <row r="23" s="96" customFormat="1" ht="15.75" spans="1:10">
      <c r="A23" s="37" t="s">
        <v>975</v>
      </c>
      <c r="B23" s="38" t="s">
        <v>463</v>
      </c>
      <c r="C23" s="38" t="s">
        <v>321</v>
      </c>
      <c r="D23" s="39">
        <v>1.18110236220472</v>
      </c>
      <c r="E23" s="49">
        <v>30</v>
      </c>
      <c r="F23" s="50">
        <v>960352</v>
      </c>
      <c r="G23" s="134">
        <v>1086</v>
      </c>
      <c r="H23" s="58">
        <f t="shared" si="0"/>
        <v>923.1</v>
      </c>
      <c r="I23" s="58">
        <f t="shared" si="1"/>
        <v>1031.7</v>
      </c>
      <c r="J23" s="58">
        <f t="shared" si="2"/>
        <v>651.6</v>
      </c>
    </row>
    <row r="24" s="96" customFormat="1" ht="15.75" spans="1:10">
      <c r="A24" s="115" t="s">
        <v>976</v>
      </c>
      <c r="B24" s="116" t="s">
        <v>480</v>
      </c>
      <c r="C24" s="116" t="s">
        <v>321</v>
      </c>
      <c r="D24" s="117">
        <v>1.18110236220472</v>
      </c>
      <c r="E24" s="132">
        <v>30</v>
      </c>
      <c r="F24" s="133">
        <v>960353</v>
      </c>
      <c r="G24" s="58">
        <v>1086</v>
      </c>
      <c r="H24" s="58">
        <f t="shared" si="0"/>
        <v>923.1</v>
      </c>
      <c r="I24" s="58">
        <f t="shared" si="1"/>
        <v>1031.7</v>
      </c>
      <c r="J24" s="58">
        <f t="shared" si="2"/>
        <v>651.6</v>
      </c>
    </row>
    <row r="25" s="96" customFormat="1" ht="15.75" spans="1:10">
      <c r="A25" s="37" t="s">
        <v>977</v>
      </c>
      <c r="B25" s="38" t="s">
        <v>978</v>
      </c>
      <c r="C25" s="38" t="s">
        <v>333</v>
      </c>
      <c r="D25" s="39" t="s">
        <v>434</v>
      </c>
      <c r="E25" s="49" t="s">
        <v>435</v>
      </c>
      <c r="F25" s="50">
        <v>960354</v>
      </c>
      <c r="G25" s="134">
        <v>1086</v>
      </c>
      <c r="H25" s="58">
        <f t="shared" si="0"/>
        <v>923.1</v>
      </c>
      <c r="I25" s="58">
        <f t="shared" si="1"/>
        <v>1031.7</v>
      </c>
      <c r="J25" s="58">
        <f t="shared" si="2"/>
        <v>651.6</v>
      </c>
    </row>
    <row r="26" s="96" customFormat="1" ht="15.75" spans="1:10">
      <c r="A26" s="118" t="s">
        <v>979</v>
      </c>
      <c r="B26" s="41" t="s">
        <v>646</v>
      </c>
      <c r="C26" s="41" t="s">
        <v>333</v>
      </c>
      <c r="D26" s="42" t="s">
        <v>434</v>
      </c>
      <c r="E26" s="52" t="s">
        <v>435</v>
      </c>
      <c r="F26" s="53">
        <v>960355</v>
      </c>
      <c r="G26" s="58">
        <v>1086</v>
      </c>
      <c r="H26" s="58">
        <f t="shared" si="0"/>
        <v>923.1</v>
      </c>
      <c r="I26" s="58">
        <f t="shared" si="1"/>
        <v>1031.7</v>
      </c>
      <c r="J26" s="58">
        <f t="shared" si="2"/>
        <v>651.6</v>
      </c>
    </row>
    <row r="27" s="96" customFormat="1" ht="15.75" spans="1:10">
      <c r="A27" s="37" t="s">
        <v>980</v>
      </c>
      <c r="B27" s="38" t="s">
        <v>467</v>
      </c>
      <c r="C27" s="38" t="s">
        <v>321</v>
      </c>
      <c r="D27" s="39">
        <v>1.18110236220472</v>
      </c>
      <c r="E27" s="49">
        <v>30</v>
      </c>
      <c r="F27" s="50">
        <v>960379</v>
      </c>
      <c r="G27" s="134">
        <v>1086</v>
      </c>
      <c r="H27" s="58">
        <f t="shared" si="0"/>
        <v>923.1</v>
      </c>
      <c r="I27" s="58">
        <f t="shared" si="1"/>
        <v>1031.7</v>
      </c>
      <c r="J27" s="58">
        <f t="shared" si="2"/>
        <v>651.6</v>
      </c>
    </row>
    <row r="28" s="96" customFormat="1" ht="15.75" spans="1:10">
      <c r="A28" s="118" t="s">
        <v>981</v>
      </c>
      <c r="B28" s="41" t="s">
        <v>185</v>
      </c>
      <c r="C28" s="41" t="s">
        <v>288</v>
      </c>
      <c r="D28" s="42">
        <v>1.18110236220472</v>
      </c>
      <c r="E28" s="52">
        <v>30</v>
      </c>
      <c r="F28" s="53">
        <v>960358</v>
      </c>
      <c r="G28" s="58">
        <v>964</v>
      </c>
      <c r="H28" s="58">
        <f t="shared" si="0"/>
        <v>819.4</v>
      </c>
      <c r="I28" s="58">
        <f t="shared" si="1"/>
        <v>915.8</v>
      </c>
      <c r="J28" s="58">
        <f t="shared" si="2"/>
        <v>578.4</v>
      </c>
    </row>
    <row r="29" s="95" customFormat="1" ht="15.75" spans="1:10">
      <c r="A29" s="111" t="s">
        <v>555</v>
      </c>
      <c r="B29" s="112"/>
      <c r="C29" s="113"/>
      <c r="D29" s="114"/>
      <c r="E29" s="114"/>
      <c r="F29" s="130"/>
      <c r="G29" s="131"/>
      <c r="H29" s="58"/>
      <c r="I29" s="58"/>
      <c r="J29" s="58"/>
    </row>
    <row r="30" s="96" customFormat="1" ht="15.75" spans="1:10">
      <c r="A30" s="115" t="s">
        <v>982</v>
      </c>
      <c r="B30" s="116" t="s">
        <v>538</v>
      </c>
      <c r="C30" s="116" t="s">
        <v>288</v>
      </c>
      <c r="D30" s="117">
        <v>1.6</v>
      </c>
      <c r="E30" s="132">
        <v>40</v>
      </c>
      <c r="F30" s="133">
        <v>960087</v>
      </c>
      <c r="G30" s="58">
        <v>636</v>
      </c>
      <c r="H30" s="58">
        <f t="shared" si="0"/>
        <v>540.6</v>
      </c>
      <c r="I30" s="58">
        <f t="shared" si="1"/>
        <v>604.2</v>
      </c>
      <c r="J30" s="58">
        <f t="shared" si="2"/>
        <v>381.6</v>
      </c>
    </row>
    <row r="31" s="96" customFormat="1" ht="15.75" spans="1:10">
      <c r="A31" s="37" t="s">
        <v>983</v>
      </c>
      <c r="B31" s="38" t="s">
        <v>465</v>
      </c>
      <c r="C31" s="38" t="s">
        <v>288</v>
      </c>
      <c r="D31" s="39">
        <v>1.4</v>
      </c>
      <c r="E31" s="49">
        <v>35</v>
      </c>
      <c r="F31" s="50">
        <v>960309</v>
      </c>
      <c r="G31" s="134">
        <v>855</v>
      </c>
      <c r="H31" s="58">
        <f t="shared" si="0"/>
        <v>726.75</v>
      </c>
      <c r="I31" s="58">
        <f t="shared" si="1"/>
        <v>812.25</v>
      </c>
      <c r="J31" s="58">
        <f t="shared" si="2"/>
        <v>513</v>
      </c>
    </row>
    <row r="32" s="96" customFormat="1" ht="15.75" spans="1:10">
      <c r="A32" s="118" t="s">
        <v>984</v>
      </c>
      <c r="B32" s="41" t="s">
        <v>161</v>
      </c>
      <c r="C32" s="41" t="s">
        <v>288</v>
      </c>
      <c r="D32" s="42">
        <v>1.6</v>
      </c>
      <c r="E32" s="52">
        <v>40</v>
      </c>
      <c r="F32" s="53">
        <v>963004</v>
      </c>
      <c r="G32" s="58">
        <v>801</v>
      </c>
      <c r="H32" s="58">
        <f t="shared" si="0"/>
        <v>680.85</v>
      </c>
      <c r="I32" s="58">
        <f t="shared" si="1"/>
        <v>760.95</v>
      </c>
      <c r="J32" s="58">
        <f t="shared" si="2"/>
        <v>480.6</v>
      </c>
    </row>
    <row r="33" s="96" customFormat="1" ht="15.75" spans="1:10">
      <c r="A33" s="37" t="s">
        <v>985</v>
      </c>
      <c r="B33" s="38" t="s">
        <v>986</v>
      </c>
      <c r="C33" s="38" t="s">
        <v>987</v>
      </c>
      <c r="D33" s="39">
        <v>1.4</v>
      </c>
      <c r="E33" s="49">
        <v>35</v>
      </c>
      <c r="F33" s="50">
        <v>960548</v>
      </c>
      <c r="G33" s="134">
        <v>877</v>
      </c>
      <c r="H33" s="58">
        <f t="shared" si="0"/>
        <v>745.45</v>
      </c>
      <c r="I33" s="58">
        <f t="shared" si="1"/>
        <v>833.15</v>
      </c>
      <c r="J33" s="58">
        <f t="shared" si="2"/>
        <v>526.2</v>
      </c>
    </row>
    <row r="34" s="96" customFormat="1" ht="15.75" spans="1:10">
      <c r="A34" s="118" t="s">
        <v>988</v>
      </c>
      <c r="B34" s="41" t="s">
        <v>986</v>
      </c>
      <c r="C34" s="41" t="s">
        <v>987</v>
      </c>
      <c r="D34" s="42">
        <v>1.4</v>
      </c>
      <c r="E34" s="52">
        <v>35</v>
      </c>
      <c r="F34" s="53">
        <v>960549</v>
      </c>
      <c r="G34" s="58">
        <v>877</v>
      </c>
      <c r="H34" s="58">
        <f t="shared" si="0"/>
        <v>745.45</v>
      </c>
      <c r="I34" s="58">
        <f t="shared" si="1"/>
        <v>833.15</v>
      </c>
      <c r="J34" s="58">
        <f t="shared" si="2"/>
        <v>526.2</v>
      </c>
    </row>
    <row r="35" s="95" customFormat="1" ht="15.75" spans="1:10">
      <c r="A35" s="111" t="s">
        <v>614</v>
      </c>
      <c r="B35" s="112"/>
      <c r="C35" s="113"/>
      <c r="D35" s="114"/>
      <c r="E35" s="114"/>
      <c r="F35" s="130"/>
      <c r="G35" s="131"/>
      <c r="H35" s="58"/>
      <c r="I35" s="58"/>
      <c r="J35" s="58"/>
    </row>
    <row r="36" s="97" customFormat="1" ht="15.75" spans="1:10">
      <c r="A36" s="119" t="s">
        <v>989</v>
      </c>
      <c r="B36" s="120" t="s">
        <v>477</v>
      </c>
      <c r="C36" s="121" t="s">
        <v>990</v>
      </c>
      <c r="D36" s="122">
        <v>1.4</v>
      </c>
      <c r="E36" s="121">
        <v>35</v>
      </c>
      <c r="F36" s="135">
        <v>960446</v>
      </c>
      <c r="G36" s="136">
        <v>1096</v>
      </c>
      <c r="H36" s="58">
        <f t="shared" si="0"/>
        <v>931.6</v>
      </c>
      <c r="I36" s="58">
        <f t="shared" si="1"/>
        <v>1041.2</v>
      </c>
      <c r="J36" s="58">
        <f t="shared" si="2"/>
        <v>657.6</v>
      </c>
    </row>
    <row r="37" s="95" customFormat="1" ht="15.75" spans="1:10">
      <c r="A37" s="111" t="s">
        <v>668</v>
      </c>
      <c r="B37" s="112"/>
      <c r="C37" s="113"/>
      <c r="D37" s="114"/>
      <c r="E37" s="114"/>
      <c r="F37" s="130"/>
      <c r="G37" s="131"/>
      <c r="H37" s="58"/>
      <c r="I37" s="58"/>
      <c r="J37" s="58"/>
    </row>
    <row r="38" s="97" customFormat="1" ht="15.75" spans="1:10">
      <c r="A38" s="123" t="s">
        <v>991</v>
      </c>
      <c r="B38" s="124" t="s">
        <v>88</v>
      </c>
      <c r="C38" s="125" t="s">
        <v>288</v>
      </c>
      <c r="D38" s="126">
        <v>1.4</v>
      </c>
      <c r="E38" s="125">
        <v>35</v>
      </c>
      <c r="F38" s="137">
        <v>966800</v>
      </c>
      <c r="G38" s="136">
        <v>1490.5</v>
      </c>
      <c r="H38" s="58">
        <f t="shared" si="0"/>
        <v>1266.925</v>
      </c>
      <c r="I38" s="58">
        <f t="shared" si="1"/>
        <v>1415.975</v>
      </c>
      <c r="J38" s="58">
        <f t="shared" si="2"/>
        <v>894.3</v>
      </c>
    </row>
    <row r="39" s="95" customFormat="1" ht="15.75" spans="1:10">
      <c r="A39" s="111" t="s">
        <v>695</v>
      </c>
      <c r="B39" s="112"/>
      <c r="C39" s="113"/>
      <c r="D39" s="114"/>
      <c r="E39" s="114"/>
      <c r="F39" s="130"/>
      <c r="G39" s="131"/>
      <c r="H39" s="58"/>
      <c r="I39" s="58"/>
      <c r="J39" s="58"/>
    </row>
    <row r="40" s="96" customFormat="1" ht="15.75" spans="1:10">
      <c r="A40" s="115" t="s">
        <v>992</v>
      </c>
      <c r="B40" s="116" t="s">
        <v>626</v>
      </c>
      <c r="C40" s="116" t="s">
        <v>706</v>
      </c>
      <c r="D40" s="117">
        <v>1.4</v>
      </c>
      <c r="E40" s="132">
        <v>35</v>
      </c>
      <c r="F40" s="133">
        <v>960085</v>
      </c>
      <c r="G40" s="58">
        <v>712.5</v>
      </c>
      <c r="H40" s="58">
        <f t="shared" si="0"/>
        <v>605.625</v>
      </c>
      <c r="I40" s="58">
        <f t="shared" si="1"/>
        <v>676.875</v>
      </c>
      <c r="J40" s="58">
        <f t="shared" si="2"/>
        <v>427.5</v>
      </c>
    </row>
    <row r="41" s="96" customFormat="1" ht="15.75" spans="1:10">
      <c r="A41" s="37" t="s">
        <v>993</v>
      </c>
      <c r="B41" s="38" t="s">
        <v>705</v>
      </c>
      <c r="C41" s="38" t="s">
        <v>706</v>
      </c>
      <c r="D41" s="39">
        <v>1.6</v>
      </c>
      <c r="E41" s="49">
        <v>40</v>
      </c>
      <c r="F41" s="50">
        <v>960082</v>
      </c>
      <c r="G41" s="134">
        <v>712.5</v>
      </c>
      <c r="H41" s="58">
        <f t="shared" si="0"/>
        <v>605.625</v>
      </c>
      <c r="I41" s="58">
        <f t="shared" si="1"/>
        <v>676.875</v>
      </c>
      <c r="J41" s="58">
        <f t="shared" si="2"/>
        <v>427.5</v>
      </c>
    </row>
    <row r="42" s="96" customFormat="1" ht="15.75" spans="1:10">
      <c r="A42" s="118" t="s">
        <v>994</v>
      </c>
      <c r="B42" s="41" t="s">
        <v>705</v>
      </c>
      <c r="C42" s="41" t="s">
        <v>703</v>
      </c>
      <c r="D42" s="42" t="s">
        <v>434</v>
      </c>
      <c r="E42" s="52" t="s">
        <v>435</v>
      </c>
      <c r="F42" s="53">
        <v>960083</v>
      </c>
      <c r="G42" s="58">
        <v>712.5</v>
      </c>
      <c r="H42" s="58">
        <f t="shared" si="0"/>
        <v>605.625</v>
      </c>
      <c r="I42" s="58">
        <f t="shared" si="1"/>
        <v>676.875</v>
      </c>
      <c r="J42" s="58">
        <f t="shared" si="2"/>
        <v>427.5</v>
      </c>
    </row>
    <row r="43" s="96" customFormat="1" ht="15.75" spans="1:10">
      <c r="A43" s="37" t="s">
        <v>995</v>
      </c>
      <c r="B43" s="38" t="s">
        <v>69</v>
      </c>
      <c r="C43" s="38" t="s">
        <v>996</v>
      </c>
      <c r="D43" s="39" t="s">
        <v>434</v>
      </c>
      <c r="E43" s="49" t="s">
        <v>435</v>
      </c>
      <c r="F43" s="50">
        <v>960084</v>
      </c>
      <c r="G43" s="134">
        <v>712.5</v>
      </c>
      <c r="H43" s="58">
        <f t="shared" si="0"/>
        <v>605.625</v>
      </c>
      <c r="I43" s="58">
        <f t="shared" si="1"/>
        <v>676.875</v>
      </c>
      <c r="J43" s="58">
        <f t="shared" si="2"/>
        <v>427.5</v>
      </c>
    </row>
    <row r="44" s="96" customFormat="1" ht="15.75" spans="1:10">
      <c r="A44" s="115" t="s">
        <v>997</v>
      </c>
      <c r="B44" s="116" t="s">
        <v>998</v>
      </c>
      <c r="C44" s="116" t="s">
        <v>999</v>
      </c>
      <c r="D44" s="117">
        <v>1.2</v>
      </c>
      <c r="E44" s="132">
        <v>30</v>
      </c>
      <c r="F44" s="133">
        <v>960143</v>
      </c>
      <c r="G44" s="58">
        <v>822</v>
      </c>
      <c r="H44" s="58">
        <f t="shared" si="0"/>
        <v>698.7</v>
      </c>
      <c r="I44" s="58">
        <f t="shared" si="1"/>
        <v>780.9</v>
      </c>
      <c r="J44" s="58">
        <f t="shared" si="2"/>
        <v>493.2</v>
      </c>
    </row>
    <row r="45" s="96" customFormat="1" ht="15.75" spans="1:10">
      <c r="A45" s="37" t="s">
        <v>1000</v>
      </c>
      <c r="B45" s="38" t="s">
        <v>1001</v>
      </c>
      <c r="C45" s="38" t="s">
        <v>999</v>
      </c>
      <c r="D45" s="39">
        <v>1.2</v>
      </c>
      <c r="E45" s="49">
        <v>30</v>
      </c>
      <c r="F45" s="50">
        <v>960145</v>
      </c>
      <c r="G45" s="134">
        <v>822</v>
      </c>
      <c r="H45" s="58">
        <f t="shared" si="0"/>
        <v>698.7</v>
      </c>
      <c r="I45" s="58">
        <f t="shared" si="1"/>
        <v>780.9</v>
      </c>
      <c r="J45" s="58">
        <f t="shared" si="2"/>
        <v>493.2</v>
      </c>
    </row>
    <row r="46" s="96" customFormat="1" ht="15.75" spans="1:10">
      <c r="A46" s="118" t="s">
        <v>1002</v>
      </c>
      <c r="B46" s="41" t="s">
        <v>105</v>
      </c>
      <c r="C46" s="41" t="s">
        <v>698</v>
      </c>
      <c r="D46" s="42">
        <v>1.4</v>
      </c>
      <c r="E46" s="52">
        <v>35</v>
      </c>
      <c r="F46" s="53">
        <v>969453</v>
      </c>
      <c r="G46" s="58">
        <v>1228</v>
      </c>
      <c r="H46" s="58">
        <f t="shared" si="0"/>
        <v>1043.8</v>
      </c>
      <c r="I46" s="58">
        <f t="shared" si="1"/>
        <v>1166.6</v>
      </c>
      <c r="J46" s="58">
        <f t="shared" si="2"/>
        <v>736.8</v>
      </c>
    </row>
    <row r="47" s="96" customFormat="1" ht="15.75" spans="1:10">
      <c r="A47" s="37" t="s">
        <v>1003</v>
      </c>
      <c r="B47" s="38" t="s">
        <v>493</v>
      </c>
      <c r="C47" s="38" t="s">
        <v>1004</v>
      </c>
      <c r="D47" s="39">
        <v>1.4</v>
      </c>
      <c r="E47" s="49">
        <v>35</v>
      </c>
      <c r="F47" s="50">
        <v>960559</v>
      </c>
      <c r="G47" s="134">
        <v>987</v>
      </c>
      <c r="H47" s="58">
        <f t="shared" si="0"/>
        <v>838.95</v>
      </c>
      <c r="I47" s="58">
        <f t="shared" si="1"/>
        <v>937.65</v>
      </c>
      <c r="J47" s="58">
        <f t="shared" si="2"/>
        <v>592.2</v>
      </c>
    </row>
    <row r="48" s="96" customFormat="1" ht="15.75" spans="1:10">
      <c r="A48" s="118" t="s">
        <v>1005</v>
      </c>
      <c r="B48" s="41" t="s">
        <v>733</v>
      </c>
      <c r="C48" s="41" t="s">
        <v>734</v>
      </c>
      <c r="D48" s="42">
        <v>1.6</v>
      </c>
      <c r="E48" s="52">
        <v>40</v>
      </c>
      <c r="F48" s="53">
        <v>969446</v>
      </c>
      <c r="G48" s="58">
        <v>1228</v>
      </c>
      <c r="H48" s="58">
        <f t="shared" si="0"/>
        <v>1043.8</v>
      </c>
      <c r="I48" s="58">
        <f t="shared" si="1"/>
        <v>1166.6</v>
      </c>
      <c r="J48" s="58">
        <f t="shared" si="2"/>
        <v>736.8</v>
      </c>
    </row>
    <row r="49" s="96" customFormat="1" ht="15.75" spans="1:10">
      <c r="A49" s="37" t="s">
        <v>1006</v>
      </c>
      <c r="B49" s="38" t="s">
        <v>482</v>
      </c>
      <c r="C49" s="38" t="s">
        <v>712</v>
      </c>
      <c r="D49" s="39">
        <v>1.6</v>
      </c>
      <c r="E49" s="49">
        <v>40</v>
      </c>
      <c r="F49" s="50">
        <v>960562</v>
      </c>
      <c r="G49" s="134">
        <v>987</v>
      </c>
      <c r="H49" s="58">
        <f t="shared" si="0"/>
        <v>838.95</v>
      </c>
      <c r="I49" s="58">
        <f t="shared" si="1"/>
        <v>937.65</v>
      </c>
      <c r="J49" s="58">
        <f t="shared" si="2"/>
        <v>592.2</v>
      </c>
    </row>
    <row r="50" s="96" customFormat="1" ht="15.75" spans="1:10">
      <c r="A50" s="118" t="s">
        <v>1007</v>
      </c>
      <c r="B50" s="41" t="s">
        <v>88</v>
      </c>
      <c r="C50" s="41" t="s">
        <v>698</v>
      </c>
      <c r="D50" s="42">
        <v>1.4</v>
      </c>
      <c r="E50" s="52">
        <v>35</v>
      </c>
      <c r="F50" s="53">
        <v>960141</v>
      </c>
      <c r="G50" s="58">
        <v>1086</v>
      </c>
      <c r="H50" s="58">
        <f t="shared" si="0"/>
        <v>923.1</v>
      </c>
      <c r="I50" s="58">
        <f t="shared" si="1"/>
        <v>1031.7</v>
      </c>
      <c r="J50" s="58">
        <f t="shared" si="2"/>
        <v>651.6</v>
      </c>
    </row>
    <row r="51" s="95" customFormat="1" ht="15.75" spans="1:10">
      <c r="A51" s="111" t="s">
        <v>248</v>
      </c>
      <c r="B51" s="112"/>
      <c r="C51" s="113"/>
      <c r="D51" s="114"/>
      <c r="E51" s="114"/>
      <c r="F51" s="130"/>
      <c r="G51" s="131"/>
      <c r="H51" s="58"/>
      <c r="I51" s="58"/>
      <c r="J51" s="58"/>
    </row>
    <row r="52" s="97" customFormat="1" ht="15.75" spans="1:10">
      <c r="A52" s="127" t="s">
        <v>1008</v>
      </c>
      <c r="B52" s="38" t="s">
        <v>51</v>
      </c>
      <c r="C52" s="49" t="s">
        <v>288</v>
      </c>
      <c r="D52" s="39">
        <v>1.2</v>
      </c>
      <c r="E52" s="49">
        <v>30</v>
      </c>
      <c r="F52" s="138">
        <v>960528</v>
      </c>
      <c r="G52" s="139">
        <v>1534.5</v>
      </c>
      <c r="H52" s="58">
        <f t="shared" si="0"/>
        <v>1304.325</v>
      </c>
      <c r="I52" s="58">
        <f t="shared" si="1"/>
        <v>1457.775</v>
      </c>
      <c r="J52" s="58">
        <f t="shared" si="2"/>
        <v>920.7</v>
      </c>
    </row>
    <row r="53" s="97" customFormat="1" ht="15.75" spans="1:10">
      <c r="A53" s="40" t="s">
        <v>1009</v>
      </c>
      <c r="B53" s="41" t="s">
        <v>691</v>
      </c>
      <c r="C53" s="52" t="s">
        <v>288</v>
      </c>
      <c r="D53" s="42">
        <v>1.2</v>
      </c>
      <c r="E53" s="52">
        <v>30</v>
      </c>
      <c r="F53" s="140">
        <v>960134</v>
      </c>
      <c r="G53" s="141">
        <v>811.5</v>
      </c>
      <c r="H53" s="58">
        <f t="shared" si="0"/>
        <v>689.775</v>
      </c>
      <c r="I53" s="58">
        <f t="shared" si="1"/>
        <v>770.925</v>
      </c>
      <c r="J53" s="58">
        <f t="shared" si="2"/>
        <v>486.9</v>
      </c>
    </row>
    <row r="54" s="95" customFormat="1" ht="15.75" spans="1:10">
      <c r="A54" s="111" t="s">
        <v>261</v>
      </c>
      <c r="B54" s="112"/>
      <c r="C54" s="113"/>
      <c r="D54" s="114"/>
      <c r="E54" s="114"/>
      <c r="F54" s="130"/>
      <c r="G54" s="131"/>
      <c r="H54" s="58"/>
      <c r="I54" s="58"/>
      <c r="J54" s="58"/>
    </row>
    <row r="55" s="96" customFormat="1" ht="15.75" spans="1:10">
      <c r="A55" s="118" t="s">
        <v>1010</v>
      </c>
      <c r="B55" s="41" t="s">
        <v>1011</v>
      </c>
      <c r="C55" s="41" t="s">
        <v>288</v>
      </c>
      <c r="D55" s="42">
        <v>1.4</v>
      </c>
      <c r="E55" s="52">
        <v>35</v>
      </c>
      <c r="F55" s="53">
        <v>960351</v>
      </c>
      <c r="G55" s="58">
        <v>636</v>
      </c>
      <c r="H55" s="58">
        <f t="shared" si="0"/>
        <v>540.6</v>
      </c>
      <c r="I55" s="58">
        <f t="shared" si="1"/>
        <v>604.2</v>
      </c>
      <c r="J55" s="58">
        <f t="shared" si="2"/>
        <v>381.6</v>
      </c>
    </row>
    <row r="56" s="96" customFormat="1" ht="15.75" spans="1:10">
      <c r="A56" s="37" t="s">
        <v>1012</v>
      </c>
      <c r="B56" s="38" t="s">
        <v>185</v>
      </c>
      <c r="C56" s="38" t="s">
        <v>288</v>
      </c>
      <c r="D56" s="39">
        <v>1.4</v>
      </c>
      <c r="E56" s="49">
        <v>35</v>
      </c>
      <c r="F56" s="50">
        <v>960157</v>
      </c>
      <c r="G56" s="134">
        <v>832.5</v>
      </c>
      <c r="H56" s="58">
        <f t="shared" si="0"/>
        <v>707.625</v>
      </c>
      <c r="I56" s="58">
        <f t="shared" si="1"/>
        <v>790.875</v>
      </c>
      <c r="J56" s="58">
        <f t="shared" si="2"/>
        <v>499.5</v>
      </c>
    </row>
    <row r="57" s="96" customFormat="1" ht="15.75" spans="1:10">
      <c r="A57" s="118" t="s">
        <v>1013</v>
      </c>
      <c r="B57" s="41" t="s">
        <v>1014</v>
      </c>
      <c r="C57" s="41" t="s">
        <v>288</v>
      </c>
      <c r="D57" s="42">
        <v>1.4</v>
      </c>
      <c r="E57" s="52">
        <v>35</v>
      </c>
      <c r="F57" s="53">
        <v>969001</v>
      </c>
      <c r="G57" s="58">
        <v>855</v>
      </c>
      <c r="H57" s="58">
        <f t="shared" si="0"/>
        <v>726.75</v>
      </c>
      <c r="I57" s="58">
        <f t="shared" si="1"/>
        <v>812.25</v>
      </c>
      <c r="J57" s="58">
        <f t="shared" si="2"/>
        <v>513</v>
      </c>
    </row>
    <row r="58" s="95" customFormat="1" ht="15.75" spans="1:10">
      <c r="A58" s="111" t="s">
        <v>266</v>
      </c>
      <c r="B58" s="112"/>
      <c r="C58" s="113"/>
      <c r="D58" s="114"/>
      <c r="E58" s="114"/>
      <c r="F58" s="130"/>
      <c r="G58" s="131"/>
      <c r="H58" s="58"/>
      <c r="I58" s="58"/>
      <c r="J58" s="58"/>
    </row>
    <row r="59" s="96" customFormat="1" ht="15.75" spans="1:10">
      <c r="A59" s="115" t="s">
        <v>1015</v>
      </c>
      <c r="B59" s="116" t="s">
        <v>860</v>
      </c>
      <c r="C59" s="116" t="s">
        <v>288</v>
      </c>
      <c r="D59" s="117">
        <v>1.5748031496063</v>
      </c>
      <c r="E59" s="132">
        <v>40</v>
      </c>
      <c r="F59" s="133">
        <v>960220</v>
      </c>
      <c r="G59" s="58">
        <v>537.5</v>
      </c>
      <c r="H59" s="58">
        <f t="shared" si="0"/>
        <v>456.875</v>
      </c>
      <c r="I59" s="58">
        <f t="shared" si="1"/>
        <v>510.625</v>
      </c>
      <c r="J59" s="58">
        <f t="shared" si="2"/>
        <v>322.5</v>
      </c>
    </row>
    <row r="60" s="96" customFormat="1" ht="15.75" spans="1:10">
      <c r="A60" s="37" t="s">
        <v>1016</v>
      </c>
      <c r="B60" s="38" t="s">
        <v>860</v>
      </c>
      <c r="C60" s="38" t="s">
        <v>288</v>
      </c>
      <c r="D60" s="39">
        <v>2.16535433070866</v>
      </c>
      <c r="E60" s="49">
        <v>55</v>
      </c>
      <c r="F60" s="50">
        <v>960241</v>
      </c>
      <c r="G60" s="134">
        <v>537.5</v>
      </c>
      <c r="H60" s="58">
        <f t="shared" si="0"/>
        <v>456.875</v>
      </c>
      <c r="I60" s="58">
        <f t="shared" si="1"/>
        <v>510.625</v>
      </c>
      <c r="J60" s="58">
        <f t="shared" si="2"/>
        <v>322.5</v>
      </c>
    </row>
    <row r="61" s="96" customFormat="1" ht="15.75" spans="1:10">
      <c r="A61" s="118" t="s">
        <v>1017</v>
      </c>
      <c r="B61" s="41" t="s">
        <v>862</v>
      </c>
      <c r="C61" s="41" t="s">
        <v>288</v>
      </c>
      <c r="D61" s="42">
        <v>1.6</v>
      </c>
      <c r="E61" s="52">
        <v>40</v>
      </c>
      <c r="F61" s="53">
        <v>960223</v>
      </c>
      <c r="G61" s="58">
        <v>537.5</v>
      </c>
      <c r="H61" s="58">
        <f t="shared" si="0"/>
        <v>456.875</v>
      </c>
      <c r="I61" s="58">
        <f t="shared" si="1"/>
        <v>510.625</v>
      </c>
      <c r="J61" s="58">
        <f t="shared" si="2"/>
        <v>322.5</v>
      </c>
    </row>
    <row r="62" s="96" customFormat="1" ht="15.75" spans="1:10">
      <c r="A62" s="37" t="s">
        <v>1018</v>
      </c>
      <c r="B62" s="38" t="s">
        <v>877</v>
      </c>
      <c r="C62" s="38" t="s">
        <v>321</v>
      </c>
      <c r="D62" s="39">
        <v>1.6</v>
      </c>
      <c r="E62" s="49">
        <v>40</v>
      </c>
      <c r="F62" s="50">
        <v>960219</v>
      </c>
      <c r="G62" s="134">
        <v>537.5</v>
      </c>
      <c r="H62" s="58">
        <f t="shared" si="0"/>
        <v>456.875</v>
      </c>
      <c r="I62" s="58">
        <f t="shared" si="1"/>
        <v>510.625</v>
      </c>
      <c r="J62" s="58">
        <f t="shared" si="2"/>
        <v>322.5</v>
      </c>
    </row>
    <row r="63" s="96" customFormat="1" ht="15.75" spans="1:10">
      <c r="A63" s="115" t="s">
        <v>1019</v>
      </c>
      <c r="B63" s="116" t="s">
        <v>877</v>
      </c>
      <c r="C63" s="116" t="s">
        <v>878</v>
      </c>
      <c r="D63" s="117">
        <v>1.6</v>
      </c>
      <c r="E63" s="132">
        <v>40</v>
      </c>
      <c r="F63" s="133">
        <v>960101</v>
      </c>
      <c r="G63" s="58">
        <v>537.5</v>
      </c>
      <c r="H63" s="58">
        <f t="shared" si="0"/>
        <v>456.875</v>
      </c>
      <c r="I63" s="58">
        <f t="shared" si="1"/>
        <v>510.625</v>
      </c>
      <c r="J63" s="58">
        <f t="shared" si="2"/>
        <v>322.5</v>
      </c>
    </row>
    <row r="64" s="96" customFormat="1" ht="15.75" spans="1:10">
      <c r="A64" s="37" t="s">
        <v>1020</v>
      </c>
      <c r="B64" s="38" t="s">
        <v>882</v>
      </c>
      <c r="C64" s="38" t="s">
        <v>288</v>
      </c>
      <c r="D64" s="39">
        <v>1.37795275590551</v>
      </c>
      <c r="E64" s="49">
        <v>35</v>
      </c>
      <c r="F64" s="50">
        <v>960228</v>
      </c>
      <c r="G64" s="134">
        <v>537.5</v>
      </c>
      <c r="H64" s="58">
        <f t="shared" si="0"/>
        <v>456.875</v>
      </c>
      <c r="I64" s="58">
        <f t="shared" si="1"/>
        <v>510.625</v>
      </c>
      <c r="J64" s="58">
        <f t="shared" si="2"/>
        <v>322.5</v>
      </c>
    </row>
    <row r="65" s="96" customFormat="1" ht="15.75" spans="1:10">
      <c r="A65" s="118" t="s">
        <v>1021</v>
      </c>
      <c r="B65" s="41" t="s">
        <v>886</v>
      </c>
      <c r="C65" s="41" t="s">
        <v>1022</v>
      </c>
      <c r="D65" s="42" t="s">
        <v>434</v>
      </c>
      <c r="E65" s="52" t="s">
        <v>435</v>
      </c>
      <c r="F65" s="53">
        <v>960100</v>
      </c>
      <c r="G65" s="58">
        <v>537.5</v>
      </c>
      <c r="H65" s="58">
        <f t="shared" si="0"/>
        <v>456.875</v>
      </c>
      <c r="I65" s="58">
        <f t="shared" si="1"/>
        <v>510.625</v>
      </c>
      <c r="J65" s="58">
        <f t="shared" si="2"/>
        <v>322.5</v>
      </c>
    </row>
    <row r="66" s="96" customFormat="1" ht="15.75" spans="1:10">
      <c r="A66" s="37" t="s">
        <v>1023</v>
      </c>
      <c r="B66" s="38" t="s">
        <v>889</v>
      </c>
      <c r="C66" s="38" t="s">
        <v>890</v>
      </c>
      <c r="D66" s="39">
        <v>1.37795275590551</v>
      </c>
      <c r="E66" s="49">
        <v>35</v>
      </c>
      <c r="F66" s="50">
        <v>960226</v>
      </c>
      <c r="G66" s="134">
        <v>537.5</v>
      </c>
      <c r="H66" s="58">
        <f t="shared" si="0"/>
        <v>456.875</v>
      </c>
      <c r="I66" s="58">
        <f t="shared" si="1"/>
        <v>510.625</v>
      </c>
      <c r="J66" s="58">
        <f t="shared" si="2"/>
        <v>322.5</v>
      </c>
    </row>
    <row r="67" s="96" customFormat="1" ht="15.75" spans="1:10">
      <c r="A67" s="118" t="s">
        <v>1024</v>
      </c>
      <c r="B67" s="41" t="s">
        <v>795</v>
      </c>
      <c r="C67" s="41" t="s">
        <v>884</v>
      </c>
      <c r="D67" s="42">
        <v>1.37795275590551</v>
      </c>
      <c r="E67" s="52">
        <v>35</v>
      </c>
      <c r="F67" s="53">
        <v>960120</v>
      </c>
      <c r="G67" s="58">
        <v>537.5</v>
      </c>
      <c r="H67" s="58">
        <f t="shared" si="0"/>
        <v>456.875</v>
      </c>
      <c r="I67" s="58">
        <f t="shared" si="1"/>
        <v>510.625</v>
      </c>
      <c r="J67" s="58">
        <f t="shared" si="2"/>
        <v>322.5</v>
      </c>
    </row>
    <row r="68" s="96" customFormat="1" ht="15.75" spans="1:10">
      <c r="A68" s="37" t="s">
        <v>1025</v>
      </c>
      <c r="B68" s="38" t="s">
        <v>145</v>
      </c>
      <c r="C68" s="38" t="s">
        <v>893</v>
      </c>
      <c r="D68" s="39">
        <v>1.37795275590551</v>
      </c>
      <c r="E68" s="49">
        <v>35</v>
      </c>
      <c r="F68" s="50">
        <v>960234</v>
      </c>
      <c r="G68" s="134">
        <v>537.5</v>
      </c>
      <c r="H68" s="58">
        <f t="shared" ref="H68:H86" si="3">G68*0.85</f>
        <v>456.875</v>
      </c>
      <c r="I68" s="58">
        <f t="shared" ref="I68:I86" si="4">G68*0.95</f>
        <v>510.625</v>
      </c>
      <c r="J68" s="58">
        <f t="shared" ref="J68:J86" si="5">G68*0.6</f>
        <v>322.5</v>
      </c>
    </row>
    <row r="69" s="96" customFormat="1" ht="15.75" spans="1:10">
      <c r="A69" s="118" t="s">
        <v>1026</v>
      </c>
      <c r="B69" s="41" t="s">
        <v>145</v>
      </c>
      <c r="C69" s="41" t="s">
        <v>895</v>
      </c>
      <c r="D69" s="42">
        <v>2</v>
      </c>
      <c r="E69" s="52">
        <v>50</v>
      </c>
      <c r="F69" s="53">
        <v>960249</v>
      </c>
      <c r="G69" s="58">
        <v>537.5</v>
      </c>
      <c r="H69" s="58">
        <f t="shared" si="3"/>
        <v>456.875</v>
      </c>
      <c r="I69" s="58">
        <f t="shared" si="4"/>
        <v>510.625</v>
      </c>
      <c r="J69" s="58">
        <f t="shared" si="5"/>
        <v>322.5</v>
      </c>
    </row>
    <row r="70" s="96" customFormat="1" ht="15.75" spans="1:10">
      <c r="A70" s="115" t="s">
        <v>1027</v>
      </c>
      <c r="B70" s="116" t="s">
        <v>145</v>
      </c>
      <c r="C70" s="116" t="s">
        <v>1028</v>
      </c>
      <c r="D70" s="117" t="s">
        <v>1029</v>
      </c>
      <c r="E70" s="132" t="s">
        <v>966</v>
      </c>
      <c r="F70" s="133">
        <v>960231</v>
      </c>
      <c r="G70" s="58">
        <v>537.5</v>
      </c>
      <c r="H70" s="58">
        <f t="shared" si="3"/>
        <v>456.875</v>
      </c>
      <c r="I70" s="58">
        <f t="shared" si="4"/>
        <v>510.625</v>
      </c>
      <c r="J70" s="58">
        <f t="shared" si="5"/>
        <v>322.5</v>
      </c>
    </row>
    <row r="71" s="96" customFormat="1" ht="15.75" spans="1:10">
      <c r="A71" s="37" t="s">
        <v>1030</v>
      </c>
      <c r="B71" s="38" t="s">
        <v>538</v>
      </c>
      <c r="C71" s="38" t="s">
        <v>893</v>
      </c>
      <c r="D71" s="39">
        <v>1.5748031496063</v>
      </c>
      <c r="E71" s="49">
        <v>40</v>
      </c>
      <c r="F71" s="50">
        <v>960122</v>
      </c>
      <c r="G71" s="134">
        <v>537.5</v>
      </c>
      <c r="H71" s="58">
        <f t="shared" si="3"/>
        <v>456.875</v>
      </c>
      <c r="I71" s="58">
        <f t="shared" si="4"/>
        <v>510.625</v>
      </c>
      <c r="J71" s="58">
        <f t="shared" si="5"/>
        <v>322.5</v>
      </c>
    </row>
    <row r="72" s="96" customFormat="1" ht="15.75" spans="1:10">
      <c r="A72" s="118" t="s">
        <v>1031</v>
      </c>
      <c r="B72" s="41" t="s">
        <v>538</v>
      </c>
      <c r="C72" s="41" t="s">
        <v>895</v>
      </c>
      <c r="D72" s="42">
        <v>2</v>
      </c>
      <c r="E72" s="52">
        <v>50</v>
      </c>
      <c r="F72" s="53">
        <v>960250</v>
      </c>
      <c r="G72" s="58">
        <v>537.5</v>
      </c>
      <c r="H72" s="58">
        <f t="shared" si="3"/>
        <v>456.875</v>
      </c>
      <c r="I72" s="58">
        <f t="shared" si="4"/>
        <v>510.625</v>
      </c>
      <c r="J72" s="58">
        <f t="shared" si="5"/>
        <v>322.5</v>
      </c>
    </row>
    <row r="73" s="96" customFormat="1" ht="15.75" spans="1:10">
      <c r="A73" s="37" t="s">
        <v>1031</v>
      </c>
      <c r="B73" s="38" t="s">
        <v>538</v>
      </c>
      <c r="C73" s="38" t="s">
        <v>1028</v>
      </c>
      <c r="D73" s="39" t="s">
        <v>1029</v>
      </c>
      <c r="E73" s="49" t="s">
        <v>966</v>
      </c>
      <c r="F73" s="50">
        <v>960232</v>
      </c>
      <c r="G73" s="134">
        <v>537.5</v>
      </c>
      <c r="H73" s="58">
        <f t="shared" si="3"/>
        <v>456.875</v>
      </c>
      <c r="I73" s="58">
        <f t="shared" si="4"/>
        <v>510.625</v>
      </c>
      <c r="J73" s="58">
        <f t="shared" si="5"/>
        <v>322.5</v>
      </c>
    </row>
    <row r="74" s="96" customFormat="1" ht="15.75" spans="1:10">
      <c r="A74" s="115" t="s">
        <v>1032</v>
      </c>
      <c r="B74" s="116" t="s">
        <v>667</v>
      </c>
      <c r="C74" s="116" t="s">
        <v>1033</v>
      </c>
      <c r="D74" s="117">
        <v>1.8</v>
      </c>
      <c r="E74" s="132">
        <v>45</v>
      </c>
      <c r="F74" s="133">
        <v>960279</v>
      </c>
      <c r="G74" s="58">
        <v>756</v>
      </c>
      <c r="H74" s="58">
        <f t="shared" si="3"/>
        <v>642.6</v>
      </c>
      <c r="I74" s="58">
        <f t="shared" si="4"/>
        <v>718.2</v>
      </c>
      <c r="J74" s="58">
        <f t="shared" si="5"/>
        <v>453.6</v>
      </c>
    </row>
    <row r="75" s="96" customFormat="1" ht="15.75" spans="1:10">
      <c r="A75" s="37" t="s">
        <v>1032</v>
      </c>
      <c r="B75" s="38" t="s">
        <v>667</v>
      </c>
      <c r="C75" s="38" t="s">
        <v>1033</v>
      </c>
      <c r="D75" s="39">
        <v>1.4</v>
      </c>
      <c r="E75" s="49">
        <v>35</v>
      </c>
      <c r="F75" s="50">
        <v>960277</v>
      </c>
      <c r="G75" s="134">
        <v>756</v>
      </c>
      <c r="H75" s="58">
        <f t="shared" si="3"/>
        <v>642.6</v>
      </c>
      <c r="I75" s="58">
        <f t="shared" si="4"/>
        <v>718.2</v>
      </c>
      <c r="J75" s="58">
        <f t="shared" si="5"/>
        <v>453.6</v>
      </c>
    </row>
    <row r="76" s="96" customFormat="1" ht="15.75" spans="1:10">
      <c r="A76" s="118" t="s">
        <v>1034</v>
      </c>
      <c r="B76" s="41" t="s">
        <v>667</v>
      </c>
      <c r="C76" s="41" t="s">
        <v>1033</v>
      </c>
      <c r="D76" s="42">
        <v>2.2</v>
      </c>
      <c r="E76" s="52">
        <v>55</v>
      </c>
      <c r="F76" s="53">
        <v>960287</v>
      </c>
      <c r="G76" s="58">
        <v>756</v>
      </c>
      <c r="H76" s="58">
        <f t="shared" si="3"/>
        <v>642.6</v>
      </c>
      <c r="I76" s="58">
        <f t="shared" si="4"/>
        <v>718.2</v>
      </c>
      <c r="J76" s="58">
        <f t="shared" si="5"/>
        <v>453.6</v>
      </c>
    </row>
    <row r="77" s="96" customFormat="1" ht="15.75" spans="1:10">
      <c r="A77" s="118" t="s">
        <v>1035</v>
      </c>
      <c r="B77" s="41" t="s">
        <v>145</v>
      </c>
      <c r="C77" s="41" t="s">
        <v>1036</v>
      </c>
      <c r="D77" s="42">
        <v>1.5748031496063</v>
      </c>
      <c r="E77" s="52">
        <v>40</v>
      </c>
      <c r="F77" s="53">
        <v>960221</v>
      </c>
      <c r="G77" s="58">
        <v>537.5</v>
      </c>
      <c r="H77" s="58">
        <f t="shared" si="3"/>
        <v>456.875</v>
      </c>
      <c r="I77" s="58">
        <f t="shared" si="4"/>
        <v>510.625</v>
      </c>
      <c r="J77" s="58">
        <f t="shared" si="5"/>
        <v>322.5</v>
      </c>
    </row>
    <row r="78" s="96" customFormat="1" ht="15.75" spans="1:10">
      <c r="A78" s="37" t="s">
        <v>903</v>
      </c>
      <c r="B78" s="38" t="s">
        <v>145</v>
      </c>
      <c r="C78" s="38" t="s">
        <v>893</v>
      </c>
      <c r="D78" s="39">
        <v>1.5748031496063</v>
      </c>
      <c r="E78" s="49">
        <v>40</v>
      </c>
      <c r="F78" s="50">
        <v>960222</v>
      </c>
      <c r="G78" s="134">
        <v>537.5</v>
      </c>
      <c r="H78" s="58">
        <f t="shared" si="3"/>
        <v>456.875</v>
      </c>
      <c r="I78" s="58">
        <f t="shared" si="4"/>
        <v>510.625</v>
      </c>
      <c r="J78" s="58">
        <f t="shared" si="5"/>
        <v>322.5</v>
      </c>
    </row>
    <row r="79" s="96" customFormat="1" ht="15.75" spans="1:10">
      <c r="A79" s="118" t="s">
        <v>1037</v>
      </c>
      <c r="B79" s="41" t="s">
        <v>145</v>
      </c>
      <c r="C79" s="41" t="s">
        <v>1038</v>
      </c>
      <c r="D79" s="42" t="s">
        <v>1029</v>
      </c>
      <c r="E79" s="52" t="s">
        <v>966</v>
      </c>
      <c r="F79" s="53">
        <v>960076</v>
      </c>
      <c r="G79" s="58">
        <v>537.5</v>
      </c>
      <c r="H79" s="58">
        <f t="shared" si="3"/>
        <v>456.875</v>
      </c>
      <c r="I79" s="58">
        <f t="shared" si="4"/>
        <v>510.625</v>
      </c>
      <c r="J79" s="58">
        <f t="shared" si="5"/>
        <v>322.5</v>
      </c>
    </row>
    <row r="80" s="96" customFormat="1" ht="15.75" spans="1:10">
      <c r="A80" s="115" t="s">
        <v>1039</v>
      </c>
      <c r="B80" s="116" t="s">
        <v>145</v>
      </c>
      <c r="C80" s="116" t="s">
        <v>1036</v>
      </c>
      <c r="D80" s="117">
        <v>1.5748031496063</v>
      </c>
      <c r="E80" s="132">
        <v>40</v>
      </c>
      <c r="F80" s="133">
        <v>960236</v>
      </c>
      <c r="G80" s="58">
        <v>537.5</v>
      </c>
      <c r="H80" s="58">
        <f t="shared" si="3"/>
        <v>456.875</v>
      </c>
      <c r="I80" s="58">
        <f t="shared" si="4"/>
        <v>510.625</v>
      </c>
      <c r="J80" s="58">
        <f t="shared" si="5"/>
        <v>322.5</v>
      </c>
    </row>
    <row r="81" s="96" customFormat="1" ht="15.75" spans="1:10">
      <c r="A81" s="37" t="s">
        <v>1040</v>
      </c>
      <c r="B81" s="38" t="s">
        <v>1041</v>
      </c>
      <c r="C81" s="38" t="s">
        <v>1033</v>
      </c>
      <c r="D81" s="39">
        <v>1.4</v>
      </c>
      <c r="E81" s="49">
        <v>35</v>
      </c>
      <c r="F81" s="50">
        <v>960277</v>
      </c>
      <c r="G81" s="134">
        <v>756</v>
      </c>
      <c r="H81" s="58">
        <f t="shared" si="3"/>
        <v>642.6</v>
      </c>
      <c r="I81" s="58">
        <f t="shared" si="4"/>
        <v>718.2</v>
      </c>
      <c r="J81" s="58">
        <f t="shared" si="5"/>
        <v>453.6</v>
      </c>
    </row>
    <row r="82" s="96" customFormat="1" ht="15.75" spans="1:10">
      <c r="A82" s="118" t="s">
        <v>1042</v>
      </c>
      <c r="B82" s="41" t="s">
        <v>149</v>
      </c>
      <c r="C82" s="41" t="s">
        <v>930</v>
      </c>
      <c r="D82" s="42">
        <v>1.6</v>
      </c>
      <c r="E82" s="52">
        <v>40</v>
      </c>
      <c r="F82" s="53">
        <v>960198</v>
      </c>
      <c r="G82" s="58">
        <v>756</v>
      </c>
      <c r="H82" s="58">
        <f t="shared" si="3"/>
        <v>642.6</v>
      </c>
      <c r="I82" s="58">
        <f t="shared" si="4"/>
        <v>718.2</v>
      </c>
      <c r="J82" s="58">
        <f t="shared" si="5"/>
        <v>453.6</v>
      </c>
    </row>
    <row r="83" s="96" customFormat="1" ht="15.75" spans="1:10">
      <c r="A83" s="37" t="s">
        <v>1043</v>
      </c>
      <c r="B83" s="38" t="s">
        <v>149</v>
      </c>
      <c r="C83" s="38" t="s">
        <v>924</v>
      </c>
      <c r="D83" s="39">
        <v>1.6</v>
      </c>
      <c r="E83" s="49">
        <v>40</v>
      </c>
      <c r="F83" s="50">
        <v>960200</v>
      </c>
      <c r="G83" s="134">
        <v>756</v>
      </c>
      <c r="H83" s="58">
        <f t="shared" si="3"/>
        <v>642.6</v>
      </c>
      <c r="I83" s="58">
        <f t="shared" si="4"/>
        <v>718.2</v>
      </c>
      <c r="J83" s="58">
        <f t="shared" si="5"/>
        <v>453.6</v>
      </c>
    </row>
    <row r="84" s="96" customFormat="1" ht="15.75" spans="1:10">
      <c r="A84" s="115" t="s">
        <v>1044</v>
      </c>
      <c r="B84" s="116" t="s">
        <v>871</v>
      </c>
      <c r="C84" s="116" t="s">
        <v>1045</v>
      </c>
      <c r="D84" s="117">
        <v>1.37795275590551</v>
      </c>
      <c r="E84" s="132">
        <v>35</v>
      </c>
      <c r="F84" s="133">
        <v>960217</v>
      </c>
      <c r="G84" s="58">
        <v>537.5</v>
      </c>
      <c r="H84" s="58">
        <f t="shared" si="3"/>
        <v>456.875</v>
      </c>
      <c r="I84" s="58">
        <f t="shared" si="4"/>
        <v>510.625</v>
      </c>
      <c r="J84" s="58">
        <f t="shared" si="5"/>
        <v>322.5</v>
      </c>
    </row>
    <row r="85" s="96" customFormat="1" ht="15.75" spans="1:10">
      <c r="A85" s="37" t="s">
        <v>1046</v>
      </c>
      <c r="B85" s="38" t="s">
        <v>871</v>
      </c>
      <c r="C85" s="38" t="s">
        <v>1045</v>
      </c>
      <c r="D85" s="39">
        <v>1.37795275590551</v>
      </c>
      <c r="E85" s="49">
        <v>35</v>
      </c>
      <c r="F85" s="50">
        <v>960216</v>
      </c>
      <c r="G85" s="134">
        <v>537.5</v>
      </c>
      <c r="H85" s="58">
        <f t="shared" si="3"/>
        <v>456.875</v>
      </c>
      <c r="I85" s="58">
        <f t="shared" si="4"/>
        <v>510.625</v>
      </c>
      <c r="J85" s="58">
        <f t="shared" si="5"/>
        <v>322.5</v>
      </c>
    </row>
    <row r="86" s="96" customFormat="1" ht="15.75" spans="1:10">
      <c r="A86" s="118" t="s">
        <v>1047</v>
      </c>
      <c r="B86" s="41" t="s">
        <v>281</v>
      </c>
      <c r="C86" s="41" t="s">
        <v>1033</v>
      </c>
      <c r="D86" s="42">
        <v>1.4</v>
      </c>
      <c r="E86" s="52">
        <v>35</v>
      </c>
      <c r="F86" s="140">
        <v>960209</v>
      </c>
      <c r="G86" s="58">
        <v>756</v>
      </c>
      <c r="H86" s="58">
        <f t="shared" si="3"/>
        <v>642.6</v>
      </c>
      <c r="I86" s="58">
        <f t="shared" si="4"/>
        <v>718.2</v>
      </c>
      <c r="J86" s="58">
        <f t="shared" si="5"/>
        <v>453.6</v>
      </c>
    </row>
    <row r="87" s="98" customFormat="1" customHeight="1" spans="1:10">
      <c r="A87" s="142"/>
      <c r="B87" s="101"/>
      <c r="C87" s="102"/>
      <c r="D87" s="103"/>
      <c r="E87" s="104"/>
      <c r="F87" s="105"/>
      <c r="G87" s="146"/>
      <c r="H87" s="147"/>
      <c r="I87" s="147"/>
      <c r="J87" s="147"/>
    </row>
    <row r="88" s="99" customFormat="1" customHeight="1" spans="1:10">
      <c r="A88" s="143"/>
      <c r="B88" s="101"/>
      <c r="C88" s="144"/>
      <c r="D88" s="145"/>
      <c r="E88" s="148"/>
      <c r="F88" s="149"/>
      <c r="G88" s="66"/>
      <c r="H88" s="147"/>
      <c r="I88" s="147"/>
      <c r="J88" s="147"/>
    </row>
    <row r="89" s="98" customFormat="1" customHeight="1" spans="1:10">
      <c r="A89" s="100"/>
      <c r="B89" s="101"/>
      <c r="C89" s="102"/>
      <c r="D89" s="103"/>
      <c r="E89" s="150"/>
      <c r="F89" s="151"/>
      <c r="G89" s="93"/>
      <c r="H89" s="147"/>
      <c r="I89" s="147"/>
      <c r="J89" s="147"/>
    </row>
  </sheetData>
  <autoFilter ref="A1:J89">
    <extLst/>
  </autoFilter>
  <conditionalFormatting sqref="A235">
    <cfRule type="expression" dxfId="0" priority="43" stopIfTrue="1">
      <formula>LEFT($A235,3)="xxx"</formula>
    </cfRule>
    <cfRule type="expression" dxfId="1" priority="44" stopIfTrue="1">
      <formula>LEFT($A235,3)="###"</formula>
    </cfRule>
  </conditionalFormatting>
  <conditionalFormatting sqref="A237">
    <cfRule type="expression" dxfId="0" priority="45" stopIfTrue="1">
      <formula>LEFT($A237,3)="xxx"</formula>
    </cfRule>
    <cfRule type="expression" dxfId="1" priority="46" stopIfTrue="1">
      <formula>LEFT($A237,3)="###"</formula>
    </cfRule>
  </conditionalFormatting>
  <conditionalFormatting sqref="A189:A190">
    <cfRule type="expression" dxfId="0" priority="41" stopIfTrue="1">
      <formula>LEFT($A189,3)="xxx"</formula>
    </cfRule>
    <cfRule type="expression" dxfId="1" priority="42" stopIfTrue="1">
      <formula>LEFT($A189,3)="###"</formula>
    </cfRule>
  </conditionalFormatting>
  <printOptions horizontalCentered="1"/>
  <pageMargins left="0.25" right="0.25" top="0.75" bottom="0.75" header="0.3" footer="0.3"/>
  <pageSetup paperSize="1" scale="79" fitToHeight="3" pageOrder="overThenDown" orientation="portrait"/>
  <headerFooter alignWithMargins="0">
    <oddHeader>&amp;C&amp;"Arial,Bold"&amp;14Club Lowering Suspension Kits
</oddHeader>
    <oddFooter>&amp;L&amp;9Subject to possible technical revisions, price changes
Reserves the right to change product specifications. 
We do not assume liability for misprint.&amp;CPage &amp;P&amp;R*  Indicates Updated Year </oddFooter>
  </headerFooter>
  <rowBreaks count="1" manualBreakCount="1">
    <brk id="50" max="6" man="1"/>
  </rowBreak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44"/>
  <sheetViews>
    <sheetView topLeftCell="A19" workbookViewId="0">
      <selection activeCell="G42" sqref="G42:I42"/>
    </sheetView>
  </sheetViews>
  <sheetFormatPr defaultColWidth="8.37333333333333" defaultRowHeight="12.75" customHeight="1"/>
  <cols>
    <col min="1" max="1" width="53.1266666666667" style="64" customWidth="1"/>
    <col min="2" max="2" width="11.2533333333333" style="65" customWidth="1"/>
    <col min="3" max="3" width="6.25333333333333" style="64" customWidth="1"/>
    <col min="4" max="4" width="6" style="64" customWidth="1"/>
    <col min="5" max="5" width="7.87333333333333" style="66" customWidth="1"/>
    <col min="6" max="9" width="9.37333333333333" style="66" customWidth="1"/>
    <col min="10" max="16384" width="8.37333333333333" style="67"/>
  </cols>
  <sheetData>
    <row r="1" s="59" customFormat="1" ht="51" customHeight="1" spans="1:9">
      <c r="A1" s="68" t="s">
        <v>192</v>
      </c>
      <c r="B1" s="69" t="s">
        <v>34</v>
      </c>
      <c r="C1" s="68" t="s">
        <v>947</v>
      </c>
      <c r="D1" s="68" t="s">
        <v>37</v>
      </c>
      <c r="E1" s="68" t="s">
        <v>194</v>
      </c>
      <c r="F1" s="68" t="s">
        <v>38</v>
      </c>
      <c r="G1" s="68" t="s">
        <v>39</v>
      </c>
      <c r="H1" s="68" t="s">
        <v>195</v>
      </c>
      <c r="I1" s="68" t="s">
        <v>196</v>
      </c>
    </row>
    <row r="2" s="60" customFormat="1" ht="15" customHeight="1" spans="1:9">
      <c r="A2" s="70" t="s">
        <v>40</v>
      </c>
      <c r="B2" s="71"/>
      <c r="C2" s="71"/>
      <c r="D2" s="71"/>
      <c r="E2" s="71"/>
      <c r="F2" s="84"/>
      <c r="G2" s="70"/>
      <c r="H2" s="71"/>
      <c r="I2" s="71"/>
    </row>
    <row r="3" s="61" customFormat="1" ht="15" customHeight="1" spans="1:9">
      <c r="A3" s="72" t="s">
        <v>1048</v>
      </c>
      <c r="B3" s="73" t="s">
        <v>96</v>
      </c>
      <c r="C3" s="74">
        <v>1.6</v>
      </c>
      <c r="D3" s="75">
        <v>40</v>
      </c>
      <c r="E3" s="85">
        <v>949907</v>
      </c>
      <c r="F3" s="86">
        <v>1956</v>
      </c>
      <c r="G3" s="87">
        <f>F3*0.7</f>
        <v>1369.2</v>
      </c>
      <c r="H3" s="87">
        <f>F3*0.8</f>
        <v>1564.8</v>
      </c>
      <c r="I3" s="87">
        <f>F3*0.6</f>
        <v>1173.6</v>
      </c>
    </row>
    <row r="4" s="61" customFormat="1" ht="15" customHeight="1" spans="1:9">
      <c r="A4" s="76" t="s">
        <v>1049</v>
      </c>
      <c r="B4" s="77" t="s">
        <v>527</v>
      </c>
      <c r="C4" s="78">
        <v>1.6</v>
      </c>
      <c r="D4" s="79">
        <v>40</v>
      </c>
      <c r="E4" s="88">
        <v>949908</v>
      </c>
      <c r="F4" s="89">
        <v>2572.5</v>
      </c>
      <c r="G4" s="87">
        <f t="shared" ref="G4:G43" si="0">F4*0.7</f>
        <v>1800.75</v>
      </c>
      <c r="H4" s="87">
        <f t="shared" ref="H4:H43" si="1">F4*0.8</f>
        <v>2058</v>
      </c>
      <c r="I4" s="87">
        <f t="shared" ref="I4:I43" si="2">F4*0.6</f>
        <v>1543.5</v>
      </c>
    </row>
    <row r="5" s="61" customFormat="1" ht="15" customHeight="1" spans="1:9">
      <c r="A5" s="72" t="s">
        <v>1050</v>
      </c>
      <c r="B5" s="73" t="s">
        <v>527</v>
      </c>
      <c r="C5" s="74">
        <v>1.6</v>
      </c>
      <c r="D5" s="75">
        <v>40</v>
      </c>
      <c r="E5" s="85">
        <v>949908</v>
      </c>
      <c r="F5" s="86">
        <v>2572.5</v>
      </c>
      <c r="G5" s="87">
        <f t="shared" si="0"/>
        <v>1800.75</v>
      </c>
      <c r="H5" s="87">
        <f t="shared" si="1"/>
        <v>2058</v>
      </c>
      <c r="I5" s="87">
        <f t="shared" si="2"/>
        <v>1543.5</v>
      </c>
    </row>
    <row r="6" s="61" customFormat="1" ht="15" customHeight="1" spans="1:9">
      <c r="A6" s="76" t="s">
        <v>1051</v>
      </c>
      <c r="B6" s="77" t="s">
        <v>1052</v>
      </c>
      <c r="C6" s="78">
        <v>1.6</v>
      </c>
      <c r="D6" s="79">
        <v>40</v>
      </c>
      <c r="E6" s="88">
        <v>949909</v>
      </c>
      <c r="F6" s="89">
        <v>2179</v>
      </c>
      <c r="G6" s="87">
        <f t="shared" si="0"/>
        <v>1525.3</v>
      </c>
      <c r="H6" s="87">
        <f t="shared" si="1"/>
        <v>1743.2</v>
      </c>
      <c r="I6" s="87">
        <f t="shared" si="2"/>
        <v>1307.4</v>
      </c>
    </row>
    <row r="7" s="61" customFormat="1" ht="15" customHeight="1" spans="1:9">
      <c r="A7" s="72" t="s">
        <v>1053</v>
      </c>
      <c r="B7" s="73" t="s">
        <v>64</v>
      </c>
      <c r="C7" s="74">
        <v>1.6</v>
      </c>
      <c r="D7" s="75">
        <v>40</v>
      </c>
      <c r="E7" s="85">
        <v>949908</v>
      </c>
      <c r="F7" s="86">
        <v>2572.5</v>
      </c>
      <c r="G7" s="87">
        <f t="shared" si="0"/>
        <v>1800.75</v>
      </c>
      <c r="H7" s="87">
        <f t="shared" si="1"/>
        <v>2058</v>
      </c>
      <c r="I7" s="87">
        <f t="shared" si="2"/>
        <v>1543.5</v>
      </c>
    </row>
    <row r="8" s="61" customFormat="1" ht="15" customHeight="1" spans="1:9">
      <c r="A8" s="76" t="s">
        <v>1054</v>
      </c>
      <c r="B8" s="77" t="s">
        <v>212</v>
      </c>
      <c r="C8" s="78">
        <v>1.6</v>
      </c>
      <c r="D8" s="79">
        <v>40</v>
      </c>
      <c r="E8" s="88">
        <v>949906</v>
      </c>
      <c r="F8" s="89">
        <v>2179</v>
      </c>
      <c r="G8" s="87">
        <f t="shared" si="0"/>
        <v>1525.3</v>
      </c>
      <c r="H8" s="87">
        <f t="shared" si="1"/>
        <v>1743.2</v>
      </c>
      <c r="I8" s="87">
        <f t="shared" si="2"/>
        <v>1307.4</v>
      </c>
    </row>
    <row r="9" s="60" customFormat="1" ht="15" customHeight="1" spans="1:9">
      <c r="A9" s="70" t="s">
        <v>1055</v>
      </c>
      <c r="B9" s="71"/>
      <c r="C9" s="71"/>
      <c r="D9" s="71"/>
      <c r="E9" s="71"/>
      <c r="F9" s="84"/>
      <c r="G9" s="70"/>
      <c r="H9" s="71"/>
      <c r="I9" s="71"/>
    </row>
    <row r="10" s="61" customFormat="1" ht="15" customHeight="1" spans="1:9">
      <c r="A10" s="72" t="s">
        <v>1056</v>
      </c>
      <c r="B10" s="73" t="s">
        <v>465</v>
      </c>
      <c r="C10" s="74">
        <v>1.6</v>
      </c>
      <c r="D10" s="75">
        <v>40</v>
      </c>
      <c r="E10" s="85">
        <v>949904</v>
      </c>
      <c r="F10" s="86">
        <v>2179</v>
      </c>
      <c r="G10" s="87">
        <f t="shared" si="0"/>
        <v>1525.3</v>
      </c>
      <c r="H10" s="87">
        <f t="shared" si="1"/>
        <v>1743.2</v>
      </c>
      <c r="I10" s="87">
        <f t="shared" si="2"/>
        <v>1307.4</v>
      </c>
    </row>
    <row r="11" s="61" customFormat="1" ht="15" customHeight="1" spans="1:9">
      <c r="A11" s="76" t="s">
        <v>1057</v>
      </c>
      <c r="B11" s="77" t="s">
        <v>465</v>
      </c>
      <c r="C11" s="78">
        <v>1.6</v>
      </c>
      <c r="D11" s="79">
        <v>40</v>
      </c>
      <c r="E11" s="88">
        <v>949904</v>
      </c>
      <c r="F11" s="89">
        <v>2179</v>
      </c>
      <c r="G11" s="87">
        <f t="shared" si="0"/>
        <v>1525.3</v>
      </c>
      <c r="H11" s="87">
        <f t="shared" si="1"/>
        <v>1743.2</v>
      </c>
      <c r="I11" s="87">
        <f t="shared" si="2"/>
        <v>1307.4</v>
      </c>
    </row>
    <row r="12" s="61" customFormat="1" ht="15" customHeight="1" spans="1:9">
      <c r="A12" s="72" t="s">
        <v>1058</v>
      </c>
      <c r="B12" s="73" t="s">
        <v>96</v>
      </c>
      <c r="C12" s="74">
        <v>1.6</v>
      </c>
      <c r="D12" s="75">
        <v>40</v>
      </c>
      <c r="E12" s="85">
        <v>949905</v>
      </c>
      <c r="F12" s="86">
        <v>2179</v>
      </c>
      <c r="G12" s="87">
        <f t="shared" si="0"/>
        <v>1525.3</v>
      </c>
      <c r="H12" s="87">
        <f t="shared" si="1"/>
        <v>1743.2</v>
      </c>
      <c r="I12" s="87">
        <f t="shared" si="2"/>
        <v>1307.4</v>
      </c>
    </row>
    <row r="13" s="61" customFormat="1" ht="15" customHeight="1" spans="1:9">
      <c r="A13" s="76" t="s">
        <v>1059</v>
      </c>
      <c r="B13" s="77" t="s">
        <v>250</v>
      </c>
      <c r="C13" s="78">
        <v>1.6</v>
      </c>
      <c r="D13" s="79">
        <v>40</v>
      </c>
      <c r="E13" s="88">
        <v>949928</v>
      </c>
      <c r="F13" s="89">
        <v>2179</v>
      </c>
      <c r="G13" s="87">
        <f t="shared" si="0"/>
        <v>1525.3</v>
      </c>
      <c r="H13" s="87">
        <f t="shared" si="1"/>
        <v>1743.2</v>
      </c>
      <c r="I13" s="87">
        <f t="shared" si="2"/>
        <v>1307.4</v>
      </c>
    </row>
    <row r="14" s="61" customFormat="1" ht="15" customHeight="1" spans="1:9">
      <c r="A14" s="72" t="s">
        <v>1057</v>
      </c>
      <c r="B14" s="73" t="s">
        <v>250</v>
      </c>
      <c r="C14" s="74">
        <v>1.6</v>
      </c>
      <c r="D14" s="75">
        <v>40</v>
      </c>
      <c r="E14" s="85">
        <v>949928</v>
      </c>
      <c r="F14" s="86">
        <v>2179</v>
      </c>
      <c r="G14" s="87">
        <f t="shared" si="0"/>
        <v>1525.3</v>
      </c>
      <c r="H14" s="87">
        <f t="shared" si="1"/>
        <v>1743.2</v>
      </c>
      <c r="I14" s="87">
        <f t="shared" si="2"/>
        <v>1307.4</v>
      </c>
    </row>
    <row r="15" s="61" customFormat="1" ht="15" customHeight="1" spans="1:9">
      <c r="A15" s="76" t="s">
        <v>1060</v>
      </c>
      <c r="B15" s="77" t="s">
        <v>250</v>
      </c>
      <c r="C15" s="78">
        <v>1.6</v>
      </c>
      <c r="D15" s="79">
        <v>40</v>
      </c>
      <c r="E15" s="88">
        <v>949929</v>
      </c>
      <c r="F15" s="89">
        <v>2179</v>
      </c>
      <c r="G15" s="87">
        <f t="shared" si="0"/>
        <v>1525.3</v>
      </c>
      <c r="H15" s="87">
        <f t="shared" si="1"/>
        <v>1743.2</v>
      </c>
      <c r="I15" s="87">
        <f t="shared" si="2"/>
        <v>1307.4</v>
      </c>
    </row>
    <row r="16" s="60" customFormat="1" ht="15" customHeight="1" spans="1:9">
      <c r="A16" s="70" t="s">
        <v>1061</v>
      </c>
      <c r="B16" s="71"/>
      <c r="C16" s="71"/>
      <c r="D16" s="71"/>
      <c r="E16" s="71"/>
      <c r="F16" s="84"/>
      <c r="G16" s="70"/>
      <c r="H16" s="71"/>
      <c r="I16" s="71"/>
    </row>
    <row r="17" s="61" customFormat="1" ht="15" customHeight="1" spans="1:9">
      <c r="A17" s="72" t="s">
        <v>1062</v>
      </c>
      <c r="B17" s="73" t="s">
        <v>505</v>
      </c>
      <c r="C17" s="74">
        <v>1.6</v>
      </c>
      <c r="D17" s="75">
        <v>40</v>
      </c>
      <c r="E17" s="85">
        <v>949919</v>
      </c>
      <c r="F17" s="86">
        <v>2572.5</v>
      </c>
      <c r="G17" s="87">
        <f t="shared" si="0"/>
        <v>1800.75</v>
      </c>
      <c r="H17" s="87">
        <f t="shared" si="1"/>
        <v>2058</v>
      </c>
      <c r="I17" s="87">
        <f t="shared" si="2"/>
        <v>1543.5</v>
      </c>
    </row>
    <row r="18" s="62" customFormat="1" ht="15" customHeight="1" spans="1:9">
      <c r="A18" s="80" t="s">
        <v>1063</v>
      </c>
      <c r="B18" s="81" t="s">
        <v>493</v>
      </c>
      <c r="C18" s="82">
        <v>1.6</v>
      </c>
      <c r="D18" s="83">
        <v>40</v>
      </c>
      <c r="E18" s="90">
        <v>949920</v>
      </c>
      <c r="F18" s="91">
        <v>2275</v>
      </c>
      <c r="G18" s="87">
        <f t="shared" si="0"/>
        <v>1592.5</v>
      </c>
      <c r="H18" s="87">
        <f t="shared" si="1"/>
        <v>1820</v>
      </c>
      <c r="I18" s="87">
        <f t="shared" si="2"/>
        <v>1365</v>
      </c>
    </row>
    <row r="19" s="61" customFormat="1" ht="15" customHeight="1" spans="1:9">
      <c r="A19" s="72" t="s">
        <v>1064</v>
      </c>
      <c r="B19" s="73" t="s">
        <v>505</v>
      </c>
      <c r="C19" s="74">
        <v>1.6</v>
      </c>
      <c r="D19" s="75">
        <v>40</v>
      </c>
      <c r="E19" s="85">
        <v>949918</v>
      </c>
      <c r="F19" s="86">
        <v>2572.5</v>
      </c>
      <c r="G19" s="87">
        <f t="shared" si="0"/>
        <v>1800.75</v>
      </c>
      <c r="H19" s="87">
        <f t="shared" si="1"/>
        <v>2058</v>
      </c>
      <c r="I19" s="87">
        <f t="shared" si="2"/>
        <v>1543.5</v>
      </c>
    </row>
    <row r="20" s="62" customFormat="1" ht="15" customHeight="1" spans="1:9">
      <c r="A20" s="80" t="s">
        <v>1065</v>
      </c>
      <c r="B20" s="81" t="s">
        <v>342</v>
      </c>
      <c r="C20" s="82">
        <v>1.6</v>
      </c>
      <c r="D20" s="83">
        <v>40</v>
      </c>
      <c r="E20" s="90">
        <v>949921</v>
      </c>
      <c r="F20" s="91">
        <v>2275</v>
      </c>
      <c r="G20" s="87">
        <f t="shared" si="0"/>
        <v>1592.5</v>
      </c>
      <c r="H20" s="87">
        <f t="shared" si="1"/>
        <v>1820</v>
      </c>
      <c r="I20" s="87">
        <f t="shared" si="2"/>
        <v>1365</v>
      </c>
    </row>
    <row r="21" s="63" customFormat="1" ht="15" customHeight="1" spans="1:9">
      <c r="A21" s="70" t="s">
        <v>695</v>
      </c>
      <c r="B21" s="71"/>
      <c r="C21" s="71"/>
      <c r="D21" s="71"/>
      <c r="E21" s="71"/>
      <c r="F21" s="84"/>
      <c r="G21" s="70"/>
      <c r="H21" s="71"/>
      <c r="I21" s="71"/>
    </row>
    <row r="22" s="61" customFormat="1" ht="15" customHeight="1" spans="1:9">
      <c r="A22" s="72" t="s">
        <v>1066</v>
      </c>
      <c r="B22" s="73" t="s">
        <v>595</v>
      </c>
      <c r="C22" s="74">
        <v>1.6</v>
      </c>
      <c r="D22" s="75">
        <v>40</v>
      </c>
      <c r="E22" s="85">
        <v>949913</v>
      </c>
      <c r="F22" s="86">
        <v>2275</v>
      </c>
      <c r="G22" s="87">
        <f t="shared" si="0"/>
        <v>1592.5</v>
      </c>
      <c r="H22" s="87">
        <f t="shared" si="1"/>
        <v>1820</v>
      </c>
      <c r="I22" s="87">
        <f t="shared" si="2"/>
        <v>1365</v>
      </c>
    </row>
    <row r="23" s="61" customFormat="1" ht="15" customHeight="1" spans="1:9">
      <c r="A23" s="76" t="s">
        <v>1067</v>
      </c>
      <c r="B23" s="77" t="s">
        <v>250</v>
      </c>
      <c r="C23" s="78">
        <v>1.6</v>
      </c>
      <c r="D23" s="79">
        <v>40</v>
      </c>
      <c r="E23" s="88">
        <v>949912</v>
      </c>
      <c r="F23" s="89">
        <v>2275</v>
      </c>
      <c r="G23" s="87">
        <f t="shared" si="0"/>
        <v>1592.5</v>
      </c>
      <c r="H23" s="87">
        <f t="shared" si="1"/>
        <v>1820</v>
      </c>
      <c r="I23" s="87">
        <f t="shared" si="2"/>
        <v>1365</v>
      </c>
    </row>
    <row r="24" s="61" customFormat="1" ht="15" customHeight="1" spans="1:9">
      <c r="A24" s="72" t="s">
        <v>1068</v>
      </c>
      <c r="B24" s="73" t="s">
        <v>378</v>
      </c>
      <c r="C24" s="74">
        <v>1.6</v>
      </c>
      <c r="D24" s="75">
        <v>40</v>
      </c>
      <c r="E24" s="85">
        <v>949915</v>
      </c>
      <c r="F24" s="86">
        <v>2179</v>
      </c>
      <c r="G24" s="87">
        <f t="shared" si="0"/>
        <v>1525.3</v>
      </c>
      <c r="H24" s="87">
        <f t="shared" si="1"/>
        <v>1743.2</v>
      </c>
      <c r="I24" s="87">
        <f t="shared" si="2"/>
        <v>1307.4</v>
      </c>
    </row>
    <row r="25" s="61" customFormat="1" ht="15" customHeight="1" spans="1:9">
      <c r="A25" s="76" t="s">
        <v>1069</v>
      </c>
      <c r="B25" s="77" t="s">
        <v>493</v>
      </c>
      <c r="C25" s="78">
        <v>1.6</v>
      </c>
      <c r="D25" s="79">
        <v>40</v>
      </c>
      <c r="E25" s="88">
        <v>949915</v>
      </c>
      <c r="F25" s="89">
        <v>2179</v>
      </c>
      <c r="G25" s="87">
        <f t="shared" si="0"/>
        <v>1525.3</v>
      </c>
      <c r="H25" s="87">
        <f t="shared" si="1"/>
        <v>1743.2</v>
      </c>
      <c r="I25" s="87">
        <f t="shared" si="2"/>
        <v>1307.4</v>
      </c>
    </row>
    <row r="26" s="61" customFormat="1" ht="15" customHeight="1" spans="1:9">
      <c r="A26" s="72" t="s">
        <v>1070</v>
      </c>
      <c r="B26" s="73" t="s">
        <v>505</v>
      </c>
      <c r="C26" s="74">
        <v>1.6</v>
      </c>
      <c r="D26" s="75">
        <v>40</v>
      </c>
      <c r="E26" s="85">
        <v>949912</v>
      </c>
      <c r="F26" s="86">
        <v>2275</v>
      </c>
      <c r="G26" s="87">
        <f t="shared" si="0"/>
        <v>1592.5</v>
      </c>
      <c r="H26" s="87">
        <f t="shared" si="1"/>
        <v>1820</v>
      </c>
      <c r="I26" s="87">
        <f t="shared" si="2"/>
        <v>1365</v>
      </c>
    </row>
    <row r="27" s="61" customFormat="1" ht="15" customHeight="1" spans="1:9">
      <c r="A27" s="76" t="s">
        <v>1071</v>
      </c>
      <c r="B27" s="77" t="s">
        <v>96</v>
      </c>
      <c r="C27" s="78">
        <v>1.6</v>
      </c>
      <c r="D27" s="79">
        <v>40</v>
      </c>
      <c r="E27" s="88">
        <v>949914</v>
      </c>
      <c r="F27" s="89">
        <v>2179</v>
      </c>
      <c r="G27" s="87">
        <f t="shared" si="0"/>
        <v>1525.3</v>
      </c>
      <c r="H27" s="87">
        <f t="shared" si="1"/>
        <v>1743.2</v>
      </c>
      <c r="I27" s="87">
        <f t="shared" si="2"/>
        <v>1307.4</v>
      </c>
    </row>
    <row r="28" s="61" customFormat="1" ht="15" customHeight="1" spans="1:9">
      <c r="A28" s="72" t="s">
        <v>1072</v>
      </c>
      <c r="B28" s="73" t="s">
        <v>250</v>
      </c>
      <c r="C28" s="74">
        <v>1.6</v>
      </c>
      <c r="D28" s="75">
        <v>40</v>
      </c>
      <c r="E28" s="85">
        <v>949924</v>
      </c>
      <c r="F28" s="86">
        <v>2179</v>
      </c>
      <c r="G28" s="87">
        <f t="shared" si="0"/>
        <v>1525.3</v>
      </c>
      <c r="H28" s="87">
        <f t="shared" si="1"/>
        <v>1743.2</v>
      </c>
      <c r="I28" s="87">
        <f t="shared" si="2"/>
        <v>1307.4</v>
      </c>
    </row>
    <row r="29" s="61" customFormat="1" ht="15" customHeight="1" spans="1:9">
      <c r="A29" s="76" t="s">
        <v>1073</v>
      </c>
      <c r="B29" s="77" t="s">
        <v>149</v>
      </c>
      <c r="C29" s="78">
        <v>1.6</v>
      </c>
      <c r="D29" s="79">
        <v>40</v>
      </c>
      <c r="E29" s="88">
        <v>949917</v>
      </c>
      <c r="F29" s="89">
        <v>2179</v>
      </c>
      <c r="G29" s="87">
        <f t="shared" si="0"/>
        <v>1525.3</v>
      </c>
      <c r="H29" s="87">
        <f t="shared" si="1"/>
        <v>1743.2</v>
      </c>
      <c r="I29" s="87">
        <f t="shared" si="2"/>
        <v>1307.4</v>
      </c>
    </row>
    <row r="30" s="61" customFormat="1" ht="15" customHeight="1" spans="1:9">
      <c r="A30" s="72" t="s">
        <v>1074</v>
      </c>
      <c r="B30" s="73" t="s">
        <v>487</v>
      </c>
      <c r="C30" s="74">
        <v>1.6</v>
      </c>
      <c r="D30" s="75">
        <v>40</v>
      </c>
      <c r="E30" s="85">
        <v>949916</v>
      </c>
      <c r="F30" s="86">
        <v>2275</v>
      </c>
      <c r="G30" s="87">
        <f t="shared" si="0"/>
        <v>1592.5</v>
      </c>
      <c r="H30" s="87">
        <f t="shared" si="1"/>
        <v>1820</v>
      </c>
      <c r="I30" s="87">
        <f t="shared" si="2"/>
        <v>1365</v>
      </c>
    </row>
    <row r="31" s="61" customFormat="1" ht="15" customHeight="1" spans="1:9">
      <c r="A31" s="76" t="s">
        <v>1075</v>
      </c>
      <c r="B31" s="77" t="s">
        <v>487</v>
      </c>
      <c r="C31" s="78">
        <v>1.6</v>
      </c>
      <c r="D31" s="79">
        <v>40</v>
      </c>
      <c r="E31" s="88">
        <v>949913</v>
      </c>
      <c r="F31" s="89">
        <v>2275</v>
      </c>
      <c r="G31" s="87">
        <f t="shared" si="0"/>
        <v>1592.5</v>
      </c>
      <c r="H31" s="87">
        <f t="shared" si="1"/>
        <v>1820</v>
      </c>
      <c r="I31" s="87">
        <f t="shared" si="2"/>
        <v>1365</v>
      </c>
    </row>
    <row r="32" s="61" customFormat="1" ht="15" customHeight="1" spans="1:9">
      <c r="A32" s="72" t="s">
        <v>1076</v>
      </c>
      <c r="B32" s="73" t="s">
        <v>493</v>
      </c>
      <c r="C32" s="74">
        <v>1.6</v>
      </c>
      <c r="D32" s="75">
        <v>40</v>
      </c>
      <c r="E32" s="85">
        <v>949913</v>
      </c>
      <c r="F32" s="86">
        <v>2275</v>
      </c>
      <c r="G32" s="87">
        <f t="shared" si="0"/>
        <v>1592.5</v>
      </c>
      <c r="H32" s="87">
        <f t="shared" si="1"/>
        <v>1820</v>
      </c>
      <c r="I32" s="87">
        <f t="shared" si="2"/>
        <v>1365</v>
      </c>
    </row>
    <row r="33" s="63" customFormat="1" ht="15" customHeight="1" spans="1:9">
      <c r="A33" s="70" t="s">
        <v>189</v>
      </c>
      <c r="B33" s="71"/>
      <c r="C33" s="71"/>
      <c r="D33" s="71"/>
      <c r="E33" s="71"/>
      <c r="F33" s="84"/>
      <c r="G33" s="70"/>
      <c r="H33" s="71"/>
      <c r="I33" s="71"/>
    </row>
    <row r="34" s="61" customFormat="1" ht="15" customHeight="1" spans="1:9">
      <c r="A34" s="76" t="s">
        <v>1077</v>
      </c>
      <c r="B34" s="77" t="s">
        <v>1052</v>
      </c>
      <c r="C34" s="78">
        <v>1.6</v>
      </c>
      <c r="D34" s="79">
        <v>40</v>
      </c>
      <c r="E34" s="88">
        <v>949903</v>
      </c>
      <c r="F34" s="89">
        <v>2179</v>
      </c>
      <c r="G34" s="87">
        <f t="shared" si="0"/>
        <v>1525.3</v>
      </c>
      <c r="H34" s="87">
        <f t="shared" si="1"/>
        <v>1743.2</v>
      </c>
      <c r="I34" s="87">
        <f t="shared" si="2"/>
        <v>1307.4</v>
      </c>
    </row>
    <row r="35" s="61" customFormat="1" ht="15" customHeight="1" spans="1:9">
      <c r="A35" s="72" t="s">
        <v>1078</v>
      </c>
      <c r="B35" s="73" t="s">
        <v>505</v>
      </c>
      <c r="C35" s="74">
        <v>1.6</v>
      </c>
      <c r="D35" s="75">
        <v>40</v>
      </c>
      <c r="E35" s="85">
        <v>949902</v>
      </c>
      <c r="F35" s="86">
        <v>2572.5</v>
      </c>
      <c r="G35" s="87">
        <f t="shared" si="0"/>
        <v>1800.75</v>
      </c>
      <c r="H35" s="87">
        <f t="shared" si="1"/>
        <v>2058</v>
      </c>
      <c r="I35" s="87">
        <f t="shared" si="2"/>
        <v>1543.5</v>
      </c>
    </row>
    <row r="36" s="61" customFormat="1" ht="15" customHeight="1" spans="1:9">
      <c r="A36" s="76" t="s">
        <v>1079</v>
      </c>
      <c r="B36" s="77" t="s">
        <v>505</v>
      </c>
      <c r="C36" s="78">
        <v>1.6</v>
      </c>
      <c r="D36" s="79">
        <v>40</v>
      </c>
      <c r="E36" s="88">
        <v>949901</v>
      </c>
      <c r="F36" s="89">
        <v>2572.5</v>
      </c>
      <c r="G36" s="87">
        <f t="shared" si="0"/>
        <v>1800.75</v>
      </c>
      <c r="H36" s="87">
        <f t="shared" si="1"/>
        <v>2058</v>
      </c>
      <c r="I36" s="87">
        <f t="shared" si="2"/>
        <v>1543.5</v>
      </c>
    </row>
    <row r="37" s="61" customFormat="1" ht="15" customHeight="1" spans="1:9">
      <c r="A37" s="72" t="s">
        <v>1080</v>
      </c>
      <c r="B37" s="73" t="s">
        <v>46</v>
      </c>
      <c r="C37" s="74">
        <v>1.6</v>
      </c>
      <c r="D37" s="75">
        <v>40</v>
      </c>
      <c r="E37" s="85">
        <v>949925</v>
      </c>
      <c r="F37" s="86">
        <v>2572.5</v>
      </c>
      <c r="G37" s="87">
        <f t="shared" si="0"/>
        <v>1800.75</v>
      </c>
      <c r="H37" s="87">
        <f t="shared" si="1"/>
        <v>2058</v>
      </c>
      <c r="I37" s="87">
        <f t="shared" si="2"/>
        <v>1543.5</v>
      </c>
    </row>
    <row r="38" s="63" customFormat="1" ht="15" customHeight="1" spans="1:9">
      <c r="A38" s="70" t="s">
        <v>266</v>
      </c>
      <c r="B38" s="71"/>
      <c r="C38" s="71"/>
      <c r="D38" s="71"/>
      <c r="E38" s="71"/>
      <c r="F38" s="84"/>
      <c r="G38" s="70"/>
      <c r="H38" s="71"/>
      <c r="I38" s="71"/>
    </row>
    <row r="39" s="61" customFormat="1" ht="15" customHeight="1" spans="1:9">
      <c r="A39" s="76" t="s">
        <v>1081</v>
      </c>
      <c r="B39" s="77" t="s">
        <v>660</v>
      </c>
      <c r="C39" s="78">
        <v>1.6</v>
      </c>
      <c r="D39" s="79">
        <v>40</v>
      </c>
      <c r="E39" s="88">
        <v>949911</v>
      </c>
      <c r="F39" s="89">
        <v>2179</v>
      </c>
      <c r="G39" s="87">
        <f t="shared" si="0"/>
        <v>1525.3</v>
      </c>
      <c r="H39" s="87">
        <f t="shared" si="1"/>
        <v>1743.2</v>
      </c>
      <c r="I39" s="87">
        <f t="shared" si="2"/>
        <v>1307.4</v>
      </c>
    </row>
    <row r="40" s="61" customFormat="1" ht="15" customHeight="1" spans="1:9">
      <c r="A40" s="72" t="s">
        <v>1082</v>
      </c>
      <c r="B40" s="73" t="s">
        <v>480</v>
      </c>
      <c r="C40" s="74">
        <v>1.6</v>
      </c>
      <c r="D40" s="75">
        <v>40</v>
      </c>
      <c r="E40" s="85">
        <v>949910</v>
      </c>
      <c r="F40" s="86">
        <v>2179</v>
      </c>
      <c r="G40" s="87">
        <f t="shared" si="0"/>
        <v>1525.3</v>
      </c>
      <c r="H40" s="87">
        <f t="shared" si="1"/>
        <v>1743.2</v>
      </c>
      <c r="I40" s="87">
        <f t="shared" si="2"/>
        <v>1307.4</v>
      </c>
    </row>
    <row r="41" s="61" customFormat="1" ht="15" customHeight="1" spans="1:9">
      <c r="A41" s="76" t="s">
        <v>1083</v>
      </c>
      <c r="B41" s="77" t="s">
        <v>505</v>
      </c>
      <c r="C41" s="78">
        <v>1.6</v>
      </c>
      <c r="D41" s="79">
        <v>40</v>
      </c>
      <c r="E41" s="88">
        <v>949902</v>
      </c>
      <c r="F41" s="89">
        <v>2572.5</v>
      </c>
      <c r="G41" s="87">
        <f t="shared" si="0"/>
        <v>1800.75</v>
      </c>
      <c r="H41" s="87">
        <f t="shared" si="1"/>
        <v>2058</v>
      </c>
      <c r="I41" s="87">
        <f t="shared" si="2"/>
        <v>1543.5</v>
      </c>
    </row>
    <row r="42" s="63" customFormat="1" ht="15" customHeight="1" spans="1:9">
      <c r="A42" s="70" t="s">
        <v>1084</v>
      </c>
      <c r="B42" s="71"/>
      <c r="C42" s="71"/>
      <c r="D42" s="71"/>
      <c r="E42" s="71"/>
      <c r="F42" s="84"/>
      <c r="G42" s="70"/>
      <c r="H42" s="71"/>
      <c r="I42" s="71"/>
    </row>
    <row r="43" s="61" customFormat="1" ht="15" customHeight="1" spans="1:9">
      <c r="A43" s="72" t="s">
        <v>1085</v>
      </c>
      <c r="B43" s="73"/>
      <c r="C43" s="74"/>
      <c r="D43" s="75"/>
      <c r="E43" s="85">
        <v>949922</v>
      </c>
      <c r="F43" s="86">
        <v>160</v>
      </c>
      <c r="G43" s="87">
        <f t="shared" si="0"/>
        <v>112</v>
      </c>
      <c r="H43" s="87">
        <f t="shared" si="1"/>
        <v>128</v>
      </c>
      <c r="I43" s="87">
        <f t="shared" si="2"/>
        <v>96</v>
      </c>
    </row>
    <row r="44" customHeight="1" spans="5:9">
      <c r="E44" s="92"/>
      <c r="F44" s="93"/>
      <c r="G44" s="93"/>
      <c r="H44" s="93"/>
      <c r="I44" s="93"/>
    </row>
  </sheetData>
  <autoFilter ref="A1:I44">
    <extLst/>
  </autoFilter>
  <mergeCells count="14">
    <mergeCell ref="A2:F2"/>
    <mergeCell ref="G2:I2"/>
    <mergeCell ref="A9:F9"/>
    <mergeCell ref="G9:I9"/>
    <mergeCell ref="A16:F16"/>
    <mergeCell ref="G16:I16"/>
    <mergeCell ref="A21:F21"/>
    <mergeCell ref="G21:I21"/>
    <mergeCell ref="A33:F33"/>
    <mergeCell ref="G33:I33"/>
    <mergeCell ref="A38:F38"/>
    <mergeCell ref="G38:I38"/>
    <mergeCell ref="A42:F42"/>
    <mergeCell ref="G42:I42"/>
  </mergeCells>
  <pageMargins left="0.25" right="0.25" top="0.75" bottom="0.75" header="0.3" footer="0.3"/>
  <pageSetup paperSize="1" fitToHeight="0" pageOrder="overThenDown" orientation="portrait"/>
  <headerFooter alignWithMargins="0">
    <oddHeader>&amp;C&amp;"Arial,Bold"&amp;14Electronic Lowering Systems</oddHeader>
    <oddFooter>&amp;L&amp;9Subject to possible technical revisions, price changes
Reserves the right to change product specifications. 
We do not assume liability for misprint.&amp;CPage &amp;P&amp;R*  Indicates Updated Year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A34" sqref="A34"/>
    </sheetView>
  </sheetViews>
  <sheetFormatPr defaultColWidth="8.75333333333333" defaultRowHeight="15.75" outlineLevelCol="6"/>
  <cols>
    <col min="1" max="1" width="40.3733333333333" style="30" customWidth="1"/>
    <col min="2" max="2" width="7.5" style="31" customWidth="1"/>
    <col min="3" max="3" width="8.75333333333333" style="31"/>
    <col min="4" max="4" width="11.1266666666667" style="31" customWidth="1"/>
    <col min="5" max="5" width="8.75333333333333" style="31"/>
    <col min="6" max="6" width="7.75333333333333" style="31" customWidth="1"/>
    <col min="7" max="7" width="8.75333333333333" style="32"/>
    <col min="8" max="16384" width="8.75333333333333" style="30"/>
  </cols>
  <sheetData>
    <row r="1" s="28" customFormat="1" spans="1:7">
      <c r="A1" s="33" t="s">
        <v>192</v>
      </c>
      <c r="B1" s="34" t="s">
        <v>34</v>
      </c>
      <c r="C1" s="34" t="s">
        <v>35</v>
      </c>
      <c r="D1" s="34" t="s">
        <v>1086</v>
      </c>
      <c r="E1" s="45" t="s">
        <v>1087</v>
      </c>
      <c r="F1" s="46" t="s">
        <v>194</v>
      </c>
      <c r="G1" s="47" t="s">
        <v>1088</v>
      </c>
    </row>
    <row r="2" ht="15" customHeight="1" spans="1:7">
      <c r="A2" s="35" t="s">
        <v>5</v>
      </c>
      <c r="B2" s="36"/>
      <c r="C2" s="36"/>
      <c r="D2" s="36"/>
      <c r="E2" s="36"/>
      <c r="F2" s="36"/>
      <c r="G2" s="48"/>
    </row>
    <row r="3" ht="31.5" spans="1:7">
      <c r="A3" s="37" t="s">
        <v>1089</v>
      </c>
      <c r="B3" s="38" t="s">
        <v>127</v>
      </c>
      <c r="C3" s="38" t="s">
        <v>128</v>
      </c>
      <c r="D3" s="39" t="s">
        <v>129</v>
      </c>
      <c r="E3" s="49" t="s">
        <v>130</v>
      </c>
      <c r="F3" s="50">
        <v>968198</v>
      </c>
      <c r="G3" s="51">
        <v>1150</v>
      </c>
    </row>
    <row r="4" ht="31.5" spans="1:7">
      <c r="A4" s="40" t="s">
        <v>1090</v>
      </c>
      <c r="B4" s="41" t="s">
        <v>164</v>
      </c>
      <c r="C4" s="41">
        <v>24</v>
      </c>
      <c r="D4" s="42" t="s">
        <v>165</v>
      </c>
      <c r="E4" s="52" t="s">
        <v>166</v>
      </c>
      <c r="F4" s="53">
        <v>968003</v>
      </c>
      <c r="G4" s="54">
        <v>1370.5</v>
      </c>
    </row>
    <row r="5" ht="15" customHeight="1" spans="1:7">
      <c r="A5" s="35" t="s">
        <v>7</v>
      </c>
      <c r="B5" s="36"/>
      <c r="C5" s="36"/>
      <c r="D5" s="36"/>
      <c r="E5" s="36"/>
      <c r="F5" s="36"/>
      <c r="G5" s="48"/>
    </row>
    <row r="6" spans="1:7">
      <c r="A6" s="37" t="s">
        <v>1091</v>
      </c>
      <c r="B6" s="38" t="s">
        <v>42</v>
      </c>
      <c r="C6" s="38"/>
      <c r="D6" s="39" t="s">
        <v>85</v>
      </c>
      <c r="E6" s="49" t="s">
        <v>86</v>
      </c>
      <c r="F6" s="50">
        <v>967086</v>
      </c>
      <c r="G6" s="51">
        <v>1758</v>
      </c>
    </row>
    <row r="7" spans="1:7">
      <c r="A7" s="40" t="s">
        <v>1092</v>
      </c>
      <c r="B7" s="41" t="s">
        <v>263</v>
      </c>
      <c r="C7" s="41"/>
      <c r="D7" s="42" t="s">
        <v>48</v>
      </c>
      <c r="E7" s="52" t="s">
        <v>90</v>
      </c>
      <c r="F7" s="53">
        <v>967091</v>
      </c>
      <c r="G7" s="54">
        <v>1962</v>
      </c>
    </row>
    <row r="8" ht="15" customHeight="1" spans="1:7">
      <c r="A8" s="35" t="s">
        <v>9</v>
      </c>
      <c r="B8" s="36"/>
      <c r="C8" s="36"/>
      <c r="D8" s="36"/>
      <c r="E8" s="36"/>
      <c r="F8" s="36"/>
      <c r="G8" s="48"/>
    </row>
    <row r="9" ht="31.5" spans="1:7">
      <c r="A9" s="37" t="s">
        <v>303</v>
      </c>
      <c r="B9" s="38" t="s">
        <v>304</v>
      </c>
      <c r="C9" s="38" t="s">
        <v>305</v>
      </c>
      <c r="D9" s="39">
        <v>1.4</v>
      </c>
      <c r="E9" s="49">
        <v>35</v>
      </c>
      <c r="F9" s="50">
        <v>959156</v>
      </c>
      <c r="G9" s="51">
        <v>387</v>
      </c>
    </row>
    <row r="10" spans="1:7">
      <c r="A10" s="40" t="s">
        <v>404</v>
      </c>
      <c r="B10" s="41" t="s">
        <v>238</v>
      </c>
      <c r="C10" s="41" t="s">
        <v>405</v>
      </c>
      <c r="D10" s="42">
        <v>1</v>
      </c>
      <c r="E10" s="52">
        <v>25</v>
      </c>
      <c r="F10" s="53">
        <v>951682</v>
      </c>
      <c r="G10" s="54">
        <v>353.5</v>
      </c>
    </row>
    <row r="11" spans="1:7">
      <c r="A11" s="37" t="s">
        <v>406</v>
      </c>
      <c r="B11" s="38" t="s">
        <v>304</v>
      </c>
      <c r="C11" s="38" t="s">
        <v>405</v>
      </c>
      <c r="D11" s="39">
        <v>1</v>
      </c>
      <c r="E11" s="49">
        <v>25</v>
      </c>
      <c r="F11" s="50">
        <v>951682</v>
      </c>
      <c r="G11" s="51">
        <v>353.5</v>
      </c>
    </row>
    <row r="12" spans="1:7">
      <c r="A12" s="40" t="s">
        <v>407</v>
      </c>
      <c r="B12" s="41" t="s">
        <v>408</v>
      </c>
      <c r="C12" s="41" t="s">
        <v>409</v>
      </c>
      <c r="D12" s="42">
        <v>0.8</v>
      </c>
      <c r="E12" s="52">
        <v>20</v>
      </c>
      <c r="F12" s="53">
        <v>951629</v>
      </c>
      <c r="G12" s="54">
        <v>353.5</v>
      </c>
    </row>
    <row r="13" spans="1:7">
      <c r="A13" s="37" t="s">
        <v>1093</v>
      </c>
      <c r="B13" s="38" t="s">
        <v>304</v>
      </c>
      <c r="C13" s="38" t="s">
        <v>409</v>
      </c>
      <c r="D13" s="39">
        <v>0.8</v>
      </c>
      <c r="E13" s="49">
        <v>20</v>
      </c>
      <c r="F13" s="50">
        <v>951629</v>
      </c>
      <c r="G13" s="51">
        <v>353.5</v>
      </c>
    </row>
    <row r="14" spans="1:7">
      <c r="A14" s="40" t="s">
        <v>481</v>
      </c>
      <c r="B14" s="43" t="s">
        <v>482</v>
      </c>
      <c r="C14" s="43" t="s">
        <v>326</v>
      </c>
      <c r="D14" s="44">
        <v>1.5</v>
      </c>
      <c r="E14" s="55">
        <v>40</v>
      </c>
      <c r="F14" s="56">
        <v>951666</v>
      </c>
      <c r="G14" s="57">
        <v>353.5</v>
      </c>
    </row>
    <row r="15" spans="1:7">
      <c r="A15" s="37" t="s">
        <v>483</v>
      </c>
      <c r="B15" s="38" t="s">
        <v>46</v>
      </c>
      <c r="C15" s="38" t="s">
        <v>326</v>
      </c>
      <c r="D15" s="39">
        <v>1.2</v>
      </c>
      <c r="E15" s="49">
        <v>30</v>
      </c>
      <c r="F15" s="50">
        <v>951666</v>
      </c>
      <c r="G15" s="51">
        <v>353.5</v>
      </c>
    </row>
    <row r="16" s="29" customFormat="1" spans="1:7">
      <c r="A16" s="40" t="s">
        <v>522</v>
      </c>
      <c r="B16" s="41" t="s">
        <v>46</v>
      </c>
      <c r="C16" s="41" t="s">
        <v>333</v>
      </c>
      <c r="D16" s="42">
        <v>1.4</v>
      </c>
      <c r="E16" s="52">
        <v>35</v>
      </c>
      <c r="F16" s="53">
        <v>950326</v>
      </c>
      <c r="G16" s="54">
        <v>380.5</v>
      </c>
    </row>
    <row r="17" ht="31.5" spans="1:7">
      <c r="A17" s="37" t="s">
        <v>606</v>
      </c>
      <c r="B17" s="38" t="s">
        <v>263</v>
      </c>
      <c r="C17" s="38" t="s">
        <v>607</v>
      </c>
      <c r="D17" s="39">
        <v>1</v>
      </c>
      <c r="E17" s="49">
        <v>25</v>
      </c>
      <c r="F17" s="50">
        <v>953149</v>
      </c>
      <c r="G17" s="51">
        <v>318.5</v>
      </c>
    </row>
    <row r="18" s="29" customFormat="1" ht="31.5" spans="1:7">
      <c r="A18" s="40" t="s">
        <v>608</v>
      </c>
      <c r="B18" s="41" t="s">
        <v>263</v>
      </c>
      <c r="C18" s="41" t="s">
        <v>607</v>
      </c>
      <c r="D18" s="42" t="s">
        <v>449</v>
      </c>
      <c r="E18" s="52" t="s">
        <v>403</v>
      </c>
      <c r="F18" s="53">
        <v>953150</v>
      </c>
      <c r="G18" s="54">
        <v>318.5</v>
      </c>
    </row>
    <row r="19" ht="31.5" spans="1:7">
      <c r="A19" s="37" t="s">
        <v>653</v>
      </c>
      <c r="B19" s="38" t="s">
        <v>46</v>
      </c>
      <c r="C19" s="38" t="s">
        <v>288</v>
      </c>
      <c r="D19" s="39">
        <v>1.37795275590551</v>
      </c>
      <c r="E19" s="49">
        <v>35</v>
      </c>
      <c r="F19" s="50">
        <v>954800</v>
      </c>
      <c r="G19" s="51">
        <v>421.5</v>
      </c>
    </row>
    <row r="20" s="29" customFormat="1" ht="31.5" spans="1:7">
      <c r="A20" s="40" t="s">
        <v>654</v>
      </c>
      <c r="B20" s="41" t="s">
        <v>46</v>
      </c>
      <c r="C20" s="41" t="s">
        <v>288</v>
      </c>
      <c r="D20" s="42">
        <v>1.37795275590551</v>
      </c>
      <c r="E20" s="52">
        <v>35</v>
      </c>
      <c r="F20" s="53">
        <v>954801</v>
      </c>
      <c r="G20" s="54">
        <v>421.5</v>
      </c>
    </row>
    <row r="21" ht="31.5" spans="1:7">
      <c r="A21" s="37" t="s">
        <v>1094</v>
      </c>
      <c r="B21" s="38" t="s">
        <v>701</v>
      </c>
      <c r="C21" s="38" t="s">
        <v>288</v>
      </c>
      <c r="D21" s="39">
        <v>1</v>
      </c>
      <c r="E21" s="49">
        <v>25</v>
      </c>
      <c r="F21" s="50">
        <v>951756</v>
      </c>
      <c r="G21" s="51">
        <v>372.5</v>
      </c>
    </row>
    <row r="22" s="29" customFormat="1" spans="1:7">
      <c r="A22" s="40" t="s">
        <v>1095</v>
      </c>
      <c r="B22" s="41" t="s">
        <v>263</v>
      </c>
      <c r="C22" s="41" t="s">
        <v>288</v>
      </c>
      <c r="D22" s="42" t="s">
        <v>846</v>
      </c>
      <c r="E22" s="52" t="s">
        <v>847</v>
      </c>
      <c r="F22" s="53">
        <v>959078</v>
      </c>
      <c r="G22" s="54">
        <v>289</v>
      </c>
    </row>
    <row r="23" spans="1:7">
      <c r="A23" s="37" t="s">
        <v>838</v>
      </c>
      <c r="B23" s="38" t="s">
        <v>257</v>
      </c>
      <c r="C23" s="38" t="s">
        <v>288</v>
      </c>
      <c r="D23" s="39">
        <v>1</v>
      </c>
      <c r="E23" s="49">
        <v>25</v>
      </c>
      <c r="F23" s="50">
        <v>959056</v>
      </c>
      <c r="G23" s="51">
        <v>262.5</v>
      </c>
    </row>
    <row r="24" ht="31.5" spans="1:7">
      <c r="A24" s="40" t="s">
        <v>921</v>
      </c>
      <c r="B24" s="41" t="s">
        <v>922</v>
      </c>
      <c r="C24" s="41" t="s">
        <v>1096</v>
      </c>
      <c r="D24" s="42">
        <v>1.4</v>
      </c>
      <c r="E24" s="52">
        <v>35</v>
      </c>
      <c r="F24" s="53">
        <v>956141</v>
      </c>
      <c r="G24" s="58">
        <v>262.5</v>
      </c>
    </row>
  </sheetData>
  <mergeCells count="3">
    <mergeCell ref="A2:G2"/>
    <mergeCell ref="A5:G5"/>
    <mergeCell ref="A8:G8"/>
  </mergeCells>
  <pageMargins left="0.25" right="0.25" top="0.75" bottom="0.75" header="0.3" footer="0.3"/>
  <pageSetup paperSize="1" orientation="portrait"/>
  <headerFooter>
    <oddHeader>&amp;C&amp;"Arial,Bold"&amp;12New Products July 2019</oddHeader>
    <oddFooter>&amp;C&amp;10Page 16</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8"/>
  <sheetViews>
    <sheetView workbookViewId="0">
      <selection activeCell="B6" sqref="B6"/>
    </sheetView>
  </sheetViews>
  <sheetFormatPr defaultColWidth="8.75333333333333" defaultRowHeight="15.75" outlineLevelCol="2"/>
  <cols>
    <col min="1" max="1" width="4.62666666666667" style="20" customWidth="1"/>
    <col min="2" max="2" width="106" style="20" customWidth="1"/>
    <col min="3" max="3" width="1.5" style="20" customWidth="1"/>
    <col min="4" max="16384" width="8.75333333333333" style="21"/>
  </cols>
  <sheetData>
    <row r="1" s="19" customFormat="1" ht="13.9" customHeight="1" spans="1:3">
      <c r="A1" s="22" t="s">
        <v>1097</v>
      </c>
      <c r="B1" s="22"/>
      <c r="C1" s="23"/>
    </row>
    <row r="2" s="19" customFormat="1" spans="1:3">
      <c r="A2" s="24" t="s">
        <v>1098</v>
      </c>
      <c r="B2" s="25" t="s">
        <v>1099</v>
      </c>
      <c r="C2" s="26"/>
    </row>
    <row r="3" s="19" customFormat="1" spans="1:3">
      <c r="A3" s="27" t="s">
        <v>1100</v>
      </c>
      <c r="B3" s="27" t="s">
        <v>1101</v>
      </c>
      <c r="C3" s="26"/>
    </row>
    <row r="4" s="19" customFormat="1" spans="1:3">
      <c r="A4" s="25" t="s">
        <v>1102</v>
      </c>
      <c r="B4" s="25" t="s">
        <v>1103</v>
      </c>
      <c r="C4" s="26"/>
    </row>
    <row r="5" s="19" customFormat="1" spans="1:3">
      <c r="A5" s="27" t="s">
        <v>1104</v>
      </c>
      <c r="B5" s="27" t="s">
        <v>1105</v>
      </c>
      <c r="C5" s="26"/>
    </row>
    <row r="6" s="19" customFormat="1" spans="1:3">
      <c r="A6" s="25" t="s">
        <v>1106</v>
      </c>
      <c r="B6" s="25" t="s">
        <v>1107</v>
      </c>
      <c r="C6" s="26"/>
    </row>
    <row r="7" s="19" customFormat="1" spans="1:3">
      <c r="A7" s="27" t="s">
        <v>1108</v>
      </c>
      <c r="B7" s="27" t="s">
        <v>1109</v>
      </c>
      <c r="C7" s="26"/>
    </row>
    <row r="8" s="19" customFormat="1" spans="1:3">
      <c r="A8" s="25" t="s">
        <v>1110</v>
      </c>
      <c r="B8" s="25" t="s">
        <v>1111</v>
      </c>
      <c r="C8" s="26"/>
    </row>
    <row r="9" s="19" customFormat="1" spans="1:3">
      <c r="A9" s="27" t="s">
        <v>1112</v>
      </c>
      <c r="B9" s="27" t="s">
        <v>1113</v>
      </c>
      <c r="C9" s="26"/>
    </row>
    <row r="10" s="19" customFormat="1" spans="1:3">
      <c r="A10" s="25" t="s">
        <v>1114</v>
      </c>
      <c r="B10" s="25" t="s">
        <v>1115</v>
      </c>
      <c r="C10" s="26"/>
    </row>
    <row r="11" s="19" customFormat="1" spans="1:3">
      <c r="A11" s="27" t="s">
        <v>1116</v>
      </c>
      <c r="B11" s="27" t="s">
        <v>1117</v>
      </c>
      <c r="C11" s="26"/>
    </row>
    <row r="12" s="19" customFormat="1" spans="1:3">
      <c r="A12" s="25" t="s">
        <v>1118</v>
      </c>
      <c r="B12" s="25" t="s">
        <v>1119</v>
      </c>
      <c r="C12" s="26"/>
    </row>
    <row r="13" s="19" customFormat="1" spans="1:3">
      <c r="A13" s="27" t="s">
        <v>1120</v>
      </c>
      <c r="B13" s="27" t="s">
        <v>1121</v>
      </c>
      <c r="C13" s="26"/>
    </row>
    <row r="14" s="19" customFormat="1" spans="1:3">
      <c r="A14" s="25" t="s">
        <v>1122</v>
      </c>
      <c r="B14" s="25" t="s">
        <v>1123</v>
      </c>
      <c r="C14" s="26"/>
    </row>
    <row r="15" s="19" customFormat="1" spans="1:3">
      <c r="A15" s="27" t="s">
        <v>1124</v>
      </c>
      <c r="B15" s="27" t="s">
        <v>1125</v>
      </c>
      <c r="C15" s="26"/>
    </row>
    <row r="16" s="19" customFormat="1" spans="1:3">
      <c r="A16" s="25" t="s">
        <v>1126</v>
      </c>
      <c r="B16" s="25" t="s">
        <v>1127</v>
      </c>
      <c r="C16" s="26"/>
    </row>
    <row r="17" s="19" customFormat="1" spans="1:3">
      <c r="A17" s="27" t="s">
        <v>1128</v>
      </c>
      <c r="B17" s="27" t="s">
        <v>1129</v>
      </c>
      <c r="C17" s="26"/>
    </row>
    <row r="18" s="19" customFormat="1" spans="1:3">
      <c r="A18" s="25" t="s">
        <v>1130</v>
      </c>
      <c r="B18" s="25" t="s">
        <v>1131</v>
      </c>
      <c r="C18" s="26"/>
    </row>
    <row r="19" s="19" customFormat="1" spans="1:3">
      <c r="A19" s="27" t="s">
        <v>1132</v>
      </c>
      <c r="B19" s="27" t="s">
        <v>1133</v>
      </c>
      <c r="C19" s="26"/>
    </row>
    <row r="20" s="19" customFormat="1" spans="1:3">
      <c r="A20" s="25" t="s">
        <v>1134</v>
      </c>
      <c r="B20" s="25" t="s">
        <v>1135</v>
      </c>
      <c r="C20" s="26"/>
    </row>
    <row r="21" s="19" customFormat="1" spans="1:3">
      <c r="A21" s="27" t="s">
        <v>1136</v>
      </c>
      <c r="B21" s="27" t="s">
        <v>1137</v>
      </c>
      <c r="C21" s="26"/>
    </row>
    <row r="22" s="19" customFormat="1" spans="1:3">
      <c r="A22" s="25" t="s">
        <v>1138</v>
      </c>
      <c r="B22" s="25" t="s">
        <v>1139</v>
      </c>
      <c r="C22" s="26"/>
    </row>
    <row r="23" s="19" customFormat="1" ht="31.5" spans="1:3">
      <c r="A23" s="27" t="s">
        <v>1140</v>
      </c>
      <c r="B23" s="27" t="s">
        <v>1141</v>
      </c>
      <c r="C23" s="26"/>
    </row>
    <row r="24" s="19" customFormat="1" spans="1:3">
      <c r="A24" s="25" t="s">
        <v>1142</v>
      </c>
      <c r="B24" s="25" t="s">
        <v>1143</v>
      </c>
      <c r="C24" s="26"/>
    </row>
    <row r="25" s="19" customFormat="1" ht="47.25" spans="1:3">
      <c r="A25" s="27" t="s">
        <v>1144</v>
      </c>
      <c r="B25" s="27" t="s">
        <v>1145</v>
      </c>
      <c r="C25" s="26"/>
    </row>
    <row r="26" s="19" customFormat="1" spans="1:3">
      <c r="A26" s="25" t="s">
        <v>1146</v>
      </c>
      <c r="B26" s="25" t="s">
        <v>1147</v>
      </c>
      <c r="C26" s="26"/>
    </row>
    <row r="27" s="19" customFormat="1" ht="31.5" spans="1:3">
      <c r="A27" s="27" t="s">
        <v>1148</v>
      </c>
      <c r="B27" s="27" t="s">
        <v>1149</v>
      </c>
      <c r="C27" s="26"/>
    </row>
    <row r="28" s="19" customFormat="1" spans="1:3">
      <c r="A28" s="25" t="s">
        <v>1150</v>
      </c>
      <c r="B28" s="25" t="s">
        <v>1151</v>
      </c>
      <c r="C28" s="26"/>
    </row>
    <row r="29" s="19" customFormat="1" spans="1:3">
      <c r="A29" s="27" t="s">
        <v>1152</v>
      </c>
      <c r="B29" s="27" t="s">
        <v>1153</v>
      </c>
      <c r="C29" s="26"/>
    </row>
    <row r="30" s="19" customFormat="1" spans="1:3">
      <c r="A30" s="25" t="s">
        <v>1154</v>
      </c>
      <c r="B30" s="25" t="s">
        <v>1155</v>
      </c>
      <c r="C30" s="26"/>
    </row>
    <row r="31" s="19" customFormat="1" spans="1:3">
      <c r="A31" s="27" t="s">
        <v>1156</v>
      </c>
      <c r="B31" s="27" t="s">
        <v>1157</v>
      </c>
      <c r="C31" s="26"/>
    </row>
    <row r="32" s="19" customFormat="1" spans="1:3">
      <c r="A32" s="25" t="s">
        <v>1158</v>
      </c>
      <c r="B32" s="25" t="s">
        <v>1159</v>
      </c>
      <c r="C32" s="26"/>
    </row>
    <row r="33" s="19" customFormat="1" spans="1:3">
      <c r="A33" s="27" t="s">
        <v>1160</v>
      </c>
      <c r="B33" s="27" t="s">
        <v>1161</v>
      </c>
      <c r="C33" s="26"/>
    </row>
    <row r="34" s="19" customFormat="1" spans="1:3">
      <c r="A34" s="25" t="s">
        <v>1162</v>
      </c>
      <c r="B34" s="25" t="s">
        <v>1163</v>
      </c>
      <c r="C34" s="26"/>
    </row>
    <row r="35" s="19" customFormat="1" ht="31.5" spans="1:3">
      <c r="A35" s="27" t="s">
        <v>1164</v>
      </c>
      <c r="B35" s="27" t="s">
        <v>1165</v>
      </c>
      <c r="C35" s="26"/>
    </row>
    <row r="36" s="19" customFormat="1" spans="1:3">
      <c r="A36" s="25" t="s">
        <v>1166</v>
      </c>
      <c r="B36" s="25" t="s">
        <v>1167</v>
      </c>
      <c r="C36" s="26"/>
    </row>
    <row r="37" s="19" customFormat="1" spans="1:3">
      <c r="A37" s="27" t="s">
        <v>1168</v>
      </c>
      <c r="B37" s="27" t="s">
        <v>1169</v>
      </c>
      <c r="C37" s="26"/>
    </row>
    <row r="38" s="19" customFormat="1" spans="1:3">
      <c r="A38" s="25" t="s">
        <v>1170</v>
      </c>
      <c r="B38" s="25" t="s">
        <v>1171</v>
      </c>
      <c r="C38" s="26"/>
    </row>
    <row r="39" s="19" customFormat="1" spans="1:3">
      <c r="A39" s="27" t="s">
        <v>1172</v>
      </c>
      <c r="B39" s="27" t="s">
        <v>1173</v>
      </c>
      <c r="C39" s="26"/>
    </row>
    <row r="40" s="19" customFormat="1" spans="1:3">
      <c r="A40" s="25" t="s">
        <v>1174</v>
      </c>
      <c r="B40" s="25" t="s">
        <v>1175</v>
      </c>
      <c r="C40" s="26"/>
    </row>
    <row r="41" s="19" customFormat="1" spans="1:3">
      <c r="A41" s="27" t="s">
        <v>1176</v>
      </c>
      <c r="B41" s="27" t="s">
        <v>1177</v>
      </c>
      <c r="C41" s="26"/>
    </row>
    <row r="42" s="19" customFormat="1" spans="1:3">
      <c r="A42" s="25" t="s">
        <v>1178</v>
      </c>
      <c r="B42" s="25" t="s">
        <v>1179</v>
      </c>
      <c r="C42" s="26"/>
    </row>
    <row r="43" s="19" customFormat="1" spans="1:3">
      <c r="A43" s="27" t="s">
        <v>1180</v>
      </c>
      <c r="B43" s="27" t="s">
        <v>1181</v>
      </c>
      <c r="C43" s="26"/>
    </row>
    <row r="44" s="19" customFormat="1" spans="1:3">
      <c r="A44" s="25" t="s">
        <v>1182</v>
      </c>
      <c r="B44" s="25" t="s">
        <v>1183</v>
      </c>
      <c r="C44" s="26"/>
    </row>
    <row r="45" s="19" customFormat="1" spans="1:3">
      <c r="A45" s="27" t="s">
        <v>1184</v>
      </c>
      <c r="B45" s="27" t="s">
        <v>1185</v>
      </c>
      <c r="C45" s="26"/>
    </row>
    <row r="46" s="19" customFormat="1" ht="31.5" spans="1:3">
      <c r="A46" s="25" t="s">
        <v>1186</v>
      </c>
      <c r="B46" s="25" t="s">
        <v>1187</v>
      </c>
      <c r="C46" s="26"/>
    </row>
    <row r="47" s="19" customFormat="1" spans="1:3">
      <c r="A47" s="27" t="s">
        <v>1188</v>
      </c>
      <c r="B47" s="27" t="s">
        <v>1189</v>
      </c>
      <c r="C47" s="26"/>
    </row>
    <row r="48" s="19" customFormat="1" spans="1:3">
      <c r="A48" s="25" t="s">
        <v>1190</v>
      </c>
      <c r="B48" s="25" t="s">
        <v>1191</v>
      </c>
      <c r="C48" s="26"/>
    </row>
    <row r="49" s="19" customFormat="1" ht="31.5" spans="1:3">
      <c r="A49" s="27" t="s">
        <v>1192</v>
      </c>
      <c r="B49" s="27" t="s">
        <v>1193</v>
      </c>
      <c r="C49" s="26"/>
    </row>
    <row r="50" s="19" customFormat="1" spans="1:3">
      <c r="A50" s="25" t="s">
        <v>1194</v>
      </c>
      <c r="B50" s="25" t="s">
        <v>1195</v>
      </c>
      <c r="C50" s="26"/>
    </row>
    <row r="51" s="19" customFormat="1" spans="1:3">
      <c r="A51" s="25" t="s">
        <v>1196</v>
      </c>
      <c r="B51" s="25" t="s">
        <v>1197</v>
      </c>
      <c r="C51" s="26"/>
    </row>
    <row r="52" s="19" customFormat="1" spans="1:3">
      <c r="A52" s="27" t="s">
        <v>1198</v>
      </c>
      <c r="B52" s="27" t="s">
        <v>1199</v>
      </c>
      <c r="C52" s="26"/>
    </row>
    <row r="53" s="19" customFormat="1" spans="1:3">
      <c r="A53" s="25" t="s">
        <v>1200</v>
      </c>
      <c r="B53" s="25" t="s">
        <v>1201</v>
      </c>
      <c r="C53" s="26"/>
    </row>
    <row r="54" s="19" customFormat="1" spans="1:3">
      <c r="A54" s="27" t="s">
        <v>1202</v>
      </c>
      <c r="B54" s="27" t="s">
        <v>1203</v>
      </c>
      <c r="C54" s="26"/>
    </row>
    <row r="55" s="19" customFormat="1" spans="1:3">
      <c r="A55" s="25" t="s">
        <v>1204</v>
      </c>
      <c r="B55" s="25" t="s">
        <v>1205</v>
      </c>
      <c r="C55" s="26"/>
    </row>
    <row r="56" s="19" customFormat="1" spans="1:3">
      <c r="A56" s="27" t="s">
        <v>1206</v>
      </c>
      <c r="B56" s="27" t="s">
        <v>1207</v>
      </c>
      <c r="C56" s="26"/>
    </row>
    <row r="57" s="19" customFormat="1" spans="1:3">
      <c r="A57" s="25" t="s">
        <v>1208</v>
      </c>
      <c r="B57" s="25" t="s">
        <v>1209</v>
      </c>
      <c r="C57" s="26"/>
    </row>
    <row r="58" s="19" customFormat="1" spans="1:3">
      <c r="A58" s="27" t="s">
        <v>1210</v>
      </c>
      <c r="B58" s="27" t="s">
        <v>1211</v>
      </c>
      <c r="C58" s="26"/>
    </row>
    <row r="59" s="19" customFormat="1" spans="1:3">
      <c r="A59" s="25" t="s">
        <v>1212</v>
      </c>
      <c r="B59" s="25" t="s">
        <v>1213</v>
      </c>
      <c r="C59" s="26"/>
    </row>
    <row r="60" s="19" customFormat="1" spans="1:3">
      <c r="A60" s="27" t="s">
        <v>1214</v>
      </c>
      <c r="B60" s="27" t="s">
        <v>1215</v>
      </c>
      <c r="C60" s="26"/>
    </row>
    <row r="61" s="19" customFormat="1" spans="1:3">
      <c r="A61" s="25" t="s">
        <v>1216</v>
      </c>
      <c r="B61" s="25" t="s">
        <v>1217</v>
      </c>
      <c r="C61" s="26"/>
    </row>
    <row r="62" s="19" customFormat="1" ht="47.25" spans="1:3">
      <c r="A62" s="27" t="s">
        <v>1218</v>
      </c>
      <c r="B62" s="27" t="s">
        <v>1219</v>
      </c>
      <c r="C62" s="26"/>
    </row>
    <row r="63" s="19" customFormat="1" spans="1:3">
      <c r="A63" s="25">
        <v>61</v>
      </c>
      <c r="B63" s="25" t="s">
        <v>1220</v>
      </c>
      <c r="C63" s="26"/>
    </row>
    <row r="64" s="19" customFormat="1" spans="1:3">
      <c r="A64" s="27" t="s">
        <v>1221</v>
      </c>
      <c r="B64" s="27" t="s">
        <v>1222</v>
      </c>
      <c r="C64" s="26"/>
    </row>
    <row r="65" s="19" customFormat="1" ht="31.5" spans="1:3">
      <c r="A65" s="25" t="s">
        <v>1223</v>
      </c>
      <c r="B65" s="25" t="s">
        <v>1224</v>
      </c>
      <c r="C65" s="26"/>
    </row>
    <row r="66" s="19" customFormat="1" spans="1:3">
      <c r="A66" s="27" t="s">
        <v>1225</v>
      </c>
      <c r="B66" s="27" t="s">
        <v>1226</v>
      </c>
      <c r="C66" s="26"/>
    </row>
    <row r="67" s="19" customFormat="1" ht="31.5" spans="1:3">
      <c r="A67" s="25" t="s">
        <v>1227</v>
      </c>
      <c r="B67" s="25" t="s">
        <v>1228</v>
      </c>
      <c r="C67" s="26"/>
    </row>
    <row r="68" s="19" customFormat="1" spans="1:3">
      <c r="A68" s="27" t="s">
        <v>1229</v>
      </c>
      <c r="B68" s="27" t="s">
        <v>1230</v>
      </c>
      <c r="C68" s="26"/>
    </row>
    <row r="69" s="19" customFormat="1" spans="1:3">
      <c r="A69" s="25" t="s">
        <v>1231</v>
      </c>
      <c r="B69" s="25" t="s">
        <v>1232</v>
      </c>
      <c r="C69" s="26"/>
    </row>
    <row r="70" s="19" customFormat="1" spans="1:3">
      <c r="A70" s="25" t="s">
        <v>1233</v>
      </c>
      <c r="B70" s="25" t="s">
        <v>1234</v>
      </c>
      <c r="C70" s="26"/>
    </row>
    <row r="71" s="19" customFormat="1" spans="1:3">
      <c r="A71" s="27" t="s">
        <v>1235</v>
      </c>
      <c r="B71" s="27" t="s">
        <v>1236</v>
      </c>
      <c r="C71" s="26"/>
    </row>
    <row r="72" s="19" customFormat="1" spans="1:3">
      <c r="A72" s="25" t="s">
        <v>1237</v>
      </c>
      <c r="B72" s="25" t="s">
        <v>1238</v>
      </c>
      <c r="C72" s="26"/>
    </row>
    <row r="73" s="19" customFormat="1" spans="1:3">
      <c r="A73" s="27" t="s">
        <v>1239</v>
      </c>
      <c r="B73" s="27" t="s">
        <v>1240</v>
      </c>
      <c r="C73" s="26"/>
    </row>
    <row r="74" s="19" customFormat="1" spans="1:3">
      <c r="A74" s="25" t="s">
        <v>1241</v>
      </c>
      <c r="B74" s="25" t="s">
        <v>1242</v>
      </c>
      <c r="C74" s="26"/>
    </row>
    <row r="75" s="19" customFormat="1" spans="1:3">
      <c r="A75" s="27" t="s">
        <v>1243</v>
      </c>
      <c r="B75" s="27" t="s">
        <v>1244</v>
      </c>
      <c r="C75" s="26"/>
    </row>
    <row r="76" s="19" customFormat="1" ht="31.5" spans="1:3">
      <c r="A76" s="25" t="s">
        <v>1245</v>
      </c>
      <c r="B76" s="25" t="s">
        <v>1246</v>
      </c>
      <c r="C76" s="26"/>
    </row>
    <row r="77" s="19" customFormat="1" spans="1:3">
      <c r="A77" s="27" t="s">
        <v>133</v>
      </c>
      <c r="B77" s="27" t="s">
        <v>1247</v>
      </c>
      <c r="C77" s="26"/>
    </row>
    <row r="78" s="19" customFormat="1" spans="1:3">
      <c r="A78" s="25" t="s">
        <v>1248</v>
      </c>
      <c r="B78" s="25" t="s">
        <v>1249</v>
      </c>
      <c r="C78" s="26"/>
    </row>
  </sheetData>
  <mergeCells count="1">
    <mergeCell ref="A1:B1"/>
  </mergeCells>
  <pageMargins left="0.25" right="0.25" top="0.75" bottom="0.75" header="0.3" footer="0.3"/>
  <pageSetup paperSize="1" scale="84"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
  <sheetViews>
    <sheetView workbookViewId="0">
      <selection activeCell="A1" sqref="A1"/>
    </sheetView>
  </sheetViews>
  <sheetFormatPr defaultColWidth="9" defaultRowHeight="15.75"/>
  <sheetData/>
  <pageMargins left="0.7" right="0.7" top="0.75" bottom="0.75" header="0.3" footer="0.3"/>
  <pageSetup paperSize="1" scale="70"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Cover</vt:lpstr>
      <vt:lpstr>Height Adjustable Coil Overs</vt:lpstr>
      <vt:lpstr>Force Adjustable Coil Overs</vt:lpstr>
      <vt:lpstr>Spring Kits</vt:lpstr>
      <vt:lpstr>Club Suspension Kits</vt:lpstr>
      <vt:lpstr>Electronic Lowering Systems</vt:lpstr>
      <vt:lpstr>New Part #'s</vt:lpstr>
      <vt:lpstr>Notes</vt:lpstr>
      <vt:lpstr>Warranty</vt:lpstr>
      <vt:lpstr>Dealer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VogtlandNA</dc:creator>
  <cp:lastModifiedBy>forhad</cp:lastModifiedBy>
  <cp:revision>13</cp:revision>
  <dcterms:created xsi:type="dcterms:W3CDTF">2001-10-25T13:25:00Z</dcterms:created>
  <cp:lastPrinted>2019-07-02T06:51:00Z</cp:lastPrinted>
  <dcterms:modified xsi:type="dcterms:W3CDTF">2020-05-10T07:00:20Z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1033-11.1.0.8722</vt:lpwstr>
  </property>
</Properties>
</file>