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ieczorek\PycharmProjects\volatility\summary\"/>
    </mc:Choice>
  </mc:AlternateContent>
  <xr:revisionPtr revIDLastSave="0" documentId="13_ncr:1_{92E742F1-C9A7-4F47-BDAA-E0C25B64D3B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ummary" sheetId="10" r:id="rId1"/>
    <sheet name="2016-2019" sheetId="1" r:id="rId2"/>
    <sheet name="realized" sheetId="5" r:id="rId3"/>
    <sheet name="unrealized" sheetId="11" r:id="rId4"/>
    <sheet name="events" sheetId="9" r:id="rId5"/>
    <sheet name="XAUvsGBP_1D_2st_dev" sheetId="8" r:id="rId6"/>
    <sheet name="EURvsXAU_1D_2st_dev" sheetId="7" r:id="rId7"/>
    <sheet name="EURvsGBP_1D_2st_dev" sheetId="6" r:id="rId8"/>
    <sheet name="XAUUSD_3st_dev_pct_move" sheetId="4" r:id="rId9"/>
    <sheet name="GBPUSD_3st_dev_pct_move" sheetId="3" r:id="rId10"/>
    <sheet name="EURUSD_3st_dev_pct_move" sheetId="2" r:id="rId11"/>
  </sheets>
  <definedNames>
    <definedName name="_xlnm._FilterDatabase" localSheetId="2" hidden="1">realized!$A$1:$D$5238</definedName>
    <definedName name="_xlnm._FilterDatabase" localSheetId="0" hidden="1">summary!$A$63:$J$113</definedName>
    <definedName name="_xlnm._FilterDatabase" localSheetId="3" hidden="1">unrealized!$A$1:$E$1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5" i="10" l="1"/>
  <c r="D102" i="10"/>
  <c r="E102" i="10"/>
  <c r="F102" i="10"/>
  <c r="H102" i="10"/>
  <c r="J102" i="10" s="1"/>
  <c r="I102" i="10"/>
  <c r="D70" i="10"/>
  <c r="E70" i="10"/>
  <c r="F70" i="10"/>
  <c r="H70" i="10"/>
  <c r="J70" i="10" s="1"/>
  <c r="I70" i="10"/>
  <c r="B132" i="10"/>
  <c r="D15" i="10"/>
  <c r="E15" i="10"/>
  <c r="F15" i="10"/>
  <c r="H15" i="10"/>
  <c r="J15" i="10" s="1"/>
  <c r="D16" i="10"/>
  <c r="E16" i="10"/>
  <c r="F16" i="10"/>
  <c r="H16" i="10"/>
  <c r="J16" i="10" s="1"/>
  <c r="D17" i="10"/>
  <c r="E17" i="10"/>
  <c r="F17" i="10"/>
  <c r="H17" i="10"/>
  <c r="J17" i="10" s="1"/>
  <c r="D18" i="10"/>
  <c r="E18" i="10"/>
  <c r="F18" i="10"/>
  <c r="H18" i="10"/>
  <c r="J18" i="10" s="1"/>
  <c r="D19" i="10"/>
  <c r="E19" i="10"/>
  <c r="F19" i="10"/>
  <c r="H19" i="10"/>
  <c r="J19" i="10" s="1"/>
  <c r="D20" i="10"/>
  <c r="E20" i="10"/>
  <c r="F20" i="10"/>
  <c r="H20" i="10"/>
  <c r="J20" i="10" s="1"/>
  <c r="D21" i="10"/>
  <c r="E21" i="10"/>
  <c r="F21" i="10"/>
  <c r="H21" i="10"/>
  <c r="J21" i="10" s="1"/>
  <c r="D22" i="10"/>
  <c r="E22" i="10"/>
  <c r="F22" i="10"/>
  <c r="H22" i="10"/>
  <c r="J22" i="10" s="1"/>
  <c r="D23" i="10"/>
  <c r="E23" i="10"/>
  <c r="F23" i="10"/>
  <c r="H23" i="10"/>
  <c r="J23" i="10" s="1"/>
  <c r="D24" i="10"/>
  <c r="E24" i="10"/>
  <c r="F24" i="10"/>
  <c r="H24" i="10"/>
  <c r="J24" i="10" s="1"/>
  <c r="D25" i="10"/>
  <c r="E25" i="10"/>
  <c r="F25" i="10"/>
  <c r="H25" i="10"/>
  <c r="J25" i="10" s="1"/>
  <c r="D26" i="10"/>
  <c r="E26" i="10"/>
  <c r="F26" i="10"/>
  <c r="H26" i="10"/>
  <c r="J26" i="10" s="1"/>
  <c r="D27" i="10"/>
  <c r="E27" i="10"/>
  <c r="F27" i="10"/>
  <c r="H27" i="10"/>
  <c r="J27" i="10" s="1"/>
  <c r="D28" i="10"/>
  <c r="E28" i="10"/>
  <c r="F28" i="10"/>
  <c r="H28" i="10"/>
  <c r="J28" i="10" s="1"/>
  <c r="D29" i="10"/>
  <c r="E29" i="10"/>
  <c r="F29" i="10"/>
  <c r="H29" i="10"/>
  <c r="J29" i="10" s="1"/>
  <c r="D30" i="10"/>
  <c r="E30" i="10"/>
  <c r="F30" i="10"/>
  <c r="H30" i="10"/>
  <c r="J30" i="10" s="1"/>
  <c r="D31" i="10"/>
  <c r="E31" i="10"/>
  <c r="F31" i="10"/>
  <c r="H31" i="10"/>
  <c r="J31" i="10" s="1"/>
  <c r="D32" i="10"/>
  <c r="E32" i="10"/>
  <c r="F32" i="10"/>
  <c r="H32" i="10"/>
  <c r="J32" i="10" s="1"/>
  <c r="D33" i="10"/>
  <c r="E33" i="10"/>
  <c r="F33" i="10"/>
  <c r="H33" i="10"/>
  <c r="J33" i="10" s="1"/>
  <c r="D34" i="10"/>
  <c r="E34" i="10"/>
  <c r="F34" i="10"/>
  <c r="H34" i="10"/>
  <c r="J34" i="10" s="1"/>
  <c r="D35" i="10"/>
  <c r="E35" i="10"/>
  <c r="F35" i="10"/>
  <c r="H35" i="10"/>
  <c r="J35" i="10" s="1"/>
  <c r="D36" i="10"/>
  <c r="E36" i="10"/>
  <c r="F36" i="10"/>
  <c r="H36" i="10"/>
  <c r="J36" i="10" s="1"/>
  <c r="D37" i="10"/>
  <c r="E37" i="10"/>
  <c r="F37" i="10"/>
  <c r="H37" i="10"/>
  <c r="J37" i="10" s="1"/>
  <c r="D38" i="10"/>
  <c r="E38" i="10"/>
  <c r="F38" i="10"/>
  <c r="H38" i="10"/>
  <c r="J38" i="10" s="1"/>
  <c r="D39" i="10"/>
  <c r="E39" i="10"/>
  <c r="F39" i="10"/>
  <c r="H39" i="10"/>
  <c r="J39" i="10" s="1"/>
  <c r="D40" i="10"/>
  <c r="E40" i="10"/>
  <c r="F40" i="10"/>
  <c r="H40" i="10"/>
  <c r="J40" i="10" s="1"/>
  <c r="D41" i="10"/>
  <c r="E41" i="10"/>
  <c r="F41" i="10"/>
  <c r="H41" i="10"/>
  <c r="J41" i="10" s="1"/>
  <c r="D42" i="10"/>
  <c r="E42" i="10"/>
  <c r="F42" i="10"/>
  <c r="H42" i="10"/>
  <c r="J42" i="10" s="1"/>
  <c r="D43" i="10"/>
  <c r="E43" i="10"/>
  <c r="F43" i="10"/>
  <c r="H43" i="10"/>
  <c r="J43" i="10" s="1"/>
  <c r="D44" i="10"/>
  <c r="E44" i="10"/>
  <c r="F44" i="10"/>
  <c r="H44" i="10"/>
  <c r="J44" i="10" s="1"/>
  <c r="D45" i="10"/>
  <c r="E45" i="10"/>
  <c r="F45" i="10"/>
  <c r="H45" i="10"/>
  <c r="J45" i="10" s="1"/>
  <c r="D46" i="10"/>
  <c r="E46" i="10"/>
  <c r="F46" i="10"/>
  <c r="H46" i="10"/>
  <c r="J46" i="10" s="1"/>
  <c r="D47" i="10"/>
  <c r="E47" i="10"/>
  <c r="F47" i="10"/>
  <c r="H47" i="10"/>
  <c r="J47" i="10" s="1"/>
  <c r="D48" i="10"/>
  <c r="E48" i="10"/>
  <c r="F48" i="10"/>
  <c r="H48" i="10"/>
  <c r="J48" i="10" s="1"/>
  <c r="D49" i="10"/>
  <c r="E49" i="10"/>
  <c r="F49" i="10"/>
  <c r="H49" i="10"/>
  <c r="J49" i="10" s="1"/>
  <c r="D50" i="10"/>
  <c r="E50" i="10"/>
  <c r="F50" i="10"/>
  <c r="H50" i="10"/>
  <c r="J50" i="10" s="1"/>
  <c r="D51" i="10"/>
  <c r="E51" i="10"/>
  <c r="F51" i="10"/>
  <c r="H51" i="10"/>
  <c r="J51" i="10" s="1"/>
  <c r="D52" i="10"/>
  <c r="E52" i="10"/>
  <c r="F52" i="10"/>
  <c r="H52" i="10"/>
  <c r="J52" i="10" s="1"/>
  <c r="D53" i="10"/>
  <c r="E53" i="10"/>
  <c r="F53" i="10"/>
  <c r="H53" i="10"/>
  <c r="J53" i="10" s="1"/>
  <c r="D54" i="10"/>
  <c r="E54" i="10"/>
  <c r="F54" i="10"/>
  <c r="H54" i="10"/>
  <c r="J54" i="10" s="1"/>
  <c r="D55" i="10"/>
  <c r="E55" i="10"/>
  <c r="F55" i="10"/>
  <c r="H55" i="10"/>
  <c r="J55" i="10" s="1"/>
  <c r="D56" i="10"/>
  <c r="E56" i="10"/>
  <c r="F56" i="10"/>
  <c r="H56" i="10"/>
  <c r="J56" i="10" s="1"/>
  <c r="D57" i="10"/>
  <c r="E57" i="10"/>
  <c r="F57" i="10"/>
  <c r="H57" i="10"/>
  <c r="J57" i="10" s="1"/>
  <c r="D58" i="10"/>
  <c r="E58" i="10"/>
  <c r="F58" i="10"/>
  <c r="H58" i="10"/>
  <c r="J58" i="10" s="1"/>
  <c r="D59" i="10"/>
  <c r="E59" i="10"/>
  <c r="F59" i="10"/>
  <c r="H59" i="10"/>
  <c r="J59" i="10" s="1"/>
  <c r="D60" i="10"/>
  <c r="E60" i="10"/>
  <c r="F60" i="10"/>
  <c r="H60" i="10"/>
  <c r="J60" i="10" s="1"/>
  <c r="D61" i="10"/>
  <c r="E61" i="10"/>
  <c r="F61" i="10"/>
  <c r="H61" i="10"/>
  <c r="J61" i="10" s="1"/>
  <c r="D62" i="10"/>
  <c r="E62" i="10"/>
  <c r="F62" i="10"/>
  <c r="H62" i="10"/>
  <c r="J62" i="10" s="1"/>
  <c r="C5" i="9"/>
  <c r="C4" i="9"/>
  <c r="C3" i="9"/>
  <c r="C2" i="9"/>
  <c r="B5" i="9"/>
  <c r="B4" i="9"/>
  <c r="B3" i="9"/>
  <c r="B2" i="9"/>
  <c r="H113" i="10"/>
  <c r="J113" i="10" s="1"/>
  <c r="H82" i="10"/>
  <c r="J82" i="10" s="1"/>
  <c r="H89" i="10"/>
  <c r="J89" i="10" s="1"/>
  <c r="H77" i="10"/>
  <c r="J77" i="10" s="1"/>
  <c r="H109" i="10"/>
  <c r="J109" i="10" s="1"/>
  <c r="H69" i="10"/>
  <c r="J69" i="10" s="1"/>
  <c r="H114" i="10"/>
  <c r="J114" i="10" s="1"/>
  <c r="H83" i="10"/>
  <c r="J83" i="10" s="1"/>
  <c r="H95" i="10"/>
  <c r="J95" i="10" s="1"/>
  <c r="H104" i="10"/>
  <c r="J104" i="10" s="1"/>
  <c r="H81" i="10"/>
  <c r="J81" i="10" s="1"/>
  <c r="H91" i="10"/>
  <c r="J91" i="10" s="1"/>
  <c r="H96" i="10"/>
  <c r="J96" i="10" s="1"/>
  <c r="H73" i="10"/>
  <c r="J73" i="10" s="1"/>
  <c r="H71" i="10"/>
  <c r="J71" i="10" s="1"/>
  <c r="H101" i="10"/>
  <c r="J101" i="10" s="1"/>
  <c r="H72" i="10"/>
  <c r="J72" i="10" s="1"/>
  <c r="H99" i="10"/>
  <c r="J99" i="10" s="1"/>
  <c r="H88" i="10"/>
  <c r="J88" i="10" s="1"/>
  <c r="D113" i="10"/>
  <c r="E113" i="10"/>
  <c r="F113" i="10"/>
  <c r="D82" i="10"/>
  <c r="E82" i="10"/>
  <c r="F82" i="10"/>
  <c r="D89" i="10"/>
  <c r="E89" i="10"/>
  <c r="F89" i="10"/>
  <c r="D77" i="10"/>
  <c r="E77" i="10"/>
  <c r="F77" i="10"/>
  <c r="D109" i="10"/>
  <c r="E109" i="10"/>
  <c r="F109" i="10"/>
  <c r="D69" i="10"/>
  <c r="E69" i="10"/>
  <c r="F69" i="10"/>
  <c r="D114" i="10"/>
  <c r="E114" i="10"/>
  <c r="F114" i="10"/>
  <c r="D83" i="10"/>
  <c r="E83" i="10"/>
  <c r="F83" i="10"/>
  <c r="D95" i="10"/>
  <c r="E95" i="10"/>
  <c r="F95" i="10"/>
  <c r="D104" i="10"/>
  <c r="E104" i="10"/>
  <c r="F104" i="10"/>
  <c r="D81" i="10"/>
  <c r="E81" i="10"/>
  <c r="F81" i="10"/>
  <c r="D91" i="10"/>
  <c r="E91" i="10"/>
  <c r="F91" i="10"/>
  <c r="D96" i="10"/>
  <c r="E96" i="10"/>
  <c r="F96" i="10"/>
  <c r="D73" i="10"/>
  <c r="E73" i="10"/>
  <c r="F73" i="10"/>
  <c r="D71" i="10"/>
  <c r="E71" i="10"/>
  <c r="F71" i="10"/>
  <c r="D101" i="10"/>
  <c r="E101" i="10"/>
  <c r="F101" i="10"/>
  <c r="D72" i="10"/>
  <c r="E72" i="10"/>
  <c r="F72" i="10"/>
  <c r="D99" i="10"/>
  <c r="E99" i="10"/>
  <c r="F99" i="10"/>
  <c r="D88" i="10"/>
  <c r="E88" i="10"/>
  <c r="F88" i="10"/>
  <c r="B120" i="10"/>
  <c r="B119" i="10"/>
  <c r="I90" i="10"/>
  <c r="I103" i="10"/>
  <c r="I75" i="10"/>
  <c r="I66" i="10"/>
  <c r="I115" i="10"/>
  <c r="I105" i="10"/>
  <c r="D2" i="10"/>
  <c r="E2" i="10"/>
  <c r="F2" i="10"/>
  <c r="H2" i="10"/>
  <c r="J2" i="10" s="1"/>
  <c r="D3" i="10"/>
  <c r="E3" i="10"/>
  <c r="F3" i="10"/>
  <c r="H3" i="10"/>
  <c r="J3" i="10" s="1"/>
  <c r="D4" i="10"/>
  <c r="E4" i="10"/>
  <c r="F4" i="10"/>
  <c r="H4" i="10"/>
  <c r="J4" i="10" s="1"/>
  <c r="D5" i="10"/>
  <c r="E5" i="10"/>
  <c r="F5" i="10"/>
  <c r="H5" i="10"/>
  <c r="J5" i="10" s="1"/>
  <c r="D6" i="10"/>
  <c r="E6" i="10"/>
  <c r="F6" i="10"/>
  <c r="H6" i="10"/>
  <c r="J6" i="10" s="1"/>
  <c r="D7" i="10"/>
  <c r="E7" i="10"/>
  <c r="F7" i="10"/>
  <c r="H7" i="10"/>
  <c r="J7" i="10" s="1"/>
  <c r="D8" i="10"/>
  <c r="E8" i="10"/>
  <c r="F8" i="10"/>
  <c r="H8" i="10"/>
  <c r="J8" i="10" s="1"/>
  <c r="D9" i="10"/>
  <c r="E9" i="10"/>
  <c r="F9" i="10"/>
  <c r="H9" i="10"/>
  <c r="J9" i="10" s="1"/>
  <c r="D10" i="10"/>
  <c r="E10" i="10"/>
  <c r="F10" i="10"/>
  <c r="H10" i="10"/>
  <c r="J10" i="10" s="1"/>
  <c r="D11" i="10"/>
  <c r="E11" i="10"/>
  <c r="F11" i="10"/>
  <c r="H11" i="10"/>
  <c r="J11" i="10" s="1"/>
  <c r="D12" i="10"/>
  <c r="E12" i="10"/>
  <c r="F12" i="10"/>
  <c r="H12" i="10"/>
  <c r="J12" i="10" s="1"/>
  <c r="D13" i="10"/>
  <c r="E13" i="10"/>
  <c r="F13" i="10"/>
  <c r="H13" i="10"/>
  <c r="J13" i="10" s="1"/>
  <c r="D14" i="10"/>
  <c r="E14" i="10"/>
  <c r="F14" i="10"/>
  <c r="H14" i="10"/>
  <c r="J14" i="10" s="1"/>
  <c r="D90" i="10"/>
  <c r="E90" i="10"/>
  <c r="F90" i="10"/>
  <c r="H90" i="10"/>
  <c r="D103" i="10"/>
  <c r="E103" i="10"/>
  <c r="F103" i="10"/>
  <c r="H103" i="10"/>
  <c r="D64" i="10"/>
  <c r="E64" i="10"/>
  <c r="F64" i="10"/>
  <c r="H64" i="10"/>
  <c r="D87" i="10"/>
  <c r="E87" i="10"/>
  <c r="F87" i="10"/>
  <c r="H87" i="10"/>
  <c r="D68" i="10"/>
  <c r="E68" i="10"/>
  <c r="F68" i="10"/>
  <c r="H68" i="10"/>
  <c r="D75" i="10"/>
  <c r="E75" i="10"/>
  <c r="F75" i="10"/>
  <c r="H75" i="10"/>
  <c r="D112" i="10"/>
  <c r="E112" i="10"/>
  <c r="F112" i="10"/>
  <c r="H112" i="10"/>
  <c r="D86" i="10"/>
  <c r="E86" i="10"/>
  <c r="F86" i="10"/>
  <c r="H86" i="10"/>
  <c r="D111" i="10"/>
  <c r="E111" i="10"/>
  <c r="F111" i="10"/>
  <c r="H111" i="10"/>
  <c r="D76" i="10"/>
  <c r="E76" i="10"/>
  <c r="F76" i="10"/>
  <c r="H76" i="10"/>
  <c r="D108" i="10"/>
  <c r="E108" i="10"/>
  <c r="F108" i="10"/>
  <c r="H108" i="10"/>
  <c r="D93" i="10"/>
  <c r="E93" i="10"/>
  <c r="F93" i="10"/>
  <c r="H93" i="10"/>
  <c r="D80" i="10"/>
  <c r="E80" i="10"/>
  <c r="F80" i="10"/>
  <c r="H80" i="10"/>
  <c r="D74" i="10"/>
  <c r="E74" i="10"/>
  <c r="F74" i="10"/>
  <c r="H74" i="10"/>
  <c r="D110" i="10"/>
  <c r="E110" i="10"/>
  <c r="F110" i="10"/>
  <c r="H110" i="10"/>
  <c r="D65" i="10"/>
  <c r="E65" i="10"/>
  <c r="F65" i="10"/>
  <c r="H65" i="10"/>
  <c r="D106" i="10"/>
  <c r="E106" i="10"/>
  <c r="F106" i="10"/>
  <c r="H106" i="10"/>
  <c r="D67" i="10"/>
  <c r="E67" i="10"/>
  <c r="F67" i="10"/>
  <c r="H67" i="10"/>
  <c r="D66" i="10"/>
  <c r="E66" i="10"/>
  <c r="F66" i="10"/>
  <c r="H66" i="10"/>
  <c r="D85" i="10"/>
  <c r="E85" i="10"/>
  <c r="F85" i="10"/>
  <c r="H85" i="10"/>
  <c r="D100" i="10"/>
  <c r="E100" i="10"/>
  <c r="F100" i="10"/>
  <c r="H100" i="10"/>
  <c r="D84" i="10"/>
  <c r="E84" i="10"/>
  <c r="F84" i="10"/>
  <c r="H84" i="10"/>
  <c r="D115" i="10"/>
  <c r="E115" i="10"/>
  <c r="F115" i="10"/>
  <c r="H115" i="10"/>
  <c r="D97" i="10"/>
  <c r="E97" i="10"/>
  <c r="F97" i="10"/>
  <c r="H97" i="10"/>
  <c r="D107" i="10"/>
  <c r="E107" i="10"/>
  <c r="F107" i="10"/>
  <c r="H107" i="10"/>
  <c r="D105" i="10"/>
  <c r="E105" i="10"/>
  <c r="F105" i="10"/>
  <c r="H105" i="10"/>
  <c r="J105" i="10" s="1"/>
  <c r="D92" i="10"/>
  <c r="E92" i="10"/>
  <c r="F92" i="10"/>
  <c r="H92" i="10"/>
  <c r="D78" i="10"/>
  <c r="E78" i="10"/>
  <c r="F78" i="10"/>
  <c r="H78" i="10"/>
  <c r="D79" i="10"/>
  <c r="E79" i="10"/>
  <c r="F79" i="10"/>
  <c r="H79" i="10"/>
  <c r="D98" i="10"/>
  <c r="E98" i="10"/>
  <c r="F98" i="10"/>
  <c r="H98" i="10"/>
  <c r="I106" i="10"/>
  <c r="I86" i="10"/>
  <c r="I110" i="10"/>
  <c r="I107" i="10"/>
  <c r="I97" i="10"/>
  <c r="I100" i="10"/>
  <c r="I108" i="10"/>
  <c r="I98" i="10"/>
  <c r="I94" i="10"/>
  <c r="I92" i="10"/>
  <c r="I112" i="10"/>
  <c r="I87" i="10"/>
  <c r="I93" i="10"/>
  <c r="I111" i="10"/>
  <c r="I85" i="10"/>
  <c r="I84" i="10"/>
  <c r="I80" i="10"/>
  <c r="I79" i="10"/>
  <c r="I76" i="10"/>
  <c r="I78" i="10"/>
  <c r="I74" i="10"/>
  <c r="I68" i="10"/>
  <c r="I67" i="10"/>
  <c r="I65" i="10"/>
  <c r="I64" i="10"/>
  <c r="C2" i="11"/>
  <c r="H94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F94" i="10"/>
  <c r="E94" i="10"/>
  <c r="D94" i="10"/>
  <c r="H155" i="10" l="1"/>
  <c r="H151" i="10"/>
  <c r="H152" i="10"/>
  <c r="H153" i="10"/>
  <c r="H154" i="10"/>
  <c r="H128" i="10"/>
  <c r="H129" i="10"/>
  <c r="H130" i="10"/>
  <c r="H131" i="10"/>
  <c r="H127" i="10"/>
  <c r="C121" i="10" s="1"/>
  <c r="H132" i="10"/>
  <c r="H119" i="10"/>
  <c r="H120" i="10"/>
  <c r="H121" i="10"/>
  <c r="H122" i="10"/>
  <c r="H123" i="10"/>
  <c r="G70" i="10"/>
  <c r="H124" i="10"/>
  <c r="H148" i="10"/>
  <c r="H147" i="10"/>
  <c r="H146" i="10"/>
  <c r="H145" i="10"/>
  <c r="H144" i="10"/>
  <c r="H143" i="10"/>
  <c r="C119" i="10" s="1"/>
  <c r="G102" i="10"/>
  <c r="C120" i="10"/>
  <c r="D120" i="10" s="1"/>
  <c r="H156" i="10"/>
  <c r="H140" i="10"/>
  <c r="H139" i="10"/>
  <c r="H138" i="10"/>
  <c r="H137" i="10"/>
  <c r="H136" i="10"/>
  <c r="H135" i="10"/>
  <c r="G60" i="10"/>
  <c r="G62" i="10"/>
  <c r="G57" i="10"/>
  <c r="G54" i="10"/>
  <c r="G51" i="10"/>
  <c r="G48" i="10"/>
  <c r="G45" i="10"/>
  <c r="G42" i="10"/>
  <c r="G39" i="10"/>
  <c r="G36" i="10"/>
  <c r="G33" i="10"/>
  <c r="G30" i="10"/>
  <c r="G27" i="10"/>
  <c r="G24" i="10"/>
  <c r="G21" i="10"/>
  <c r="G18" i="10"/>
  <c r="G15" i="10"/>
  <c r="G59" i="10"/>
  <c r="G56" i="10"/>
  <c r="G53" i="10"/>
  <c r="G50" i="10"/>
  <c r="G47" i="10"/>
  <c r="G44" i="10"/>
  <c r="G41" i="10"/>
  <c r="G38" i="10"/>
  <c r="G35" i="10"/>
  <c r="G32" i="10"/>
  <c r="G29" i="10"/>
  <c r="G26" i="10"/>
  <c r="G23" i="10"/>
  <c r="G20" i="10"/>
  <c r="G17" i="10"/>
  <c r="G61" i="10"/>
  <c r="G58" i="10"/>
  <c r="G55" i="10"/>
  <c r="G52" i="10"/>
  <c r="G49" i="10"/>
  <c r="G46" i="10"/>
  <c r="G43" i="10"/>
  <c r="G40" i="10"/>
  <c r="G37" i="10"/>
  <c r="G34" i="10"/>
  <c r="G31" i="10"/>
  <c r="G28" i="10"/>
  <c r="G25" i="10"/>
  <c r="G22" i="10"/>
  <c r="G19" i="10"/>
  <c r="G16" i="10"/>
  <c r="J93" i="10"/>
  <c r="G82" i="10"/>
  <c r="G73" i="10"/>
  <c r="G101" i="10"/>
  <c r="G91" i="10"/>
  <c r="G77" i="10"/>
  <c r="G88" i="10"/>
  <c r="G71" i="10"/>
  <c r="G81" i="10"/>
  <c r="G114" i="10"/>
  <c r="G89" i="10"/>
  <c r="G99" i="10"/>
  <c r="G104" i="10"/>
  <c r="G69" i="10"/>
  <c r="J66" i="10"/>
  <c r="G72" i="10"/>
  <c r="G96" i="10"/>
  <c r="G95" i="10"/>
  <c r="G109" i="10"/>
  <c r="G113" i="10"/>
  <c r="G83" i="10"/>
  <c r="J90" i="10"/>
  <c r="B121" i="10"/>
  <c r="J79" i="10"/>
  <c r="G3" i="10"/>
  <c r="J111" i="10"/>
  <c r="G107" i="10"/>
  <c r="G84" i="10"/>
  <c r="G66" i="10"/>
  <c r="J94" i="10"/>
  <c r="G92" i="10"/>
  <c r="J85" i="10"/>
  <c r="J106" i="10"/>
  <c r="J74" i="10"/>
  <c r="J108" i="10"/>
  <c r="J86" i="10"/>
  <c r="J68" i="10"/>
  <c r="J107" i="10"/>
  <c r="J98" i="10"/>
  <c r="G110" i="10"/>
  <c r="G14" i="10"/>
  <c r="G11" i="10"/>
  <c r="G8" i="10"/>
  <c r="G2" i="10"/>
  <c r="J78" i="10"/>
  <c r="G105" i="10"/>
  <c r="G74" i="10"/>
  <c r="G108" i="10"/>
  <c r="G86" i="10"/>
  <c r="G68" i="10"/>
  <c r="G7" i="10"/>
  <c r="J84" i="10"/>
  <c r="J65" i="10"/>
  <c r="J80" i="10"/>
  <c r="J76" i="10"/>
  <c r="J112" i="10"/>
  <c r="J87" i="10"/>
  <c r="G78" i="10"/>
  <c r="G90" i="10"/>
  <c r="G12" i="10"/>
  <c r="G9" i="10"/>
  <c r="J115" i="10"/>
  <c r="J92" i="10"/>
  <c r="G65" i="10"/>
  <c r="G87" i="10"/>
  <c r="J97" i="10"/>
  <c r="J100" i="10"/>
  <c r="J67" i="10"/>
  <c r="J110" i="10"/>
  <c r="J64" i="10"/>
  <c r="J103" i="10"/>
  <c r="G98" i="10"/>
  <c r="J75" i="10"/>
  <c r="G97" i="10"/>
  <c r="G100" i="10"/>
  <c r="G67" i="10"/>
  <c r="G6" i="10"/>
  <c r="G112" i="10"/>
  <c r="G79" i="10"/>
  <c r="G93" i="10"/>
  <c r="G111" i="10"/>
  <c r="G75" i="10"/>
  <c r="G80" i="10"/>
  <c r="G64" i="10"/>
  <c r="G106" i="10"/>
  <c r="G5" i="10"/>
  <c r="G76" i="10"/>
  <c r="G115" i="10"/>
  <c r="G85" i="10"/>
  <c r="G103" i="10"/>
  <c r="G4" i="10"/>
  <c r="G13" i="10"/>
  <c r="G10" i="10"/>
  <c r="G94" i="10"/>
  <c r="J127" i="10" l="1"/>
  <c r="J131" i="10"/>
  <c r="J128" i="10"/>
  <c r="J143" i="10"/>
  <c r="J129" i="10"/>
  <c r="J130" i="10"/>
  <c r="G127" i="10"/>
  <c r="J132" i="10"/>
  <c r="J147" i="10"/>
  <c r="J144" i="10"/>
  <c r="J145" i="10"/>
  <c r="J146" i="10"/>
  <c r="G146" i="10"/>
  <c r="G145" i="10"/>
  <c r="J148" i="10"/>
  <c r="G148" i="10"/>
  <c r="G147" i="10"/>
  <c r="G155" i="10"/>
  <c r="G154" i="10"/>
  <c r="G153" i="10"/>
  <c r="G152" i="10"/>
  <c r="G151" i="10"/>
  <c r="J153" i="10"/>
  <c r="G120" i="10"/>
  <c r="G119" i="10"/>
  <c r="J124" i="10"/>
  <c r="J156" i="10"/>
  <c r="J119" i="10"/>
  <c r="J154" i="10"/>
  <c r="J121" i="10"/>
  <c r="G124" i="10"/>
  <c r="J122" i="10"/>
  <c r="J151" i="10"/>
  <c r="G132" i="10"/>
  <c r="G156" i="10"/>
  <c r="G131" i="10"/>
  <c r="G130" i="10"/>
  <c r="G122" i="10"/>
  <c r="G129" i="10"/>
  <c r="G128" i="10"/>
  <c r="G123" i="10"/>
  <c r="J155" i="10"/>
  <c r="G144" i="10"/>
  <c r="G143" i="10"/>
  <c r="J123" i="10"/>
  <c r="G121" i="10"/>
  <c r="J152" i="10"/>
  <c r="J120" i="10"/>
  <c r="G140" i="10"/>
  <c r="G139" i="10"/>
  <c r="G138" i="10"/>
  <c r="G137" i="10"/>
  <c r="G136" i="10"/>
  <c r="C6" i="9"/>
  <c r="D121" i="10"/>
  <c r="D119" i="10"/>
  <c r="B6" i="9" l="1"/>
</calcChain>
</file>

<file path=xl/sharedStrings.xml><?xml version="1.0" encoding="utf-8"?>
<sst xmlns="http://schemas.openxmlformats.org/spreadsheetml/2006/main" count="11716" uniqueCount="828">
  <si>
    <t>date</t>
  </si>
  <si>
    <t>open</t>
  </si>
  <si>
    <t>high</t>
  </si>
  <si>
    <t>low</t>
  </si>
  <si>
    <t>close</t>
  </si>
  <si>
    <t>move</t>
  </si>
  <si>
    <t>abs_move</t>
  </si>
  <si>
    <t>st_dev</t>
  </si>
  <si>
    <t>avg_move</t>
  </si>
  <si>
    <t>st_dev_move</t>
  </si>
  <si>
    <t>pct_move</t>
  </si>
  <si>
    <t>abs_pct_move</t>
  </si>
  <si>
    <t>st_dev_pct</t>
  </si>
  <si>
    <t>st_dev_pct_move</t>
  </si>
  <si>
    <t>diff</t>
  </si>
  <si>
    <t>avg_diff</t>
  </si>
  <si>
    <t>avg_diff_multiple</t>
  </si>
  <si>
    <t>2_st_dev_move</t>
  </si>
  <si>
    <t>3_st_dev_move</t>
  </si>
  <si>
    <t>2_st_dev_pct_move</t>
  </si>
  <si>
    <t>3_st_dev_pct_move</t>
  </si>
  <si>
    <t>2_mean_diff</t>
  </si>
  <si>
    <t>3_mean_diff</t>
  </si>
  <si>
    <t>2_st_dev_move_price</t>
  </si>
  <si>
    <t>3_st_dev_move_price</t>
  </si>
  <si>
    <t>2_st_dev_pct_move_price</t>
  </si>
  <si>
    <t>3_st_dev_pct_move_price</t>
  </si>
  <si>
    <t>2_mean_diff_move_price</t>
  </si>
  <si>
    <t>3_mean_diff_move_price</t>
  </si>
  <si>
    <t>event</t>
  </si>
  <si>
    <t>occurance</t>
  </si>
  <si>
    <t>pandemic</t>
  </si>
  <si>
    <t>ECB Press Conference + BOE Monetary Policy Report</t>
  </si>
  <si>
    <t>Central Banks</t>
  </si>
  <si>
    <t>Non-farm payrolls</t>
  </si>
  <si>
    <t>monthly</t>
  </si>
  <si>
    <t>JOLTS Job Openings</t>
  </si>
  <si>
    <t>US PPI + unemployment claims</t>
  </si>
  <si>
    <t>EU PMIs + BOE Gov Bailey Speaks</t>
  </si>
  <si>
    <t>monthly + Central Banks</t>
  </si>
  <si>
    <t>BOE Gov Bailey Speaks</t>
  </si>
  <si>
    <t>US CPI</t>
  </si>
  <si>
    <t>US and EU PMIs + Fed Chair Powell Speaks</t>
  </si>
  <si>
    <t>Fed Chair Powell Speaks</t>
  </si>
  <si>
    <t>UK GBP m/m + US Consumer Confidence</t>
  </si>
  <si>
    <t>BOE Monetary Policy Report</t>
  </si>
  <si>
    <t>US Unemployment Claims + FOMC Member Mester Speaks</t>
  </si>
  <si>
    <t>US CPI + unemployment claims</t>
  </si>
  <si>
    <t>UK GBP m/m</t>
  </si>
  <si>
    <t>volume</t>
  </si>
  <si>
    <t>profit</t>
  </si>
  <si>
    <t>symbol_name</t>
  </si>
  <si>
    <t>USDJPY</t>
  </si>
  <si>
    <t>EURUSD</t>
  </si>
  <si>
    <t>XAUUSD</t>
  </si>
  <si>
    <t>GBPUSD</t>
  </si>
  <si>
    <t>financial result</t>
  </si>
  <si>
    <t>open_x</t>
  </si>
  <si>
    <t>high_x</t>
  </si>
  <si>
    <t>low_x</t>
  </si>
  <si>
    <t>close_x</t>
  </si>
  <si>
    <t>move_x</t>
  </si>
  <si>
    <t>abs_move_x</t>
  </si>
  <si>
    <t>st_dev_x</t>
  </si>
  <si>
    <t>avg_move_x</t>
  </si>
  <si>
    <t>st_dev_move_x</t>
  </si>
  <si>
    <t>pct_move_x</t>
  </si>
  <si>
    <t>abs_pct_move_x</t>
  </si>
  <si>
    <t>st_dev_pct_x</t>
  </si>
  <si>
    <t>st_dev_pct_move_x</t>
  </si>
  <si>
    <t>diff_x</t>
  </si>
  <si>
    <t>avg_diff_x</t>
  </si>
  <si>
    <t>avg_diff_multiple_x</t>
  </si>
  <si>
    <t>2_st_dev_move_x</t>
  </si>
  <si>
    <t>3_st_dev_move_x</t>
  </si>
  <si>
    <t>2_st_dev_pct_move_x</t>
  </si>
  <si>
    <t>3_st_dev_pct_move_x</t>
  </si>
  <si>
    <t>2_mean_diff_x</t>
  </si>
  <si>
    <t>3_mean_diff_x</t>
  </si>
  <si>
    <t>2_st_dev_move_price_x</t>
  </si>
  <si>
    <t>3_st_dev_move_price_x</t>
  </si>
  <si>
    <t>2_st_dev_pct_move_price_x</t>
  </si>
  <si>
    <t>3_st_dev_pct_move_price_x</t>
  </si>
  <si>
    <t>2_mean_diff_move_price_x</t>
  </si>
  <si>
    <t>3_mean_diff_move_price_x</t>
  </si>
  <si>
    <t>open_y</t>
  </si>
  <si>
    <t>high_y</t>
  </si>
  <si>
    <t>low_y</t>
  </si>
  <si>
    <t>close_y</t>
  </si>
  <si>
    <t>move_y</t>
  </si>
  <si>
    <t>abs_move_y</t>
  </si>
  <si>
    <t>st_dev_y</t>
  </si>
  <si>
    <t>avg_move_y</t>
  </si>
  <si>
    <t>st_dev_move_y</t>
  </si>
  <si>
    <t>pct_move_y</t>
  </si>
  <si>
    <t>abs_pct_move_y</t>
  </si>
  <si>
    <t>st_dev_pct_y</t>
  </si>
  <si>
    <t>st_dev_pct_move_y</t>
  </si>
  <si>
    <t>diff_y</t>
  </si>
  <si>
    <t>avg_diff_y</t>
  </si>
  <si>
    <t>avg_diff_multiple_y</t>
  </si>
  <si>
    <t>2_st_dev_move_y</t>
  </si>
  <si>
    <t>3_st_dev_move_y</t>
  </si>
  <si>
    <t>2_st_dev_pct_move_y</t>
  </si>
  <si>
    <t>3_st_dev_pct_move_y</t>
  </si>
  <si>
    <t>2_mean_diff_y</t>
  </si>
  <si>
    <t>3_mean_diff_y</t>
  </si>
  <si>
    <t>2_st_dev_move_price_y</t>
  </si>
  <si>
    <t>3_st_dev_move_price_y</t>
  </si>
  <si>
    <t>2_st_dev_pct_move_price_y</t>
  </si>
  <si>
    <t>3_st_dev_pct_move_price_y</t>
  </si>
  <si>
    <t>2_mean_diff_move_price_y</t>
  </si>
  <si>
    <t>3_mean_diff_move_price_y</t>
  </si>
  <si>
    <t>FOMC Member Mester Speaks + US Unemployment claims</t>
  </si>
  <si>
    <t>FOMC Federal Funds Rate</t>
  </si>
  <si>
    <t>US Unemployment claims</t>
  </si>
  <si>
    <t>weekly</t>
  </si>
  <si>
    <t>no news, headlines about interest rate and recession fears</t>
  </si>
  <si>
    <t xml:space="preserve">BoE + SNB </t>
  </si>
  <si>
    <t>Empire State Manufacturing Index</t>
  </si>
  <si>
    <t>ISM Manufacturing PMI</t>
  </si>
  <si>
    <t>XAUUSD realized</t>
  </si>
  <si>
    <t>EURUSD realized</t>
  </si>
  <si>
    <t>GBPUSD realized</t>
  </si>
  <si>
    <t>TOTAL realized</t>
  </si>
  <si>
    <t>avg</t>
  </si>
  <si>
    <t>min</t>
  </si>
  <si>
    <t>max</t>
  </si>
  <si>
    <t>total</t>
  </si>
  <si>
    <t>below 0</t>
  </si>
  <si>
    <t>above 0</t>
  </si>
  <si>
    <t>War started</t>
  </si>
  <si>
    <t>unrealized_profit</t>
  </si>
  <si>
    <t>2021-04-22-00</t>
  </si>
  <si>
    <t>2021-04-23-00</t>
  </si>
  <si>
    <t>2021-04-24-00</t>
  </si>
  <si>
    <t>2021-04-25-00</t>
  </si>
  <si>
    <t>2021-04-26-00</t>
  </si>
  <si>
    <t>2021-04-27-00</t>
  </si>
  <si>
    <t>2021-04-28-00</t>
  </si>
  <si>
    <t>2021-04-29-00</t>
  </si>
  <si>
    <t>2021-04-30-00</t>
  </si>
  <si>
    <t>2021-05-01-00</t>
  </si>
  <si>
    <t>2021-05-02-00</t>
  </si>
  <si>
    <t>2021-05-03-00</t>
  </si>
  <si>
    <t>2021-05-04-00</t>
  </si>
  <si>
    <t>2021-05-05-00</t>
  </si>
  <si>
    <t>2021-05-06-00</t>
  </si>
  <si>
    <t>2021-05-07-00</t>
  </si>
  <si>
    <t>2021-05-08-00</t>
  </si>
  <si>
    <t>2021-05-09-00</t>
  </si>
  <si>
    <t>2021-05-10-00</t>
  </si>
  <si>
    <t>2021-05-11-00</t>
  </si>
  <si>
    <t>2021-05-12-00</t>
  </si>
  <si>
    <t>2021-05-14-00</t>
  </si>
  <si>
    <t>2021-05-15-00</t>
  </si>
  <si>
    <t>2021-05-16-00</t>
  </si>
  <si>
    <t>2021-05-17-00</t>
  </si>
  <si>
    <t>2021-05-18-00</t>
  </si>
  <si>
    <t>2021-05-19-00</t>
  </si>
  <si>
    <t>2021-05-20-00</t>
  </si>
  <si>
    <t>2021-05-21-00</t>
  </si>
  <si>
    <t>2021-05-22-00</t>
  </si>
  <si>
    <t>2021-05-23-00</t>
  </si>
  <si>
    <t>2021-05-24-00</t>
  </si>
  <si>
    <t>2021-05-25-00</t>
  </si>
  <si>
    <t>2021-05-26-00</t>
  </si>
  <si>
    <t>2021-05-27-00</t>
  </si>
  <si>
    <t>2021-05-28-00</t>
  </si>
  <si>
    <t>2021-05-29-00</t>
  </si>
  <si>
    <t>2021-05-30-00</t>
  </si>
  <si>
    <t>2021-05-31-00</t>
  </si>
  <si>
    <t>2021-06-01-00</t>
  </si>
  <si>
    <t>2021-06-02-00</t>
  </si>
  <si>
    <t>2021-06-03-00</t>
  </si>
  <si>
    <t>2021-06-04-00</t>
  </si>
  <si>
    <t>2021-06-05-00</t>
  </si>
  <si>
    <t>2021-06-06-00</t>
  </si>
  <si>
    <t>2021-06-07-00</t>
  </si>
  <si>
    <t>2021-06-08-00</t>
  </si>
  <si>
    <t>2021-06-09-00</t>
  </si>
  <si>
    <t>2021-06-10-00</t>
  </si>
  <si>
    <t>2021-06-11-00</t>
  </si>
  <si>
    <t>2021-06-12-00</t>
  </si>
  <si>
    <t>2021-06-13-00</t>
  </si>
  <si>
    <t>2021-06-14-00</t>
  </si>
  <si>
    <t>2021-06-15-00</t>
  </si>
  <si>
    <t>2021-06-16-00</t>
  </si>
  <si>
    <t>2021-06-17-00</t>
  </si>
  <si>
    <t>2021-06-18-00</t>
  </si>
  <si>
    <t>2021-06-19-00</t>
  </si>
  <si>
    <t>2021-06-20-00</t>
  </si>
  <si>
    <t>2021-06-21-00</t>
  </si>
  <si>
    <t>2021-06-22-00</t>
  </si>
  <si>
    <t>2021-06-23-00</t>
  </si>
  <si>
    <t>2021-06-24-00</t>
  </si>
  <si>
    <t>2021-06-25-00</t>
  </si>
  <si>
    <t>2021-06-26-00</t>
  </si>
  <si>
    <t>2021-06-27-00</t>
  </si>
  <si>
    <t>2021-06-28-00</t>
  </si>
  <si>
    <t>2021-06-30-00</t>
  </si>
  <si>
    <t>2021-07-01-00</t>
  </si>
  <si>
    <t>2021-07-02-00</t>
  </si>
  <si>
    <t>2021-07-03-00</t>
  </si>
  <si>
    <t>2021-07-04-00</t>
  </si>
  <si>
    <t>2021-07-05-00</t>
  </si>
  <si>
    <t>2021-07-06-00</t>
  </si>
  <si>
    <t>2021-07-07-00</t>
  </si>
  <si>
    <t>2021-07-08-00</t>
  </si>
  <si>
    <t>2021-07-09-00</t>
  </si>
  <si>
    <t>2021-07-10-00</t>
  </si>
  <si>
    <t>2021-07-11-00</t>
  </si>
  <si>
    <t>2021-07-12-00</t>
  </si>
  <si>
    <t>2021-07-13-00</t>
  </si>
  <si>
    <t>2021-07-14-00</t>
  </si>
  <si>
    <t>2021-07-15-00</t>
  </si>
  <si>
    <t>2021-07-16-00</t>
  </si>
  <si>
    <t>2021-07-17-00</t>
  </si>
  <si>
    <t>2021-07-18-00</t>
  </si>
  <si>
    <t>2021-07-19-00</t>
  </si>
  <si>
    <t>2021-07-20-00</t>
  </si>
  <si>
    <t>2021-07-21-00</t>
  </si>
  <si>
    <t>2021-07-22-00</t>
  </si>
  <si>
    <t>2021-07-23-00</t>
  </si>
  <si>
    <t>2021-07-24-00</t>
  </si>
  <si>
    <t>2021-07-25-00</t>
  </si>
  <si>
    <t>2021-07-26-00</t>
  </si>
  <si>
    <t>2021-07-27-00</t>
  </si>
  <si>
    <t>2021-07-28-00</t>
  </si>
  <si>
    <t>2021-07-29-00</t>
  </si>
  <si>
    <t>2021-07-30-00</t>
  </si>
  <si>
    <t>2021-07-31-00</t>
  </si>
  <si>
    <t>2021-08-01-00</t>
  </si>
  <si>
    <t>2021-08-02-00</t>
  </si>
  <si>
    <t>2021-08-03-00</t>
  </si>
  <si>
    <t>2021-08-04-00</t>
  </si>
  <si>
    <t>2021-08-05-00</t>
  </si>
  <si>
    <t>2021-08-06-00</t>
  </si>
  <si>
    <t>2021-08-07-00</t>
  </si>
  <si>
    <t>2021-08-08-00</t>
  </si>
  <si>
    <t>2021-08-09-00</t>
  </si>
  <si>
    <t>2021-08-10-00</t>
  </si>
  <si>
    <t>2021-08-11-00</t>
  </si>
  <si>
    <t>2021-08-13-00</t>
  </si>
  <si>
    <t>2021-08-14-00</t>
  </si>
  <si>
    <t>2021-08-15-00</t>
  </si>
  <si>
    <t>2021-08-16-00</t>
  </si>
  <si>
    <t>2021-08-17-00</t>
  </si>
  <si>
    <t>2021-08-18-00</t>
  </si>
  <si>
    <t>2021-08-19-00</t>
  </si>
  <si>
    <t>2021-08-20-00</t>
  </si>
  <si>
    <t>2021-08-21-00</t>
  </si>
  <si>
    <t>2021-08-22-00</t>
  </si>
  <si>
    <t>2021-08-23-00</t>
  </si>
  <si>
    <t>2021-08-24-00</t>
  </si>
  <si>
    <t>2021-08-25-00</t>
  </si>
  <si>
    <t>2021-08-26-00</t>
  </si>
  <si>
    <t>2021-08-27-00</t>
  </si>
  <si>
    <t>2021-08-28-00</t>
  </si>
  <si>
    <t>2021-08-29-00</t>
  </si>
  <si>
    <t>2021-08-30-00</t>
  </si>
  <si>
    <t>2021-08-31-00</t>
  </si>
  <si>
    <t>2021-09-01-00</t>
  </si>
  <si>
    <t>2021-09-02-00</t>
  </si>
  <si>
    <t>2021-09-03-00</t>
  </si>
  <si>
    <t>2021-09-04-00</t>
  </si>
  <si>
    <t>2021-09-05-00</t>
  </si>
  <si>
    <t>2021-09-06-00</t>
  </si>
  <si>
    <t>2021-09-07-00</t>
  </si>
  <si>
    <t>2021-09-08-00</t>
  </si>
  <si>
    <t>2021-09-09-00</t>
  </si>
  <si>
    <t>2021-09-10-00</t>
  </si>
  <si>
    <t>2021-09-11-00</t>
  </si>
  <si>
    <t>2021-09-12-00</t>
  </si>
  <si>
    <t>2021-09-13-00</t>
  </si>
  <si>
    <t>2021-09-14-00</t>
  </si>
  <si>
    <t>2021-09-15-00</t>
  </si>
  <si>
    <t>2021-09-16-00</t>
  </si>
  <si>
    <t>2021-09-17-00</t>
  </si>
  <si>
    <t>2021-09-18-00</t>
  </si>
  <si>
    <t>2021-09-19-00</t>
  </si>
  <si>
    <t>2021-09-20-00</t>
  </si>
  <si>
    <t>2021-09-21-00</t>
  </si>
  <si>
    <t>2021-09-22-00</t>
  </si>
  <si>
    <t>2021-09-23-00</t>
  </si>
  <si>
    <t>2021-09-24-00</t>
  </si>
  <si>
    <t>2021-09-25-00</t>
  </si>
  <si>
    <t>2021-09-26-00</t>
  </si>
  <si>
    <t>2021-09-27-00</t>
  </si>
  <si>
    <t>2021-09-28-00</t>
  </si>
  <si>
    <t>2021-09-29-00</t>
  </si>
  <si>
    <t>2021-09-30-00</t>
  </si>
  <si>
    <t>2021-10-01-00</t>
  </si>
  <si>
    <t>2021-10-02-00</t>
  </si>
  <si>
    <t>2021-10-03-00</t>
  </si>
  <si>
    <t>2021-10-04-00</t>
  </si>
  <si>
    <t>2021-10-05-00</t>
  </si>
  <si>
    <t>2021-10-06-00</t>
  </si>
  <si>
    <t>2021-10-07-00</t>
  </si>
  <si>
    <t>2021-10-08-00</t>
  </si>
  <si>
    <t>2021-10-09-00</t>
  </si>
  <si>
    <t>2021-10-10-00</t>
  </si>
  <si>
    <t>2021-10-11-00</t>
  </si>
  <si>
    <t>2021-10-12-00</t>
  </si>
  <si>
    <t>2021-10-13-00</t>
  </si>
  <si>
    <t>2021-10-14-00</t>
  </si>
  <si>
    <t>2021-10-15-00</t>
  </si>
  <si>
    <t>2021-10-16-00</t>
  </si>
  <si>
    <t>2021-10-17-00</t>
  </si>
  <si>
    <t>2021-10-18-00</t>
  </si>
  <si>
    <t>2021-10-19-00</t>
  </si>
  <si>
    <t>2021-10-20-00</t>
  </si>
  <si>
    <t>2021-10-21-00</t>
  </si>
  <si>
    <t>2021-10-22-00</t>
  </si>
  <si>
    <t>2021-10-23-00</t>
  </si>
  <si>
    <t>2021-10-24-00</t>
  </si>
  <si>
    <t>2021-10-25-00</t>
  </si>
  <si>
    <t>2021-10-26-00</t>
  </si>
  <si>
    <t>2021-10-27-00</t>
  </si>
  <si>
    <t>2021-10-28-00</t>
  </si>
  <si>
    <t>2021-10-29-00</t>
  </si>
  <si>
    <t>2021-10-30-00</t>
  </si>
  <si>
    <t>2021-10-31-00</t>
  </si>
  <si>
    <t>2021-11-01-00</t>
  </si>
  <si>
    <t>2021-11-02-00</t>
  </si>
  <si>
    <t>2021-11-03-00</t>
  </si>
  <si>
    <t>2021-11-04-00</t>
  </si>
  <si>
    <t>2021-11-05-00</t>
  </si>
  <si>
    <t>2021-11-06-00</t>
  </si>
  <si>
    <t>2021-11-07-00</t>
  </si>
  <si>
    <t>2021-11-09-00</t>
  </si>
  <si>
    <t>2021-11-10-00</t>
  </si>
  <si>
    <t>2021-11-11-00</t>
  </si>
  <si>
    <t>2021-11-12-00</t>
  </si>
  <si>
    <t>2021-11-13-00</t>
  </si>
  <si>
    <t>2021-11-14-00</t>
  </si>
  <si>
    <t>2021-11-15-00</t>
  </si>
  <si>
    <t>2021-11-16-00</t>
  </si>
  <si>
    <t>2021-11-17-00</t>
  </si>
  <si>
    <t>2021-11-18-00</t>
  </si>
  <si>
    <t>2021-11-19-00</t>
  </si>
  <si>
    <t>2021-11-20-00</t>
  </si>
  <si>
    <t>2021-11-21-00</t>
  </si>
  <si>
    <t>2021-11-22-00</t>
  </si>
  <si>
    <t>2021-11-23-00</t>
  </si>
  <si>
    <t>2021-11-24-00</t>
  </si>
  <si>
    <t>2021-11-25-00</t>
  </si>
  <si>
    <t>2021-11-26-00</t>
  </si>
  <si>
    <t>2021-11-27-00</t>
  </si>
  <si>
    <t>2021-11-28-00</t>
  </si>
  <si>
    <t>2021-11-29-00</t>
  </si>
  <si>
    <t>2021-11-30-00</t>
  </si>
  <si>
    <t>2021-12-01-00</t>
  </si>
  <si>
    <t>2021-12-02-00</t>
  </si>
  <si>
    <t>2021-12-03-00</t>
  </si>
  <si>
    <t>2021-12-04-00</t>
  </si>
  <si>
    <t>2021-12-05-00</t>
  </si>
  <si>
    <t>2021-12-06-00</t>
  </si>
  <si>
    <t>2021-12-07-00</t>
  </si>
  <si>
    <t>2021-12-08-00</t>
  </si>
  <si>
    <t>2021-12-09-00</t>
  </si>
  <si>
    <t>2021-12-10-00</t>
  </si>
  <si>
    <t>2021-12-11-00</t>
  </si>
  <si>
    <t>2021-12-12-00</t>
  </si>
  <si>
    <t>2021-12-13-00</t>
  </si>
  <si>
    <t>2021-12-14-00</t>
  </si>
  <si>
    <t>2021-12-15-00</t>
  </si>
  <si>
    <t>2021-12-16-00</t>
  </si>
  <si>
    <t>2021-12-17-00</t>
  </si>
  <si>
    <t>2021-12-18-00</t>
  </si>
  <si>
    <t>2021-12-19-00</t>
  </si>
  <si>
    <t>2021-12-20-00</t>
  </si>
  <si>
    <t>2021-12-21-00</t>
  </si>
  <si>
    <t>2021-12-22-00</t>
  </si>
  <si>
    <t>2021-12-23-00</t>
  </si>
  <si>
    <t>2021-12-24-00</t>
  </si>
  <si>
    <t>2021-12-25-00</t>
  </si>
  <si>
    <t>2021-12-26-00</t>
  </si>
  <si>
    <t>2021-12-27-00</t>
  </si>
  <si>
    <t>2021-12-28-00</t>
  </si>
  <si>
    <t>2021-12-29-00</t>
  </si>
  <si>
    <t>2021-12-30-00</t>
  </si>
  <si>
    <t>2021-12-31-00</t>
  </si>
  <si>
    <t>2022-01-01-00</t>
  </si>
  <si>
    <t>2022-01-02-00</t>
  </si>
  <si>
    <t>2022-01-03-00</t>
  </si>
  <si>
    <t>2022-01-04-00</t>
  </si>
  <si>
    <t>2022-01-05-00</t>
  </si>
  <si>
    <t>2022-01-06-00</t>
  </si>
  <si>
    <t>2022-01-07-00</t>
  </si>
  <si>
    <t>2022-01-08-00</t>
  </si>
  <si>
    <t>2022-01-09-00</t>
  </si>
  <si>
    <t>2022-01-10-00</t>
  </si>
  <si>
    <t>2022-01-11-00</t>
  </si>
  <si>
    <t>2022-01-12-00</t>
  </si>
  <si>
    <t>2022-01-14-00</t>
  </si>
  <si>
    <t>2022-01-15-00</t>
  </si>
  <si>
    <t>2022-01-16-00</t>
  </si>
  <si>
    <t>2022-01-17-00</t>
  </si>
  <si>
    <t>2022-01-18-00</t>
  </si>
  <si>
    <t>2022-01-19-00</t>
  </si>
  <si>
    <t>2022-01-20-00</t>
  </si>
  <si>
    <t>2022-01-21-00</t>
  </si>
  <si>
    <t>2022-01-22-00</t>
  </si>
  <si>
    <t>2022-01-23-00</t>
  </si>
  <si>
    <t>2022-01-24-00</t>
  </si>
  <si>
    <t>2022-01-25-00</t>
  </si>
  <si>
    <t>2022-01-26-00</t>
  </si>
  <si>
    <t>2022-01-27-00</t>
  </si>
  <si>
    <t>2022-01-28-00</t>
  </si>
  <si>
    <t>2022-01-29-00</t>
  </si>
  <si>
    <t>2022-01-30-00</t>
  </si>
  <si>
    <t>2022-01-31-00</t>
  </si>
  <si>
    <t>2022-02-01-00</t>
  </si>
  <si>
    <t>2022-02-02-00</t>
  </si>
  <si>
    <t>2022-02-03-00</t>
  </si>
  <si>
    <t>2022-02-04-00</t>
  </si>
  <si>
    <t>2022-02-05-00</t>
  </si>
  <si>
    <t>2022-02-06-00</t>
  </si>
  <si>
    <t>2022-02-07-00</t>
  </si>
  <si>
    <t>2022-02-08-00</t>
  </si>
  <si>
    <t>2022-02-09-00</t>
  </si>
  <si>
    <t>2022-02-10-00</t>
  </si>
  <si>
    <t>2022-02-11-00</t>
  </si>
  <si>
    <t>2022-02-12-00</t>
  </si>
  <si>
    <t>2022-02-13-00</t>
  </si>
  <si>
    <t>2022-02-14-00</t>
  </si>
  <si>
    <t>2022-02-15-00</t>
  </si>
  <si>
    <t>2022-02-16-00</t>
  </si>
  <si>
    <t>2022-02-17-00</t>
  </si>
  <si>
    <t>2022-02-18-00</t>
  </si>
  <si>
    <t>2022-02-19-00</t>
  </si>
  <si>
    <t>2022-02-20-00</t>
  </si>
  <si>
    <t>2022-02-21-00</t>
  </si>
  <si>
    <t>2022-02-22-00</t>
  </si>
  <si>
    <t>2022-02-23-00</t>
  </si>
  <si>
    <t>2022-02-24-00</t>
  </si>
  <si>
    <t>2022-02-25-00</t>
  </si>
  <si>
    <t>2022-02-26-00</t>
  </si>
  <si>
    <t>2022-02-27-00</t>
  </si>
  <si>
    <t>2022-02-28-00</t>
  </si>
  <si>
    <t>2022-03-01-00</t>
  </si>
  <si>
    <t>2022-03-02-00</t>
  </si>
  <si>
    <t>2022-03-03-00</t>
  </si>
  <si>
    <t>2022-03-04-00</t>
  </si>
  <si>
    <t>2022-03-05-00</t>
  </si>
  <si>
    <t>2022-03-06-00</t>
  </si>
  <si>
    <t>2022-03-07-00</t>
  </si>
  <si>
    <t>2022-03-08-00</t>
  </si>
  <si>
    <t>2022-03-09-00</t>
  </si>
  <si>
    <t>2022-03-10-00</t>
  </si>
  <si>
    <t>2022-03-11-00</t>
  </si>
  <si>
    <t>2022-03-12-00</t>
  </si>
  <si>
    <t>2022-03-13-00</t>
  </si>
  <si>
    <t>2022-03-14-00</t>
  </si>
  <si>
    <t>2022-03-15-00</t>
  </si>
  <si>
    <t>2022-03-16-00</t>
  </si>
  <si>
    <t>2022-03-17-00</t>
  </si>
  <si>
    <t>2022-03-18-00</t>
  </si>
  <si>
    <t>2022-03-19-00</t>
  </si>
  <si>
    <t>2022-03-20-00</t>
  </si>
  <si>
    <t>2022-03-21-00</t>
  </si>
  <si>
    <t>2022-03-22-00</t>
  </si>
  <si>
    <t>2022-03-23-00</t>
  </si>
  <si>
    <t>2022-03-24-00</t>
  </si>
  <si>
    <t>2022-03-25-00</t>
  </si>
  <si>
    <t>2022-03-26-00</t>
  </si>
  <si>
    <t>2022-03-27-00</t>
  </si>
  <si>
    <t>2022-03-28-00</t>
  </si>
  <si>
    <t>2022-03-29-00</t>
  </si>
  <si>
    <t>2022-03-30-00</t>
  </si>
  <si>
    <t>2022-03-31-00</t>
  </si>
  <si>
    <t>2022-04-01-00</t>
  </si>
  <si>
    <t>2022-04-02-00</t>
  </si>
  <si>
    <t>2022-04-03-00</t>
  </si>
  <si>
    <t>2022-04-04-00</t>
  </si>
  <si>
    <t>2022-04-05-00</t>
  </si>
  <si>
    <t>2022-04-06-00</t>
  </si>
  <si>
    <t>2022-04-07-00</t>
  </si>
  <si>
    <t>2022-04-08-00</t>
  </si>
  <si>
    <t>2022-04-09-00</t>
  </si>
  <si>
    <t>2022-04-10-00</t>
  </si>
  <si>
    <t>2022-04-11-00</t>
  </si>
  <si>
    <t>2022-04-12-00</t>
  </si>
  <si>
    <t>2022-04-13-00</t>
  </si>
  <si>
    <t>2022-04-14-00</t>
  </si>
  <si>
    <t>2022-04-15-00</t>
  </si>
  <si>
    <t>2022-04-16-00</t>
  </si>
  <si>
    <t>2022-04-17-00</t>
  </si>
  <si>
    <t>2022-04-19-00</t>
  </si>
  <si>
    <t>2022-04-20-00</t>
  </si>
  <si>
    <t>2022-04-21-00</t>
  </si>
  <si>
    <t>2022-04-22-00</t>
  </si>
  <si>
    <t>2022-04-24-00</t>
  </si>
  <si>
    <t>2022-04-25-00</t>
  </si>
  <si>
    <t>2022-04-26-00</t>
  </si>
  <si>
    <t>2022-04-27-00</t>
  </si>
  <si>
    <t>2022-04-28-00</t>
  </si>
  <si>
    <t>2022-04-29-00</t>
  </si>
  <si>
    <t>2022-04-30-00</t>
  </si>
  <si>
    <t>2022-05-01-00</t>
  </si>
  <si>
    <t>2022-05-02-00</t>
  </si>
  <si>
    <t>2022-05-03-00</t>
  </si>
  <si>
    <t>2022-05-04-00</t>
  </si>
  <si>
    <t>2022-05-05-00</t>
  </si>
  <si>
    <t>2022-05-06-00</t>
  </si>
  <si>
    <t>2022-05-08-00</t>
  </si>
  <si>
    <t>2022-05-09-00</t>
  </si>
  <si>
    <t>2022-05-10-00</t>
  </si>
  <si>
    <t>2022-05-11-00</t>
  </si>
  <si>
    <t>2022-05-12-00</t>
  </si>
  <si>
    <t>2022-05-13-00</t>
  </si>
  <si>
    <t>2022-05-14-00</t>
  </si>
  <si>
    <t>2022-05-15-00</t>
  </si>
  <si>
    <t>2022-05-16-00</t>
  </si>
  <si>
    <t>2022-05-17-00</t>
  </si>
  <si>
    <t>2022-05-18-00</t>
  </si>
  <si>
    <t>2022-05-19-00</t>
  </si>
  <si>
    <t>2022-05-20-00</t>
  </si>
  <si>
    <t>2022-05-22-00</t>
  </si>
  <si>
    <t>2022-05-23-00</t>
  </si>
  <si>
    <t>2022-05-24-00</t>
  </si>
  <si>
    <t>2022-05-25-00</t>
  </si>
  <si>
    <t>2022-05-26-00</t>
  </si>
  <si>
    <t>2022-05-27-00</t>
  </si>
  <si>
    <t>2022-05-28-00</t>
  </si>
  <si>
    <t>2022-05-29-00</t>
  </si>
  <si>
    <t>2022-05-30-00</t>
  </si>
  <si>
    <t>2022-05-31-00</t>
  </si>
  <si>
    <t>2022-06-01-00</t>
  </si>
  <si>
    <t>2022-06-02-00</t>
  </si>
  <si>
    <t>2022-06-03-00</t>
  </si>
  <si>
    <t>2022-06-04-00</t>
  </si>
  <si>
    <t>2022-06-05-00</t>
  </si>
  <si>
    <t>2022-06-06-00</t>
  </si>
  <si>
    <t>2022-06-07-00</t>
  </si>
  <si>
    <t>2022-06-08-00</t>
  </si>
  <si>
    <t>2022-06-09-00</t>
  </si>
  <si>
    <t>2022-06-10-00</t>
  </si>
  <si>
    <t>2022-06-12-00</t>
  </si>
  <si>
    <t>2022-06-13-00</t>
  </si>
  <si>
    <t>2022-06-14-00</t>
  </si>
  <si>
    <t>2022-06-15-00</t>
  </si>
  <si>
    <t>2022-06-16-00</t>
  </si>
  <si>
    <t>2022-06-17-00</t>
  </si>
  <si>
    <t>2022-06-18-00</t>
  </si>
  <si>
    <t>2022-06-19-00</t>
  </si>
  <si>
    <t>2022-06-20-00</t>
  </si>
  <si>
    <t>2022-06-21-00</t>
  </si>
  <si>
    <t>2022-06-22-00</t>
  </si>
  <si>
    <t>2022-06-23-00</t>
  </si>
  <si>
    <t>2022-06-24-00</t>
  </si>
  <si>
    <t>2022-06-25-00</t>
  </si>
  <si>
    <t>2022-06-26-00</t>
  </si>
  <si>
    <t>2022-06-27-00</t>
  </si>
  <si>
    <t>2022-06-28-00</t>
  </si>
  <si>
    <t>2022-06-29-00</t>
  </si>
  <si>
    <t>2022-06-30-00</t>
  </si>
  <si>
    <t>2022-07-01-00</t>
  </si>
  <si>
    <t>2022-07-02-00</t>
  </si>
  <si>
    <t>2022-07-03-00</t>
  </si>
  <si>
    <t>2022-07-04-00</t>
  </si>
  <si>
    <t>2022-07-05-00</t>
  </si>
  <si>
    <t>2022-07-06-00</t>
  </si>
  <si>
    <t>2022-07-07-00</t>
  </si>
  <si>
    <t>2022-07-08-00</t>
  </si>
  <si>
    <t>2022-07-09-00</t>
  </si>
  <si>
    <t>2022-07-10-00</t>
  </si>
  <si>
    <t>2022-07-11-00</t>
  </si>
  <si>
    <t>2022-07-12-00</t>
  </si>
  <si>
    <t>2022-07-13-00</t>
  </si>
  <si>
    <t>2022-07-14-00</t>
  </si>
  <si>
    <t>2022-07-15-00</t>
  </si>
  <si>
    <t>2022-07-16-00</t>
  </si>
  <si>
    <t>2022-07-17-00</t>
  </si>
  <si>
    <t>2022-07-18-00</t>
  </si>
  <si>
    <t>2022-07-19-00</t>
  </si>
  <si>
    <t>2022-07-20-00</t>
  </si>
  <si>
    <t>2022-07-21-00</t>
  </si>
  <si>
    <t>2022-07-22-00</t>
  </si>
  <si>
    <t>2022-07-23-00</t>
  </si>
  <si>
    <t>2022-07-24-00</t>
  </si>
  <si>
    <t>2022-07-25-00</t>
  </si>
  <si>
    <t>2022-07-26-00</t>
  </si>
  <si>
    <t>2022-07-27-00</t>
  </si>
  <si>
    <t>2022-07-28-00</t>
  </si>
  <si>
    <t>2022-07-29-00</t>
  </si>
  <si>
    <t>2022-07-30-00</t>
  </si>
  <si>
    <t>2022-07-31-00</t>
  </si>
  <si>
    <t>2022-08-01-00</t>
  </si>
  <si>
    <t>2022-08-03-00</t>
  </si>
  <si>
    <t>2022-08-04-00</t>
  </si>
  <si>
    <t>2022-08-05-00</t>
  </si>
  <si>
    <t>2022-08-06-00</t>
  </si>
  <si>
    <t>2022-08-07-00</t>
  </si>
  <si>
    <t>2022-08-08-00</t>
  </si>
  <si>
    <t>2022-08-09-00</t>
  </si>
  <si>
    <t>2022-08-10-00</t>
  </si>
  <si>
    <t>2022-08-11-00</t>
  </si>
  <si>
    <t>2022-08-12-00</t>
  </si>
  <si>
    <t>2022-08-13-00</t>
  </si>
  <si>
    <t>2022-08-14-00</t>
  </si>
  <si>
    <t>2022-08-15-00</t>
  </si>
  <si>
    <t>2022-08-16-00</t>
  </si>
  <si>
    <t>2022-08-17-00</t>
  </si>
  <si>
    <t>2022-08-18-00</t>
  </si>
  <si>
    <t>2022-08-20-00</t>
  </si>
  <si>
    <t>2022-08-21-00</t>
  </si>
  <si>
    <t>2022-08-22-00</t>
  </si>
  <si>
    <t>2022-08-23-00</t>
  </si>
  <si>
    <t>2022-08-24-00</t>
  </si>
  <si>
    <t>2022-08-25-00</t>
  </si>
  <si>
    <t>2022-08-26-00</t>
  </si>
  <si>
    <t>2022-08-27-00</t>
  </si>
  <si>
    <t>2022-08-28-00</t>
  </si>
  <si>
    <t>2022-08-29-00</t>
  </si>
  <si>
    <t>2022-08-30-00</t>
  </si>
  <si>
    <t>2022-08-31-00</t>
  </si>
  <si>
    <t>2022-09-01-00</t>
  </si>
  <si>
    <t>2022-09-02-00</t>
  </si>
  <si>
    <t>2022-09-03-00</t>
  </si>
  <si>
    <t>2022-09-04-00</t>
  </si>
  <si>
    <t>2022-09-05-00</t>
  </si>
  <si>
    <t>2022-09-06-00</t>
  </si>
  <si>
    <t>2022-09-07-00</t>
  </si>
  <si>
    <t>2022-09-08-00</t>
  </si>
  <si>
    <t>2022-09-09-00</t>
  </si>
  <si>
    <t>2022-09-10-00</t>
  </si>
  <si>
    <t>2022-09-11-00</t>
  </si>
  <si>
    <t>2022-09-12-00</t>
  </si>
  <si>
    <t>2022-09-13-00</t>
  </si>
  <si>
    <t>2022-09-15-00</t>
  </si>
  <si>
    <t>2022-09-16-00</t>
  </si>
  <si>
    <t>2022-09-17-00</t>
  </si>
  <si>
    <t>2022-09-18-00</t>
  </si>
  <si>
    <t>2022-09-19-00</t>
  </si>
  <si>
    <t>2022-09-20-00</t>
  </si>
  <si>
    <t>2022-09-21-00</t>
  </si>
  <si>
    <t>2022-09-22-00</t>
  </si>
  <si>
    <t>2022-09-23-00</t>
  </si>
  <si>
    <t>2022-09-24-00</t>
  </si>
  <si>
    <t>2022-09-25-00</t>
  </si>
  <si>
    <t>2022-09-26-00</t>
  </si>
  <si>
    <t>2022-09-27-00</t>
  </si>
  <si>
    <t>2022-09-28-00</t>
  </si>
  <si>
    <t>2022-09-29-00</t>
  </si>
  <si>
    <t>2022-09-30-00</t>
  </si>
  <si>
    <t>2022-10-01-00</t>
  </si>
  <si>
    <t>2022-10-02-00</t>
  </si>
  <si>
    <t>2022-10-03-00</t>
  </si>
  <si>
    <t>2022-10-04-00</t>
  </si>
  <si>
    <t>2022-10-05-00</t>
  </si>
  <si>
    <t>2022-10-06-00</t>
  </si>
  <si>
    <t>2022-10-07-00</t>
  </si>
  <si>
    <t>2022-10-08-00</t>
  </si>
  <si>
    <t>2022-10-09-00</t>
  </si>
  <si>
    <t>2022-10-10-00</t>
  </si>
  <si>
    <t>2022-10-11-00</t>
  </si>
  <si>
    <t>2022-10-12-00</t>
  </si>
  <si>
    <t>2022-10-13-00</t>
  </si>
  <si>
    <t>2022-10-14-00</t>
  </si>
  <si>
    <t>2022-10-15-00</t>
  </si>
  <si>
    <t>2022-10-16-00</t>
  </si>
  <si>
    <t>2022-10-17-00</t>
  </si>
  <si>
    <t>2022-10-18-00</t>
  </si>
  <si>
    <t>2022-10-19-00</t>
  </si>
  <si>
    <t>2022-10-20-00</t>
  </si>
  <si>
    <t>2022-10-21-00</t>
  </si>
  <si>
    <t>2022-10-22-00</t>
  </si>
  <si>
    <t>2022-10-23-00</t>
  </si>
  <si>
    <t>2022-10-24-00</t>
  </si>
  <si>
    <t>2022-10-25-00</t>
  </si>
  <si>
    <t>2022-10-26-00</t>
  </si>
  <si>
    <t>2022-10-27-00</t>
  </si>
  <si>
    <t>2022-10-28-00</t>
  </si>
  <si>
    <t>2022-10-29-00</t>
  </si>
  <si>
    <t>2022-10-30-00</t>
  </si>
  <si>
    <t>2022-10-31-00</t>
  </si>
  <si>
    <t>2022-11-01-00</t>
  </si>
  <si>
    <t>2022-11-02-00</t>
  </si>
  <si>
    <t>2022-11-03-00</t>
  </si>
  <si>
    <t>2022-11-04-00</t>
  </si>
  <si>
    <t>2022-11-05-00</t>
  </si>
  <si>
    <t>2022-11-06-00</t>
  </si>
  <si>
    <t>2022-11-07-00</t>
  </si>
  <si>
    <t>2022-11-08-00</t>
  </si>
  <si>
    <t>2022-11-09-00</t>
  </si>
  <si>
    <t>2022-11-10-00</t>
  </si>
  <si>
    <t>2022-11-11-00</t>
  </si>
  <si>
    <t>2022-11-12-00</t>
  </si>
  <si>
    <t>2022-11-13-00</t>
  </si>
  <si>
    <t>2022-11-14-00</t>
  </si>
  <si>
    <t>2022-11-15-00</t>
  </si>
  <si>
    <t>2022-11-16-00</t>
  </si>
  <si>
    <t>2022-11-17-00</t>
  </si>
  <si>
    <t>2022-11-18-00</t>
  </si>
  <si>
    <t>2022-11-19-00</t>
  </si>
  <si>
    <t>2022-11-20-00</t>
  </si>
  <si>
    <t>2022-11-21-00</t>
  </si>
  <si>
    <t>2022-11-22-00</t>
  </si>
  <si>
    <t>2022-11-23-00</t>
  </si>
  <si>
    <t>2022-11-24-00</t>
  </si>
  <si>
    <t>2022-11-25-00</t>
  </si>
  <si>
    <t>2022-11-26-00</t>
  </si>
  <si>
    <t>2022-11-27-00</t>
  </si>
  <si>
    <t>2022-11-28-00</t>
  </si>
  <si>
    <t>2022-11-29-00</t>
  </si>
  <si>
    <t>2022-11-30-00</t>
  </si>
  <si>
    <t>2022-12-01-00</t>
  </si>
  <si>
    <t>2022-12-02-00</t>
  </si>
  <si>
    <t>2022-12-03-00</t>
  </si>
  <si>
    <t>2022-12-04-00</t>
  </si>
  <si>
    <t>2022-12-05-00</t>
  </si>
  <si>
    <t>2022-12-06-00</t>
  </si>
  <si>
    <t>2022-12-07-00</t>
  </si>
  <si>
    <t>2022-12-08-00</t>
  </si>
  <si>
    <t>2022-12-09-00</t>
  </si>
  <si>
    <t>2022-12-10-00</t>
  </si>
  <si>
    <t>2022-12-11-00</t>
  </si>
  <si>
    <t>2022-12-12-00</t>
  </si>
  <si>
    <t>2022-12-13-00</t>
  </si>
  <si>
    <t>2022-12-14-00</t>
  </si>
  <si>
    <t>2022-12-15-00</t>
  </si>
  <si>
    <t>2022-12-16-00</t>
  </si>
  <si>
    <t>2022-12-17-00</t>
  </si>
  <si>
    <t>2022-12-18-00</t>
  </si>
  <si>
    <t>2022-12-19-00</t>
  </si>
  <si>
    <t>2022-12-20-00</t>
  </si>
  <si>
    <t>2022-12-21-00</t>
  </si>
  <si>
    <t>2022-12-22-00</t>
  </si>
  <si>
    <t>2022-12-23-00</t>
  </si>
  <si>
    <t>2022-12-24-00</t>
  </si>
  <si>
    <t>2022-12-25-00</t>
  </si>
  <si>
    <t>2022-12-26-00</t>
  </si>
  <si>
    <t>2022-12-27-00</t>
  </si>
  <si>
    <t>2022-12-28-00</t>
  </si>
  <si>
    <t>2022-12-29-00</t>
  </si>
  <si>
    <t>2022-12-30-00</t>
  </si>
  <si>
    <t>2022-12-31-00</t>
  </si>
  <si>
    <t>2023-01-01-00</t>
  </si>
  <si>
    <t>2023-01-02-00</t>
  </si>
  <si>
    <t>2023-01-03-00</t>
  </si>
  <si>
    <t>2023-01-04-00</t>
  </si>
  <si>
    <t>2023-01-05-00</t>
  </si>
  <si>
    <t>2023-01-06-00</t>
  </si>
  <si>
    <t>2023-01-07-00</t>
  </si>
  <si>
    <t>2023-01-08-00</t>
  </si>
  <si>
    <t>2023-01-09-00</t>
  </si>
  <si>
    <t>2023-01-10-00</t>
  </si>
  <si>
    <t>2023-01-11-00</t>
  </si>
  <si>
    <t>2023-01-12-00</t>
  </si>
  <si>
    <t>2023-01-13-00</t>
  </si>
  <si>
    <t>2023-01-14-00</t>
  </si>
  <si>
    <t>2023-01-15-00</t>
  </si>
  <si>
    <t>2023-01-16-00</t>
  </si>
  <si>
    <t>2023-01-17-00</t>
  </si>
  <si>
    <t>2023-01-18-00</t>
  </si>
  <si>
    <t>2023-01-19-00</t>
  </si>
  <si>
    <t>2023-01-20-00</t>
  </si>
  <si>
    <t>2023-01-21-00</t>
  </si>
  <si>
    <t>2023-01-22-00</t>
  </si>
  <si>
    <t>2023-01-23-00</t>
  </si>
  <si>
    <t>2023-01-24-00</t>
  </si>
  <si>
    <t>2023-01-25-00</t>
  </si>
  <si>
    <t>2023-01-26-00</t>
  </si>
  <si>
    <t>2023-01-27-00</t>
  </si>
  <si>
    <t>2023-01-28-00</t>
  </si>
  <si>
    <t>2023-01-29-00</t>
  </si>
  <si>
    <t>2023-01-30-00</t>
  </si>
  <si>
    <t>2023-01-31-00</t>
  </si>
  <si>
    <t>2023-02-01-00</t>
  </si>
  <si>
    <t>2023-02-02-00</t>
  </si>
  <si>
    <t>2023-02-03-00</t>
  </si>
  <si>
    <t>2023-02-04-00</t>
  </si>
  <si>
    <t>2023-02-05-00</t>
  </si>
  <si>
    <t>2023-02-06-00</t>
  </si>
  <si>
    <t>2023-02-07-00</t>
  </si>
  <si>
    <t>2023-02-08-00</t>
  </si>
  <si>
    <t>2023-02-09-00</t>
  </si>
  <si>
    <t>2023-02-10-00</t>
  </si>
  <si>
    <t>2023-02-11-00</t>
  </si>
  <si>
    <t>2023-02-12-00</t>
  </si>
  <si>
    <t>2023-02-13-00</t>
  </si>
  <si>
    <t>2023-02-14-00</t>
  </si>
  <si>
    <t>2023-02-15-00</t>
  </si>
  <si>
    <t>2023-02-16-00</t>
  </si>
  <si>
    <t>2023-02-17-00</t>
  </si>
  <si>
    <t>2023-02-18-00</t>
  </si>
  <si>
    <t>2023-02-19-00</t>
  </si>
  <si>
    <t>2023-02-20-00</t>
  </si>
  <si>
    <t>2023-02-21-00</t>
  </si>
  <si>
    <t>2023-02-22-00</t>
  </si>
  <si>
    <t>2023-02-23-00</t>
  </si>
  <si>
    <t>2023-02-24-00</t>
  </si>
  <si>
    <t>2023-02-25-00</t>
  </si>
  <si>
    <t>2023-02-26-00</t>
  </si>
  <si>
    <t>TOP 3 TOTAL realized</t>
  </si>
  <si>
    <t>TOTAL unrealized</t>
  </si>
  <si>
    <t>TOTAL</t>
  </si>
  <si>
    <t>FED report, considering scaling back on rate hikes</t>
  </si>
  <si>
    <t>US ADP Non-Farm Employment Change + Services PMI</t>
  </si>
  <si>
    <t>ECB President Lagarde Speaks and FOMC Member Mester Speaks</t>
  </si>
  <si>
    <t>U.S. bans Russian oil imports</t>
  </si>
  <si>
    <t>Biden Calls for More Stimulus</t>
  </si>
  <si>
    <t xml:space="preserve"> Congress confirmed the election of Joe Biden as president</t>
  </si>
  <si>
    <t>without war from 2021</t>
  </si>
  <si>
    <t>REALIZED</t>
  </si>
  <si>
    <t>2021</t>
  </si>
  <si>
    <t>on moves</t>
  </si>
  <si>
    <t>BOE comments on removing market support</t>
  </si>
  <si>
    <t>US Retail sales + unemployment claims</t>
  </si>
  <si>
    <t>SNB Policy Rate</t>
  </si>
  <si>
    <t>Fed Chair Powell Testifies</t>
  </si>
  <si>
    <t>ECB President Lagarde Speaks</t>
  </si>
  <si>
    <t>concerns about the resurgence of COVID-19 infections</t>
  </si>
  <si>
    <t>FOMC Statement</t>
  </si>
  <si>
    <t>relief that the Omicron variant of the coronavirus won't affect global economy growth</t>
  </si>
  <si>
    <t>US CPI y/y + FOMC Meeting Minutes</t>
  </si>
  <si>
    <t>no major headlines</t>
  </si>
  <si>
    <t>Protesters Storm the Capitol, Force Senate Closure</t>
  </si>
  <si>
    <t>CDC eased guidelines</t>
  </si>
  <si>
    <t>resurgence of Covid cases</t>
  </si>
  <si>
    <t>neither of the above</t>
  </si>
  <si>
    <t>average</t>
  </si>
  <si>
    <t>Non-Farm Employment Change</t>
  </si>
  <si>
    <t xml:space="preserve">2022 - </t>
  </si>
  <si>
    <t>from 2021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</si>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</sst>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14" fontId="0" fillId="0" borderId="0" xfId="0" applyNumberFormat="1"/>
    <xf numFmtId="0" fontId="3" fillId="0" borderId="0" xfId="1" applyFont="1"/>
    <xf numFmtId="0" fontId="2" fillId="0" borderId="0" xfId="1"/>
    <xf numFmtId="164" fontId="3" fillId="0" borderId="0" xfId="1" applyNumberFormat="1" applyFont="1"/>
    <xf numFmtId="165" fontId="0" fillId="0" borderId="0" xfId="0" applyNumberFormat="1"/>
    <xf numFmtId="3" fontId="0" fillId="0" borderId="0" xfId="0" applyNumberFormat="1"/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10" fontId="0" fillId="0" borderId="0" xfId="0" applyNumberFormat="1"/>
    <xf numFmtId="165" fontId="0" fillId="2" borderId="0" xfId="0" applyNumberFormat="1" applyFill="1"/>
    <xf numFmtId="14" fontId="0" fillId="0" borderId="0" xfId="0" quotePrefix="1" applyNumberFormat="1"/>
    <xf numFmtId="166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right"/>
    </xf>
    <xf numFmtId="165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89"/>
  <sheetViews>
    <sheetView tabSelected="1" topLeftCell="A116" zoomScaleNormal="100" workbookViewId="0">
      <selection activeCell="B132" sqref="B132"/>
    </sheetView>
  </sheetViews>
  <sheetFormatPr defaultRowHeight="14.4" x14ac:dyDescent="0.3"/>
  <cols>
    <col min="1" max="1" width="10.5546875" bestFit="1" customWidth="1"/>
    <col min="2" max="2" width="72.6640625" bestFit="1" customWidth="1"/>
    <col min="3" max="3" width="20.88671875" bestFit="1" customWidth="1"/>
    <col min="4" max="5" width="17" bestFit="1" customWidth="1"/>
    <col min="6" max="6" width="20.33203125" bestFit="1" customWidth="1"/>
    <col min="7" max="7" width="20.77734375" bestFit="1" customWidth="1"/>
    <col min="8" max="8" width="13.21875" bestFit="1" customWidth="1"/>
    <col min="9" max="9" width="15.21875" style="5" bestFit="1" customWidth="1"/>
    <col min="10" max="10" width="12.5546875" bestFit="1" customWidth="1"/>
  </cols>
  <sheetData>
    <row r="1" spans="1:10" x14ac:dyDescent="0.3">
      <c r="A1" t="s">
        <v>0</v>
      </c>
      <c r="B1" t="s">
        <v>29</v>
      </c>
      <c r="C1" t="s">
        <v>30</v>
      </c>
      <c r="D1" t="s">
        <v>121</v>
      </c>
      <c r="E1" t="s">
        <v>122</v>
      </c>
      <c r="F1" t="s">
        <v>123</v>
      </c>
      <c r="G1" t="s">
        <v>796</v>
      </c>
      <c r="H1" t="s">
        <v>124</v>
      </c>
      <c r="I1" t="s">
        <v>797</v>
      </c>
      <c r="J1" t="s">
        <v>798</v>
      </c>
    </row>
    <row r="2" spans="1:10" x14ac:dyDescent="0.3">
      <c r="A2" s="1">
        <v>44040</v>
      </c>
      <c r="D2" s="5">
        <f>VLOOKUP(A2,realized!U:W,3,0)</f>
        <v>-894005.26</v>
      </c>
      <c r="E2" s="5">
        <f>VLOOKUP(A2,realized!F:H,3,0)</f>
        <v>-106422.65</v>
      </c>
      <c r="F2" s="5">
        <f>VLOOKUP(A2,realized!K:M,3,0)</f>
        <v>-184364.9</v>
      </c>
      <c r="G2" s="15">
        <f t="shared" ref="G2:G14" si="0">SUM(D2:F2)</f>
        <v>-1184792.81</v>
      </c>
      <c r="H2" s="15">
        <f>VLOOKUP(A2,realized!Z:AB,3,0)</f>
        <v>-1347771.7</v>
      </c>
      <c r="I2" s="15"/>
      <c r="J2" s="15">
        <f t="shared" ref="J2:J14" si="1">H2+I2</f>
        <v>-1347771.7</v>
      </c>
    </row>
    <row r="3" spans="1:10" x14ac:dyDescent="0.3">
      <c r="A3" s="1">
        <v>44047</v>
      </c>
      <c r="D3" s="5">
        <f>VLOOKUP(A3,realized!U:W,3,0)</f>
        <v>-733231.61</v>
      </c>
      <c r="E3" s="5">
        <f>VLOOKUP(A3,realized!F:H,3,0)</f>
        <v>-85984.320000000007</v>
      </c>
      <c r="F3" s="5">
        <f>VLOOKUP(A3,realized!K:M,3,0)</f>
        <v>-82971.92</v>
      </c>
      <c r="G3" s="15">
        <f t="shared" si="0"/>
        <v>-902187.85</v>
      </c>
      <c r="H3" s="15">
        <f>VLOOKUP(A3,realized!Z:AB,3,0)</f>
        <v>-983328.4</v>
      </c>
      <c r="I3" s="15"/>
      <c r="J3" s="15">
        <f t="shared" si="1"/>
        <v>-983328.4</v>
      </c>
    </row>
    <row r="4" spans="1:10" x14ac:dyDescent="0.3">
      <c r="A4" s="1">
        <v>44050</v>
      </c>
      <c r="D4" s="5">
        <f>VLOOKUP(A4,realized!U:W,3,0)</f>
        <v>-512497.64</v>
      </c>
      <c r="E4" s="5">
        <f>VLOOKUP(A4,realized!F:H,3,0)</f>
        <v>-85464.93</v>
      </c>
      <c r="F4" s="5">
        <f>VLOOKUP(A4,realized!K:M,3,0)</f>
        <v>-66370.44</v>
      </c>
      <c r="G4" s="15">
        <f t="shared" si="0"/>
        <v>-664333.01</v>
      </c>
      <c r="H4" s="15">
        <f>VLOOKUP(A4,realized!Z:AB,3,0)</f>
        <v>-814828.09</v>
      </c>
      <c r="I4" s="15"/>
      <c r="J4" s="15">
        <f t="shared" si="1"/>
        <v>-814828.09</v>
      </c>
    </row>
    <row r="5" spans="1:10" x14ac:dyDescent="0.3">
      <c r="A5" s="1">
        <v>44054</v>
      </c>
      <c r="D5" s="5">
        <f>VLOOKUP(A5,realized!U:W,3,0)</f>
        <v>-1163598.67</v>
      </c>
      <c r="E5" s="5">
        <f>VLOOKUP(A5,realized!F:H,3,0)</f>
        <v>-11650.61</v>
      </c>
      <c r="F5" s="5">
        <f>VLOOKUP(A5,realized!K:M,3,0)</f>
        <v>-72427.960000000006</v>
      </c>
      <c r="G5" s="15">
        <f t="shared" si="0"/>
        <v>-1247677.24</v>
      </c>
      <c r="H5" s="15">
        <f>VLOOKUP(A5,realized!Z:AB,3,0)</f>
        <v>-1512597.62</v>
      </c>
      <c r="I5" s="15"/>
      <c r="J5" s="15">
        <f t="shared" si="1"/>
        <v>-1512597.62</v>
      </c>
    </row>
    <row r="6" spans="1:10" x14ac:dyDescent="0.3">
      <c r="A6" s="1">
        <v>44055</v>
      </c>
      <c r="D6" s="5">
        <f>VLOOKUP(A6,realized!U:W,3,0)</f>
        <v>-580223.07999999996</v>
      </c>
      <c r="E6" s="5">
        <f>VLOOKUP(A6,realized!F:H,3,0)</f>
        <v>-79646.740000000005</v>
      </c>
      <c r="F6" s="5">
        <f>VLOOKUP(A6,realized!K:M,3,0)</f>
        <v>30631.33</v>
      </c>
      <c r="G6" s="15">
        <f t="shared" si="0"/>
        <v>-629238.49</v>
      </c>
      <c r="H6" s="15">
        <f>VLOOKUP(A6,realized!Z:AB,3,0)</f>
        <v>-789327.78</v>
      </c>
      <c r="I6" s="15"/>
      <c r="J6" s="15">
        <f t="shared" si="1"/>
        <v>-789327.78</v>
      </c>
    </row>
    <row r="7" spans="1:10" x14ac:dyDescent="0.3">
      <c r="A7" s="1">
        <v>44056</v>
      </c>
      <c r="D7" s="5">
        <f>VLOOKUP(A7,realized!U:W,3,0)</f>
        <v>-447718.71</v>
      </c>
      <c r="E7" s="5">
        <f>VLOOKUP(A7,realized!F:H,3,0)</f>
        <v>-164569.16</v>
      </c>
      <c r="F7" s="5">
        <f>VLOOKUP(A7,realized!K:M,3,0)</f>
        <v>-19617.75</v>
      </c>
      <c r="G7" s="15">
        <f t="shared" si="0"/>
        <v>-631905.62</v>
      </c>
      <c r="H7" s="15">
        <f>VLOOKUP(A7,realized!Z:AB,3,0)</f>
        <v>-896863.93</v>
      </c>
      <c r="I7" s="15"/>
      <c r="J7" s="15">
        <f t="shared" si="1"/>
        <v>-896863.93</v>
      </c>
    </row>
    <row r="8" spans="1:10" x14ac:dyDescent="0.3">
      <c r="A8" s="1">
        <v>44060</v>
      </c>
      <c r="D8" s="5">
        <f>VLOOKUP(A8,realized!U:W,3,0)</f>
        <v>-216544.7</v>
      </c>
      <c r="E8" s="5">
        <f>VLOOKUP(A8,realized!F:H,3,0)</f>
        <v>9606.4699999999993</v>
      </c>
      <c r="F8" s="5">
        <f>VLOOKUP(A8,realized!K:M,3,0)</f>
        <v>34670.6</v>
      </c>
      <c r="G8" s="15">
        <f t="shared" si="0"/>
        <v>-172267.63</v>
      </c>
      <c r="H8" s="15">
        <f>VLOOKUP(A8,realized!Z:AB,3,0)</f>
        <v>-265691.11</v>
      </c>
      <c r="I8" s="15"/>
      <c r="J8" s="15">
        <f t="shared" si="1"/>
        <v>-265691.11</v>
      </c>
    </row>
    <row r="9" spans="1:10" x14ac:dyDescent="0.3">
      <c r="A9" s="1">
        <v>44062</v>
      </c>
      <c r="D9" s="5">
        <f>VLOOKUP(A9,realized!U:W,3,0)</f>
        <v>-587576.72</v>
      </c>
      <c r="E9" s="5">
        <f>VLOOKUP(A9,realized!F:H,3,0)</f>
        <v>-92723.1</v>
      </c>
      <c r="F9" s="5">
        <f>VLOOKUP(A9,realized!K:M,3,0)</f>
        <v>-98933.16</v>
      </c>
      <c r="G9" s="15">
        <f t="shared" si="0"/>
        <v>-779232.98</v>
      </c>
      <c r="H9" s="15">
        <f>VLOOKUP(A9,realized!Z:AB,3,0)</f>
        <v>-808061.73</v>
      </c>
      <c r="I9" s="15"/>
      <c r="J9" s="15">
        <f t="shared" si="1"/>
        <v>-808061.73</v>
      </c>
    </row>
    <row r="10" spans="1:10" x14ac:dyDescent="0.3">
      <c r="A10" s="1">
        <v>44069</v>
      </c>
      <c r="D10" s="5">
        <f>VLOOKUP(A10,realized!U:W,3,0)</f>
        <v>-306311.82</v>
      </c>
      <c r="E10" s="5">
        <f>VLOOKUP(A10,realized!F:H,3,0)</f>
        <v>5535.47</v>
      </c>
      <c r="F10" s="5">
        <f>VLOOKUP(A10,realized!K:M,3,0)</f>
        <v>-22698.32</v>
      </c>
      <c r="G10" s="15">
        <f t="shared" si="0"/>
        <v>-323474.67000000004</v>
      </c>
      <c r="H10" s="15">
        <f>VLOOKUP(A10,realized!Z:AB,3,0)</f>
        <v>-471590.45</v>
      </c>
      <c r="I10" s="15"/>
      <c r="J10" s="15">
        <f t="shared" si="1"/>
        <v>-471590.45</v>
      </c>
    </row>
    <row r="11" spans="1:10" x14ac:dyDescent="0.3">
      <c r="A11" s="1">
        <v>44070</v>
      </c>
      <c r="D11" s="5">
        <f>VLOOKUP(A11,realized!U:W,3,0)</f>
        <v>-130953.57</v>
      </c>
      <c r="E11" s="5">
        <f>VLOOKUP(A11,realized!F:H,3,0)</f>
        <v>90987.9</v>
      </c>
      <c r="F11" s="5">
        <f>VLOOKUP(A11,realized!K:M,3,0)</f>
        <v>-55873.98</v>
      </c>
      <c r="G11" s="15">
        <f t="shared" si="0"/>
        <v>-95839.650000000023</v>
      </c>
      <c r="H11" s="15">
        <f>VLOOKUP(A11,realized!Z:AB,3,0)</f>
        <v>-574076.80000000005</v>
      </c>
      <c r="I11" s="15"/>
      <c r="J11" s="15">
        <f t="shared" si="1"/>
        <v>-574076.80000000005</v>
      </c>
    </row>
    <row r="12" spans="1:10" x14ac:dyDescent="0.3">
      <c r="A12" s="1">
        <v>44071</v>
      </c>
      <c r="D12" s="5">
        <f>VLOOKUP(A12,realized!U:W,3,0)</f>
        <v>-79235.850000000006</v>
      </c>
      <c r="E12" s="5">
        <f>VLOOKUP(A12,realized!F:H,3,0)</f>
        <v>-138266.67000000001</v>
      </c>
      <c r="F12" s="5">
        <f>VLOOKUP(A12,realized!K:M,3,0)</f>
        <v>-241210.17</v>
      </c>
      <c r="G12" s="15">
        <f t="shared" si="0"/>
        <v>-458712.69000000006</v>
      </c>
      <c r="H12" s="15">
        <f>VLOOKUP(A12,realized!Z:AB,3,0)</f>
        <v>-939296.69</v>
      </c>
      <c r="I12" s="15"/>
      <c r="J12" s="15">
        <f t="shared" si="1"/>
        <v>-939296.69</v>
      </c>
    </row>
    <row r="13" spans="1:10" x14ac:dyDescent="0.3">
      <c r="A13" s="1">
        <v>44095</v>
      </c>
      <c r="D13" s="5">
        <f>VLOOKUP(A13,realized!U:W,3,0)</f>
        <v>-1647019.06</v>
      </c>
      <c r="E13" s="5">
        <f>VLOOKUP(A13,realized!F:H,3,0)</f>
        <v>-62772.03</v>
      </c>
      <c r="F13" s="5">
        <f>VLOOKUP(A13,realized!K:M,3,0)</f>
        <v>-177169.19</v>
      </c>
      <c r="G13" s="15">
        <f t="shared" si="0"/>
        <v>-1886960.28</v>
      </c>
      <c r="H13" s="15">
        <f>VLOOKUP(A13,realized!Z:AB,3,0)</f>
        <v>-2115677.79</v>
      </c>
      <c r="I13" s="15"/>
      <c r="J13" s="15">
        <f t="shared" si="1"/>
        <v>-2115677.79</v>
      </c>
    </row>
    <row r="14" spans="1:10" x14ac:dyDescent="0.3">
      <c r="A14" s="1">
        <v>44144</v>
      </c>
      <c r="D14" s="5">
        <f>VLOOKUP(A14,realized!U:W,3,0)</f>
        <v>-598754.03</v>
      </c>
      <c r="E14" s="5">
        <f>VLOOKUP(A14,realized!F:H,3,0)</f>
        <v>-25969.21</v>
      </c>
      <c r="F14" s="5">
        <f>VLOOKUP(A14,realized!K:M,3,0)</f>
        <v>11798.35</v>
      </c>
      <c r="G14" s="15">
        <f t="shared" si="0"/>
        <v>-612924.89</v>
      </c>
      <c r="H14" s="15">
        <f>VLOOKUP(A14,realized!Z:AB,3,0)</f>
        <v>-1024159.65</v>
      </c>
      <c r="I14" s="15"/>
      <c r="J14" s="15">
        <f t="shared" si="1"/>
        <v>-1024159.65</v>
      </c>
    </row>
    <row r="15" spans="1:10" x14ac:dyDescent="0.3">
      <c r="A15" s="1">
        <v>43833</v>
      </c>
      <c r="D15" s="5">
        <f>VLOOKUP(A15,realized!U:W,3,0)</f>
        <v>-451752.19</v>
      </c>
      <c r="E15" s="5">
        <f>VLOOKUP(A15,realized!F:H,3,0)</f>
        <v>-45475.98</v>
      </c>
      <c r="F15" s="5">
        <f>VLOOKUP(A15,realized!K:M,3,0)</f>
        <v>-30502.77</v>
      </c>
      <c r="G15" s="15">
        <f t="shared" ref="G15:G62" si="2">SUM(D15:F15)</f>
        <v>-527730.93999999994</v>
      </c>
      <c r="H15" s="15">
        <f>VLOOKUP(A15,realized!Z:AB,3,0)</f>
        <v>-572916.51</v>
      </c>
      <c r="I15" s="15"/>
      <c r="J15" s="15">
        <f t="shared" ref="J15:J62" si="3">H15+I15</f>
        <v>-572916.51</v>
      </c>
    </row>
    <row r="16" spans="1:10" x14ac:dyDescent="0.3">
      <c r="A16" s="1">
        <v>43838</v>
      </c>
      <c r="D16" s="5">
        <f>VLOOKUP(A16,realized!U:W,3,0)</f>
        <v>-352300.5</v>
      </c>
      <c r="E16" s="5">
        <f>VLOOKUP(A16,realized!F:H,3,0)</f>
        <v>-37729.800000000003</v>
      </c>
      <c r="F16" s="5">
        <f>VLOOKUP(A16,realized!K:M,3,0)</f>
        <v>-16506.52</v>
      </c>
      <c r="G16" s="15">
        <f t="shared" si="2"/>
        <v>-406536.82</v>
      </c>
      <c r="H16" s="15">
        <f>VLOOKUP(A16,realized!Z:AB,3,0)</f>
        <v>-533410.82999999996</v>
      </c>
      <c r="I16" s="15"/>
      <c r="J16" s="15">
        <f t="shared" si="3"/>
        <v>-533410.82999999996</v>
      </c>
    </row>
    <row r="17" spans="1:10" x14ac:dyDescent="0.3">
      <c r="A17" s="1">
        <v>43864</v>
      </c>
      <c r="D17" s="5">
        <f>VLOOKUP(A17,realized!U:W,3,0)</f>
        <v>-23933.4</v>
      </c>
      <c r="E17" s="5">
        <f>VLOOKUP(A17,realized!F:H,3,0)</f>
        <v>-829.54</v>
      </c>
      <c r="F17" s="5">
        <f>VLOOKUP(A17,realized!K:M,3,0)</f>
        <v>-54319.83</v>
      </c>
      <c r="G17" s="15">
        <f t="shared" si="2"/>
        <v>-79082.77</v>
      </c>
      <c r="H17" s="15">
        <f>VLOOKUP(A17,realized!Z:AB,3,0)</f>
        <v>-169236.15</v>
      </c>
      <c r="I17" s="15"/>
      <c r="J17" s="15">
        <f t="shared" si="3"/>
        <v>-169236.15</v>
      </c>
    </row>
    <row r="18" spans="1:10" x14ac:dyDescent="0.3">
      <c r="A18" s="1">
        <v>43865</v>
      </c>
      <c r="D18" s="5">
        <f>VLOOKUP(A18,realized!U:W,3,0)</f>
        <v>-213946.21</v>
      </c>
      <c r="E18" s="5">
        <f>VLOOKUP(A18,realized!F:H,3,0)</f>
        <v>-15942.89</v>
      </c>
      <c r="F18" s="5">
        <f>VLOOKUP(A18,realized!K:M,3,0)</f>
        <v>-52120.47</v>
      </c>
      <c r="G18" s="15">
        <f t="shared" si="2"/>
        <v>-282009.56999999995</v>
      </c>
      <c r="H18" s="15">
        <f>VLOOKUP(A18,realized!Z:AB,3,0)</f>
        <v>-255836.56</v>
      </c>
      <c r="I18" s="15"/>
      <c r="J18" s="15">
        <f t="shared" si="3"/>
        <v>-255836.56</v>
      </c>
    </row>
    <row r="19" spans="1:10" x14ac:dyDescent="0.3">
      <c r="A19" s="1">
        <v>43882</v>
      </c>
      <c r="D19" s="5">
        <f>VLOOKUP(A19,realized!U:W,3,0)</f>
        <v>-340311.2</v>
      </c>
      <c r="E19" s="5">
        <f>VLOOKUP(A19,realized!F:H,3,0)</f>
        <v>-16089.56</v>
      </c>
      <c r="F19" s="5">
        <f>VLOOKUP(A19,realized!K:M,3,0)</f>
        <v>-4309.3999999999996</v>
      </c>
      <c r="G19" s="15">
        <f t="shared" si="2"/>
        <v>-360710.16000000003</v>
      </c>
      <c r="H19" s="15">
        <f>VLOOKUP(A19,realized!Z:AB,3,0)</f>
        <v>-518817.23</v>
      </c>
      <c r="I19" s="15"/>
      <c r="J19" s="15">
        <f t="shared" si="3"/>
        <v>-518817.23</v>
      </c>
    </row>
    <row r="20" spans="1:10" x14ac:dyDescent="0.3">
      <c r="A20" s="1">
        <v>43885</v>
      </c>
      <c r="D20" s="5">
        <f>VLOOKUP(A20,realized!U:W,3,0)</f>
        <v>-159785.9</v>
      </c>
      <c r="E20" s="5">
        <f>VLOOKUP(A20,realized!F:H,3,0)</f>
        <v>-9862.9</v>
      </c>
      <c r="F20" s="5">
        <f>VLOOKUP(A20,realized!K:M,3,0)</f>
        <v>-3956.44</v>
      </c>
      <c r="G20" s="15">
        <f t="shared" si="2"/>
        <v>-173605.24</v>
      </c>
      <c r="H20" s="15">
        <f>VLOOKUP(A20,realized!Z:AB,3,0)</f>
        <v>-349596.93</v>
      </c>
      <c r="I20" s="15"/>
      <c r="J20" s="15">
        <f t="shared" si="3"/>
        <v>-349596.93</v>
      </c>
    </row>
    <row r="21" spans="1:10" x14ac:dyDescent="0.3">
      <c r="A21" s="1">
        <v>43886</v>
      </c>
      <c r="D21" s="5">
        <f>VLOOKUP(A21,realized!U:W,3,0)</f>
        <v>-124329.16</v>
      </c>
      <c r="E21" s="5">
        <f>VLOOKUP(A21,realized!F:H,3,0)</f>
        <v>40975.300000000003</v>
      </c>
      <c r="F21" s="5">
        <f>VLOOKUP(A21,realized!K:M,3,0)</f>
        <v>6779.01</v>
      </c>
      <c r="G21" s="15">
        <f t="shared" si="2"/>
        <v>-76574.850000000006</v>
      </c>
      <c r="H21" s="15">
        <f>VLOOKUP(A21,realized!Z:AB,3,0)</f>
        <v>-159771.79</v>
      </c>
      <c r="I21" s="15"/>
      <c r="J21" s="15">
        <f t="shared" si="3"/>
        <v>-159771.79</v>
      </c>
    </row>
    <row r="22" spans="1:10" x14ac:dyDescent="0.3">
      <c r="A22" s="1">
        <v>43888</v>
      </c>
      <c r="D22" s="5">
        <f>VLOOKUP(A22,realized!U:W,3,0)</f>
        <v>-108453.21</v>
      </c>
      <c r="E22" s="5">
        <f>VLOOKUP(A22,realized!F:H,3,0)</f>
        <v>2889.2</v>
      </c>
      <c r="F22" s="5">
        <f>VLOOKUP(A22,realized!K:M,3,0)</f>
        <v>-45071.17</v>
      </c>
      <c r="G22" s="15">
        <f t="shared" si="2"/>
        <v>-150635.18</v>
      </c>
      <c r="H22" s="15">
        <f>VLOOKUP(A22,realized!Z:AB,3,0)</f>
        <v>-522934.6</v>
      </c>
      <c r="I22" s="15"/>
      <c r="J22" s="15">
        <f t="shared" si="3"/>
        <v>-522934.6</v>
      </c>
    </row>
    <row r="23" spans="1:10" x14ac:dyDescent="0.3">
      <c r="A23" s="1">
        <v>43889</v>
      </c>
      <c r="D23" s="5">
        <f>VLOOKUP(A23,realized!U:W,3,0)</f>
        <v>-269709.62</v>
      </c>
      <c r="E23" s="5">
        <f>VLOOKUP(A23,realized!F:H,3,0)</f>
        <v>-173766.49</v>
      </c>
      <c r="F23" s="5">
        <f>VLOOKUP(A23,realized!K:M,3,0)</f>
        <v>-115869.83</v>
      </c>
      <c r="G23" s="15">
        <f t="shared" si="2"/>
        <v>-559345.93999999994</v>
      </c>
      <c r="H23" s="15">
        <f>VLOOKUP(A23,realized!Z:AB,3,0)</f>
        <v>-1701715.09</v>
      </c>
      <c r="I23" s="15"/>
      <c r="J23" s="15">
        <f t="shared" si="3"/>
        <v>-1701715.09</v>
      </c>
    </row>
    <row r="24" spans="1:10" x14ac:dyDescent="0.3">
      <c r="A24" s="1">
        <v>43892</v>
      </c>
      <c r="D24" s="5">
        <f>VLOOKUP(A24,realized!U:W,3,0)</f>
        <v>-70928.929999999993</v>
      </c>
      <c r="E24" s="5">
        <f>VLOOKUP(A24,realized!F:H,3,0)</f>
        <v>-41347.53</v>
      </c>
      <c r="F24" s="5">
        <f>VLOOKUP(A24,realized!K:M,3,0)</f>
        <v>-4568.25</v>
      </c>
      <c r="G24" s="15">
        <f t="shared" si="2"/>
        <v>-116844.70999999999</v>
      </c>
      <c r="H24" s="15">
        <f>VLOOKUP(A24,realized!Z:AB,3,0)</f>
        <v>-122878.39</v>
      </c>
      <c r="I24" s="15"/>
      <c r="J24" s="15">
        <f t="shared" si="3"/>
        <v>-122878.39</v>
      </c>
    </row>
    <row r="25" spans="1:10" x14ac:dyDescent="0.3">
      <c r="A25" s="1">
        <v>43893</v>
      </c>
      <c r="D25" s="5">
        <f>VLOOKUP(A25,realized!U:W,3,0)</f>
        <v>-512689.59</v>
      </c>
      <c r="E25" s="5">
        <f>VLOOKUP(A25,realized!F:H,3,0)</f>
        <v>-325868.92</v>
      </c>
      <c r="F25" s="5">
        <f>VLOOKUP(A25,realized!K:M,3,0)</f>
        <v>-4804.32</v>
      </c>
      <c r="G25" s="15">
        <f t="shared" si="2"/>
        <v>-843362.83</v>
      </c>
      <c r="H25" s="15">
        <f>VLOOKUP(A25,realized!Z:AB,3,0)</f>
        <v>-806748.77</v>
      </c>
      <c r="I25" s="15"/>
      <c r="J25" s="15">
        <f t="shared" si="3"/>
        <v>-806748.77</v>
      </c>
    </row>
    <row r="26" spans="1:10" x14ac:dyDescent="0.3">
      <c r="A26" s="1">
        <v>43895</v>
      </c>
      <c r="D26" s="5">
        <f>VLOOKUP(A26,realized!U:W,3,0)</f>
        <v>-178910.89</v>
      </c>
      <c r="E26" s="5">
        <f>VLOOKUP(A26,realized!F:H,3,0)</f>
        <v>-85493.52</v>
      </c>
      <c r="F26" s="5">
        <f>VLOOKUP(A26,realized!K:M,3,0)</f>
        <v>-41690.629999999997</v>
      </c>
      <c r="G26" s="15">
        <f t="shared" si="2"/>
        <v>-306095.04000000004</v>
      </c>
      <c r="H26" s="15">
        <f>VLOOKUP(A26,realized!Z:AB,3,0)</f>
        <v>-593415.16</v>
      </c>
      <c r="I26" s="15"/>
      <c r="J26" s="15">
        <f t="shared" si="3"/>
        <v>-593415.16</v>
      </c>
    </row>
    <row r="27" spans="1:10" x14ac:dyDescent="0.3">
      <c r="A27" s="1">
        <v>43896</v>
      </c>
      <c r="D27" s="5">
        <f>VLOOKUP(A27,realized!U:W,3,0)</f>
        <v>-250562.31</v>
      </c>
      <c r="E27" s="5">
        <f>VLOOKUP(A27,realized!F:H,3,0)</f>
        <v>-187520.83</v>
      </c>
      <c r="F27" s="5">
        <f>VLOOKUP(A27,realized!K:M,3,0)</f>
        <v>-126816.35</v>
      </c>
      <c r="G27" s="15">
        <f t="shared" si="2"/>
        <v>-564899.49</v>
      </c>
      <c r="H27" s="15">
        <f>VLOOKUP(A27,realized!Z:AB,3,0)</f>
        <v>-1035084.87</v>
      </c>
      <c r="I27" s="15"/>
      <c r="J27" s="15">
        <f t="shared" si="3"/>
        <v>-1035084.87</v>
      </c>
    </row>
    <row r="28" spans="1:10" x14ac:dyDescent="0.3">
      <c r="A28" s="1">
        <v>43899</v>
      </c>
      <c r="D28" s="5">
        <f>VLOOKUP(A28,realized!U:W,3,0)</f>
        <v>18085.68</v>
      </c>
      <c r="E28" s="5">
        <f>VLOOKUP(A28,realized!F:H,3,0)</f>
        <v>-59295.14</v>
      </c>
      <c r="F28" s="5">
        <f>VLOOKUP(A28,realized!K:M,3,0)</f>
        <v>-72327.58</v>
      </c>
      <c r="G28" s="15">
        <f t="shared" si="2"/>
        <v>-113537.04000000001</v>
      </c>
      <c r="H28" s="15">
        <f>VLOOKUP(A28,realized!Z:AB,3,0)</f>
        <v>-1342067.43</v>
      </c>
      <c r="I28" s="15"/>
      <c r="J28" s="15">
        <f t="shared" si="3"/>
        <v>-1342067.43</v>
      </c>
    </row>
    <row r="29" spans="1:10" x14ac:dyDescent="0.3">
      <c r="A29" s="1">
        <v>43900</v>
      </c>
      <c r="D29" s="5">
        <f>VLOOKUP(A29,realized!U:W,3,0)</f>
        <v>-22007.93</v>
      </c>
      <c r="E29" s="5">
        <f>VLOOKUP(A29,realized!F:H,3,0)</f>
        <v>-15834.25</v>
      </c>
      <c r="F29" s="5">
        <f>VLOOKUP(A29,realized!K:M,3,0)</f>
        <v>-56846.82</v>
      </c>
      <c r="G29" s="15">
        <f t="shared" si="2"/>
        <v>-94689</v>
      </c>
      <c r="H29" s="15">
        <f>VLOOKUP(A29,realized!Z:AB,3,0)</f>
        <v>-30066.6</v>
      </c>
      <c r="I29" s="15"/>
      <c r="J29" s="15">
        <f t="shared" si="3"/>
        <v>-30066.6</v>
      </c>
    </row>
    <row r="30" spans="1:10" x14ac:dyDescent="0.3">
      <c r="A30" s="1">
        <v>43901</v>
      </c>
      <c r="D30" s="5">
        <f>VLOOKUP(A30,realized!U:W,3,0)</f>
        <v>-146569.49</v>
      </c>
      <c r="E30" s="5">
        <f>VLOOKUP(A30,realized!F:H,3,0)</f>
        <v>-8023.17</v>
      </c>
      <c r="F30" s="5">
        <f>VLOOKUP(A30,realized!K:M,3,0)</f>
        <v>-11498.75</v>
      </c>
      <c r="G30" s="15">
        <f t="shared" si="2"/>
        <v>-166091.41</v>
      </c>
      <c r="H30" s="15">
        <f>VLOOKUP(A30,realized!Z:AB,3,0)</f>
        <v>-242496.83</v>
      </c>
      <c r="I30" s="15"/>
      <c r="J30" s="15">
        <f t="shared" si="3"/>
        <v>-242496.83</v>
      </c>
    </row>
    <row r="31" spans="1:10" x14ac:dyDescent="0.3">
      <c r="A31" s="1">
        <v>43902</v>
      </c>
      <c r="D31" s="5">
        <f>VLOOKUP(A31,realized!U:W,3,0)</f>
        <v>-754399.68</v>
      </c>
      <c r="E31" s="5">
        <f>VLOOKUP(A31,realized!F:H,3,0)</f>
        <v>71721.899999999994</v>
      </c>
      <c r="F31" s="5">
        <f>VLOOKUP(A31,realized!K:M,3,0)</f>
        <v>-120790.64</v>
      </c>
      <c r="G31" s="15">
        <f t="shared" si="2"/>
        <v>-803468.42</v>
      </c>
      <c r="H31" s="15">
        <f>VLOOKUP(A31,realized!Z:AB,3,0)</f>
        <v>-1287306.3799999999</v>
      </c>
      <c r="I31" s="15"/>
      <c r="J31" s="15">
        <f t="shared" si="3"/>
        <v>-1287306.3799999999</v>
      </c>
    </row>
    <row r="32" spans="1:10" x14ac:dyDescent="0.3">
      <c r="A32" s="1">
        <v>43903</v>
      </c>
      <c r="D32" s="5">
        <f>VLOOKUP(A32,realized!U:W,3,0)</f>
        <v>-271838.26</v>
      </c>
      <c r="E32" s="5">
        <f>VLOOKUP(A32,realized!F:H,3,0)</f>
        <v>-84799.53</v>
      </c>
      <c r="F32" s="5">
        <f>VLOOKUP(A32,realized!K:M,3,0)</f>
        <v>-52277.87</v>
      </c>
      <c r="G32" s="15">
        <f t="shared" si="2"/>
        <v>-408915.66000000003</v>
      </c>
      <c r="H32" s="15">
        <f>VLOOKUP(A32,realized!Z:AB,3,0)</f>
        <v>-609799.88</v>
      </c>
      <c r="I32" s="15"/>
      <c r="J32" s="15">
        <f t="shared" si="3"/>
        <v>-609799.88</v>
      </c>
    </row>
    <row r="33" spans="1:10" x14ac:dyDescent="0.3">
      <c r="A33" s="1">
        <v>43906</v>
      </c>
      <c r="D33" s="5">
        <f>VLOOKUP(A33,realized!U:W,3,0)</f>
        <v>-243461.36</v>
      </c>
      <c r="E33" s="5">
        <f>VLOOKUP(A33,realized!F:H,3,0)</f>
        <v>35112.86</v>
      </c>
      <c r="F33" s="5">
        <f>VLOOKUP(A33,realized!K:M,3,0)</f>
        <v>-28139.1</v>
      </c>
      <c r="G33" s="15">
        <f t="shared" si="2"/>
        <v>-236487.6</v>
      </c>
      <c r="H33" s="15">
        <f>VLOOKUP(A33,realized!Z:AB,3,0)</f>
        <v>-299421.45</v>
      </c>
      <c r="I33" s="15"/>
      <c r="J33" s="15">
        <f t="shared" si="3"/>
        <v>-299421.45</v>
      </c>
    </row>
    <row r="34" spans="1:10" x14ac:dyDescent="0.3">
      <c r="A34" s="1">
        <v>43907</v>
      </c>
      <c r="D34" s="5">
        <f>VLOOKUP(A34,realized!U:W,3,0)</f>
        <v>-179111.75</v>
      </c>
      <c r="E34" s="5">
        <f>VLOOKUP(A34,realized!F:H,3,0)</f>
        <v>-104624.95</v>
      </c>
      <c r="F34" s="5">
        <f>VLOOKUP(A34,realized!K:M,3,0)</f>
        <v>-17627.48</v>
      </c>
      <c r="G34" s="15">
        <f t="shared" si="2"/>
        <v>-301364.18</v>
      </c>
      <c r="H34" s="15">
        <f>VLOOKUP(A34,realized!Z:AB,3,0)</f>
        <v>-523550.55</v>
      </c>
      <c r="I34" s="15"/>
      <c r="J34" s="15">
        <f t="shared" si="3"/>
        <v>-523550.55</v>
      </c>
    </row>
    <row r="35" spans="1:10" x14ac:dyDescent="0.3">
      <c r="A35" s="1">
        <v>43908</v>
      </c>
      <c r="D35" s="5">
        <f>VLOOKUP(A35,realized!U:W,3,0)</f>
        <v>-132720.03</v>
      </c>
      <c r="E35" s="5">
        <f>VLOOKUP(A35,realized!F:H,3,0)</f>
        <v>-935.75</v>
      </c>
      <c r="F35" s="5">
        <f>VLOOKUP(A35,realized!K:M,3,0)</f>
        <v>-200912.11</v>
      </c>
      <c r="G35" s="15">
        <f t="shared" si="2"/>
        <v>-334567.89</v>
      </c>
      <c r="H35" s="15">
        <f>VLOOKUP(A35,realized!Z:AB,3,0)</f>
        <v>-949537.04</v>
      </c>
      <c r="I35" s="15"/>
      <c r="J35" s="15">
        <f t="shared" si="3"/>
        <v>-949537.04</v>
      </c>
    </row>
    <row r="36" spans="1:10" x14ac:dyDescent="0.3">
      <c r="A36" s="1">
        <v>43909</v>
      </c>
      <c r="D36" s="5">
        <f>VLOOKUP(A36,realized!U:W,3,0)</f>
        <v>-75030.78</v>
      </c>
      <c r="E36" s="5">
        <f>VLOOKUP(A36,realized!F:H,3,0)</f>
        <v>-35385.68</v>
      </c>
      <c r="F36" s="5">
        <f>VLOOKUP(A36,realized!K:M,3,0)</f>
        <v>-138225.26</v>
      </c>
      <c r="G36" s="15">
        <f t="shared" si="2"/>
        <v>-248641.72</v>
      </c>
      <c r="H36" s="15">
        <f>VLOOKUP(A36,realized!Z:AB,3,0)</f>
        <v>-635796.57999999996</v>
      </c>
      <c r="I36" s="15"/>
      <c r="J36" s="15">
        <f t="shared" si="3"/>
        <v>-635796.57999999996</v>
      </c>
    </row>
    <row r="37" spans="1:10" x14ac:dyDescent="0.3">
      <c r="A37" s="1">
        <v>43910</v>
      </c>
      <c r="D37" s="5">
        <f>VLOOKUP(A37,realized!U:W,3,0)</f>
        <v>-85744.06</v>
      </c>
      <c r="E37" s="5">
        <f>VLOOKUP(A37,realized!F:H,3,0)</f>
        <v>-9907.51</v>
      </c>
      <c r="F37" s="5">
        <f>VLOOKUP(A37,realized!K:M,3,0)</f>
        <v>-57625.66</v>
      </c>
      <c r="G37" s="15">
        <f t="shared" si="2"/>
        <v>-153277.22999999998</v>
      </c>
      <c r="H37" s="15">
        <f>VLOOKUP(A37,realized!Z:AB,3,0)</f>
        <v>-280355.07</v>
      </c>
      <c r="I37" s="15"/>
      <c r="J37" s="15">
        <f t="shared" si="3"/>
        <v>-280355.07</v>
      </c>
    </row>
    <row r="38" spans="1:10" x14ac:dyDescent="0.3">
      <c r="A38" s="1">
        <v>43913</v>
      </c>
      <c r="D38" s="5">
        <f>VLOOKUP(A38,realized!U:W,3,0)</f>
        <v>-232407.14</v>
      </c>
      <c r="E38" s="5">
        <f>VLOOKUP(A38,realized!F:H,3,0)</f>
        <v>41069.019999999997</v>
      </c>
      <c r="F38" s="5">
        <f>VLOOKUP(A38,realized!K:M,3,0)</f>
        <v>-4077.55</v>
      </c>
      <c r="G38" s="15">
        <f t="shared" si="2"/>
        <v>-195415.67</v>
      </c>
      <c r="H38" s="15">
        <f>VLOOKUP(A38,realized!Z:AB,3,0)</f>
        <v>-429381.28</v>
      </c>
      <c r="I38" s="15"/>
      <c r="J38" s="15">
        <f t="shared" si="3"/>
        <v>-429381.28</v>
      </c>
    </row>
    <row r="39" spans="1:10" x14ac:dyDescent="0.3">
      <c r="A39" s="1">
        <v>43914</v>
      </c>
      <c r="D39" s="5">
        <f>VLOOKUP(A39,realized!U:W,3,0)</f>
        <v>-389148.41</v>
      </c>
      <c r="E39" s="5">
        <f>VLOOKUP(A39,realized!F:H,3,0)</f>
        <v>19570.009999999998</v>
      </c>
      <c r="F39" s="5">
        <f>VLOOKUP(A39,realized!K:M,3,0)</f>
        <v>-25103.97</v>
      </c>
      <c r="G39" s="15">
        <f t="shared" si="2"/>
        <v>-394682.37</v>
      </c>
      <c r="H39" s="15">
        <f>VLOOKUP(A39,realized!Z:AB,3,0)</f>
        <v>-483326.61</v>
      </c>
      <c r="I39" s="15"/>
      <c r="J39" s="15">
        <f t="shared" si="3"/>
        <v>-483326.61</v>
      </c>
    </row>
    <row r="40" spans="1:10" x14ac:dyDescent="0.3">
      <c r="A40" s="1">
        <v>43915</v>
      </c>
      <c r="D40" s="5">
        <f>VLOOKUP(A40,realized!U:W,3,0)</f>
        <v>63511.16</v>
      </c>
      <c r="E40" s="5">
        <f>VLOOKUP(A40,realized!F:H,3,0)</f>
        <v>3857.34</v>
      </c>
      <c r="F40" s="5">
        <f>VLOOKUP(A40,realized!K:M,3,0)</f>
        <v>-74061.77</v>
      </c>
      <c r="G40" s="15">
        <f t="shared" si="2"/>
        <v>-6693.2700000000041</v>
      </c>
      <c r="H40" s="15">
        <f>VLOOKUP(A40,realized!Z:AB,3,0)</f>
        <v>-46327.22</v>
      </c>
      <c r="I40" s="15"/>
      <c r="J40" s="15">
        <f t="shared" si="3"/>
        <v>-46327.22</v>
      </c>
    </row>
    <row r="41" spans="1:10" x14ac:dyDescent="0.3">
      <c r="A41" s="1">
        <v>43916</v>
      </c>
      <c r="D41" s="5">
        <f>VLOOKUP(A41,realized!U:W,3,0)</f>
        <v>-63035.99</v>
      </c>
      <c r="E41" s="5">
        <f>VLOOKUP(A41,realized!F:H,3,0)</f>
        <v>-57764.91</v>
      </c>
      <c r="F41" s="5">
        <f>VLOOKUP(A41,realized!K:M,3,0)</f>
        <v>-47405.2</v>
      </c>
      <c r="G41" s="15">
        <f t="shared" si="2"/>
        <v>-168206.09999999998</v>
      </c>
      <c r="H41" s="15">
        <f>VLOOKUP(A41,realized!Z:AB,3,0)</f>
        <v>-167595.17000000001</v>
      </c>
      <c r="I41" s="15"/>
      <c r="J41" s="15">
        <f t="shared" si="3"/>
        <v>-167595.17000000001</v>
      </c>
    </row>
    <row r="42" spans="1:10" x14ac:dyDescent="0.3">
      <c r="A42" s="1">
        <v>43917</v>
      </c>
      <c r="D42" s="5">
        <f>VLOOKUP(A42,realized!U:W,3,0)</f>
        <v>1967.76</v>
      </c>
      <c r="E42" s="5">
        <f>VLOOKUP(A42,realized!F:H,3,0)</f>
        <v>-157202.71</v>
      </c>
      <c r="F42" s="5">
        <f>VLOOKUP(A42,realized!K:M,3,0)</f>
        <v>-118715.62</v>
      </c>
      <c r="G42" s="15">
        <f t="shared" si="2"/>
        <v>-273950.56999999995</v>
      </c>
      <c r="H42" s="15">
        <f>VLOOKUP(A42,realized!Z:AB,3,0)</f>
        <v>-287641.5</v>
      </c>
      <c r="I42" s="15"/>
      <c r="J42" s="15">
        <f t="shared" si="3"/>
        <v>-287641.5</v>
      </c>
    </row>
    <row r="43" spans="1:10" x14ac:dyDescent="0.3">
      <c r="A43" s="1">
        <v>43920</v>
      </c>
      <c r="D43" s="5">
        <f>VLOOKUP(A43,realized!U:W,3,0)</f>
        <v>618.51</v>
      </c>
      <c r="E43" s="5">
        <f>VLOOKUP(A43,realized!F:H,3,0)</f>
        <v>-57194.26</v>
      </c>
      <c r="F43" s="5">
        <f>VLOOKUP(A43,realized!K:M,3,0)</f>
        <v>-9224.19</v>
      </c>
      <c r="G43" s="15">
        <f t="shared" si="2"/>
        <v>-65799.94</v>
      </c>
      <c r="H43" s="15">
        <f>VLOOKUP(A43,realized!Z:AB,3,0)</f>
        <v>-136512.99</v>
      </c>
      <c r="I43" s="15"/>
      <c r="J43" s="15">
        <f t="shared" si="3"/>
        <v>-136512.99</v>
      </c>
    </row>
    <row r="44" spans="1:10" x14ac:dyDescent="0.3">
      <c r="A44" s="1">
        <v>43921</v>
      </c>
      <c r="D44" s="5">
        <f>VLOOKUP(A44,realized!U:W,3,0)</f>
        <v>-67761.73</v>
      </c>
      <c r="E44" s="5">
        <f>VLOOKUP(A44,realized!F:H,3,0)</f>
        <v>-54564.73</v>
      </c>
      <c r="F44" s="5">
        <f>VLOOKUP(A44,realized!K:M,3,0)</f>
        <v>-46143.66</v>
      </c>
      <c r="G44" s="15">
        <f t="shared" si="2"/>
        <v>-168470.12</v>
      </c>
      <c r="H44" s="15">
        <f>VLOOKUP(A44,realized!Z:AB,3,0)</f>
        <v>-387655.19</v>
      </c>
      <c r="I44" s="15"/>
      <c r="J44" s="15">
        <f t="shared" si="3"/>
        <v>-387655.19</v>
      </c>
    </row>
    <row r="45" spans="1:10" x14ac:dyDescent="0.3">
      <c r="A45" s="1">
        <v>43922</v>
      </c>
      <c r="D45" s="5">
        <f>VLOOKUP(A45,realized!U:W,3,0)</f>
        <v>131.22999999999999</v>
      </c>
      <c r="E45" s="5">
        <f>VLOOKUP(A45,realized!F:H,3,0)</f>
        <v>7331.04</v>
      </c>
      <c r="F45" s="5">
        <f>VLOOKUP(A45,realized!K:M,3,0)</f>
        <v>7699.99</v>
      </c>
      <c r="G45" s="15">
        <f t="shared" si="2"/>
        <v>15162.259999999998</v>
      </c>
      <c r="H45" s="15">
        <f>VLOOKUP(A45,realized!Z:AB,3,0)</f>
        <v>34208.99</v>
      </c>
      <c r="I45" s="15"/>
      <c r="J45" s="15">
        <f t="shared" si="3"/>
        <v>34208.99</v>
      </c>
    </row>
    <row r="46" spans="1:10" x14ac:dyDescent="0.3">
      <c r="A46" s="1">
        <v>43923</v>
      </c>
      <c r="D46" s="5">
        <f>VLOOKUP(A46,realized!U:W,3,0)</f>
        <v>-61823.15</v>
      </c>
      <c r="E46" s="5">
        <f>VLOOKUP(A46,realized!F:H,3,0)</f>
        <v>-93312.23</v>
      </c>
      <c r="F46" s="5">
        <f>VLOOKUP(A46,realized!K:M,3,0)</f>
        <v>-6362.06</v>
      </c>
      <c r="G46" s="15">
        <f t="shared" si="2"/>
        <v>-161497.44</v>
      </c>
      <c r="H46" s="15">
        <f>VLOOKUP(A46,realized!Z:AB,3,0)</f>
        <v>-218825.13</v>
      </c>
      <c r="I46" s="15"/>
      <c r="J46" s="15">
        <f t="shared" si="3"/>
        <v>-218825.13</v>
      </c>
    </row>
    <row r="47" spans="1:10" x14ac:dyDescent="0.3">
      <c r="A47" s="1">
        <v>43927</v>
      </c>
      <c r="D47" s="5">
        <f>VLOOKUP(A47,realized!U:W,3,0)</f>
        <v>-170552.41</v>
      </c>
      <c r="E47" s="5">
        <f>VLOOKUP(A47,realized!F:H,3,0)</f>
        <v>37186.800000000003</v>
      </c>
      <c r="F47" s="5">
        <f>VLOOKUP(A47,realized!K:M,3,0)</f>
        <v>29980.99</v>
      </c>
      <c r="G47" s="15">
        <f t="shared" si="2"/>
        <v>-103384.61999999998</v>
      </c>
      <c r="H47" s="15">
        <f>VLOOKUP(A47,realized!Z:AB,3,0)</f>
        <v>-279107.36</v>
      </c>
      <c r="I47" s="15"/>
      <c r="J47" s="15">
        <f t="shared" si="3"/>
        <v>-279107.36</v>
      </c>
    </row>
    <row r="48" spans="1:10" x14ac:dyDescent="0.3">
      <c r="A48" s="1">
        <v>43928</v>
      </c>
      <c r="D48" s="5">
        <f>VLOOKUP(A48,realized!U:W,3,0)</f>
        <v>-18660.259999999998</v>
      </c>
      <c r="E48" s="5">
        <f>VLOOKUP(A48,realized!F:H,3,0)</f>
        <v>-89707.44</v>
      </c>
      <c r="F48" s="5">
        <f>VLOOKUP(A48,realized!K:M,3,0)</f>
        <v>9066.9</v>
      </c>
      <c r="G48" s="15">
        <f t="shared" si="2"/>
        <v>-99300.800000000003</v>
      </c>
      <c r="H48" s="15">
        <f>VLOOKUP(A48,realized!Z:AB,3,0)</f>
        <v>-219051.12</v>
      </c>
      <c r="I48" s="15"/>
      <c r="J48" s="15">
        <f t="shared" si="3"/>
        <v>-219051.12</v>
      </c>
    </row>
    <row r="49" spans="1:10" x14ac:dyDescent="0.3">
      <c r="A49" s="1">
        <v>43930</v>
      </c>
      <c r="D49" s="5">
        <f>VLOOKUP(A49,realized!U:W,3,0)</f>
        <v>-93624.04</v>
      </c>
      <c r="E49" s="5">
        <f>VLOOKUP(A49,realized!F:H,3,0)</f>
        <v>-25413.55</v>
      </c>
      <c r="F49" s="5">
        <f>VLOOKUP(A49,realized!K:M,3,0)</f>
        <v>-85933.25</v>
      </c>
      <c r="G49" s="15">
        <f t="shared" si="2"/>
        <v>-204970.84</v>
      </c>
      <c r="H49" s="15">
        <f>VLOOKUP(A49,realized!Z:AB,3,0)</f>
        <v>-491950.35</v>
      </c>
      <c r="I49" s="15"/>
      <c r="J49" s="15">
        <f t="shared" si="3"/>
        <v>-491950.35</v>
      </c>
    </row>
    <row r="50" spans="1:10" x14ac:dyDescent="0.3">
      <c r="A50" s="1">
        <v>43934</v>
      </c>
      <c r="D50" s="5">
        <f>VLOOKUP(A50,realized!U:W,3,0)</f>
        <v>-190146.76</v>
      </c>
      <c r="E50" s="5">
        <f>VLOOKUP(A50,realized!F:H,3,0)</f>
        <v>-74764.350000000006</v>
      </c>
      <c r="F50" s="5">
        <f>VLOOKUP(A50,realized!K:M,3,0)</f>
        <v>-84197.15</v>
      </c>
      <c r="G50" s="15">
        <f t="shared" si="2"/>
        <v>-349108.26</v>
      </c>
      <c r="H50" s="15">
        <f>VLOOKUP(A50,realized!Z:AB,3,0)</f>
        <v>-486243.76</v>
      </c>
      <c r="I50" s="15"/>
      <c r="J50" s="15">
        <f t="shared" si="3"/>
        <v>-486243.76</v>
      </c>
    </row>
    <row r="51" spans="1:10" x14ac:dyDescent="0.3">
      <c r="A51" s="1">
        <v>43936</v>
      </c>
      <c r="D51" s="5">
        <f>VLOOKUP(A51,realized!U:W,3,0)</f>
        <v>-26651.11</v>
      </c>
      <c r="E51" s="5">
        <f>VLOOKUP(A51,realized!F:H,3,0)</f>
        <v>-116404.88</v>
      </c>
      <c r="F51" s="5">
        <f>VLOOKUP(A51,realized!K:M,3,0)</f>
        <v>-111842.05</v>
      </c>
      <c r="G51" s="15">
        <f t="shared" si="2"/>
        <v>-254898.03999999998</v>
      </c>
      <c r="H51" s="15">
        <f>VLOOKUP(A51,realized!Z:AB,3,0)</f>
        <v>-594989.63</v>
      </c>
      <c r="I51" s="15"/>
      <c r="J51" s="15">
        <f t="shared" si="3"/>
        <v>-594989.63</v>
      </c>
    </row>
    <row r="52" spans="1:10" x14ac:dyDescent="0.3">
      <c r="A52" s="1">
        <v>43938</v>
      </c>
      <c r="D52" s="5">
        <f>VLOOKUP(A52,realized!U:W,3,0)</f>
        <v>37350.49</v>
      </c>
      <c r="E52" s="5">
        <f>VLOOKUP(A52,realized!F:H,3,0)</f>
        <v>2570.19</v>
      </c>
      <c r="F52" s="5">
        <f>VLOOKUP(A52,realized!K:M,3,0)</f>
        <v>7949.88</v>
      </c>
      <c r="G52" s="15">
        <f t="shared" si="2"/>
        <v>47870.559999999998</v>
      </c>
      <c r="H52" s="15">
        <f>VLOOKUP(A52,realized!Z:AB,3,0)</f>
        <v>118703.89</v>
      </c>
      <c r="I52" s="15"/>
      <c r="J52" s="15">
        <f t="shared" si="3"/>
        <v>118703.89</v>
      </c>
    </row>
    <row r="53" spans="1:10" x14ac:dyDescent="0.3">
      <c r="A53" s="1">
        <v>43951</v>
      </c>
      <c r="D53" s="5">
        <f>VLOOKUP(A53,realized!U:W,3,0)</f>
        <v>-155604.91</v>
      </c>
      <c r="E53" s="5">
        <f>VLOOKUP(A53,realized!F:H,3,0)</f>
        <v>-64652.3</v>
      </c>
      <c r="F53" s="5">
        <f>VLOOKUP(A53,realized!K:M,3,0)</f>
        <v>-242096.06</v>
      </c>
      <c r="G53" s="15">
        <f t="shared" si="2"/>
        <v>-462353.27</v>
      </c>
      <c r="H53" s="15">
        <f>VLOOKUP(A53,realized!Z:AB,3,0)</f>
        <v>-694802.93</v>
      </c>
      <c r="I53" s="15"/>
      <c r="J53" s="15">
        <f t="shared" si="3"/>
        <v>-694802.93</v>
      </c>
    </row>
    <row r="54" spans="1:10" x14ac:dyDescent="0.3">
      <c r="A54" s="1">
        <v>43969</v>
      </c>
      <c r="D54" s="5">
        <f>VLOOKUP(A54,realized!U:W,3,0)</f>
        <v>-165084.71</v>
      </c>
      <c r="E54" s="5">
        <f>VLOOKUP(A54,realized!F:H,3,0)</f>
        <v>-98810.7</v>
      </c>
      <c r="F54" s="5">
        <f>VLOOKUP(A54,realized!K:M,3,0)</f>
        <v>-46084.4</v>
      </c>
      <c r="G54" s="15">
        <f t="shared" si="2"/>
        <v>-309979.81</v>
      </c>
      <c r="H54" s="15">
        <f>VLOOKUP(A54,realized!Z:AB,3,0)</f>
        <v>-581856.31000000006</v>
      </c>
      <c r="I54" s="15"/>
      <c r="J54" s="15">
        <f t="shared" si="3"/>
        <v>-581856.31000000006</v>
      </c>
    </row>
    <row r="55" spans="1:10" x14ac:dyDescent="0.3">
      <c r="A55" s="1">
        <v>43986</v>
      </c>
      <c r="D55" s="5">
        <f>VLOOKUP(A55,realized!U:W,3,0)</f>
        <v>-33258.160000000003</v>
      </c>
      <c r="E55" s="5">
        <f>VLOOKUP(A55,realized!F:H,3,0)</f>
        <v>-307837.34999999998</v>
      </c>
      <c r="F55" s="5">
        <f>VLOOKUP(A55,realized!K:M,3,0)</f>
        <v>-94056.52</v>
      </c>
      <c r="G55" s="15">
        <f t="shared" si="2"/>
        <v>-435152.03</v>
      </c>
      <c r="H55" s="15">
        <f>VLOOKUP(A55,realized!Z:AB,3,0)</f>
        <v>-735706.56</v>
      </c>
      <c r="I55" s="15"/>
      <c r="J55" s="15">
        <f t="shared" si="3"/>
        <v>-735706.56</v>
      </c>
    </row>
    <row r="56" spans="1:10" x14ac:dyDescent="0.3">
      <c r="A56" s="1">
        <v>44039</v>
      </c>
      <c r="D56" s="5">
        <f>VLOOKUP(A56,realized!U:W,3,0)</f>
        <v>97907.55</v>
      </c>
      <c r="E56" s="5">
        <f>VLOOKUP(A56,realized!F:H,3,0)</f>
        <v>-647138.01</v>
      </c>
      <c r="F56" s="5">
        <f>VLOOKUP(A56,realized!K:M,3,0)</f>
        <v>-280368.2</v>
      </c>
      <c r="G56" s="15">
        <f t="shared" si="2"/>
        <v>-829598.65999999992</v>
      </c>
      <c r="H56" s="15">
        <f>VLOOKUP(A56,realized!Z:AB,3,0)</f>
        <v>-1039228.6</v>
      </c>
      <c r="I56" s="15"/>
      <c r="J56" s="15">
        <f t="shared" si="3"/>
        <v>-1039228.6</v>
      </c>
    </row>
    <row r="57" spans="1:10" x14ac:dyDescent="0.3">
      <c r="A57" s="1">
        <v>44084</v>
      </c>
      <c r="D57" s="5">
        <f>VLOOKUP(A57,realized!U:W,3,0)</f>
        <v>-164036.57999999999</v>
      </c>
      <c r="E57" s="5">
        <f>VLOOKUP(A57,realized!F:H,3,0)</f>
        <v>-64053.120000000003</v>
      </c>
      <c r="F57" s="5">
        <f>VLOOKUP(A57,realized!K:M,3,0)</f>
        <v>-250184.12</v>
      </c>
      <c r="G57" s="15">
        <f t="shared" si="2"/>
        <v>-478273.81999999995</v>
      </c>
      <c r="H57" s="15">
        <f>VLOOKUP(A57,realized!Z:AB,3,0)</f>
        <v>-914918.31</v>
      </c>
      <c r="I57" s="15"/>
      <c r="J57" s="15">
        <f t="shared" si="3"/>
        <v>-914918.31</v>
      </c>
    </row>
    <row r="58" spans="1:10" x14ac:dyDescent="0.3">
      <c r="A58" s="1">
        <v>44125</v>
      </c>
      <c r="D58" s="5">
        <f>VLOOKUP(A58,realized!U:W,3,0)</f>
        <v>-456013.28</v>
      </c>
      <c r="E58" s="5">
        <f>VLOOKUP(A58,realized!F:H,3,0)</f>
        <v>-511119.99</v>
      </c>
      <c r="F58" s="5">
        <f>VLOOKUP(A58,realized!K:M,3,0)</f>
        <v>-817824.95</v>
      </c>
      <c r="G58" s="15">
        <f t="shared" si="2"/>
        <v>-1784958.22</v>
      </c>
      <c r="H58" s="15">
        <f>VLOOKUP(A58,realized!Z:AB,3,0)</f>
        <v>-1958874.9</v>
      </c>
      <c r="I58" s="15"/>
      <c r="J58" s="15">
        <f t="shared" si="3"/>
        <v>-1958874.9</v>
      </c>
    </row>
    <row r="59" spans="1:10" x14ac:dyDescent="0.3">
      <c r="A59" s="1">
        <v>44139</v>
      </c>
      <c r="D59" s="5">
        <f>VLOOKUP(A59,realized!U:W,3,0)</f>
        <v>333765.08</v>
      </c>
      <c r="E59" s="5">
        <f>VLOOKUP(A59,realized!F:H,3,0)</f>
        <v>-6659.8</v>
      </c>
      <c r="F59" s="5">
        <f>VLOOKUP(A59,realized!K:M,3,0)</f>
        <v>59394.64</v>
      </c>
      <c r="G59" s="15">
        <f t="shared" si="2"/>
        <v>386499.92000000004</v>
      </c>
      <c r="H59" s="15">
        <f>VLOOKUP(A59,realized!Z:AB,3,0)</f>
        <v>531957.05000000005</v>
      </c>
      <c r="I59" s="15"/>
      <c r="J59" s="15">
        <f t="shared" si="3"/>
        <v>531957.05000000005</v>
      </c>
    </row>
    <row r="60" spans="1:10" x14ac:dyDescent="0.3">
      <c r="A60" s="1">
        <v>44140</v>
      </c>
      <c r="D60" s="5">
        <f>VLOOKUP(A60,realized!U:W,3,0)</f>
        <v>-1229409.08</v>
      </c>
      <c r="E60" s="5">
        <f>VLOOKUP(A60,realized!F:H,3,0)</f>
        <v>-146949.82999999999</v>
      </c>
      <c r="F60" s="5">
        <f>VLOOKUP(A60,realized!K:M,3,0)</f>
        <v>-78486.03</v>
      </c>
      <c r="G60" s="15">
        <f t="shared" si="2"/>
        <v>-1454844.9400000002</v>
      </c>
      <c r="H60" s="15">
        <f>VLOOKUP(A60,realized!Z:AB,3,0)</f>
        <v>-1721616.58</v>
      </c>
      <c r="I60" s="15"/>
      <c r="J60" s="15">
        <f t="shared" si="3"/>
        <v>-1721616.58</v>
      </c>
    </row>
    <row r="61" spans="1:10" x14ac:dyDescent="0.3">
      <c r="A61" s="1">
        <v>44166</v>
      </c>
      <c r="D61" s="5">
        <f>VLOOKUP(A61,realized!U:W,3,0)</f>
        <v>-817475.17</v>
      </c>
      <c r="E61" s="5">
        <f>VLOOKUP(A61,realized!F:H,3,0)</f>
        <v>-1589270.39</v>
      </c>
      <c r="F61" s="5">
        <f>VLOOKUP(A61,realized!K:M,3,0)</f>
        <v>-75639.81</v>
      </c>
      <c r="G61" s="15">
        <f t="shared" si="2"/>
        <v>-2482385.37</v>
      </c>
      <c r="H61" s="15">
        <f>VLOOKUP(A61,realized!Z:AB,3,0)</f>
        <v>-3222910.65</v>
      </c>
      <c r="I61" s="15"/>
      <c r="J61" s="15">
        <f t="shared" si="3"/>
        <v>-3222910.65</v>
      </c>
    </row>
    <row r="62" spans="1:10" x14ac:dyDescent="0.3">
      <c r="A62" s="1">
        <v>44186</v>
      </c>
      <c r="D62" s="5">
        <f>VLOOKUP(A62,realized!U:W,3,0)</f>
        <v>-464538.04</v>
      </c>
      <c r="E62" s="5">
        <f>VLOOKUP(A62,realized!F:H,3,0)</f>
        <v>-216944.88</v>
      </c>
      <c r="F62" s="5">
        <f>VLOOKUP(A62,realized!K:M,3,0)</f>
        <v>-442724.86</v>
      </c>
      <c r="G62" s="15">
        <f t="shared" si="2"/>
        <v>-1124207.7799999998</v>
      </c>
      <c r="H62" s="15">
        <f>VLOOKUP(A62,realized!Z:AB,3,0)</f>
        <v>-1185523.3799999999</v>
      </c>
      <c r="I62" s="15"/>
      <c r="J62" s="15">
        <f t="shared" si="3"/>
        <v>-1185523.3799999999</v>
      </c>
    </row>
    <row r="63" spans="1:10" x14ac:dyDescent="0.3">
      <c r="A63" t="s">
        <v>0</v>
      </c>
      <c r="B63" t="s">
        <v>29</v>
      </c>
      <c r="C63" t="s">
        <v>30</v>
      </c>
      <c r="D63" t="s">
        <v>121</v>
      </c>
      <c r="E63" t="s">
        <v>122</v>
      </c>
      <c r="F63" t="s">
        <v>123</v>
      </c>
      <c r="G63" t="s">
        <v>796</v>
      </c>
      <c r="H63" t="s">
        <v>124</v>
      </c>
      <c r="I63" t="s">
        <v>797</v>
      </c>
      <c r="J63" t="s">
        <v>798</v>
      </c>
    </row>
    <row r="64" spans="1:10" x14ac:dyDescent="0.3">
      <c r="A64" s="1">
        <v>44616</v>
      </c>
      <c r="B64" t="s">
        <v>131</v>
      </c>
      <c r="D64" s="5">
        <f>VLOOKUP(A64,realized!U:W,3,0)</f>
        <v>-24227597.289999999</v>
      </c>
      <c r="E64" s="5">
        <f>VLOOKUP(A64,realized!F:H,3,0)</f>
        <v>-3639909.67</v>
      </c>
      <c r="F64" s="5">
        <f>VLOOKUP(A64,realized!K:M,3,0)</f>
        <v>-6272381.4299999997</v>
      </c>
      <c r="G64" s="15">
        <f>SUM(D64:F64)</f>
        <v>-34139888.390000001</v>
      </c>
      <c r="H64" s="15">
        <f>VLOOKUP(A64,realized!Z:AB,3,0)</f>
        <v>-39208211.539999999</v>
      </c>
      <c r="I64" s="15">
        <f>-56791000+52705000</f>
        <v>-4086000</v>
      </c>
      <c r="J64" s="15">
        <f>H64+I64</f>
        <v>-43294211.539999999</v>
      </c>
    </row>
    <row r="65" spans="1:10" x14ac:dyDescent="0.3">
      <c r="A65" s="1">
        <v>44747</v>
      </c>
      <c r="B65" t="s">
        <v>38</v>
      </c>
      <c r="C65" t="s">
        <v>39</v>
      </c>
      <c r="D65" s="5">
        <f>VLOOKUP(A65,realized!U:W,3,0)</f>
        <v>-8805491.6199999992</v>
      </c>
      <c r="E65" s="5">
        <f>VLOOKUP(A65,realized!F:H,3,0)</f>
        <v>-3244733.52</v>
      </c>
      <c r="F65" s="5">
        <f>VLOOKUP(A65,realized!K:M,3,0)</f>
        <v>-873481.61</v>
      </c>
      <c r="G65" s="15">
        <f>SUM(D65:F65)</f>
        <v>-12923706.749999998</v>
      </c>
      <c r="H65" s="15">
        <f>VLOOKUP(A65,realized!Z:AB,3,0)</f>
        <v>-13226156.300000001</v>
      </c>
      <c r="I65" s="15">
        <f>-21431911+21336779</f>
        <v>-95132</v>
      </c>
      <c r="J65" s="15">
        <f>H65+I65</f>
        <v>-13321288.300000001</v>
      </c>
    </row>
    <row r="66" spans="1:10" x14ac:dyDescent="0.3">
      <c r="A66" s="1">
        <v>44830</v>
      </c>
      <c r="B66" t="s">
        <v>801</v>
      </c>
      <c r="C66" t="s">
        <v>33</v>
      </c>
      <c r="D66" s="5">
        <f>VLOOKUP(A66,realized!U:W,3,0)</f>
        <v>-3494354.5</v>
      </c>
      <c r="E66" s="5">
        <f>VLOOKUP(A66,realized!F:H,3,0)</f>
        <v>-1547898.13</v>
      </c>
      <c r="F66" s="5">
        <f>VLOOKUP(A66,realized!K:M,3,0)</f>
        <v>-4038736.44</v>
      </c>
      <c r="G66" s="15">
        <f>SUM(D66:F66)</f>
        <v>-9080989.0700000003</v>
      </c>
      <c r="H66" s="15">
        <f>VLOOKUP(A66,realized!Z:AB,3,0)</f>
        <v>-12697519.25</v>
      </c>
      <c r="I66" s="15">
        <f>-67643344+72901870</f>
        <v>5258526</v>
      </c>
      <c r="J66" s="15">
        <f>H66+I66</f>
        <v>-7438993.25</v>
      </c>
    </row>
    <row r="67" spans="1:10" x14ac:dyDescent="0.3">
      <c r="A67" s="1">
        <v>44827</v>
      </c>
      <c r="B67" t="s">
        <v>42</v>
      </c>
      <c r="C67" t="s">
        <v>39</v>
      </c>
      <c r="D67" s="5">
        <f>VLOOKUP(A67,realized!U:W,3,0)</f>
        <v>-3196501.39</v>
      </c>
      <c r="E67" s="5">
        <f>VLOOKUP(A67,realized!F:H,3,0)</f>
        <v>-1960754.37</v>
      </c>
      <c r="F67" s="5">
        <f>VLOOKUP(A67,realized!K:M,3,0)</f>
        <v>-4061596.56</v>
      </c>
      <c r="G67" s="15">
        <f>SUM(D67:F67)</f>
        <v>-9218852.3200000003</v>
      </c>
      <c r="H67" s="15">
        <f>VLOOKUP(A67,realized!Z:AB,3,0)</f>
        <v>-12401457.01</v>
      </c>
      <c r="I67" s="15">
        <f>-67375652+72939190</f>
        <v>5563538</v>
      </c>
      <c r="J67" s="15">
        <f>H67+I67</f>
        <v>-6837919.0099999998</v>
      </c>
    </row>
    <row r="68" spans="1:10" x14ac:dyDescent="0.3">
      <c r="A68" s="1">
        <v>44624</v>
      </c>
      <c r="B68" t="s">
        <v>34</v>
      </c>
      <c r="C68" t="s">
        <v>35</v>
      </c>
      <c r="D68" s="5">
        <f>VLOOKUP(A68,realized!U:W,3,0)</f>
        <v>-1760439.58</v>
      </c>
      <c r="E68" s="5">
        <f>VLOOKUP(A68,realized!F:H,3,0)</f>
        <v>-3446254.41</v>
      </c>
      <c r="F68" s="5">
        <f>VLOOKUP(A68,realized!K:M,3,0)</f>
        <v>-1761809.53</v>
      </c>
      <c r="G68" s="15">
        <f>SUM(D68:F68)</f>
        <v>-6968503.5200000005</v>
      </c>
      <c r="H68" s="15">
        <f>VLOOKUP(A68,realized!Z:AB,3,0)</f>
        <v>-11455278.98</v>
      </c>
      <c r="I68" s="15">
        <f>-53381293+50082752</f>
        <v>-3298541</v>
      </c>
      <c r="J68" s="15">
        <f>H68+I68</f>
        <v>-14753819.98</v>
      </c>
    </row>
    <row r="69" spans="1:10" x14ac:dyDescent="0.3">
      <c r="A69" s="1">
        <v>44510</v>
      </c>
      <c r="B69" t="s">
        <v>809</v>
      </c>
      <c r="C69" t="s">
        <v>33</v>
      </c>
      <c r="D69" s="5">
        <f>VLOOKUP(A69,realized!U:W,3,0)</f>
        <v>-9967049.3000000007</v>
      </c>
      <c r="E69" s="5">
        <f>VLOOKUP(A69,realized!F:H,3,0)</f>
        <v>-489671.46</v>
      </c>
      <c r="F69" s="5">
        <f>VLOOKUP(A69,realized!K:M,3,0)</f>
        <v>-417957.29</v>
      </c>
      <c r="G69" s="15">
        <f>SUM(D69:F69)</f>
        <v>-10874678.050000001</v>
      </c>
      <c r="H69" s="15">
        <f>VLOOKUP(A69,realized!Z:AB,3,0)</f>
        <v>-11322897.9</v>
      </c>
      <c r="I69" s="15"/>
      <c r="J69" s="15">
        <f>H69+I69</f>
        <v>-11322897.9</v>
      </c>
    </row>
    <row r="70" spans="1:10" x14ac:dyDescent="0.3">
      <c r="A70" s="1">
        <v>44960</v>
      </c>
      <c r="B70" t="s">
        <v>824</v>
      </c>
      <c r="C70" t="s">
        <v>35</v>
      </c>
      <c r="D70" s="5">
        <f>VLOOKUP(A70,realized!U:W,3,0)</f>
        <v>-9477037.8100000005</v>
      </c>
      <c r="E70" s="5">
        <f>VLOOKUP(A70,realized!F:H,3,0)</f>
        <v>-144331.21</v>
      </c>
      <c r="F70" s="5">
        <f>VLOOKUP(A70,realized!K:M,3,0)</f>
        <v>-126659</v>
      </c>
      <c r="G70" s="15">
        <f>SUM(D70:F70)</f>
        <v>-9748028.0200000014</v>
      </c>
      <c r="H70" s="15">
        <f>VLOOKUP(A70,realized!Z:AB,3,0)</f>
        <v>-9967912.0099999998</v>
      </c>
      <c r="I70" s="15">
        <f>-58056720+58908464</f>
        <v>851744</v>
      </c>
      <c r="J70" s="15">
        <f>H70+I70</f>
        <v>-9116168.0099999998</v>
      </c>
    </row>
    <row r="71" spans="1:10" x14ac:dyDescent="0.3">
      <c r="A71" s="1">
        <v>44414</v>
      </c>
      <c r="B71" t="s">
        <v>34</v>
      </c>
      <c r="C71" t="s">
        <v>35</v>
      </c>
      <c r="D71" s="5">
        <f>VLOOKUP(A71,realized!U:W,3,0)</f>
        <v>-7555886.9500000002</v>
      </c>
      <c r="E71" s="5">
        <f>VLOOKUP(A71,realized!F:H,3,0)</f>
        <v>-1069213.8600000001</v>
      </c>
      <c r="F71" s="5">
        <f>VLOOKUP(A71,realized!K:M,3,0)</f>
        <v>163143.99</v>
      </c>
      <c r="G71" s="15">
        <f>SUM(D71:F71)</f>
        <v>-8461956.8200000003</v>
      </c>
      <c r="H71" s="15">
        <f>VLOOKUP(A71,realized!Z:AB,3,0)</f>
        <v>-9312292.2300000004</v>
      </c>
      <c r="I71" s="15"/>
      <c r="J71" s="15">
        <f>H71+I71</f>
        <v>-9312292.2300000004</v>
      </c>
    </row>
    <row r="72" spans="1:10" x14ac:dyDescent="0.3">
      <c r="A72" s="1">
        <v>44455</v>
      </c>
      <c r="B72" t="s">
        <v>810</v>
      </c>
      <c r="C72" t="s">
        <v>35</v>
      </c>
      <c r="D72" s="5">
        <f>VLOOKUP(A72,realized!U:W,3,0)</f>
        <v>-8360488.04</v>
      </c>
      <c r="E72" s="5">
        <f>VLOOKUP(A72,realized!F:H,3,0)</f>
        <v>-464430.14</v>
      </c>
      <c r="F72" s="5">
        <f>VLOOKUP(A72,realized!K:M,3,0)</f>
        <v>113179.1</v>
      </c>
      <c r="G72" s="15">
        <f>SUM(D72:F72)</f>
        <v>-8711739.0800000001</v>
      </c>
      <c r="H72" s="15">
        <f>VLOOKUP(A72,realized!Z:AB,3,0)</f>
        <v>-9091942.6500000004</v>
      </c>
      <c r="I72" s="15"/>
      <c r="J72" s="15">
        <f>H72+I72</f>
        <v>-9091942.6500000004</v>
      </c>
    </row>
    <row r="73" spans="1:10" x14ac:dyDescent="0.3">
      <c r="A73" s="1">
        <v>44364</v>
      </c>
      <c r="B73" t="s">
        <v>811</v>
      </c>
      <c r="C73" t="s">
        <v>33</v>
      </c>
      <c r="D73" s="5">
        <f>VLOOKUP(A73,realized!U:W,3,0)</f>
        <v>-4266478.8600000003</v>
      </c>
      <c r="E73" s="5">
        <f>VLOOKUP(A73,realized!F:H,3,0)</f>
        <v>-1948221.61</v>
      </c>
      <c r="F73" s="5">
        <f>VLOOKUP(A73,realized!K:M,3,0)</f>
        <v>-991050.46</v>
      </c>
      <c r="G73" s="15">
        <f>SUM(D73:F73)</f>
        <v>-7205750.9300000006</v>
      </c>
      <c r="H73" s="15">
        <f>VLOOKUP(A73,realized!Z:AB,3,0)</f>
        <v>-9012748.5899999999</v>
      </c>
      <c r="I73" s="15"/>
      <c r="J73" s="15">
        <f>H73+I73</f>
        <v>-9012748.5899999999</v>
      </c>
    </row>
    <row r="74" spans="1:10" x14ac:dyDescent="0.3">
      <c r="A74" s="1">
        <v>44725</v>
      </c>
      <c r="B74" t="s">
        <v>117</v>
      </c>
      <c r="D74" s="5">
        <f>VLOOKUP(A74,realized!U:W,3,0)</f>
        <v>-3758725.23</v>
      </c>
      <c r="E74" s="5">
        <f>VLOOKUP(A74,realized!F:H,3,0)</f>
        <v>-1254430.95</v>
      </c>
      <c r="F74" s="5">
        <f>VLOOKUP(A74,realized!K:M,3,0)</f>
        <v>-835940.84</v>
      </c>
      <c r="G74" s="15">
        <f>SUM(D74:F74)</f>
        <v>-5849097.0199999996</v>
      </c>
      <c r="H74" s="15">
        <f>VLOOKUP(A74,realized!Z:AB,3,0)</f>
        <v>-8496455.4199999999</v>
      </c>
      <c r="I74" s="15">
        <f>-59513149+58664921</f>
        <v>-848228</v>
      </c>
      <c r="J74" s="15">
        <f>H74+I74</f>
        <v>-9344683.4199999999</v>
      </c>
    </row>
    <row r="75" spans="1:10" x14ac:dyDescent="0.3">
      <c r="A75" s="1">
        <v>44628</v>
      </c>
      <c r="B75" t="s">
        <v>802</v>
      </c>
      <c r="D75" s="5">
        <f>VLOOKUP(A75,realized!U:W,3,0)</f>
        <v>-6355970.4800000004</v>
      </c>
      <c r="E75" s="5">
        <f>VLOOKUP(A75,realized!F:H,3,0)</f>
        <v>-576743.43999999994</v>
      </c>
      <c r="F75" s="5">
        <f>VLOOKUP(A75,realized!K:M,3,0)</f>
        <v>-435831.44</v>
      </c>
      <c r="G75" s="15">
        <f>SUM(D75:F75)</f>
        <v>-7368545.3600000003</v>
      </c>
      <c r="H75" s="15">
        <f>VLOOKUP(A75,realized!Z:AB,3,0)</f>
        <v>-8317062.9299999997</v>
      </c>
      <c r="I75" s="15">
        <f>-52742332+55276347</f>
        <v>2534015</v>
      </c>
      <c r="J75" s="15">
        <f>H75+I75</f>
        <v>-5783047.9299999997</v>
      </c>
    </row>
    <row r="76" spans="1:10" x14ac:dyDescent="0.3">
      <c r="A76" s="1">
        <v>44693</v>
      </c>
      <c r="B76" t="s">
        <v>37</v>
      </c>
      <c r="C76" t="s">
        <v>35</v>
      </c>
      <c r="D76" s="5">
        <f>VLOOKUP(A76,realized!U:W,3,0)</f>
        <v>-1892225.6</v>
      </c>
      <c r="E76" s="5">
        <f>VLOOKUP(A76,realized!F:H,3,0)</f>
        <v>-1586292.39</v>
      </c>
      <c r="F76" s="5">
        <f>VLOOKUP(A76,realized!K:M,3,0)</f>
        <v>-1027142.63</v>
      </c>
      <c r="G76" s="15">
        <f>SUM(D76:F76)</f>
        <v>-4505660.62</v>
      </c>
      <c r="H76" s="15">
        <f>VLOOKUP(A76,realized!Z:AB,3,0)</f>
        <v>-6762841.6500000004</v>
      </c>
      <c r="I76" s="15">
        <f>-56302492+56525372</f>
        <v>222880</v>
      </c>
      <c r="J76" s="15">
        <f>H76+I76</f>
        <v>-6539961.6500000004</v>
      </c>
    </row>
    <row r="77" spans="1:10" x14ac:dyDescent="0.3">
      <c r="A77" s="1">
        <v>44468</v>
      </c>
      <c r="B77" t="s">
        <v>43</v>
      </c>
      <c r="C77" t="s">
        <v>33</v>
      </c>
      <c r="D77" s="5">
        <f>VLOOKUP(A77,realized!U:W,3,0)</f>
        <v>-391115.98</v>
      </c>
      <c r="E77" s="5">
        <f>VLOOKUP(A77,realized!F:H,3,0)</f>
        <v>-2061412.54</v>
      </c>
      <c r="F77" s="5">
        <f>VLOOKUP(A77,realized!K:M,3,0)</f>
        <v>-2352972.02</v>
      </c>
      <c r="G77" s="15">
        <f>SUM(D77:F77)</f>
        <v>-4805500.54</v>
      </c>
      <c r="H77" s="15">
        <f>VLOOKUP(A77,realized!Z:AB,3,0)</f>
        <v>-5870079.54</v>
      </c>
      <c r="I77" s="15"/>
      <c r="J77" s="15">
        <f>H77+I77</f>
        <v>-5870079.54</v>
      </c>
    </row>
    <row r="78" spans="1:10" x14ac:dyDescent="0.3">
      <c r="A78" s="1">
        <v>44869</v>
      </c>
      <c r="B78" t="s">
        <v>34</v>
      </c>
      <c r="C78" t="s">
        <v>35</v>
      </c>
      <c r="D78" s="5">
        <f>VLOOKUP(A78,realized!U:W,3,0)</f>
        <v>-4595182.57</v>
      </c>
      <c r="E78" s="5">
        <f>VLOOKUP(A78,realized!F:H,3,0)</f>
        <v>-260150.91</v>
      </c>
      <c r="F78" s="5">
        <f>VLOOKUP(A78,realized!K:M,3,0)</f>
        <v>-217340.14</v>
      </c>
      <c r="G78" s="15">
        <f>SUM(D78:F78)</f>
        <v>-5072673.62</v>
      </c>
      <c r="H78" s="15">
        <f>VLOOKUP(A78,realized!Z:AB,3,0)</f>
        <v>-5414729.3899999997</v>
      </c>
      <c r="I78" s="15">
        <f>-52385440+53300025</f>
        <v>914585</v>
      </c>
      <c r="J78" s="15">
        <f>H78+I78</f>
        <v>-4500144.3899999997</v>
      </c>
    </row>
    <row r="79" spans="1:10" x14ac:dyDescent="0.3">
      <c r="A79" s="1">
        <v>44875</v>
      </c>
      <c r="B79" t="s">
        <v>47</v>
      </c>
      <c r="C79" t="s">
        <v>35</v>
      </c>
      <c r="D79" s="5">
        <f>VLOOKUP(A79,realized!U:W,3,0)</f>
        <v>-3394879.59</v>
      </c>
      <c r="E79" s="5">
        <f>VLOOKUP(A79,realized!F:H,3,0)</f>
        <v>-643377.23</v>
      </c>
      <c r="F79" s="5">
        <f>VLOOKUP(A79,realized!K:M,3,0)</f>
        <v>-358012.47</v>
      </c>
      <c r="G79" s="15">
        <f>SUM(D79:F79)</f>
        <v>-4396269.29</v>
      </c>
      <c r="H79" s="15">
        <f>VLOOKUP(A79,realized!Z:AB,3,0)</f>
        <v>-5205843.6900000004</v>
      </c>
      <c r="I79" s="15">
        <f>-61963123+60219231</f>
        <v>-1743892</v>
      </c>
      <c r="J79" s="15">
        <f>H79+I79</f>
        <v>-6949735.6900000004</v>
      </c>
    </row>
    <row r="80" spans="1:10" x14ac:dyDescent="0.3">
      <c r="A80" s="1">
        <v>44722</v>
      </c>
      <c r="B80" t="s">
        <v>41</v>
      </c>
      <c r="C80" t="s">
        <v>35</v>
      </c>
      <c r="D80" s="5">
        <f>VLOOKUP(A80,realized!U:W,3,0)</f>
        <v>-2316375.69</v>
      </c>
      <c r="E80" s="5">
        <f>VLOOKUP(A80,realized!F:H,3,0)</f>
        <v>-852488.57</v>
      </c>
      <c r="F80" s="5">
        <f>VLOOKUP(A80,realized!K:M,3,0)</f>
        <v>-752012.34</v>
      </c>
      <c r="G80" s="15">
        <f>SUM(D80:F80)</f>
        <v>-3920876.5999999996</v>
      </c>
      <c r="H80" s="15">
        <f>VLOOKUP(A80,realized!Z:AB,3,0)</f>
        <v>-5020469.3099999996</v>
      </c>
      <c r="I80" s="15">
        <f>-58056719+58908464</f>
        <v>851745</v>
      </c>
      <c r="J80" s="15">
        <f>H80+I80</f>
        <v>-4168724.3099999996</v>
      </c>
    </row>
    <row r="81" spans="1:10" x14ac:dyDescent="0.3">
      <c r="A81" s="1">
        <v>44467</v>
      </c>
      <c r="B81" t="s">
        <v>812</v>
      </c>
      <c r="C81" t="s">
        <v>33</v>
      </c>
      <c r="D81" s="5">
        <f>VLOOKUP(A81,realized!U:W,3,0)</f>
        <v>-1918825.27</v>
      </c>
      <c r="E81" s="5">
        <f>VLOOKUP(A81,realized!F:H,3,0)</f>
        <v>-60098.36</v>
      </c>
      <c r="F81" s="5">
        <f>VLOOKUP(A81,realized!K:M,3,0)</f>
        <v>-1501429.26</v>
      </c>
      <c r="G81" s="15">
        <f>SUM(D81:F81)</f>
        <v>-3480352.89</v>
      </c>
      <c r="H81" s="15">
        <f>VLOOKUP(A81,realized!Z:AB,3,0)</f>
        <v>-4940215.5</v>
      </c>
      <c r="I81" s="15"/>
      <c r="J81" s="15">
        <f>H81+I81</f>
        <v>-4940215.5</v>
      </c>
    </row>
    <row r="82" spans="1:10" x14ac:dyDescent="0.3">
      <c r="A82" s="1">
        <v>44323</v>
      </c>
      <c r="B82" t="s">
        <v>34</v>
      </c>
      <c r="C82" t="s">
        <v>35</v>
      </c>
      <c r="D82" s="5">
        <f>VLOOKUP(A82,realized!U:W,3,0)</f>
        <v>-3563459.29</v>
      </c>
      <c r="E82" s="5">
        <f>VLOOKUP(A82,realized!F:H,3,0)</f>
        <v>-619386.96</v>
      </c>
      <c r="F82" s="5">
        <f>VLOOKUP(A82,realized!K:M,3,0)</f>
        <v>-32923.07</v>
      </c>
      <c r="G82" s="15">
        <f>SUM(D82:F82)</f>
        <v>-4215769.32</v>
      </c>
      <c r="H82" s="15">
        <f>VLOOKUP(A82,realized!Z:AB,3,0)</f>
        <v>-4844909.58</v>
      </c>
      <c r="I82" s="15"/>
      <c r="J82" s="15">
        <f>H82+I82</f>
        <v>-4844909.58</v>
      </c>
    </row>
    <row r="83" spans="1:10" x14ac:dyDescent="0.3">
      <c r="A83" s="1">
        <v>44526</v>
      </c>
      <c r="B83" t="s">
        <v>813</v>
      </c>
      <c r="C83" t="s">
        <v>33</v>
      </c>
      <c r="D83" s="5">
        <f>VLOOKUP(A83,realized!U:W,3,0)</f>
        <v>-1846973.6</v>
      </c>
      <c r="E83" s="5">
        <f>VLOOKUP(A83,realized!F:H,3,0)</f>
        <v>-252996.85</v>
      </c>
      <c r="F83" s="5">
        <f>VLOOKUP(A83,realized!K:M,3,0)</f>
        <v>-237507.26</v>
      </c>
      <c r="G83" s="15">
        <f>SUM(D83:F83)</f>
        <v>-2337477.71</v>
      </c>
      <c r="H83" s="15">
        <f>VLOOKUP(A83,realized!Z:AB,3,0)</f>
        <v>-4730601.1399999997</v>
      </c>
      <c r="I83" s="15"/>
      <c r="J83" s="15">
        <f>H83+I83</f>
        <v>-4730601.1399999997</v>
      </c>
    </row>
    <row r="84" spans="1:10" x14ac:dyDescent="0.3">
      <c r="A84" s="1">
        <v>44838</v>
      </c>
      <c r="B84" t="s">
        <v>36</v>
      </c>
      <c r="C84" t="s">
        <v>35</v>
      </c>
      <c r="D84" s="5">
        <f>VLOOKUP(A84,realized!U:W,3,0)</f>
        <v>-2727427.11</v>
      </c>
      <c r="E84" s="5">
        <f>VLOOKUP(A84,realized!F:H,3,0)</f>
        <v>-735714.09</v>
      </c>
      <c r="F84" s="5">
        <f>VLOOKUP(A84,realized!K:M,3,0)</f>
        <v>-456700.63</v>
      </c>
      <c r="G84" s="15">
        <f>SUM(D84:F84)</f>
        <v>-3919841.8299999996</v>
      </c>
      <c r="H84" s="15">
        <f>VLOOKUP(A84,realized!Z:AB,3,0)</f>
        <v>-4395865.08</v>
      </c>
      <c r="I84" s="15">
        <f>-53300025+53153058</f>
        <v>-146967</v>
      </c>
      <c r="J84" s="15">
        <f>H84+I84</f>
        <v>-4542832.08</v>
      </c>
    </row>
    <row r="85" spans="1:10" x14ac:dyDescent="0.3">
      <c r="A85" s="1">
        <v>44832</v>
      </c>
      <c r="B85" t="s">
        <v>43</v>
      </c>
      <c r="C85" t="s">
        <v>33</v>
      </c>
      <c r="D85" s="5">
        <f>VLOOKUP(A85,realized!U:W,3,0)</f>
        <v>-2961329.45</v>
      </c>
      <c r="E85" s="5">
        <f>VLOOKUP(A85,realized!F:H,3,0)</f>
        <v>-411397.22</v>
      </c>
      <c r="F85" s="5">
        <f>VLOOKUP(A85,realized!K:M,3,0)</f>
        <v>-203369.98</v>
      </c>
      <c r="G85" s="15">
        <f>SUM(D85:F85)</f>
        <v>-3576096.65</v>
      </c>
      <c r="H85" s="15">
        <f>VLOOKUP(A85,realized!Z:AB,3,0)</f>
        <v>-4128769.08</v>
      </c>
      <c r="I85" s="15">
        <f>-66052471+67643344</f>
        <v>1590873</v>
      </c>
      <c r="J85" s="15">
        <f>H85+I85</f>
        <v>-2537896.08</v>
      </c>
    </row>
    <row r="86" spans="1:10" x14ac:dyDescent="0.3">
      <c r="A86" s="1">
        <v>44686</v>
      </c>
      <c r="B86" t="s">
        <v>114</v>
      </c>
      <c r="C86" t="s">
        <v>33</v>
      </c>
      <c r="D86" s="5">
        <f>VLOOKUP(A86,realized!U:W,3,0)</f>
        <v>-1325523.8799999999</v>
      </c>
      <c r="E86" s="5">
        <f>VLOOKUP(A86,realized!F:H,3,0)</f>
        <v>-176328.56</v>
      </c>
      <c r="F86" s="5">
        <f>VLOOKUP(A86,realized!K:M,3,0)</f>
        <v>-1555311.24</v>
      </c>
      <c r="G86" s="15">
        <f>SUM(D86:F86)</f>
        <v>-3057163.6799999997</v>
      </c>
      <c r="H86" s="15">
        <f>VLOOKUP(A86,realized!Z:AB,3,0)</f>
        <v>-4095423.85</v>
      </c>
      <c r="I86" s="15">
        <f>-54709011+55808376</f>
        <v>1099365</v>
      </c>
      <c r="J86" s="15">
        <f>H86+I86</f>
        <v>-2996058.85</v>
      </c>
    </row>
    <row r="87" spans="1:10" x14ac:dyDescent="0.3">
      <c r="A87" s="1">
        <v>44621</v>
      </c>
      <c r="B87" t="s">
        <v>120</v>
      </c>
      <c r="C87" t="s">
        <v>35</v>
      </c>
      <c r="D87" s="5">
        <f>VLOOKUP(A87,realized!U:W,3,0)</f>
        <v>-1513490.22</v>
      </c>
      <c r="E87" s="5">
        <f>VLOOKUP(A87,realized!F:H,3,0)</f>
        <v>-645079.19999999995</v>
      </c>
      <c r="F87" s="5">
        <f>VLOOKUP(A87,realized!K:M,3,0)</f>
        <v>-83625.070000000007</v>
      </c>
      <c r="G87" s="15">
        <f>SUM(D87:F87)</f>
        <v>-2242194.4899999998</v>
      </c>
      <c r="H87" s="15">
        <f>VLOOKUP(A87,realized!Z:AB,3,0)</f>
        <v>-3991614.93</v>
      </c>
      <c r="I87" s="15">
        <f>-44679326+43822988</f>
        <v>-856338</v>
      </c>
      <c r="J87" s="15">
        <f>H87+I87</f>
        <v>-4847952.93</v>
      </c>
    </row>
    <row r="88" spans="1:10" x14ac:dyDescent="0.3">
      <c r="A88" s="1">
        <v>44522</v>
      </c>
      <c r="B88" t="s">
        <v>814</v>
      </c>
      <c r="D88" s="5">
        <f>VLOOKUP(A88,realized!U:W,3,0)</f>
        <v>-3310702.24</v>
      </c>
      <c r="E88" s="5">
        <f>VLOOKUP(A88,realized!F:H,3,0)</f>
        <v>-241069.57</v>
      </c>
      <c r="F88" s="5">
        <f>VLOOKUP(A88,realized!K:M,3,0)</f>
        <v>93392.72</v>
      </c>
      <c r="G88" s="15">
        <f>SUM(D88:F88)</f>
        <v>-3458379.09</v>
      </c>
      <c r="H88" s="15">
        <f>VLOOKUP(A88,realized!Z:AB,3,0)</f>
        <v>-3590772.14</v>
      </c>
      <c r="I88" s="15"/>
      <c r="J88" s="15">
        <f>H88+I88</f>
        <v>-3590772.14</v>
      </c>
    </row>
    <row r="89" spans="1:10" x14ac:dyDescent="0.3">
      <c r="A89" s="1">
        <v>44363</v>
      </c>
      <c r="B89" t="s">
        <v>815</v>
      </c>
      <c r="C89" t="s">
        <v>33</v>
      </c>
      <c r="D89" s="5">
        <f>VLOOKUP(A89,realized!U:W,3,0)</f>
        <v>-3008886.11</v>
      </c>
      <c r="E89" s="5">
        <f>VLOOKUP(A89,realized!F:H,3,0)</f>
        <v>-843856.17</v>
      </c>
      <c r="F89" s="5">
        <f>VLOOKUP(A89,realized!K:M,3,0)</f>
        <v>21967.61</v>
      </c>
      <c r="G89" s="15">
        <f>SUM(D89:F89)</f>
        <v>-3830774.67</v>
      </c>
      <c r="H89" s="15">
        <f>VLOOKUP(A89,realized!Z:AB,3,0)</f>
        <v>-3219955.18</v>
      </c>
      <c r="I89" s="15"/>
      <c r="J89" s="15">
        <f>H89+I89</f>
        <v>-3219955.18</v>
      </c>
    </row>
    <row r="90" spans="1:10" x14ac:dyDescent="0.3">
      <c r="A90" s="1">
        <v>44629</v>
      </c>
      <c r="B90" t="s">
        <v>804</v>
      </c>
      <c r="D90" s="5">
        <f>VLOOKUP(A90,realized!U:W,3,0)</f>
        <v>-1772445.5</v>
      </c>
      <c r="E90" s="5">
        <f>VLOOKUP(A90,realized!F:H,3,0)</f>
        <v>-558310.44999999995</v>
      </c>
      <c r="F90" s="5">
        <f>VLOOKUP(A90,realized!K:M,3,0)</f>
        <v>155308.66</v>
      </c>
      <c r="G90" s="15">
        <f>SUM(D90:F90)</f>
        <v>-2175447.29</v>
      </c>
      <c r="H90" s="15">
        <f>VLOOKUP(A90,realized!Z:AB,3,0)</f>
        <v>-2913879.22</v>
      </c>
      <c r="I90" s="15">
        <f>-12988154+13673602</f>
        <v>685448</v>
      </c>
      <c r="J90" s="15">
        <f>H90+I90</f>
        <v>-2228431.2200000002</v>
      </c>
    </row>
    <row r="91" spans="1:10" x14ac:dyDescent="0.3">
      <c r="A91" s="1">
        <v>44504</v>
      </c>
      <c r="B91" t="s">
        <v>45</v>
      </c>
      <c r="C91" t="s">
        <v>33</v>
      </c>
      <c r="D91" s="5">
        <f>VLOOKUP(A91,realized!U:W,3,0)</f>
        <v>-1514627.94</v>
      </c>
      <c r="E91" s="5">
        <f>VLOOKUP(A91,realized!F:H,3,0)</f>
        <v>-188116.4</v>
      </c>
      <c r="F91" s="5">
        <f>VLOOKUP(A91,realized!K:M,3,0)</f>
        <v>-847906.61</v>
      </c>
      <c r="G91" s="15">
        <f>SUM(D91:F91)</f>
        <v>-2550650.9499999997</v>
      </c>
      <c r="H91" s="15">
        <f>VLOOKUP(A91,realized!Z:AB,3,0)</f>
        <v>-2874727.9</v>
      </c>
      <c r="I91" s="15"/>
      <c r="J91" s="15">
        <f>H91+I91</f>
        <v>-2874727.9</v>
      </c>
    </row>
    <row r="92" spans="1:10" x14ac:dyDescent="0.3">
      <c r="A92" s="1">
        <v>44868</v>
      </c>
      <c r="B92" t="s">
        <v>45</v>
      </c>
      <c r="C92" t="s">
        <v>33</v>
      </c>
      <c r="D92" s="5">
        <f>VLOOKUP(A92,realized!U:W,3,0)</f>
        <v>-779241.88</v>
      </c>
      <c r="E92" s="5">
        <f>VLOOKUP(A92,realized!F:H,3,0)</f>
        <v>-312688.38</v>
      </c>
      <c r="F92" s="5">
        <f>VLOOKUP(A92,realized!K:M,3,0)</f>
        <v>-997567.03</v>
      </c>
      <c r="G92" s="15">
        <f>SUM(D92:F92)</f>
        <v>-2089497.29</v>
      </c>
      <c r="H92" s="15">
        <f>VLOOKUP(A92,realized!Z:AB,3,0)</f>
        <v>-2726268.18</v>
      </c>
      <c r="I92" s="15">
        <f>-62564305+62020579</f>
        <v>-543726</v>
      </c>
      <c r="J92" s="15">
        <f>H92+I92</f>
        <v>-3269994.18</v>
      </c>
    </row>
    <row r="93" spans="1:10" x14ac:dyDescent="0.3">
      <c r="A93" s="1">
        <v>44700</v>
      </c>
      <c r="B93" t="s">
        <v>115</v>
      </c>
      <c r="C93" t="s">
        <v>116</v>
      </c>
      <c r="D93" s="5">
        <f>VLOOKUP(A93,realized!U:W,3,0)</f>
        <v>-2068857.62</v>
      </c>
      <c r="E93" s="5">
        <f>VLOOKUP(A93,realized!F:H,3,0)</f>
        <v>-240421.62</v>
      </c>
      <c r="F93" s="5">
        <f>VLOOKUP(A93,realized!K:M,3,0)</f>
        <v>-97971.06</v>
      </c>
      <c r="G93" s="15">
        <f>SUM(D93:F93)</f>
        <v>-2407250.3000000003</v>
      </c>
      <c r="H93" s="15">
        <f>VLOOKUP(A93,realized!Z:AB,3,0)</f>
        <v>-2656858.6800000002</v>
      </c>
      <c r="I93" s="15">
        <f>-53886134+53570263</f>
        <v>-315871</v>
      </c>
      <c r="J93" s="15">
        <f>H93+I93</f>
        <v>-2972729.68</v>
      </c>
    </row>
    <row r="94" spans="1:10" x14ac:dyDescent="0.3">
      <c r="A94" s="1">
        <v>44595</v>
      </c>
      <c r="B94" t="s">
        <v>32</v>
      </c>
      <c r="C94" t="s">
        <v>33</v>
      </c>
      <c r="D94" s="5">
        <f>VLOOKUP(A94,realized!U:W,3,0)</f>
        <v>-21402</v>
      </c>
      <c r="E94" s="5">
        <f>VLOOKUP(A94,realized!F:H,3,0)</f>
        <v>-1815967.83</v>
      </c>
      <c r="F94" s="5">
        <f>VLOOKUP(A94,realized!K:M,3,0)</f>
        <v>-108091.18</v>
      </c>
      <c r="G94" s="15">
        <f>SUM(D94:F94)</f>
        <v>-1945461.01</v>
      </c>
      <c r="H94" s="15">
        <f>VLOOKUP(A94,realized!Z:AB,3,0)</f>
        <v>-2612196.5699999998</v>
      </c>
      <c r="I94" s="15">
        <f>-41451816+40647808</f>
        <v>-804008</v>
      </c>
      <c r="J94" s="15">
        <f>H94+I94</f>
        <v>-3416204.57</v>
      </c>
    </row>
    <row r="95" spans="1:10" x14ac:dyDescent="0.3">
      <c r="A95" s="1">
        <v>44547</v>
      </c>
      <c r="B95" t="s">
        <v>816</v>
      </c>
      <c r="D95" s="5">
        <f>VLOOKUP(A95,realized!U:W,3,0)</f>
        <v>-2299544.15</v>
      </c>
      <c r="E95" s="5">
        <f>VLOOKUP(A95,realized!F:H,3,0)</f>
        <v>30180.6</v>
      </c>
      <c r="F95" s="5">
        <f>VLOOKUP(A95,realized!K:M,3,0)</f>
        <v>60314.55</v>
      </c>
      <c r="G95" s="15">
        <f>SUM(D95:F95)</f>
        <v>-2209049</v>
      </c>
      <c r="H95" s="15">
        <f>VLOOKUP(A95,realized!Z:AB,3,0)</f>
        <v>-2231346.69</v>
      </c>
      <c r="I95" s="15"/>
      <c r="J95" s="15">
        <f>H95+I95</f>
        <v>-2231346.69</v>
      </c>
    </row>
    <row r="96" spans="1:10" x14ac:dyDescent="0.3">
      <c r="A96" s="1">
        <v>44204</v>
      </c>
      <c r="B96" t="s">
        <v>34</v>
      </c>
      <c r="C96" t="s">
        <v>35</v>
      </c>
      <c r="D96" s="5">
        <f>VLOOKUP(A96,realized!U:W,3,0)</f>
        <v>-1932441.69</v>
      </c>
      <c r="E96" s="5">
        <f>VLOOKUP(A96,realized!F:H,3,0)</f>
        <v>-29745.279999999999</v>
      </c>
      <c r="F96" s="5">
        <f>VLOOKUP(A96,realized!K:M,3,0)</f>
        <v>-53398.84</v>
      </c>
      <c r="G96" s="15">
        <f>SUM(D96:F96)</f>
        <v>-2015585.81</v>
      </c>
      <c r="H96" s="15">
        <f>VLOOKUP(A96,realized!Z:AB,3,0)</f>
        <v>-2093722.47</v>
      </c>
      <c r="I96" s="15"/>
      <c r="J96" s="15">
        <f>H96+I96</f>
        <v>-2093722.47</v>
      </c>
    </row>
    <row r="97" spans="1:10" x14ac:dyDescent="0.3">
      <c r="A97" s="1">
        <v>44847</v>
      </c>
      <c r="B97" t="s">
        <v>47</v>
      </c>
      <c r="C97" t="s">
        <v>35</v>
      </c>
      <c r="D97" s="5">
        <f>VLOOKUP(A97,realized!U:W,3,0)</f>
        <v>-402252.61</v>
      </c>
      <c r="E97" s="5">
        <f>VLOOKUP(A97,realized!F:H,3,0)</f>
        <v>111356.76</v>
      </c>
      <c r="F97" s="5">
        <f>VLOOKUP(A97,realized!K:M,3,0)</f>
        <v>-713613.44</v>
      </c>
      <c r="G97" s="15">
        <f>SUM(D97:F97)</f>
        <v>-1004509.2899999999</v>
      </c>
      <c r="H97" s="15">
        <f>VLOOKUP(A97,realized!Z:AB,3,0)</f>
        <v>-1900896.46</v>
      </c>
      <c r="I97" s="15">
        <f>-61486450+61439439</f>
        <v>-47011</v>
      </c>
      <c r="J97" s="15">
        <f>H97+I97</f>
        <v>-1947907.46</v>
      </c>
    </row>
    <row r="98" spans="1:10" x14ac:dyDescent="0.3">
      <c r="A98" s="1">
        <v>44910</v>
      </c>
      <c r="B98" t="s">
        <v>48</v>
      </c>
      <c r="C98" t="s">
        <v>35</v>
      </c>
      <c r="D98" s="5">
        <f>VLOOKUP(A98,realized!U:W,3,0)</f>
        <v>-1194696.8899999999</v>
      </c>
      <c r="E98" s="5">
        <f>VLOOKUP(A98,realized!F:H,3,0)</f>
        <v>512184.58</v>
      </c>
      <c r="F98" s="5">
        <f>VLOOKUP(A98,realized!K:M,3,0)</f>
        <v>-643731.88</v>
      </c>
      <c r="G98" s="15">
        <f>SUM(D98:F98)</f>
        <v>-1326244.19</v>
      </c>
      <c r="H98" s="15">
        <f>VLOOKUP(A98,realized!Z:AB,3,0)</f>
        <v>-1800464.81</v>
      </c>
      <c r="I98" s="15">
        <f>-59304247+59120082</f>
        <v>-184165</v>
      </c>
      <c r="J98" s="15">
        <f>H98+I98</f>
        <v>-1984629.81</v>
      </c>
    </row>
    <row r="99" spans="1:10" x14ac:dyDescent="0.3">
      <c r="A99" s="1">
        <v>44482</v>
      </c>
      <c r="B99" t="s">
        <v>817</v>
      </c>
      <c r="C99" t="s">
        <v>39</v>
      </c>
      <c r="D99" s="5">
        <f>VLOOKUP(A99,realized!U:W,3,0)</f>
        <v>-1603388.35</v>
      </c>
      <c r="E99" s="5">
        <f>VLOOKUP(A99,realized!F:H,3,0)</f>
        <v>92974.86</v>
      </c>
      <c r="F99" s="5">
        <f>VLOOKUP(A99,realized!K:M,3,0)</f>
        <v>84578.46</v>
      </c>
      <c r="G99" s="15">
        <f>SUM(D99:F99)</f>
        <v>-1425835.03</v>
      </c>
      <c r="H99" s="15">
        <f>VLOOKUP(A99,realized!Z:AB,3,0)</f>
        <v>-1616556.31</v>
      </c>
      <c r="I99" s="15"/>
      <c r="J99" s="15">
        <f>H99+I99</f>
        <v>-1616556.31</v>
      </c>
    </row>
    <row r="100" spans="1:10" x14ac:dyDescent="0.3">
      <c r="A100" s="1">
        <v>44833</v>
      </c>
      <c r="B100" t="s">
        <v>46</v>
      </c>
      <c r="C100" t="s">
        <v>39</v>
      </c>
      <c r="D100" s="5">
        <f>VLOOKUP(A100,realized!U:W,3,0)</f>
        <v>-39868.559999999998</v>
      </c>
      <c r="E100" s="5">
        <f>VLOOKUP(A100,realized!F:H,3,0)</f>
        <v>-328031.78000000003</v>
      </c>
      <c r="F100" s="5">
        <f>VLOOKUP(A100,realized!K:M,3,0)</f>
        <v>-755615.92</v>
      </c>
      <c r="G100" s="15">
        <f>SUM(D100:F100)</f>
        <v>-1123516.26</v>
      </c>
      <c r="H100" s="15">
        <f>VLOOKUP(A100,realized!Z:AB,3,0)</f>
        <v>-1497099.65</v>
      </c>
      <c r="I100" s="15">
        <f>-70598228+70481926</f>
        <v>-116302</v>
      </c>
      <c r="J100" s="15">
        <f>H100+I100</f>
        <v>-1613401.65</v>
      </c>
    </row>
    <row r="101" spans="1:10" x14ac:dyDescent="0.3">
      <c r="A101" s="1">
        <v>44698</v>
      </c>
      <c r="B101" t="s">
        <v>820</v>
      </c>
      <c r="D101" s="5">
        <f>VLOOKUP(A101,realized!U:W,3,0)</f>
        <v>-438169.65</v>
      </c>
      <c r="E101" s="5">
        <f>VLOOKUP(A101,realized!F:H,3,0)</f>
        <v>-335694.69</v>
      </c>
      <c r="F101" s="5">
        <f>VLOOKUP(A101,realized!K:M,3,0)</f>
        <v>-376955.22</v>
      </c>
      <c r="G101" s="15">
        <f>SUM(D101:F101)</f>
        <v>-1150819.56</v>
      </c>
      <c r="H101" s="15">
        <f>VLOOKUP(A101,realized!Z:AB,3,0)</f>
        <v>-1433637.41</v>
      </c>
      <c r="I101" s="15"/>
      <c r="J101" s="15">
        <f>H101+I101</f>
        <v>-1433637.41</v>
      </c>
    </row>
    <row r="102" spans="1:10" x14ac:dyDescent="0.3">
      <c r="A102" s="1">
        <v>44959</v>
      </c>
      <c r="B102" t="s">
        <v>32</v>
      </c>
      <c r="C102" t="s">
        <v>33</v>
      </c>
      <c r="D102" s="5">
        <f>VLOOKUP(A102,realized!U:W,3,0)</f>
        <v>-1109822.73</v>
      </c>
      <c r="E102" s="5">
        <f>VLOOKUP(A102,realized!F:H,3,0)</f>
        <v>14628.56</v>
      </c>
      <c r="F102" s="5">
        <f>VLOOKUP(A102,realized!K:M,3,0)</f>
        <v>52018.720000000001</v>
      </c>
      <c r="G102" s="15">
        <f>SUM(D102:F102)</f>
        <v>-1043175.45</v>
      </c>
      <c r="H102" s="15">
        <f>VLOOKUP(A102,realized!Z:AB,3,0)</f>
        <v>-1267648.8400000001</v>
      </c>
      <c r="I102" s="15">
        <f>-58056720+58908464</f>
        <v>851744</v>
      </c>
      <c r="J102" s="15">
        <f>H102+I102</f>
        <v>-415904.84000000008</v>
      </c>
    </row>
    <row r="103" spans="1:10" x14ac:dyDescent="0.3">
      <c r="A103" s="1">
        <v>44851</v>
      </c>
      <c r="B103" t="s">
        <v>803</v>
      </c>
      <c r="D103" s="5">
        <f>VLOOKUP(A103,realized!U:W,3,0)</f>
        <v>101421.46</v>
      </c>
      <c r="E103" s="5">
        <f>VLOOKUP(A103,realized!F:H,3,0)</f>
        <v>-295951.21999999997</v>
      </c>
      <c r="F103" s="5">
        <f>VLOOKUP(A103,realized!K:M,3,0)</f>
        <v>-263397.15999999997</v>
      </c>
      <c r="G103" s="15">
        <f>SUM(D103:F103)</f>
        <v>-457926.91999999993</v>
      </c>
      <c r="H103" s="15">
        <f>VLOOKUP(A103,realized!Z:AB,3,0)</f>
        <v>-1177246.8700000001</v>
      </c>
      <c r="I103" s="15">
        <f>-12317570+12963363</f>
        <v>645793</v>
      </c>
      <c r="J103" s="15">
        <f>H103+I103</f>
        <v>-531453.87000000011</v>
      </c>
    </row>
    <row r="104" spans="1:10" x14ac:dyDescent="0.3">
      <c r="A104" s="1">
        <v>44202</v>
      </c>
      <c r="B104" t="s">
        <v>819</v>
      </c>
      <c r="D104" s="5">
        <f>VLOOKUP(A104,realized!U:W,3,0)</f>
        <v>-433524.42</v>
      </c>
      <c r="E104" s="5">
        <f>VLOOKUP(A104,realized!F:H,3,0)</f>
        <v>7005.33</v>
      </c>
      <c r="F104" s="5">
        <f>VLOOKUP(A104,realized!K:M,3,0)</f>
        <v>-119135.62</v>
      </c>
      <c r="G104" s="15">
        <f>SUM(D104:F104)</f>
        <v>-545654.71</v>
      </c>
      <c r="H104" s="15">
        <f>VLOOKUP(A104,realized!Z:AB,3,0)</f>
        <v>-1155490.7</v>
      </c>
      <c r="I104" s="15"/>
      <c r="J104" s="15">
        <f>H104+I104</f>
        <v>-1155490.7</v>
      </c>
    </row>
    <row r="105" spans="1:10" x14ac:dyDescent="0.3">
      <c r="A105" s="1">
        <v>44728</v>
      </c>
      <c r="B105" t="s">
        <v>799</v>
      </c>
      <c r="C105" t="s">
        <v>33</v>
      </c>
      <c r="D105" s="5">
        <f>VLOOKUP(A105,realized!U:W,3,0)</f>
        <v>84314.78</v>
      </c>
      <c r="E105" s="5">
        <f>VLOOKUP(A105,realized!F:H,3,0)</f>
        <v>-261452.79999999999</v>
      </c>
      <c r="F105" s="5">
        <f>VLOOKUP(A105,realized!K:M,3,0)</f>
        <v>-154939.57999999999</v>
      </c>
      <c r="G105" s="15">
        <f>SUM(D105:F105)</f>
        <v>-332077.59999999998</v>
      </c>
      <c r="H105" s="15">
        <f>VLOOKUP(A105,realized!Z:AB,3,0)</f>
        <v>-1101939.73</v>
      </c>
      <c r="I105" s="15">
        <f>-61452487+64409646</f>
        <v>2957159</v>
      </c>
      <c r="J105" s="15">
        <f>H105+I105</f>
        <v>1855219.27</v>
      </c>
    </row>
    <row r="106" spans="1:10" x14ac:dyDescent="0.3">
      <c r="A106" s="1">
        <v>44855</v>
      </c>
      <c r="B106" t="s">
        <v>41</v>
      </c>
      <c r="C106" t="s">
        <v>35</v>
      </c>
      <c r="D106" s="5">
        <f>VLOOKUP(A106,realized!U:W,3,0)</f>
        <v>-348529.66</v>
      </c>
      <c r="E106" s="5">
        <f>VLOOKUP(A106,realized!F:H,3,0)</f>
        <v>84143.11</v>
      </c>
      <c r="F106" s="5">
        <f>VLOOKUP(A106,realized!K:M,3,0)</f>
        <v>-194726.8</v>
      </c>
      <c r="G106" s="15">
        <f>SUM(D106:F106)</f>
        <v>-459113.35</v>
      </c>
      <c r="H106" s="15">
        <f>VLOOKUP(A106,realized!Z:AB,3,0)</f>
        <v>-1036357.37</v>
      </c>
      <c r="I106" s="15">
        <f>-68365726+69125515</f>
        <v>759789</v>
      </c>
      <c r="J106" s="15">
        <f>H106+I106</f>
        <v>-276568.37</v>
      </c>
    </row>
    <row r="107" spans="1:10" x14ac:dyDescent="0.3">
      <c r="A107" s="1">
        <v>44498</v>
      </c>
      <c r="B107" t="s">
        <v>119</v>
      </c>
      <c r="C107" t="s">
        <v>35</v>
      </c>
      <c r="D107" s="5">
        <f>VLOOKUP(A107,realized!U:W,3,0)</f>
        <v>-594511.23</v>
      </c>
      <c r="E107" s="5">
        <f>VLOOKUP(A107,realized!F:H,3,0)</f>
        <v>-545451.56000000006</v>
      </c>
      <c r="F107" s="5">
        <f>VLOOKUP(A107,realized!K:M,3,0)</f>
        <v>26450.51</v>
      </c>
      <c r="G107" s="15">
        <f>SUM(D107:F107)</f>
        <v>-1113512.28</v>
      </c>
      <c r="H107" s="15">
        <f>VLOOKUP(A107,realized!Z:AB,3,0)</f>
        <v>-953850.59</v>
      </c>
      <c r="I107" s="15">
        <f>-63616535+63724957</f>
        <v>108422</v>
      </c>
      <c r="J107" s="15">
        <f>H107+I107</f>
        <v>-845428.59</v>
      </c>
    </row>
    <row r="108" spans="1:10" x14ac:dyDescent="0.3">
      <c r="A108" s="1">
        <v>44685</v>
      </c>
      <c r="B108" t="s">
        <v>43</v>
      </c>
      <c r="C108" t="s">
        <v>33</v>
      </c>
      <c r="D108" s="5">
        <f>VLOOKUP(A108,realized!U:W,3,0)</f>
        <v>-134574.01999999999</v>
      </c>
      <c r="E108" s="5">
        <f>VLOOKUP(A108,realized!F:H,3,0)</f>
        <v>150471.73000000001</v>
      </c>
      <c r="F108" s="5">
        <f>VLOOKUP(A108,realized!K:M,3,0)</f>
        <v>27674.38</v>
      </c>
      <c r="G108" s="15">
        <f>SUM(D108:F108)</f>
        <v>43572.090000000026</v>
      </c>
      <c r="H108" s="15">
        <f>VLOOKUP(A108,realized!Z:AB,3,0)</f>
        <v>-814633.44</v>
      </c>
      <c r="I108" s="15">
        <f>-54519375+56030705</f>
        <v>1511330</v>
      </c>
      <c r="J108" s="15">
        <f>H108+I108</f>
        <v>696696.56</v>
      </c>
    </row>
    <row r="109" spans="1:10" x14ac:dyDescent="0.3">
      <c r="A109" s="1">
        <v>44208</v>
      </c>
      <c r="B109" t="s">
        <v>818</v>
      </c>
      <c r="D109" s="5">
        <f>VLOOKUP(A109,realized!U:W,3,0)</f>
        <v>-118603.26</v>
      </c>
      <c r="E109" s="5">
        <f>VLOOKUP(A109,realized!F:H,3,0)</f>
        <v>43600.61</v>
      </c>
      <c r="F109" s="5">
        <f>VLOOKUP(A109,realized!K:M,3,0)</f>
        <v>-351605.29</v>
      </c>
      <c r="G109" s="15">
        <f>SUM(D109:F109)</f>
        <v>-426607.93999999994</v>
      </c>
      <c r="H109" s="15">
        <f>VLOOKUP(A109,realized!Z:AB,3,0)</f>
        <v>-695035.95</v>
      </c>
      <c r="I109" s="15"/>
      <c r="J109" s="15">
        <f>H109+I109</f>
        <v>-695035.95</v>
      </c>
    </row>
    <row r="110" spans="1:10" x14ac:dyDescent="0.3">
      <c r="A110" s="1">
        <v>44200</v>
      </c>
      <c r="B110" t="s">
        <v>118</v>
      </c>
      <c r="C110" t="s">
        <v>33</v>
      </c>
      <c r="D110" s="5">
        <f>VLOOKUP(A110,realized!U:W,3,0)</f>
        <v>-892648.59</v>
      </c>
      <c r="E110" s="5">
        <f>VLOOKUP(A110,realized!F:H,3,0)</f>
        <v>185147.6</v>
      </c>
      <c r="F110" s="5">
        <f>VLOOKUP(A110,realized!K:M,3,0)</f>
        <v>40685.01</v>
      </c>
      <c r="G110" s="15">
        <f>SUM(D110:F110)</f>
        <v>-666815.98</v>
      </c>
      <c r="H110" s="15">
        <f>VLOOKUP(A110,realized!Z:AB,3,0)</f>
        <v>-691997.47</v>
      </c>
      <c r="I110" s="15">
        <f>-55589268+61714741</f>
        <v>6125473</v>
      </c>
      <c r="J110" s="15">
        <f>H110+I110</f>
        <v>5433475.5300000003</v>
      </c>
    </row>
    <row r="111" spans="1:10" x14ac:dyDescent="0.3">
      <c r="A111" s="1">
        <v>44839</v>
      </c>
      <c r="B111" t="s">
        <v>45</v>
      </c>
      <c r="C111" t="s">
        <v>33</v>
      </c>
      <c r="D111" s="5">
        <f>VLOOKUP(A111,realized!U:W,3,0)</f>
        <v>-83487.38</v>
      </c>
      <c r="E111" s="5">
        <f>VLOOKUP(A111,realized!F:H,3,0)</f>
        <v>-131414.26999999999</v>
      </c>
      <c r="F111" s="5">
        <f>VLOOKUP(A111,realized!K:M,3,0)</f>
        <v>-164511.60999999999</v>
      </c>
      <c r="G111" s="15">
        <f>SUM(D111:F111)</f>
        <v>-379413.26</v>
      </c>
      <c r="H111" s="15">
        <f>VLOOKUP(A111,realized!Z:AB,3,0)</f>
        <v>-471891.01</v>
      </c>
      <c r="I111" s="15">
        <f>-50240123+54709011</f>
        <v>4468888</v>
      </c>
      <c r="J111" s="15">
        <f>H111+I111</f>
        <v>3996996.99</v>
      </c>
    </row>
    <row r="112" spans="1:10" x14ac:dyDescent="0.3">
      <c r="A112" s="1">
        <v>44316</v>
      </c>
      <c r="B112" t="s">
        <v>36</v>
      </c>
      <c r="C112" t="s">
        <v>35</v>
      </c>
      <c r="D112" s="5">
        <f>VLOOKUP(A112,realized!U:W,3,0)</f>
        <v>491719.77</v>
      </c>
      <c r="E112" s="5">
        <f>VLOOKUP(A112,realized!F:H,3,0)</f>
        <v>-341747.03</v>
      </c>
      <c r="F112" s="5">
        <f>VLOOKUP(A112,realized!K:M,3,0)</f>
        <v>-189210.95</v>
      </c>
      <c r="G112" s="15">
        <f>SUM(D112:F112)</f>
        <v>-39238.210000000021</v>
      </c>
      <c r="H112" s="15">
        <f>VLOOKUP(A112,realized!Z:AB,3,0)</f>
        <v>-252685.17</v>
      </c>
      <c r="I112" s="15">
        <f>-52742332+55276347</f>
        <v>2534015</v>
      </c>
      <c r="J112" s="15">
        <f>H112+I112</f>
        <v>2281329.83</v>
      </c>
    </row>
    <row r="113" spans="1:10" x14ac:dyDescent="0.3">
      <c r="A113" s="1">
        <v>44417</v>
      </c>
      <c r="B113" t="s">
        <v>36</v>
      </c>
      <c r="C113" t="s">
        <v>35</v>
      </c>
      <c r="D113" s="5">
        <f>VLOOKUP(A113,realized!U:W,3,0)</f>
        <v>63213.78</v>
      </c>
      <c r="E113" s="5">
        <f>VLOOKUP(A113,realized!F:H,3,0)</f>
        <v>-152680.67000000001</v>
      </c>
      <c r="F113" s="5">
        <f>VLOOKUP(A113,realized!K:M,3,0)</f>
        <v>189966.24</v>
      </c>
      <c r="G113" s="15">
        <f>SUM(D113:F113)</f>
        <v>100499.34999999998</v>
      </c>
      <c r="H113" s="15">
        <f>VLOOKUP(A113,realized!Z:AB,3,0)</f>
        <v>-188886.47</v>
      </c>
      <c r="I113" s="15"/>
      <c r="J113" s="15">
        <f>H113+I113</f>
        <v>-188886.47</v>
      </c>
    </row>
    <row r="114" spans="1:10" x14ac:dyDescent="0.3">
      <c r="A114" s="1">
        <v>44817</v>
      </c>
      <c r="B114" t="s">
        <v>821</v>
      </c>
      <c r="D114" s="5">
        <f>VLOOKUP(A114,realized!U:W,3,0)</f>
        <v>363493.42</v>
      </c>
      <c r="E114" s="5">
        <f>VLOOKUP(A114,realized!F:H,3,0)</f>
        <v>-30887.86</v>
      </c>
      <c r="F114" s="5">
        <f>VLOOKUP(A114,realized!K:M,3,0)</f>
        <v>374214.77</v>
      </c>
      <c r="G114" s="15">
        <f>SUM(D114:F114)</f>
        <v>706820.33000000007</v>
      </c>
      <c r="H114" s="15">
        <f>VLOOKUP(A114,realized!Z:AB,3,0)</f>
        <v>258304.29</v>
      </c>
      <c r="I114" s="15"/>
      <c r="J114" s="15">
        <f>H114+I114</f>
        <v>258304.29</v>
      </c>
    </row>
    <row r="115" spans="1:10" x14ac:dyDescent="0.3">
      <c r="A115" s="1">
        <v>44519</v>
      </c>
      <c r="B115" t="s">
        <v>800</v>
      </c>
      <c r="C115" t="s">
        <v>35</v>
      </c>
      <c r="D115" s="5">
        <f>VLOOKUP(A115,realized!U:W,3,0)</f>
        <v>917294.06</v>
      </c>
      <c r="E115" s="5">
        <f>VLOOKUP(A115,realized!F:H,3,0)</f>
        <v>-439256.66</v>
      </c>
      <c r="F115" s="5">
        <f>VLOOKUP(A115,realized!K:M,3,0)</f>
        <v>69831.509999999995</v>
      </c>
      <c r="G115" s="15">
        <f>SUM(D115:F115)</f>
        <v>547868.91</v>
      </c>
      <c r="H115" s="15">
        <f>VLOOKUP(A115,realized!Z:AB,3,0)</f>
        <v>405570.68</v>
      </c>
      <c r="I115" s="15">
        <f>-58056720+58908464</f>
        <v>851744</v>
      </c>
      <c r="J115" s="15">
        <f>H115+I115</f>
        <v>1257314.68</v>
      </c>
    </row>
    <row r="116" spans="1:10" x14ac:dyDescent="0.3">
      <c r="A116" s="1"/>
      <c r="D116" s="5"/>
      <c r="E116" s="5"/>
      <c r="F116" s="5"/>
      <c r="G116" s="5"/>
      <c r="H116" s="5"/>
      <c r="J116" s="5"/>
    </row>
    <row r="117" spans="1:10" x14ac:dyDescent="0.3">
      <c r="A117" s="1"/>
      <c r="D117" s="5"/>
      <c r="E117" s="5"/>
      <c r="F117" s="5"/>
      <c r="G117" s="5"/>
      <c r="H117" s="5"/>
      <c r="J117" s="5"/>
    </row>
    <row r="118" spans="1:10" x14ac:dyDescent="0.3">
      <c r="A118" s="18" t="s">
        <v>806</v>
      </c>
      <c r="B118" s="19" t="s">
        <v>128</v>
      </c>
      <c r="C118" s="19" t="s">
        <v>808</v>
      </c>
      <c r="F118" s="7" t="s">
        <v>826</v>
      </c>
    </row>
    <row r="119" spans="1:10" x14ac:dyDescent="0.3">
      <c r="A119" s="16" t="s">
        <v>807</v>
      </c>
      <c r="B119" s="17">
        <f>SUMIFS(realized!AB:AB,realized!Z:Z,"&gt;=01/01/2021",realized!Z:Z,"&lt;01/01/2022")</f>
        <v>-295332051.10999978</v>
      </c>
      <c r="C119" s="5">
        <f>H143</f>
        <v>-78285143.49000001</v>
      </c>
      <c r="D119" s="14">
        <f>C119/B119</f>
        <v>0.26507500014226976</v>
      </c>
      <c r="F119" t="s">
        <v>128</v>
      </c>
      <c r="G119" s="5">
        <f>SUM(G64:G115)</f>
        <v>-208859407.32999989</v>
      </c>
      <c r="H119" s="5">
        <f>SUM(H64:H115)</f>
        <v>-256223467.86000001</v>
      </c>
      <c r="J119" s="5">
        <f t="shared" ref="H119:J119" si="4">SUM(J64:J115)</f>
        <v>-228922572.86000001</v>
      </c>
    </row>
    <row r="120" spans="1:10" x14ac:dyDescent="0.3">
      <c r="A120" s="16" t="s">
        <v>827</v>
      </c>
      <c r="B120" s="17">
        <f>SUMIFS(realized!AB:AB,realized!Z:Z,"&gt;=01/01/2022")</f>
        <v>-537009922.93999994</v>
      </c>
      <c r="C120" s="5">
        <f>H151</f>
        <v>-138730112.83000001</v>
      </c>
      <c r="D120" s="14">
        <f t="shared" ref="D120:D121" si="5">C120/B120</f>
        <v>0.25833808073878051</v>
      </c>
      <c r="F120" t="s">
        <v>125</v>
      </c>
      <c r="G120" s="5">
        <f>AVERAGE(G64:G115)</f>
        <v>-4016527.0640384597</v>
      </c>
      <c r="H120" s="20">
        <f>AVERAGE(H64:H115)</f>
        <v>-4927374.3819230776</v>
      </c>
      <c r="J120" s="5">
        <f t="shared" ref="H120:J120" si="6">AVERAGE(J64:J115)</f>
        <v>-4402357.1703846157</v>
      </c>
    </row>
    <row r="121" spans="1:10" x14ac:dyDescent="0.3">
      <c r="A121" s="16" t="s">
        <v>826</v>
      </c>
      <c r="B121" s="17">
        <f>B119+B120</f>
        <v>-832341974.04999971</v>
      </c>
      <c r="C121" s="5">
        <f>H127</f>
        <v>-217015256.32000002</v>
      </c>
      <c r="D121" s="14">
        <f t="shared" si="5"/>
        <v>0.26072847830087165</v>
      </c>
      <c r="F121" t="s">
        <v>126</v>
      </c>
      <c r="G121" s="5">
        <f>MIN(G64:G115)</f>
        <v>-34139888.390000001</v>
      </c>
      <c r="H121" s="5">
        <f>MIN(H64:H115)</f>
        <v>-39208211.539999999</v>
      </c>
      <c r="J121" s="5">
        <f t="shared" ref="H121:J121" si="7">MIN(J64:J115)</f>
        <v>-43294211.539999999</v>
      </c>
    </row>
    <row r="122" spans="1:10" x14ac:dyDescent="0.3">
      <c r="F122" t="s">
        <v>127</v>
      </c>
      <c r="G122" s="5">
        <f>MAX(G64:G115)</f>
        <v>706820.33000000007</v>
      </c>
      <c r="H122" s="5">
        <f>MAX(H64:H115)</f>
        <v>405570.68</v>
      </c>
      <c r="J122" s="5">
        <f t="shared" ref="H122:J122" si="8">MAX(J64:J115)</f>
        <v>5433475.5300000003</v>
      </c>
    </row>
    <row r="123" spans="1:10" x14ac:dyDescent="0.3">
      <c r="F123" t="s">
        <v>129</v>
      </c>
      <c r="G123" s="6">
        <f>COUNTIF(G64:G115,"&lt;0")</f>
        <v>48</v>
      </c>
      <c r="H123" s="6">
        <f>COUNTIF(H64:H115,"&lt;0")</f>
        <v>50</v>
      </c>
      <c r="I123" s="6"/>
      <c r="J123" s="6">
        <f t="shared" ref="H123:J123" si="9">COUNTIF(J64:J115,"&lt;0")</f>
        <v>45</v>
      </c>
    </row>
    <row r="124" spans="1:10" x14ac:dyDescent="0.3">
      <c r="A124" s="21">
        <v>2016</v>
      </c>
      <c r="B124" s="21">
        <v>29</v>
      </c>
      <c r="F124" t="s">
        <v>130</v>
      </c>
      <c r="G124">
        <f>COUNTIF(G64:G115,"&gt;0")</f>
        <v>4</v>
      </c>
      <c r="H124">
        <f>COUNTIF(H64:H115,"&gt;0")</f>
        <v>2</v>
      </c>
      <c r="I124"/>
      <c r="J124">
        <f t="shared" ref="H124:J124" si="10">COUNTIF(J64:J115,"&gt;0")</f>
        <v>7</v>
      </c>
    </row>
    <row r="125" spans="1:10" x14ac:dyDescent="0.3">
      <c r="A125" s="21">
        <v>2017</v>
      </c>
      <c r="B125" s="21">
        <v>21</v>
      </c>
    </row>
    <row r="126" spans="1:10" x14ac:dyDescent="0.3">
      <c r="A126" s="21">
        <v>2018</v>
      </c>
      <c r="B126" s="21">
        <v>38</v>
      </c>
      <c r="F126" s="7" t="s">
        <v>805</v>
      </c>
      <c r="I126" s="7"/>
    </row>
    <row r="127" spans="1:10" x14ac:dyDescent="0.3">
      <c r="A127" s="21">
        <v>2019</v>
      </c>
      <c r="B127" s="21">
        <v>57</v>
      </c>
      <c r="F127" t="s">
        <v>128</v>
      </c>
      <c r="G127" s="5">
        <f>SUM(G65:G115)</f>
        <v>-174719518.93999994</v>
      </c>
      <c r="H127" s="5">
        <f>SUM(H65:H115)</f>
        <v>-217015256.32000002</v>
      </c>
      <c r="J127" s="5">
        <f t="shared" ref="H127:J127" si="11">SUM(J65:J115)</f>
        <v>-185628361.32000002</v>
      </c>
    </row>
    <row r="128" spans="1:10" x14ac:dyDescent="0.3">
      <c r="A128" s="21">
        <v>2020</v>
      </c>
      <c r="B128" s="21">
        <v>61</v>
      </c>
      <c r="F128" t="s">
        <v>125</v>
      </c>
      <c r="G128" s="5">
        <f>AVERAGE(G65:G115)</f>
        <v>-3425872.9203921556</v>
      </c>
      <c r="H128" s="20">
        <f>AVERAGE(H65:H115)</f>
        <v>-4255201.1043137256</v>
      </c>
      <c r="J128" s="5">
        <f t="shared" ref="H128:J128" si="12">AVERAGE(J65:J115)</f>
        <v>-3639771.7905882359</v>
      </c>
    </row>
    <row r="129" spans="1:10" x14ac:dyDescent="0.3">
      <c r="A129" s="21">
        <v>2021</v>
      </c>
      <c r="B129" s="21">
        <v>22</v>
      </c>
      <c r="F129" t="s">
        <v>126</v>
      </c>
      <c r="G129" s="5">
        <f>MIN(G65:G115)</f>
        <v>-12923706.749999998</v>
      </c>
      <c r="H129" s="5">
        <f>MIN(H65:H115)</f>
        <v>-13226156.300000001</v>
      </c>
      <c r="J129" s="5">
        <f t="shared" ref="H129:J129" si="13">MIN(J65:J115)</f>
        <v>-14753819.98</v>
      </c>
    </row>
    <row r="130" spans="1:10" x14ac:dyDescent="0.3">
      <c r="A130" s="21">
        <v>2022</v>
      </c>
      <c r="B130" s="21">
        <v>28</v>
      </c>
      <c r="F130" t="s">
        <v>127</v>
      </c>
      <c r="G130" s="5">
        <f>MAX(G65:G115)</f>
        <v>706820.33000000007</v>
      </c>
      <c r="H130" s="5">
        <f>MAX(H65:H115)</f>
        <v>405570.68</v>
      </c>
      <c r="J130" s="5">
        <f t="shared" ref="H130:J130" si="14">MAX(J65:J115)</f>
        <v>5433475.5300000003</v>
      </c>
    </row>
    <row r="131" spans="1:10" x14ac:dyDescent="0.3">
      <c r="F131" t="s">
        <v>129</v>
      </c>
      <c r="G131">
        <f>COUNTIF(G65:G115,"&lt;0")</f>
        <v>47</v>
      </c>
      <c r="H131">
        <f>COUNTIF(H65:H115,"&lt;0")</f>
        <v>49</v>
      </c>
      <c r="I131"/>
      <c r="J131">
        <f t="shared" ref="H131:J131" si="15">COUNTIF(J65:J115,"&lt;0")</f>
        <v>44</v>
      </c>
    </row>
    <row r="132" spans="1:10" x14ac:dyDescent="0.3">
      <c r="A132" t="s">
        <v>823</v>
      </c>
      <c r="B132" s="22">
        <f>AVERAGE(B124:B130)</f>
        <v>36.571428571428569</v>
      </c>
      <c r="F132" t="s">
        <v>130</v>
      </c>
      <c r="G132">
        <f>COUNTIF(G65:G115,"&gt;0")</f>
        <v>4</v>
      </c>
      <c r="H132">
        <f>COUNTIF(H65:H115,"&gt;0")</f>
        <v>2</v>
      </c>
      <c r="I132"/>
      <c r="J132">
        <f t="shared" ref="H132:J132" si="16">COUNTIF(J65:J115,"&gt;0")</f>
        <v>7</v>
      </c>
    </row>
    <row r="133" spans="1:10" x14ac:dyDescent="0.3">
      <c r="I133"/>
    </row>
    <row r="134" spans="1:10" x14ac:dyDescent="0.3">
      <c r="F134" s="7">
        <v>2020</v>
      </c>
    </row>
    <row r="135" spans="1:10" x14ac:dyDescent="0.3">
      <c r="F135" t="s">
        <v>128</v>
      </c>
      <c r="G135" s="5">
        <f>SUM(G2:G62)</f>
        <v>-28256620.700000014</v>
      </c>
      <c r="H135" s="5">
        <f>SUM(H2:H62)</f>
        <v>-41685208.030000001</v>
      </c>
      <c r="J135" s="5"/>
    </row>
    <row r="136" spans="1:10" x14ac:dyDescent="0.3">
      <c r="F136" t="s">
        <v>125</v>
      </c>
      <c r="G136" s="5">
        <f>AVERAGE(G2:G62)</f>
        <v>-463223.29016393464</v>
      </c>
      <c r="H136" s="20">
        <f>AVERAGE(H2:H62)</f>
        <v>-683364.06606557383</v>
      </c>
      <c r="J136" s="5"/>
    </row>
    <row r="137" spans="1:10" x14ac:dyDescent="0.3">
      <c r="F137" t="s">
        <v>126</v>
      </c>
      <c r="G137" s="5">
        <f>MIN(G2:G62)</f>
        <v>-2482385.37</v>
      </c>
      <c r="H137" s="5">
        <f>MIN(H2:H62)</f>
        <v>-3222910.65</v>
      </c>
      <c r="J137" s="5"/>
    </row>
    <row r="138" spans="1:10" x14ac:dyDescent="0.3">
      <c r="F138" t="s">
        <v>127</v>
      </c>
      <c r="G138" s="5">
        <f>MAX(G2:G62)</f>
        <v>386499.92000000004</v>
      </c>
      <c r="H138" s="5">
        <f>MAX(H2:H62)</f>
        <v>531957.05000000005</v>
      </c>
      <c r="J138" s="5"/>
    </row>
    <row r="139" spans="1:10" x14ac:dyDescent="0.3">
      <c r="F139" t="s">
        <v>129</v>
      </c>
      <c r="G139">
        <f>COUNTIF(G2:G62,"&lt;0")</f>
        <v>58</v>
      </c>
      <c r="H139">
        <f>COUNTIF(H2:H62,"&lt;0")</f>
        <v>58</v>
      </c>
      <c r="I139"/>
    </row>
    <row r="140" spans="1:10" x14ac:dyDescent="0.3">
      <c r="F140" t="s">
        <v>130</v>
      </c>
      <c r="G140">
        <f>COUNTIF(G2:G62,"&gt;0")</f>
        <v>3</v>
      </c>
      <c r="H140">
        <f>COUNTIF(H2:H62,"&gt;0")</f>
        <v>3</v>
      </c>
      <c r="I140"/>
    </row>
    <row r="141" spans="1:10" x14ac:dyDescent="0.3">
      <c r="J141" s="14"/>
    </row>
    <row r="142" spans="1:10" x14ac:dyDescent="0.3">
      <c r="F142" s="7">
        <v>2021</v>
      </c>
    </row>
    <row r="143" spans="1:10" x14ac:dyDescent="0.3">
      <c r="F143" t="s">
        <v>128</v>
      </c>
      <c r="G143" s="5">
        <f>SUMIFS(G65:G115,$A$65:$A$115,"&gt;=01/01/2021",$A$65:$A$115,"&lt;01/01/2022")</f>
        <v>-67726960.750000015</v>
      </c>
      <c r="H143" s="5">
        <f t="shared" ref="H143:J143" si="17">SUMIFS(H65:H115,$A$65:$A$115,"&gt;=01/01/2021",$A$65:$A$115,"&lt;01/01/2022")</f>
        <v>-78285143.49000001</v>
      </c>
      <c r="J143" s="5">
        <f t="shared" si="17"/>
        <v>-68665489.49000001</v>
      </c>
    </row>
    <row r="144" spans="1:10" x14ac:dyDescent="0.3">
      <c r="F144" t="s">
        <v>125</v>
      </c>
      <c r="G144" s="5">
        <f>AVERAGEIFS(G65:G115,$A$65:$A$115,"&gt;=01/01/2021",$A$65:$A$115,"&lt;01/01/2022")</f>
        <v>-3225093.3690476199</v>
      </c>
      <c r="H144" s="20">
        <f t="shared" ref="H144:J144" si="18">AVERAGEIFS(H65:H115,$A$65:$A$115,"&gt;=01/01/2021",$A$65:$A$115,"&lt;01/01/2022")</f>
        <v>-3727863.9757142863</v>
      </c>
      <c r="J144" s="5">
        <f t="shared" si="18"/>
        <v>-3269785.2138095242</v>
      </c>
    </row>
    <row r="145" spans="1:10" x14ac:dyDescent="0.3">
      <c r="F145" t="s">
        <v>126</v>
      </c>
      <c r="G145" s="5">
        <f>_xlfn.MINIFS(G65:G115,$A$65:$A$115,"&gt;=01/01/2021",$A$65:$A$115,"&lt;01/01/2022")</f>
        <v>-10874678.050000001</v>
      </c>
      <c r="H145" s="5">
        <f t="shared" ref="H145:J145" si="19">_xlfn.MINIFS(H65:H115,$A$65:$A$115,"&gt;=01/01/2021",$A$65:$A$115,"&lt;01/01/2022")</f>
        <v>-11322897.9</v>
      </c>
      <c r="J145" s="5">
        <f t="shared" si="19"/>
        <v>-11322897.9</v>
      </c>
    </row>
    <row r="146" spans="1:10" x14ac:dyDescent="0.3">
      <c r="F146" t="s">
        <v>127</v>
      </c>
      <c r="G146" s="5">
        <f>_xlfn.MAXIFS(G65:G115,$A$65:$A$115,"&gt;=01/01/2021",$A$65:$A$115,"&lt;01/01/2022")</f>
        <v>547868.91</v>
      </c>
      <c r="H146" s="5">
        <f t="shared" ref="H146:J146" si="20">_xlfn.MAXIFS(H65:H115,$A$65:$A$115,"&gt;=01/01/2021",$A$65:$A$115,"&lt;01/01/2022")</f>
        <v>405570.68</v>
      </c>
      <c r="J146" s="5">
        <f t="shared" si="20"/>
        <v>5433475.5300000003</v>
      </c>
    </row>
    <row r="147" spans="1:10" x14ac:dyDescent="0.3">
      <c r="F147" t="s">
        <v>129</v>
      </c>
      <c r="G147">
        <f>COUNTIFS(G65:G115,"&lt;0",$A$65:$A$115,"&gt;01/01/2021",$A$65:$A$115,"&lt;01/01/2022")</f>
        <v>19</v>
      </c>
      <c r="H147">
        <f t="shared" ref="H147:J147" si="21">COUNTIFS(H65:H115,"&lt;0",$A$65:$A$115,"&gt;01/01/2021",$A$65:$A$115,"&lt;01/01/2022")</f>
        <v>20</v>
      </c>
      <c r="I147"/>
      <c r="J147">
        <f t="shared" si="21"/>
        <v>18</v>
      </c>
    </row>
    <row r="148" spans="1:10" x14ac:dyDescent="0.3">
      <c r="F148" t="s">
        <v>130</v>
      </c>
      <c r="G148">
        <f>COUNTIFS($A$65:$A$115,"&gt;=01/01/2022",G65:G115,"&gt;=0")</f>
        <v>2</v>
      </c>
      <c r="H148">
        <f t="shared" ref="H148:J148" si="22">COUNTIFS($A$65:$A$115,"&gt;=01/01/2022",H65:H115,"&gt;=0")</f>
        <v>1</v>
      </c>
      <c r="I148"/>
      <c r="J148">
        <f t="shared" si="22"/>
        <v>4</v>
      </c>
    </row>
    <row r="149" spans="1:10" x14ac:dyDescent="0.3">
      <c r="I149"/>
    </row>
    <row r="150" spans="1:10" x14ac:dyDescent="0.3">
      <c r="F150" s="7" t="s">
        <v>825</v>
      </c>
    </row>
    <row r="151" spans="1:10" x14ac:dyDescent="0.3">
      <c r="F151" t="s">
        <v>128</v>
      </c>
      <c r="G151" s="5">
        <f>SUMIF($A$65:$A$115,"&gt;=01/01/2022",G65:G115)</f>
        <v>-106992558.19000001</v>
      </c>
      <c r="H151" s="5">
        <f>SUMIF($A$65:$A$115,"&gt;=01/01/2022",H65:H115)</f>
        <v>-138730112.83000001</v>
      </c>
      <c r="J151" s="5">
        <f t="shared" ref="H151:J151" si="23">SUMIF($A$65:$A$115,"&gt;=01/01/2022",J65:J115)</f>
        <v>-116962871.83000001</v>
      </c>
    </row>
    <row r="152" spans="1:10" x14ac:dyDescent="0.3">
      <c r="F152" t="s">
        <v>125</v>
      </c>
      <c r="G152" s="5">
        <f>AVERAGEIF($A$65:$A$115,"&gt;=01/01/2022",G65:G115)</f>
        <v>-3566418.6063333335</v>
      </c>
      <c r="H152" s="20">
        <f>AVERAGEIF($A$65:$A$115,"&gt;=01/01/2022",H65:H115)</f>
        <v>-4624337.0943333339</v>
      </c>
      <c r="J152" s="5">
        <f t="shared" ref="H152:J152" si="24">AVERAGEIF($A$65:$A$115,"&gt;=01/01/2022",J65:J115)</f>
        <v>-3898762.3943333337</v>
      </c>
    </row>
    <row r="153" spans="1:10" x14ac:dyDescent="0.3">
      <c r="F153" t="s">
        <v>126</v>
      </c>
      <c r="G153" s="5">
        <f>_xlfn.MINIFS(G65:G115,$A$65:$A$115,"&gt;=1/1/2022")</f>
        <v>-12923706.749999998</v>
      </c>
      <c r="H153" s="5">
        <f>_xlfn.MINIFS(H65:H115,$A$65:$A$115,"&gt;=1/1/2022")</f>
        <v>-13226156.300000001</v>
      </c>
      <c r="J153" s="5">
        <f t="shared" ref="H153:J153" si="25">_xlfn.MINIFS(J65:J115,$A$65:$A$115,"&gt;=1/1/2022")</f>
        <v>-14753819.98</v>
      </c>
    </row>
    <row r="154" spans="1:10" x14ac:dyDescent="0.3">
      <c r="F154" t="s">
        <v>127</v>
      </c>
      <c r="G154" s="5">
        <f>_xlfn.MAXIFS(G65:G115,$A$65:$A$115,"&gt;=1/1/2022")</f>
        <v>706820.33000000007</v>
      </c>
      <c r="H154" s="5">
        <f>_xlfn.MAXIFS(H65:H115,$A$65:$A$115,"&gt;=1/1/2022")</f>
        <v>258304.29</v>
      </c>
      <c r="J154" s="5">
        <f t="shared" ref="H154:J154" si="26">_xlfn.MAXIFS(J65:J115,$A$65:$A$115,"&gt;=1/1/2022")</f>
        <v>3996996.99</v>
      </c>
    </row>
    <row r="155" spans="1:10" x14ac:dyDescent="0.3">
      <c r="F155" t="s">
        <v>129</v>
      </c>
      <c r="G155">
        <f>COUNTIFS($A$65:$A$115,"&gt;=01/01/2022",G65:G115,"&lt;0")</f>
        <v>28</v>
      </c>
      <c r="H155">
        <f>COUNTIFS($A$65:$A$115,"&gt;=01/01/2022",H65:H115,"&lt;0")</f>
        <v>29</v>
      </c>
      <c r="I155"/>
      <c r="J155">
        <f t="shared" ref="H155:J155" si="27">COUNTIFS($A$65:$A$115,"&gt;=01/01/2022",J65:J115,"&lt;0")</f>
        <v>26</v>
      </c>
    </row>
    <row r="156" spans="1:10" x14ac:dyDescent="0.3">
      <c r="A156" s="1"/>
      <c r="F156" t="s">
        <v>130</v>
      </c>
      <c r="G156">
        <f>COUNTIFS($A$65:$A$115,"&gt;=01/01/2022",G65:G115,"&gt;=0")</f>
        <v>2</v>
      </c>
      <c r="H156">
        <f t="shared" ref="H156:J156" si="28">COUNTIFS($A$65:$A$115,"&gt;=01/01/2022",H65:H115,"&gt;=0")</f>
        <v>1</v>
      </c>
      <c r="I156"/>
      <c r="J156">
        <f t="shared" si="28"/>
        <v>4</v>
      </c>
    </row>
    <row r="157" spans="1:10" x14ac:dyDescent="0.3">
      <c r="A157" s="1"/>
    </row>
    <row r="166" spans="1:2" x14ac:dyDescent="0.3">
      <c r="A166" s="1"/>
      <c r="B166" s="17"/>
    </row>
    <row r="167" spans="1:2" x14ac:dyDescent="0.3">
      <c r="A167" s="1"/>
    </row>
    <row r="168" spans="1:2" x14ac:dyDescent="0.3">
      <c r="A168" s="1"/>
    </row>
    <row r="169" spans="1:2" x14ac:dyDescent="0.3">
      <c r="A169" s="1"/>
    </row>
    <row r="170" spans="1:2" x14ac:dyDescent="0.3">
      <c r="A170" s="1"/>
    </row>
    <row r="171" spans="1:2" x14ac:dyDescent="0.3">
      <c r="A171" s="1"/>
    </row>
    <row r="172" spans="1:2" x14ac:dyDescent="0.3">
      <c r="A172" s="1"/>
    </row>
    <row r="173" spans="1:2" x14ac:dyDescent="0.3">
      <c r="A173" s="1"/>
    </row>
    <row r="174" spans="1:2" x14ac:dyDescent="0.3">
      <c r="A174" s="1"/>
    </row>
    <row r="175" spans="1:2" x14ac:dyDescent="0.3">
      <c r="A175" s="1"/>
    </row>
    <row r="176" spans="1:2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9" spans="1:1" x14ac:dyDescent="0.3">
      <c r="A189" s="1"/>
    </row>
  </sheetData>
  <autoFilter ref="A63:J113" xr:uid="{00000000-0001-0000-0000-000000000000}">
    <sortState xmlns:xlrd2="http://schemas.microsoft.com/office/spreadsheetml/2017/richdata2" ref="A64:J115">
      <sortCondition ref="H63:H113"/>
    </sortState>
  </autoFilter>
  <phoneticPr fontId="6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8"/>
  <sheetViews>
    <sheetView workbookViewId="0">
      <selection activeCell="A11" sqref="A11:AE18"/>
    </sheetView>
  </sheetViews>
  <sheetFormatPr defaultRowHeight="14.4" x14ac:dyDescent="0.3"/>
  <cols>
    <col min="1" max="1" width="10.5546875" bestFit="1" customWidth="1"/>
    <col min="2" max="5" width="8" hidden="1" customWidth="1"/>
    <col min="6" max="6" width="8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8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49.44140625" bestFit="1" customWidth="1"/>
    <col min="31" max="31" width="20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43864</v>
      </c>
      <c r="B2">
        <v>1.31786</v>
      </c>
      <c r="C2">
        <v>1.31837</v>
      </c>
      <c r="D2">
        <v>1.2982400000000001</v>
      </c>
      <c r="E2">
        <v>1.29983</v>
      </c>
      <c r="F2">
        <v>-2.04299999999999E-2</v>
      </c>
      <c r="G2">
        <v>2.04299999999999E-2</v>
      </c>
      <c r="H2">
        <v>6.6449010557190196E-3</v>
      </c>
      <c r="I2">
        <v>5.0567460317460199E-3</v>
      </c>
      <c r="J2">
        <v>3.0745378792986799</v>
      </c>
      <c r="K2">
        <v>-1.5474224773908101E-2</v>
      </c>
      <c r="L2">
        <v>1.5474224773908101E-2</v>
      </c>
      <c r="M2">
        <v>5.0994995212247903E-3</v>
      </c>
      <c r="N2">
        <v>3.0344595012711202</v>
      </c>
      <c r="O2">
        <v>2.0129999999999901E-2</v>
      </c>
      <c r="P2">
        <v>1.0171865079364999E-2</v>
      </c>
      <c r="Q2">
        <v>1.97898810522332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1.29983</v>
      </c>
      <c r="Y2">
        <v>1.29983</v>
      </c>
      <c r="Z2">
        <v>1.29983</v>
      </c>
      <c r="AA2">
        <v>1.29983</v>
      </c>
      <c r="AD2" t="s">
        <v>31</v>
      </c>
    </row>
    <row r="3" spans="1:31" x14ac:dyDescent="0.3">
      <c r="A3" s="1">
        <v>43900</v>
      </c>
      <c r="B3">
        <v>1.3096000000000001</v>
      </c>
      <c r="C3">
        <v>1.3115699999999999</v>
      </c>
      <c r="D3">
        <v>1.28674</v>
      </c>
      <c r="E3">
        <v>1.2883199999999999</v>
      </c>
      <c r="F3">
        <v>-2.10400000000001E-2</v>
      </c>
      <c r="G3">
        <v>2.10400000000001E-2</v>
      </c>
      <c r="H3">
        <v>6.6757824806169203E-3</v>
      </c>
      <c r="I3">
        <v>5.0761904761904703E-3</v>
      </c>
      <c r="J3">
        <v>3.1516904664119298</v>
      </c>
      <c r="K3">
        <v>-1.6068919166615798E-2</v>
      </c>
      <c r="L3">
        <v>1.6068919166615798E-2</v>
      </c>
      <c r="M3">
        <v>5.1157102040999096E-3</v>
      </c>
      <c r="N3">
        <v>3.14109254150824</v>
      </c>
      <c r="O3">
        <v>2.4829999999999901E-2</v>
      </c>
      <c r="P3">
        <v>1.0198095238095201E-2</v>
      </c>
      <c r="Q3">
        <v>2.43476839745983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1.2883199999999999</v>
      </c>
      <c r="Y3">
        <v>1.2883199999999999</v>
      </c>
      <c r="Z3">
        <v>1.2883199999999999</v>
      </c>
      <c r="AA3">
        <v>1.2883199999999999</v>
      </c>
      <c r="AB3">
        <v>1.2883199999999999</v>
      </c>
      <c r="AD3" t="s">
        <v>31</v>
      </c>
    </row>
    <row r="4" spans="1:31" x14ac:dyDescent="0.3">
      <c r="A4" s="1">
        <v>43902</v>
      </c>
      <c r="B4">
        <v>1.2813099999999999</v>
      </c>
      <c r="C4">
        <v>1.28481</v>
      </c>
      <c r="D4">
        <v>1.24898</v>
      </c>
      <c r="E4">
        <v>1.2576000000000001</v>
      </c>
      <c r="F4">
        <v>-2.3800000000000002E-2</v>
      </c>
      <c r="G4">
        <v>2.3800000000000002E-2</v>
      </c>
      <c r="H4">
        <v>6.7291386709244999E-3</v>
      </c>
      <c r="I4">
        <v>5.1008201058200999E-3</v>
      </c>
      <c r="J4">
        <v>3.5368568198536101</v>
      </c>
      <c r="K4">
        <v>-1.8573435305135E-2</v>
      </c>
      <c r="L4">
        <v>1.8573435305135E-2</v>
      </c>
      <c r="M4">
        <v>5.1577804040154997E-3</v>
      </c>
      <c r="N4">
        <v>3.6010519739605402</v>
      </c>
      <c r="O4">
        <v>3.5830000000000001E-2</v>
      </c>
      <c r="P4">
        <v>1.02480026455026E-2</v>
      </c>
      <c r="Q4">
        <v>3.4962910568455099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1.2576000000000001</v>
      </c>
      <c r="Y4">
        <v>1.2576000000000001</v>
      </c>
      <c r="Z4">
        <v>1.2576000000000001</v>
      </c>
      <c r="AA4">
        <v>1.2576000000000001</v>
      </c>
      <c r="AB4">
        <v>1.2576000000000001</v>
      </c>
      <c r="AC4">
        <v>1.2576000000000001</v>
      </c>
      <c r="AD4" t="s">
        <v>31</v>
      </c>
    </row>
    <row r="5" spans="1:31" x14ac:dyDescent="0.3">
      <c r="A5" s="1">
        <v>43903</v>
      </c>
      <c r="B5">
        <v>1.25763</v>
      </c>
      <c r="C5">
        <v>1.26237</v>
      </c>
      <c r="D5">
        <v>1.2253499999999999</v>
      </c>
      <c r="E5">
        <v>1.2292400000000001</v>
      </c>
      <c r="F5">
        <v>-2.8359999999999899E-2</v>
      </c>
      <c r="G5">
        <v>2.8359999999999899E-2</v>
      </c>
      <c r="H5">
        <v>6.8051504699354302E-3</v>
      </c>
      <c r="I5">
        <v>5.1314814814814704E-3</v>
      </c>
      <c r="J5">
        <v>4.1674317306122699</v>
      </c>
      <c r="K5">
        <v>-2.2550890585241599E-2</v>
      </c>
      <c r="L5">
        <v>2.2550890585241599E-2</v>
      </c>
      <c r="M5">
        <v>5.2205180859105499E-3</v>
      </c>
      <c r="N5">
        <v>4.3196652543170702</v>
      </c>
      <c r="O5">
        <v>3.7019999999999997E-2</v>
      </c>
      <c r="P5">
        <v>1.0287989417989399E-2</v>
      </c>
      <c r="Q5">
        <v>3.598370730754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1.2292400000000001</v>
      </c>
      <c r="Y5">
        <v>1.2292400000000001</v>
      </c>
      <c r="Z5">
        <v>1.2292400000000001</v>
      </c>
      <c r="AA5">
        <v>1.2292400000000001</v>
      </c>
      <c r="AB5">
        <v>1.2292400000000001</v>
      </c>
      <c r="AC5">
        <v>1.2292400000000001</v>
      </c>
      <c r="AD5" t="s">
        <v>31</v>
      </c>
    </row>
    <row r="6" spans="1:31" x14ac:dyDescent="0.3">
      <c r="A6" s="1">
        <v>43907</v>
      </c>
      <c r="B6">
        <v>1.22658</v>
      </c>
      <c r="C6">
        <v>1.2271099999999999</v>
      </c>
      <c r="D6">
        <v>1.20001</v>
      </c>
      <c r="E6">
        <v>1.2057800000000001</v>
      </c>
      <c r="F6">
        <v>-2.0799999999999898E-2</v>
      </c>
      <c r="G6">
        <v>2.0799999999999898E-2</v>
      </c>
      <c r="H6">
        <v>6.8453443713229504E-3</v>
      </c>
      <c r="I6">
        <v>5.15391534391534E-3</v>
      </c>
      <c r="J6">
        <v>3.0385615203139902</v>
      </c>
      <c r="K6">
        <v>-1.6957719838901601E-2</v>
      </c>
      <c r="L6">
        <v>1.6957719838901601E-2</v>
      </c>
      <c r="M6">
        <v>5.2554714160696599E-3</v>
      </c>
      <c r="N6">
        <v>3.2266791114208901</v>
      </c>
      <c r="O6">
        <v>2.7099999999999898E-2</v>
      </c>
      <c r="P6">
        <v>1.0338346560846499E-2</v>
      </c>
      <c r="Q6">
        <v>2.6213089143899602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1.2057800000000001</v>
      </c>
      <c r="Y6">
        <v>1.2057800000000001</v>
      </c>
      <c r="Z6">
        <v>1.2057800000000001</v>
      </c>
      <c r="AA6">
        <v>1.2057800000000001</v>
      </c>
      <c r="AB6">
        <v>1.2057800000000001</v>
      </c>
      <c r="AD6" t="s">
        <v>31</v>
      </c>
    </row>
    <row r="7" spans="1:31" x14ac:dyDescent="0.3">
      <c r="A7" s="1">
        <v>43908</v>
      </c>
      <c r="B7">
        <v>1.206</v>
      </c>
      <c r="C7">
        <v>1.2129099999999999</v>
      </c>
      <c r="D7">
        <v>1.14449</v>
      </c>
      <c r="E7">
        <v>1.15784</v>
      </c>
      <c r="F7">
        <v>-4.7940000000000003E-2</v>
      </c>
      <c r="G7">
        <v>4.7940000000000003E-2</v>
      </c>
      <c r="H7">
        <v>7.0618028390594702E-3</v>
      </c>
      <c r="I7">
        <v>5.2121164021164002E-3</v>
      </c>
      <c r="J7">
        <v>6.7886347286332596</v>
      </c>
      <c r="K7">
        <v>-3.9758496574831298E-2</v>
      </c>
      <c r="L7">
        <v>3.9758496574831298E-2</v>
      </c>
      <c r="M7">
        <v>5.4491489860826296E-3</v>
      </c>
      <c r="N7">
        <v>7.29627629495472</v>
      </c>
      <c r="O7">
        <v>6.8419999999999898E-2</v>
      </c>
      <c r="P7">
        <v>1.04193253968253E-2</v>
      </c>
      <c r="Q7">
        <v>6.5666439423080503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1.15784</v>
      </c>
      <c r="Y7">
        <v>1.15784</v>
      </c>
      <c r="Z7">
        <v>1.15784</v>
      </c>
      <c r="AA7">
        <v>1.15784</v>
      </c>
      <c r="AB7">
        <v>1.15784</v>
      </c>
      <c r="AC7">
        <v>1.15784</v>
      </c>
      <c r="AD7" t="s">
        <v>31</v>
      </c>
    </row>
    <row r="8" spans="1:31" x14ac:dyDescent="0.3">
      <c r="A8" s="1">
        <v>43914</v>
      </c>
      <c r="B8">
        <v>1.1529799999999999</v>
      </c>
      <c r="C8">
        <v>1.1798500000000001</v>
      </c>
      <c r="D8">
        <v>1.1514200000000001</v>
      </c>
      <c r="E8">
        <v>1.1749000000000001</v>
      </c>
      <c r="F8">
        <v>2.2050000000000101E-2</v>
      </c>
      <c r="G8">
        <v>2.2050000000000101E-2</v>
      </c>
      <c r="H8">
        <v>7.0853552311216303E-3</v>
      </c>
      <c r="I8">
        <v>5.2454232804232696E-3</v>
      </c>
      <c r="J8">
        <v>3.11205285842945</v>
      </c>
      <c r="K8">
        <v>1.91265125558399E-2</v>
      </c>
      <c r="L8">
        <v>1.91265125558399E-2</v>
      </c>
      <c r="M8">
        <v>5.4845949800568401E-3</v>
      </c>
      <c r="N8">
        <v>3.4873154034870399</v>
      </c>
      <c r="O8">
        <v>2.84299999999999E-2</v>
      </c>
      <c r="P8">
        <v>1.0524563492063399E-2</v>
      </c>
      <c r="Q8">
        <v>2.7012996806412701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1.1749000000000001</v>
      </c>
      <c r="Y8">
        <v>1.1749000000000001</v>
      </c>
      <c r="Z8">
        <v>1.1749000000000001</v>
      </c>
      <c r="AA8">
        <v>1.1749000000000001</v>
      </c>
      <c r="AB8">
        <v>1.1749000000000001</v>
      </c>
      <c r="AD8" t="s">
        <v>31</v>
      </c>
    </row>
    <row r="9" spans="1:31" x14ac:dyDescent="0.3">
      <c r="A9" s="1">
        <v>43916</v>
      </c>
      <c r="B9">
        <v>1.1890000000000001</v>
      </c>
      <c r="C9">
        <v>1.2229099999999999</v>
      </c>
      <c r="D9">
        <v>1.17753</v>
      </c>
      <c r="E9">
        <v>1.2160200000000001</v>
      </c>
      <c r="F9">
        <v>2.6790000000000001E-2</v>
      </c>
      <c r="G9">
        <v>2.6790000000000001E-2</v>
      </c>
      <c r="H9">
        <v>7.1699906915348496E-3</v>
      </c>
      <c r="I9">
        <v>5.29227513227513E-3</v>
      </c>
      <c r="J9">
        <v>3.7364065244365299</v>
      </c>
      <c r="K9">
        <v>2.2527181453545601E-2</v>
      </c>
      <c r="L9">
        <v>2.2527181453545601E-2</v>
      </c>
      <c r="M9">
        <v>5.56234843238559E-3</v>
      </c>
      <c r="N9">
        <v>4.0499407269033902</v>
      </c>
      <c r="O9">
        <v>4.53799999999999E-2</v>
      </c>
      <c r="P9">
        <v>1.0610343915343899E-2</v>
      </c>
      <c r="Q9">
        <v>4.2769584437668096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1.2160200000000001</v>
      </c>
      <c r="Y9">
        <v>1.2160200000000001</v>
      </c>
      <c r="Z9">
        <v>1.2160200000000001</v>
      </c>
      <c r="AA9">
        <v>1.2160200000000001</v>
      </c>
      <c r="AB9">
        <v>1.2160200000000001</v>
      </c>
      <c r="AC9">
        <v>1.2160200000000001</v>
      </c>
      <c r="AD9" t="s">
        <v>31</v>
      </c>
    </row>
    <row r="10" spans="1:31" x14ac:dyDescent="0.3">
      <c r="A10" s="1">
        <v>43917</v>
      </c>
      <c r="B10">
        <v>1.21601</v>
      </c>
      <c r="C10">
        <v>1.2484999999999999</v>
      </c>
      <c r="D10">
        <v>1.21296</v>
      </c>
      <c r="E10">
        <v>1.24502</v>
      </c>
      <c r="F10">
        <v>2.8999999999999901E-2</v>
      </c>
      <c r="G10">
        <v>2.8999999999999901E-2</v>
      </c>
      <c r="H10">
        <v>7.2475039891449896E-3</v>
      </c>
      <c r="I10">
        <v>5.3291798941798897E-3</v>
      </c>
      <c r="J10">
        <v>4.00137758370811</v>
      </c>
      <c r="K10">
        <v>2.3848291968882E-2</v>
      </c>
      <c r="L10">
        <v>2.3848291968882E-2</v>
      </c>
      <c r="M10">
        <v>5.62979001121871E-3</v>
      </c>
      <c r="N10">
        <v>4.2360890763880201</v>
      </c>
      <c r="O10">
        <v>3.5539999999999898E-2</v>
      </c>
      <c r="P10">
        <v>1.06496428571428E-2</v>
      </c>
      <c r="Q10">
        <v>3.33720111338407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1.24502</v>
      </c>
      <c r="Y10">
        <v>1.24502</v>
      </c>
      <c r="Z10">
        <v>1.24502</v>
      </c>
      <c r="AA10">
        <v>1.24502</v>
      </c>
      <c r="AB10">
        <v>1.24502</v>
      </c>
      <c r="AC10">
        <v>1.24502</v>
      </c>
      <c r="AD10" t="s">
        <v>31</v>
      </c>
    </row>
    <row r="11" spans="1:31" x14ac:dyDescent="0.3">
      <c r="A11" s="1">
        <v>44686</v>
      </c>
      <c r="B11">
        <v>1.2630600000000001</v>
      </c>
      <c r="C11">
        <v>1.26326</v>
      </c>
      <c r="D11">
        <v>1.23245</v>
      </c>
      <c r="E11">
        <v>1.2353499999999999</v>
      </c>
      <c r="F11">
        <v>-2.78199999999999E-2</v>
      </c>
      <c r="G11">
        <v>2.78199999999999E-2</v>
      </c>
      <c r="H11">
        <v>7.1474067025561099E-3</v>
      </c>
      <c r="I11">
        <v>5.26019841269841E-3</v>
      </c>
      <c r="J11">
        <v>3.8923208315612801</v>
      </c>
      <c r="K11">
        <v>-2.2023955603758701E-2</v>
      </c>
      <c r="L11">
        <v>2.2023955603758701E-2</v>
      </c>
      <c r="M11">
        <v>5.5610779978921198E-3</v>
      </c>
      <c r="N11">
        <v>3.9603752387768498</v>
      </c>
      <c r="O11">
        <v>3.0810000000000001E-2</v>
      </c>
      <c r="P11">
        <v>1.0594920634920599E-2</v>
      </c>
      <c r="Q11">
        <v>2.9079972433630901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1.2353499999999999</v>
      </c>
      <c r="Y11">
        <v>1.2353499999999999</v>
      </c>
      <c r="Z11">
        <v>1.2353499999999999</v>
      </c>
      <c r="AA11">
        <v>1.2353499999999999</v>
      </c>
      <c r="AB11">
        <v>1.2353499999999999</v>
      </c>
      <c r="AD11" t="s">
        <v>45</v>
      </c>
      <c r="AE11" t="s">
        <v>33</v>
      </c>
    </row>
    <row r="12" spans="1:31" x14ac:dyDescent="0.3">
      <c r="A12" s="1">
        <v>44827</v>
      </c>
      <c r="B12">
        <v>1.1255999999999999</v>
      </c>
      <c r="C12">
        <v>1.1273200000000001</v>
      </c>
      <c r="D12">
        <v>1.08388</v>
      </c>
      <c r="E12">
        <v>1.0851599999999999</v>
      </c>
      <c r="F12">
        <v>-4.0239999999999998E-2</v>
      </c>
      <c r="G12">
        <v>4.0239999999999998E-2</v>
      </c>
      <c r="H12">
        <v>7.42071242547799E-3</v>
      </c>
      <c r="I12">
        <v>5.4417724867724896E-3</v>
      </c>
      <c r="J12">
        <v>5.4226599405525402</v>
      </c>
      <c r="K12">
        <v>-3.5756175582015298E-2</v>
      </c>
      <c r="L12">
        <v>3.5756175582015298E-2</v>
      </c>
      <c r="M12">
        <v>5.8363053810281196E-3</v>
      </c>
      <c r="N12">
        <v>6.1265086810307503</v>
      </c>
      <c r="O12">
        <v>4.3440000000000097E-2</v>
      </c>
      <c r="P12">
        <v>1.1027447089947E-2</v>
      </c>
      <c r="Q12">
        <v>3.9392617027018999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1.0851599999999999</v>
      </c>
      <c r="Y12">
        <v>1.0851599999999999</v>
      </c>
      <c r="Z12">
        <v>1.0851599999999999</v>
      </c>
      <c r="AA12">
        <v>1.0851599999999999</v>
      </c>
      <c r="AB12">
        <v>1.0851599999999999</v>
      </c>
      <c r="AC12">
        <v>1.0851599999999999</v>
      </c>
      <c r="AD12" t="s">
        <v>42</v>
      </c>
      <c r="AE12" t="s">
        <v>39</v>
      </c>
    </row>
    <row r="13" spans="1:31" x14ac:dyDescent="0.3">
      <c r="A13" s="1">
        <v>44833</v>
      </c>
      <c r="B13">
        <v>1.0885199999999999</v>
      </c>
      <c r="C13">
        <v>1.11188</v>
      </c>
      <c r="D13">
        <v>1.0761700000000001</v>
      </c>
      <c r="E13">
        <v>1.1108</v>
      </c>
      <c r="F13">
        <v>2.20499999999999E-2</v>
      </c>
      <c r="G13">
        <v>2.20499999999999E-2</v>
      </c>
      <c r="H13">
        <v>7.50427801347015E-3</v>
      </c>
      <c r="I13">
        <v>5.4949999999999999E-3</v>
      </c>
      <c r="J13">
        <v>2.9383239747275098</v>
      </c>
      <c r="K13">
        <v>2.02525832376577E-2</v>
      </c>
      <c r="L13">
        <v>2.02525832376577E-2</v>
      </c>
      <c r="M13">
        <v>5.9291176851364999E-3</v>
      </c>
      <c r="N13">
        <v>3.41578364828686</v>
      </c>
      <c r="O13">
        <v>3.5709999999999902E-2</v>
      </c>
      <c r="P13">
        <v>1.11855158730158E-2</v>
      </c>
      <c r="Q13">
        <v>3.19252150776052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1.1108</v>
      </c>
      <c r="Z13">
        <v>1.1108</v>
      </c>
      <c r="AA13">
        <v>1.1108</v>
      </c>
      <c r="AB13">
        <v>1.1108</v>
      </c>
      <c r="AC13">
        <v>1.1108</v>
      </c>
      <c r="AD13" t="s">
        <v>46</v>
      </c>
      <c r="AE13" t="s">
        <v>39</v>
      </c>
    </row>
    <row r="14" spans="1:31" x14ac:dyDescent="0.3">
      <c r="A14" s="1">
        <v>44847</v>
      </c>
      <c r="B14">
        <v>1.1097699999999999</v>
      </c>
      <c r="C14">
        <v>1.1379300000000001</v>
      </c>
      <c r="D14">
        <v>1.1057300000000001</v>
      </c>
      <c r="E14">
        <v>1.1328800000000001</v>
      </c>
      <c r="F14">
        <v>2.3060000000000001E-2</v>
      </c>
      <c r="G14">
        <v>2.3060000000000001E-2</v>
      </c>
      <c r="H14">
        <v>7.6529459649490404E-3</v>
      </c>
      <c r="I14">
        <v>5.6169179894179902E-3</v>
      </c>
      <c r="J14">
        <v>3.0132187141548199</v>
      </c>
      <c r="K14">
        <v>2.0778144203564601E-2</v>
      </c>
      <c r="L14">
        <v>2.0778144203564601E-2</v>
      </c>
      <c r="M14">
        <v>6.0819158750744697E-3</v>
      </c>
      <c r="N14">
        <v>3.4163813887527898</v>
      </c>
      <c r="O14">
        <v>3.2199999999999999E-2</v>
      </c>
      <c r="P14">
        <v>1.13949206349206E-2</v>
      </c>
      <c r="Q14">
        <v>2.8258204713879702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1.1328800000000001</v>
      </c>
      <c r="Y14">
        <v>1.1328800000000001</v>
      </c>
      <c r="Z14">
        <v>1.1328800000000001</v>
      </c>
      <c r="AA14">
        <v>1.1328800000000001</v>
      </c>
      <c r="AB14">
        <v>1.1328800000000001</v>
      </c>
      <c r="AD14" t="s">
        <v>47</v>
      </c>
      <c r="AE14" t="s">
        <v>35</v>
      </c>
    </row>
    <row r="15" spans="1:31" x14ac:dyDescent="0.3">
      <c r="A15" s="1">
        <v>44868</v>
      </c>
      <c r="B15">
        <v>1.1388400000000001</v>
      </c>
      <c r="C15">
        <v>1.14219</v>
      </c>
      <c r="D15">
        <v>1.11513</v>
      </c>
      <c r="E15">
        <v>1.11609</v>
      </c>
      <c r="F15">
        <v>-2.2780000000000002E-2</v>
      </c>
      <c r="G15">
        <v>2.2780000000000002E-2</v>
      </c>
      <c r="H15">
        <v>7.7625435044582896E-3</v>
      </c>
      <c r="I15">
        <v>5.7116005291005297E-3</v>
      </c>
      <c r="J15">
        <v>2.9346051312841799</v>
      </c>
      <c r="K15">
        <v>-2.0002282964692999E-2</v>
      </c>
      <c r="L15">
        <v>2.0002282964692999E-2</v>
      </c>
      <c r="M15">
        <v>6.20860846943981E-3</v>
      </c>
      <c r="N15">
        <v>3.2217014590546098</v>
      </c>
      <c r="O15">
        <v>2.7060000000000001E-2</v>
      </c>
      <c r="P15">
        <v>1.1540820105820099E-2</v>
      </c>
      <c r="Q15">
        <v>2.34472071758172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1.11609</v>
      </c>
      <c r="Z15">
        <v>1.11609</v>
      </c>
      <c r="AA15">
        <v>1.11609</v>
      </c>
      <c r="AB15">
        <v>1.11609</v>
      </c>
      <c r="AD15" t="s">
        <v>45</v>
      </c>
      <c r="AE15" t="s">
        <v>33</v>
      </c>
    </row>
    <row r="16" spans="1:31" x14ac:dyDescent="0.3">
      <c r="A16" s="1">
        <v>44869</v>
      </c>
      <c r="B16">
        <v>1.11605</v>
      </c>
      <c r="C16">
        <v>1.13819</v>
      </c>
      <c r="D16">
        <v>1.11446</v>
      </c>
      <c r="E16">
        <v>1.13737</v>
      </c>
      <c r="F16">
        <v>2.12799999999999E-2</v>
      </c>
      <c r="G16">
        <v>2.12799999999999E-2</v>
      </c>
      <c r="H16">
        <v>7.7999189532195297E-3</v>
      </c>
      <c r="I16">
        <v>5.7329365079365098E-3</v>
      </c>
      <c r="J16">
        <v>2.72823347622302</v>
      </c>
      <c r="K16">
        <v>1.9066562732396101E-2</v>
      </c>
      <c r="L16">
        <v>1.9066562732396101E-2</v>
      </c>
      <c r="M16">
        <v>6.2465122605600996E-3</v>
      </c>
      <c r="N16">
        <v>3.0523533672991499</v>
      </c>
      <c r="O16">
        <v>2.3730000000000001E-2</v>
      </c>
      <c r="P16">
        <v>1.15623148148148E-2</v>
      </c>
      <c r="Q16">
        <v>2.0523571949100301</v>
      </c>
      <c r="R16">
        <v>1</v>
      </c>
      <c r="S16">
        <v>0</v>
      </c>
      <c r="T16">
        <v>1</v>
      </c>
      <c r="U16">
        <v>1</v>
      </c>
      <c r="V16">
        <v>1</v>
      </c>
      <c r="W16">
        <v>0</v>
      </c>
      <c r="X16">
        <v>1.13737</v>
      </c>
      <c r="Z16">
        <v>1.13737</v>
      </c>
      <c r="AA16">
        <v>1.13737</v>
      </c>
      <c r="AB16">
        <v>1.13737</v>
      </c>
      <c r="AD16" t="s">
        <v>34</v>
      </c>
      <c r="AE16" t="s">
        <v>35</v>
      </c>
    </row>
    <row r="17" spans="1:31" x14ac:dyDescent="0.3">
      <c r="A17" s="1">
        <v>44875</v>
      </c>
      <c r="B17">
        <v>1.1355999999999999</v>
      </c>
      <c r="C17">
        <v>1.17313</v>
      </c>
      <c r="D17">
        <v>1.13486</v>
      </c>
      <c r="E17">
        <v>1.1712199999999999</v>
      </c>
      <c r="F17">
        <v>3.5649999999999897E-2</v>
      </c>
      <c r="G17">
        <v>3.5649999999999897E-2</v>
      </c>
      <c r="H17">
        <v>7.9476861657193192E-3</v>
      </c>
      <c r="I17">
        <v>5.8079100529100499E-3</v>
      </c>
      <c r="J17">
        <v>4.4855822508151704</v>
      </c>
      <c r="K17">
        <v>3.1393925517581397E-2</v>
      </c>
      <c r="L17">
        <v>3.1393925517581397E-2</v>
      </c>
      <c r="M17">
        <v>6.3898066653038403E-3</v>
      </c>
      <c r="N17">
        <v>4.9131260399548502</v>
      </c>
      <c r="O17">
        <v>3.8269999999999998E-2</v>
      </c>
      <c r="P17">
        <v>1.16428703703703E-2</v>
      </c>
      <c r="Q17">
        <v>3.2869901306633298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1.1712199999999999</v>
      </c>
      <c r="Y17">
        <v>1.1712199999999999</v>
      </c>
      <c r="Z17">
        <v>1.1712199999999999</v>
      </c>
      <c r="AA17">
        <v>1.1712199999999999</v>
      </c>
      <c r="AB17">
        <v>1.1712199999999999</v>
      </c>
      <c r="AC17">
        <v>1.1712199999999999</v>
      </c>
      <c r="AD17" t="s">
        <v>44</v>
      </c>
      <c r="AE17" t="s">
        <v>35</v>
      </c>
    </row>
    <row r="18" spans="1:31" x14ac:dyDescent="0.3">
      <c r="A18" s="1">
        <v>44910</v>
      </c>
      <c r="B18">
        <v>1.2425299999999999</v>
      </c>
      <c r="C18">
        <v>1.2426999999999999</v>
      </c>
      <c r="D18">
        <v>1.2155899999999999</v>
      </c>
      <c r="E18">
        <v>1.2176199999999999</v>
      </c>
      <c r="F18">
        <v>-2.5090000000000001E-2</v>
      </c>
      <c r="G18">
        <v>2.5090000000000001E-2</v>
      </c>
      <c r="H18">
        <v>8.0799513232270095E-3</v>
      </c>
      <c r="I18">
        <v>5.9101719576719596E-3</v>
      </c>
      <c r="J18">
        <v>3.1052167267239699</v>
      </c>
      <c r="K18">
        <v>-2.0189746602183901E-2</v>
      </c>
      <c r="L18">
        <v>2.0189746602183901E-2</v>
      </c>
      <c r="M18">
        <v>6.5107724891351497E-3</v>
      </c>
      <c r="N18">
        <v>3.1009755963482899</v>
      </c>
      <c r="O18">
        <v>2.7109999999999902E-2</v>
      </c>
      <c r="P18">
        <v>1.1840013227513199E-2</v>
      </c>
      <c r="Q18">
        <v>2.2896933879265502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1.2176199999999999</v>
      </c>
      <c r="Y18">
        <v>1.2176199999999999</v>
      </c>
      <c r="Z18">
        <v>1.2176199999999999</v>
      </c>
      <c r="AA18">
        <v>1.2176199999999999</v>
      </c>
      <c r="AB18">
        <v>1.2176199999999999</v>
      </c>
      <c r="AD18" t="s">
        <v>48</v>
      </c>
      <c r="AE18" t="s">
        <v>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8"/>
  <sheetViews>
    <sheetView workbookViewId="0">
      <selection activeCell="A7" sqref="A7:AE18"/>
    </sheetView>
  </sheetViews>
  <sheetFormatPr defaultRowHeight="14.4" x14ac:dyDescent="0.3"/>
  <cols>
    <col min="1" max="1" width="10.5546875" bestFit="1" customWidth="1"/>
    <col min="2" max="5" width="8" hidden="1" customWidth="1"/>
    <col min="6" max="6" width="8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8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44.6640625" bestFit="1" customWidth="1"/>
    <col min="31" max="31" width="20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43899</v>
      </c>
      <c r="B2">
        <v>1.1342699999999999</v>
      </c>
      <c r="C2">
        <v>1.1495200000000001</v>
      </c>
      <c r="D2">
        <v>1.1339399999999999</v>
      </c>
      <c r="E2">
        <v>1.1442000000000001</v>
      </c>
      <c r="F2">
        <v>1.553E-2</v>
      </c>
      <c r="G2">
        <v>1.553E-2</v>
      </c>
      <c r="H2">
        <v>4.6849420230694501E-3</v>
      </c>
      <c r="I2">
        <v>3.6166005291005201E-3</v>
      </c>
      <c r="J2">
        <v>3.3148756000666899</v>
      </c>
      <c r="K2">
        <v>1.37595577095165E-2</v>
      </c>
      <c r="L2">
        <v>1.37595577095165E-2</v>
      </c>
      <c r="M2">
        <v>4.0531235415182196E-3</v>
      </c>
      <c r="N2">
        <v>3.3948034321111402</v>
      </c>
      <c r="O2">
        <v>1.5580000000000101E-2</v>
      </c>
      <c r="P2">
        <v>7.10161375661376E-3</v>
      </c>
      <c r="Q2">
        <v>2.1938675537641599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1.1442000000000001</v>
      </c>
      <c r="Y2">
        <v>1.1442000000000001</v>
      </c>
      <c r="Z2">
        <v>1.1442000000000001</v>
      </c>
      <c r="AA2">
        <v>1.1442000000000001</v>
      </c>
      <c r="AB2">
        <v>1.1442000000000001</v>
      </c>
      <c r="AD2" t="s">
        <v>31</v>
      </c>
    </row>
    <row r="3" spans="1:31" x14ac:dyDescent="0.3">
      <c r="A3" s="1">
        <v>43900</v>
      </c>
      <c r="B3">
        <v>1.1440699999999999</v>
      </c>
      <c r="C3">
        <v>1.1457599999999999</v>
      </c>
      <c r="D3">
        <v>1.12744</v>
      </c>
      <c r="E3">
        <v>1.1288400000000001</v>
      </c>
      <c r="F3">
        <v>-1.536E-2</v>
      </c>
      <c r="G3">
        <v>1.536E-2</v>
      </c>
      <c r="H3">
        <v>4.71446452848274E-3</v>
      </c>
      <c r="I3">
        <v>3.6298677248677198E-3</v>
      </c>
      <c r="J3">
        <v>3.25805823910681</v>
      </c>
      <c r="K3">
        <v>-1.34242265338227E-2</v>
      </c>
      <c r="L3">
        <v>1.34242265338227E-2</v>
      </c>
      <c r="M3">
        <v>4.0786607829966896E-3</v>
      </c>
      <c r="N3">
        <v>3.2913319464531798</v>
      </c>
      <c r="O3">
        <v>1.8319999999999802E-2</v>
      </c>
      <c r="P3">
        <v>7.1144708994709E-3</v>
      </c>
      <c r="Q3">
        <v>2.5750333733689601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1.1288400000000001</v>
      </c>
      <c r="Y3">
        <v>1.1288400000000001</v>
      </c>
      <c r="Z3">
        <v>1.1288400000000001</v>
      </c>
      <c r="AA3">
        <v>1.1288400000000001</v>
      </c>
      <c r="AB3">
        <v>1.1288400000000001</v>
      </c>
      <c r="AD3" t="s">
        <v>31</v>
      </c>
    </row>
    <row r="4" spans="1:31" x14ac:dyDescent="0.3">
      <c r="A4" s="1">
        <v>43907</v>
      </c>
      <c r="B4">
        <v>1.1174299999999999</v>
      </c>
      <c r="C4">
        <v>1.1188800000000001</v>
      </c>
      <c r="D4">
        <v>1.09548</v>
      </c>
      <c r="E4">
        <v>1.1003400000000001</v>
      </c>
      <c r="F4">
        <v>-1.7079999999999901E-2</v>
      </c>
      <c r="G4">
        <v>1.7079999999999901E-2</v>
      </c>
      <c r="H4">
        <v>4.7734974366393599E-3</v>
      </c>
      <c r="I4">
        <v>3.67006613756613E-3</v>
      </c>
      <c r="J4">
        <v>3.5780892787123002</v>
      </c>
      <c r="K4">
        <v>-1.52852105743587E-2</v>
      </c>
      <c r="L4">
        <v>1.52852105743587E-2</v>
      </c>
      <c r="M4">
        <v>4.1324011376018396E-3</v>
      </c>
      <c r="N4">
        <v>3.6988690268411899</v>
      </c>
      <c r="O4">
        <v>2.3400000000000001E-2</v>
      </c>
      <c r="P4">
        <v>7.2044973544973601E-3</v>
      </c>
      <c r="Q4">
        <v>3.2479712113979402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1.1003400000000001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 t="s">
        <v>31</v>
      </c>
    </row>
    <row r="5" spans="1:31" x14ac:dyDescent="0.3">
      <c r="A5" s="1">
        <v>43909</v>
      </c>
      <c r="B5">
        <v>1.09104</v>
      </c>
      <c r="C5">
        <v>1.0981700000000001</v>
      </c>
      <c r="D5">
        <v>1.06538</v>
      </c>
      <c r="E5">
        <v>1.06619</v>
      </c>
      <c r="F5">
        <v>-2.4850000000000001E-2</v>
      </c>
      <c r="G5">
        <v>2.4850000000000001E-2</v>
      </c>
      <c r="H5">
        <v>4.8587649465991001E-3</v>
      </c>
      <c r="I5">
        <v>3.6994576719576698E-3</v>
      </c>
      <c r="J5">
        <v>5.1144684447832303</v>
      </c>
      <c r="K5">
        <v>-2.2776433494647301E-2</v>
      </c>
      <c r="L5">
        <v>2.2776433494647301E-2</v>
      </c>
      <c r="M5">
        <v>4.2143974298174697E-3</v>
      </c>
      <c r="N5">
        <v>5.4044341745039803</v>
      </c>
      <c r="O5">
        <v>3.2790000000000097E-2</v>
      </c>
      <c r="P5">
        <v>7.2580555555555601E-3</v>
      </c>
      <c r="Q5">
        <v>4.51773891078878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1.06619</v>
      </c>
      <c r="Y5">
        <v>1.06619</v>
      </c>
      <c r="Z5">
        <v>1.06619</v>
      </c>
      <c r="AA5">
        <v>1.06619</v>
      </c>
      <c r="AB5">
        <v>1.06619</v>
      </c>
      <c r="AC5">
        <v>1.06619</v>
      </c>
      <c r="AD5" t="s">
        <v>31</v>
      </c>
    </row>
    <row r="6" spans="1:31" x14ac:dyDescent="0.3">
      <c r="A6" s="1">
        <v>43916</v>
      </c>
      <c r="B6">
        <v>1.0876399999999999</v>
      </c>
      <c r="C6">
        <v>1.1058399999999999</v>
      </c>
      <c r="D6">
        <v>1.08697</v>
      </c>
      <c r="E6">
        <v>1.1026199999999999</v>
      </c>
      <c r="F6">
        <v>1.50099999999999E-2</v>
      </c>
      <c r="G6">
        <v>1.50099999999999E-2</v>
      </c>
      <c r="H6">
        <v>4.8767250525137201E-3</v>
      </c>
      <c r="I6">
        <v>3.7166931216931201E-3</v>
      </c>
      <c r="J6">
        <v>3.0778852279693298</v>
      </c>
      <c r="K6">
        <v>1.3800902897178099E-2</v>
      </c>
      <c r="L6">
        <v>1.3800902897178099E-2</v>
      </c>
      <c r="M6">
        <v>4.2315275797888902E-3</v>
      </c>
      <c r="N6">
        <v>3.2614469921206801</v>
      </c>
      <c r="O6">
        <v>1.8869999999999901E-2</v>
      </c>
      <c r="P6">
        <v>7.32810846560847E-3</v>
      </c>
      <c r="Q6">
        <v>2.5750164709704602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1.1026199999999999</v>
      </c>
      <c r="Y6">
        <v>1.1026199999999999</v>
      </c>
      <c r="Z6">
        <v>1.1026199999999999</v>
      </c>
      <c r="AA6">
        <v>1.1026199999999999</v>
      </c>
      <c r="AB6">
        <v>1.1026199999999999</v>
      </c>
      <c r="AD6" t="s">
        <v>31</v>
      </c>
    </row>
    <row r="7" spans="1:31" x14ac:dyDescent="0.3">
      <c r="A7" s="1">
        <v>44595</v>
      </c>
      <c r="B7">
        <v>1.1302700000000001</v>
      </c>
      <c r="C7">
        <v>1.1451100000000001</v>
      </c>
      <c r="D7">
        <v>1.1266400000000001</v>
      </c>
      <c r="E7">
        <v>1.14361</v>
      </c>
      <c r="F7">
        <v>1.35E-2</v>
      </c>
      <c r="G7">
        <v>1.35E-2</v>
      </c>
      <c r="H7">
        <v>4.4418510138102101E-3</v>
      </c>
      <c r="I7">
        <v>3.3845238095237999E-3</v>
      </c>
      <c r="J7">
        <v>3.0392734826150201</v>
      </c>
      <c r="K7">
        <v>1.19457397952412E-2</v>
      </c>
      <c r="L7">
        <v>1.19457397952412E-2</v>
      </c>
      <c r="M7">
        <v>3.8841577523305699E-3</v>
      </c>
      <c r="N7">
        <v>3.0755032511420302</v>
      </c>
      <c r="O7">
        <v>1.84699999999999E-2</v>
      </c>
      <c r="P7">
        <v>6.7617460317460302E-3</v>
      </c>
      <c r="Q7">
        <v>2.7315429939669902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1.14361</v>
      </c>
      <c r="Y7">
        <v>1.14361</v>
      </c>
      <c r="Z7">
        <v>1.14361</v>
      </c>
      <c r="AA7">
        <v>1.14361</v>
      </c>
      <c r="AB7">
        <v>1.14361</v>
      </c>
      <c r="AD7" t="s">
        <v>32</v>
      </c>
      <c r="AE7" t="s">
        <v>33</v>
      </c>
    </row>
    <row r="8" spans="1:31" x14ac:dyDescent="0.3">
      <c r="A8" s="1">
        <v>44624</v>
      </c>
      <c r="B8">
        <v>1.1065100000000001</v>
      </c>
      <c r="C8">
        <v>1.1067199999999999</v>
      </c>
      <c r="D8">
        <v>1.08853</v>
      </c>
      <c r="E8">
        <v>1.0931</v>
      </c>
      <c r="F8">
        <v>-1.33199999999999E-2</v>
      </c>
      <c r="G8">
        <v>1.33199999999999E-2</v>
      </c>
      <c r="H8">
        <v>4.5046543921736099E-3</v>
      </c>
      <c r="I8">
        <v>3.4295899470899401E-3</v>
      </c>
      <c r="J8">
        <v>2.9569416075830701</v>
      </c>
      <c r="K8">
        <v>-1.2038827931526899E-2</v>
      </c>
      <c r="L8">
        <v>1.2038827931526899E-2</v>
      </c>
      <c r="M8">
        <v>3.94184413040126E-3</v>
      </c>
      <c r="N8">
        <v>3.0541105972907601</v>
      </c>
      <c r="O8">
        <v>1.8189999999999901E-2</v>
      </c>
      <c r="P8">
        <v>6.86496031746032E-3</v>
      </c>
      <c r="Q8">
        <v>2.6496875668364002</v>
      </c>
      <c r="R8">
        <v>1</v>
      </c>
      <c r="S8">
        <v>0</v>
      </c>
      <c r="T8">
        <v>1</v>
      </c>
      <c r="U8">
        <v>1</v>
      </c>
      <c r="V8">
        <v>1</v>
      </c>
      <c r="W8">
        <v>0</v>
      </c>
      <c r="X8">
        <v>1.0931</v>
      </c>
      <c r="Z8">
        <v>1.0931</v>
      </c>
      <c r="AA8">
        <v>1.0931</v>
      </c>
      <c r="AB8">
        <v>1.0931</v>
      </c>
      <c r="AD8" t="s">
        <v>34</v>
      </c>
      <c r="AE8" t="s">
        <v>35</v>
      </c>
    </row>
    <row r="9" spans="1:31" x14ac:dyDescent="0.3">
      <c r="A9" s="1">
        <v>44629</v>
      </c>
      <c r="B9">
        <v>1.0896399999999999</v>
      </c>
      <c r="C9">
        <v>1.10951</v>
      </c>
      <c r="D9">
        <v>1.08894</v>
      </c>
      <c r="E9">
        <v>1.10724</v>
      </c>
      <c r="F9">
        <v>1.746E-2</v>
      </c>
      <c r="G9">
        <v>1.746E-2</v>
      </c>
      <c r="H9">
        <v>4.5601527772931999E-3</v>
      </c>
      <c r="I9">
        <v>3.4628306878306801E-3</v>
      </c>
      <c r="J9">
        <v>3.8288190884612998</v>
      </c>
      <c r="K9">
        <v>1.6021582337719501E-2</v>
      </c>
      <c r="L9">
        <v>1.6021582337719501E-2</v>
      </c>
      <c r="M9">
        <v>3.9952391777001803E-3</v>
      </c>
      <c r="N9">
        <v>4.0101685093462196</v>
      </c>
      <c r="O9">
        <v>2.0569999999999901E-2</v>
      </c>
      <c r="P9">
        <v>6.9097089947089902E-3</v>
      </c>
      <c r="Q9">
        <v>2.9769705230352099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1.10724</v>
      </c>
      <c r="Y9">
        <v>1.10724</v>
      </c>
      <c r="Z9">
        <v>1.10724</v>
      </c>
      <c r="AA9">
        <v>1.10724</v>
      </c>
      <c r="AB9">
        <v>1.10724</v>
      </c>
      <c r="AD9" t="s">
        <v>36</v>
      </c>
      <c r="AE9" t="s">
        <v>35</v>
      </c>
    </row>
    <row r="10" spans="1:31" x14ac:dyDescent="0.3">
      <c r="A10" s="1">
        <v>44693</v>
      </c>
      <c r="B10">
        <v>1.05125</v>
      </c>
      <c r="C10">
        <v>1.0528900000000001</v>
      </c>
      <c r="D10">
        <v>1.0353600000000001</v>
      </c>
      <c r="E10">
        <v>1.0378499999999999</v>
      </c>
      <c r="F10">
        <v>-1.3299999999999999E-2</v>
      </c>
      <c r="G10">
        <v>1.3299999999999999E-2</v>
      </c>
      <c r="H10">
        <v>4.6812964851387501E-3</v>
      </c>
      <c r="I10">
        <v>3.5644576719576601E-3</v>
      </c>
      <c r="J10">
        <v>2.8410932830728099</v>
      </c>
      <c r="K10">
        <v>-1.2652808828425999E-2</v>
      </c>
      <c r="L10">
        <v>1.2652808828425999E-2</v>
      </c>
      <c r="M10">
        <v>4.1193677582605096E-3</v>
      </c>
      <c r="N10">
        <v>3.0715414527031601</v>
      </c>
      <c r="O10">
        <v>1.753E-2</v>
      </c>
      <c r="P10">
        <v>7.1352380952380903E-3</v>
      </c>
      <c r="Q10">
        <v>2.4568206086492301</v>
      </c>
      <c r="R10">
        <v>1</v>
      </c>
      <c r="S10">
        <v>0</v>
      </c>
      <c r="T10">
        <v>1</v>
      </c>
      <c r="U10">
        <v>1</v>
      </c>
      <c r="V10">
        <v>1</v>
      </c>
      <c r="W10">
        <v>0</v>
      </c>
      <c r="X10">
        <v>1.0378499999999999</v>
      </c>
      <c r="Z10">
        <v>1.0378499999999999</v>
      </c>
      <c r="AA10">
        <v>1.0378499999999999</v>
      </c>
      <c r="AB10">
        <v>1.0378499999999999</v>
      </c>
      <c r="AD10" t="s">
        <v>37</v>
      </c>
      <c r="AE10" t="s">
        <v>35</v>
      </c>
    </row>
    <row r="11" spans="1:31" x14ac:dyDescent="0.3">
      <c r="A11" s="1">
        <v>44747</v>
      </c>
      <c r="B11">
        <v>1.0420499999999999</v>
      </c>
      <c r="C11">
        <v>1.0448500000000001</v>
      </c>
      <c r="D11">
        <v>1.02349</v>
      </c>
      <c r="E11">
        <v>1.0263599999999999</v>
      </c>
      <c r="F11">
        <v>-1.5750000000000101E-2</v>
      </c>
      <c r="G11">
        <v>1.5750000000000101E-2</v>
      </c>
      <c r="H11">
        <v>4.8607041456113203E-3</v>
      </c>
      <c r="I11">
        <v>3.71609788359787E-3</v>
      </c>
      <c r="J11">
        <v>3.2402712710298598</v>
      </c>
      <c r="K11">
        <v>-1.51135676656016E-2</v>
      </c>
      <c r="L11">
        <v>1.51135676656016E-2</v>
      </c>
      <c r="M11">
        <v>4.3099872756957296E-3</v>
      </c>
      <c r="N11">
        <v>3.5066385812384899</v>
      </c>
      <c r="O11">
        <v>2.1360000000000001E-2</v>
      </c>
      <c r="P11">
        <v>7.3726984126984097E-3</v>
      </c>
      <c r="Q11">
        <v>2.8971753358594601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1.0263599999999999</v>
      </c>
      <c r="Y11">
        <v>1.0263599999999999</v>
      </c>
      <c r="Z11">
        <v>1.0263599999999999</v>
      </c>
      <c r="AA11">
        <v>1.0263599999999999</v>
      </c>
      <c r="AB11">
        <v>1.0263599999999999</v>
      </c>
      <c r="AD11" t="s">
        <v>38</v>
      </c>
      <c r="AE11" t="s">
        <v>39</v>
      </c>
    </row>
    <row r="12" spans="1:31" x14ac:dyDescent="0.3">
      <c r="A12" s="1">
        <v>44753</v>
      </c>
      <c r="B12">
        <v>1.01762</v>
      </c>
      <c r="C12">
        <v>1.01831</v>
      </c>
      <c r="D12">
        <v>1.0033300000000001</v>
      </c>
      <c r="E12">
        <v>1.0039100000000001</v>
      </c>
      <c r="F12">
        <v>-1.4419999999999799E-2</v>
      </c>
      <c r="G12">
        <v>1.4419999999999799E-2</v>
      </c>
      <c r="H12">
        <v>4.8968821924321899E-3</v>
      </c>
      <c r="I12">
        <v>3.7429365079364998E-3</v>
      </c>
      <c r="J12">
        <v>2.9447308375694599</v>
      </c>
      <c r="K12">
        <v>-1.41604391503735E-2</v>
      </c>
      <c r="L12">
        <v>1.41604391503735E-2</v>
      </c>
      <c r="M12">
        <v>4.3495303628059197E-3</v>
      </c>
      <c r="N12">
        <v>3.2556248535390102</v>
      </c>
      <c r="O12">
        <v>1.49799999999999E-2</v>
      </c>
      <c r="P12">
        <v>7.4135846560846501E-3</v>
      </c>
      <c r="Q12">
        <v>2.0206149514601202</v>
      </c>
      <c r="R12">
        <v>1</v>
      </c>
      <c r="S12">
        <v>0</v>
      </c>
      <c r="T12">
        <v>1</v>
      </c>
      <c r="U12">
        <v>1</v>
      </c>
      <c r="V12">
        <v>1</v>
      </c>
      <c r="W12">
        <v>0</v>
      </c>
      <c r="X12">
        <v>1.0039100000000001</v>
      </c>
      <c r="Z12">
        <v>1.0039100000000001</v>
      </c>
      <c r="AA12">
        <v>1.0039100000000001</v>
      </c>
      <c r="AB12">
        <v>1.0039100000000001</v>
      </c>
      <c r="AD12" t="s">
        <v>40</v>
      </c>
      <c r="AE12" t="s">
        <v>33</v>
      </c>
    </row>
    <row r="13" spans="1:31" x14ac:dyDescent="0.3">
      <c r="A13" s="1">
        <v>44817</v>
      </c>
      <c r="B13">
        <v>1.01213</v>
      </c>
      <c r="C13">
        <v>1.0186999999999999</v>
      </c>
      <c r="D13">
        <v>0.99663000000000002</v>
      </c>
      <c r="E13">
        <v>0.99675000000000002</v>
      </c>
      <c r="F13">
        <v>-1.549E-2</v>
      </c>
      <c r="G13">
        <v>1.549E-2</v>
      </c>
      <c r="H13">
        <v>5.0410617250722803E-3</v>
      </c>
      <c r="I13">
        <v>3.8549338624338601E-3</v>
      </c>
      <c r="J13">
        <v>3.0727653904650101</v>
      </c>
      <c r="K13">
        <v>-1.53026950130403E-2</v>
      </c>
      <c r="L13">
        <v>1.53026950130403E-2</v>
      </c>
      <c r="M13">
        <v>4.5193108732096204E-3</v>
      </c>
      <c r="N13">
        <v>3.3860682396854802</v>
      </c>
      <c r="O13">
        <v>2.2069999999999899E-2</v>
      </c>
      <c r="P13">
        <v>7.7212433862433802E-3</v>
      </c>
      <c r="Q13">
        <v>2.8583479235120399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0.99675000000000002</v>
      </c>
      <c r="Y13">
        <v>0.99675000000000002</v>
      </c>
      <c r="Z13">
        <v>0.99675000000000002</v>
      </c>
      <c r="AA13">
        <v>0.99675000000000002</v>
      </c>
      <c r="AB13">
        <v>0.99675000000000002</v>
      </c>
      <c r="AD13" t="s">
        <v>41</v>
      </c>
      <c r="AE13" t="s">
        <v>35</v>
      </c>
    </row>
    <row r="14" spans="1:31" x14ac:dyDescent="0.3">
      <c r="A14" s="1">
        <v>44827</v>
      </c>
      <c r="B14">
        <v>0.98329</v>
      </c>
      <c r="C14">
        <v>0.98514999999999997</v>
      </c>
      <c r="D14">
        <v>0.96675</v>
      </c>
      <c r="E14">
        <v>0.96875999999999995</v>
      </c>
      <c r="F14">
        <v>-1.455E-2</v>
      </c>
      <c r="G14">
        <v>1.455E-2</v>
      </c>
      <c r="H14">
        <v>5.0849953654456496E-3</v>
      </c>
      <c r="I14">
        <v>3.8800661375661301E-3</v>
      </c>
      <c r="J14">
        <v>2.8613595400445102</v>
      </c>
      <c r="K14">
        <v>-1.47969612838271E-2</v>
      </c>
      <c r="L14">
        <v>1.47969612838271E-2</v>
      </c>
      <c r="M14">
        <v>4.57157690066689E-3</v>
      </c>
      <c r="N14">
        <v>3.2367302585828801</v>
      </c>
      <c r="O14">
        <v>1.8399999999999899E-2</v>
      </c>
      <c r="P14">
        <v>7.7759259259259196E-3</v>
      </c>
      <c r="Q14">
        <v>2.36627768516313</v>
      </c>
      <c r="R14">
        <v>1</v>
      </c>
      <c r="S14">
        <v>0</v>
      </c>
      <c r="T14">
        <v>1</v>
      </c>
      <c r="U14">
        <v>1</v>
      </c>
      <c r="V14">
        <v>1</v>
      </c>
      <c r="W14">
        <v>0</v>
      </c>
      <c r="X14">
        <v>0.96875999999999995</v>
      </c>
      <c r="Z14">
        <v>0.96875999999999995</v>
      </c>
      <c r="AA14">
        <v>0.96875999999999995</v>
      </c>
      <c r="AB14">
        <v>0.96875999999999995</v>
      </c>
      <c r="AD14" t="s">
        <v>42</v>
      </c>
      <c r="AE14" t="s">
        <v>39</v>
      </c>
    </row>
    <row r="15" spans="1:31" x14ac:dyDescent="0.3">
      <c r="A15" s="1">
        <v>44832</v>
      </c>
      <c r="B15">
        <v>0.95889000000000002</v>
      </c>
      <c r="C15">
        <v>0.97506000000000004</v>
      </c>
      <c r="D15">
        <v>0.95355000000000001</v>
      </c>
      <c r="E15">
        <v>0.97346999999999995</v>
      </c>
      <c r="F15">
        <v>1.42899999999999E-2</v>
      </c>
      <c r="G15">
        <v>1.42899999999999E-2</v>
      </c>
      <c r="H15">
        <v>5.1189862907349004E-3</v>
      </c>
      <c r="I15">
        <v>3.9045238095238E-3</v>
      </c>
      <c r="J15">
        <v>2.79156832786679</v>
      </c>
      <c r="K15">
        <v>1.48981421630975E-2</v>
      </c>
      <c r="L15">
        <v>1.48981421630975E-2</v>
      </c>
      <c r="M15">
        <v>4.6128058639423103E-3</v>
      </c>
      <c r="N15">
        <v>3.22973535035461</v>
      </c>
      <c r="O15">
        <v>2.1510000000000001E-2</v>
      </c>
      <c r="P15">
        <v>7.8228835978835908E-3</v>
      </c>
      <c r="Q15">
        <v>2.7496254713312198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0.97346999999999995</v>
      </c>
      <c r="Z15">
        <v>0.97346999999999995</v>
      </c>
      <c r="AA15">
        <v>0.97346999999999995</v>
      </c>
      <c r="AB15">
        <v>0.97346999999999995</v>
      </c>
      <c r="AD15" t="s">
        <v>43</v>
      </c>
      <c r="AE15" t="s">
        <v>33</v>
      </c>
    </row>
    <row r="16" spans="1:31" x14ac:dyDescent="0.3">
      <c r="A16" s="1">
        <v>44838</v>
      </c>
      <c r="B16">
        <v>0.98236000000000001</v>
      </c>
      <c r="C16">
        <v>0.99990999999999997</v>
      </c>
      <c r="D16">
        <v>0.98057000000000005</v>
      </c>
      <c r="E16">
        <v>0.99856</v>
      </c>
      <c r="F16">
        <v>1.6199999999999899E-2</v>
      </c>
      <c r="G16">
        <v>1.6199999999999899E-2</v>
      </c>
      <c r="H16">
        <v>5.16038116320935E-3</v>
      </c>
      <c r="I16">
        <v>3.9328306878306796E-3</v>
      </c>
      <c r="J16">
        <v>3.13930298705393</v>
      </c>
      <c r="K16">
        <v>1.6490899466590599E-2</v>
      </c>
      <c r="L16">
        <v>1.6490899466590599E-2</v>
      </c>
      <c r="M16">
        <v>4.6606697351565902E-3</v>
      </c>
      <c r="N16">
        <v>3.5383111019851201</v>
      </c>
      <c r="O16">
        <v>1.9339999999999899E-2</v>
      </c>
      <c r="P16">
        <v>7.8834656084656E-3</v>
      </c>
      <c r="Q16">
        <v>2.45323579254684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0.99856</v>
      </c>
      <c r="Y16">
        <v>0.99856</v>
      </c>
      <c r="Z16">
        <v>0.99856</v>
      </c>
      <c r="AA16">
        <v>0.99856</v>
      </c>
      <c r="AB16">
        <v>0.99856</v>
      </c>
      <c r="AD16" t="s">
        <v>36</v>
      </c>
      <c r="AE16" t="s">
        <v>35</v>
      </c>
    </row>
    <row r="17" spans="1:31" x14ac:dyDescent="0.3">
      <c r="A17" s="1">
        <v>44869</v>
      </c>
      <c r="B17">
        <v>0.97479000000000005</v>
      </c>
      <c r="C17">
        <v>0.99661999999999995</v>
      </c>
      <c r="D17">
        <v>0.97419</v>
      </c>
      <c r="E17">
        <v>0.99582000000000004</v>
      </c>
      <c r="F17">
        <v>2.0959999999999999E-2</v>
      </c>
      <c r="G17">
        <v>2.0959999999999999E-2</v>
      </c>
      <c r="H17">
        <v>5.3342796077905704E-3</v>
      </c>
      <c r="I17">
        <v>4.0682539682539596E-3</v>
      </c>
      <c r="J17">
        <v>3.9293028377043702</v>
      </c>
      <c r="K17">
        <v>2.15005231520424E-2</v>
      </c>
      <c r="L17">
        <v>2.15005231520424E-2</v>
      </c>
      <c r="M17">
        <v>4.8631219006940504E-3</v>
      </c>
      <c r="N17">
        <v>4.4211359680237301</v>
      </c>
      <c r="O17">
        <v>2.2429999999999901E-2</v>
      </c>
      <c r="P17">
        <v>8.1063359788359698E-3</v>
      </c>
      <c r="Q17">
        <v>2.76697142316333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0.99582000000000004</v>
      </c>
      <c r="Y17">
        <v>0.99582000000000004</v>
      </c>
      <c r="Z17">
        <v>0.99582000000000004</v>
      </c>
      <c r="AA17">
        <v>0.99582000000000004</v>
      </c>
      <c r="AB17">
        <v>0.99582000000000004</v>
      </c>
      <c r="AD17" t="s">
        <v>34</v>
      </c>
      <c r="AE17" t="s">
        <v>35</v>
      </c>
    </row>
    <row r="18" spans="1:31" x14ac:dyDescent="0.3">
      <c r="A18" s="1">
        <v>44875</v>
      </c>
      <c r="B18">
        <v>1.00101</v>
      </c>
      <c r="C18">
        <v>1.0221499999999999</v>
      </c>
      <c r="D18">
        <v>0.99351999999999996</v>
      </c>
      <c r="E18">
        <v>1.02064</v>
      </c>
      <c r="F18">
        <v>1.9400000000000001E-2</v>
      </c>
      <c r="G18">
        <v>1.9400000000000001E-2</v>
      </c>
      <c r="H18">
        <v>5.39141086364221E-3</v>
      </c>
      <c r="I18">
        <v>4.1077513227513202E-3</v>
      </c>
      <c r="J18">
        <v>3.5983160049676099</v>
      </c>
      <c r="K18">
        <v>1.9375973792497302E-2</v>
      </c>
      <c r="L18">
        <v>1.9375973792497302E-2</v>
      </c>
      <c r="M18">
        <v>4.9259840314263802E-3</v>
      </c>
      <c r="N18">
        <v>3.9334219658212701</v>
      </c>
      <c r="O18">
        <v>2.8629999999999899E-2</v>
      </c>
      <c r="P18">
        <v>8.1710185185185098E-3</v>
      </c>
      <c r="Q18">
        <v>3.5038471562772502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1.02064</v>
      </c>
      <c r="Y18">
        <v>1.02064</v>
      </c>
      <c r="Z18">
        <v>1.02064</v>
      </c>
      <c r="AA18">
        <v>1.02064</v>
      </c>
      <c r="AB18">
        <v>1.02064</v>
      </c>
      <c r="AC18">
        <v>1.02064</v>
      </c>
      <c r="AD18" t="s">
        <v>44</v>
      </c>
      <c r="AE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5"/>
  <sheetViews>
    <sheetView workbookViewId="0">
      <selection activeCell="P10" sqref="M10:P16"/>
    </sheetView>
  </sheetViews>
  <sheetFormatPr defaultRowHeight="14.4" x14ac:dyDescent="0.3"/>
  <cols>
    <col min="1" max="1" width="10.5546875" bestFit="1" customWidth="1"/>
  </cols>
  <sheetData>
    <row r="1" spans="1:5" x14ac:dyDescent="0.3">
      <c r="A1" s="1">
        <v>42439</v>
      </c>
      <c r="D1">
        <v>2016</v>
      </c>
      <c r="E1">
        <v>29</v>
      </c>
    </row>
    <row r="2" spans="1:5" x14ac:dyDescent="0.3">
      <c r="A2" s="1">
        <v>42440</v>
      </c>
      <c r="D2">
        <v>2017</v>
      </c>
      <c r="E2">
        <v>21</v>
      </c>
    </row>
    <row r="3" spans="1:5" x14ac:dyDescent="0.3">
      <c r="A3" s="1">
        <v>42445</v>
      </c>
      <c r="D3">
        <v>2018</v>
      </c>
      <c r="E3">
        <v>38</v>
      </c>
    </row>
    <row r="4" spans="1:5" x14ac:dyDescent="0.3">
      <c r="A4" s="1">
        <v>42452</v>
      </c>
      <c r="D4">
        <v>2019</v>
      </c>
      <c r="E4">
        <v>57</v>
      </c>
    </row>
    <row r="5" spans="1:5" x14ac:dyDescent="0.3">
      <c r="A5" s="1">
        <v>42489</v>
      </c>
      <c r="D5">
        <v>2020</v>
      </c>
      <c r="E5">
        <v>61</v>
      </c>
    </row>
    <row r="6" spans="1:5" x14ac:dyDescent="0.3">
      <c r="A6" s="1">
        <v>42499</v>
      </c>
      <c r="D6">
        <v>2021</v>
      </c>
      <c r="E6">
        <v>22</v>
      </c>
    </row>
    <row r="7" spans="1:5" x14ac:dyDescent="0.3">
      <c r="A7" s="1">
        <v>42521</v>
      </c>
      <c r="D7">
        <v>2022</v>
      </c>
      <c r="E7">
        <v>28</v>
      </c>
    </row>
    <row r="8" spans="1:5" x14ac:dyDescent="0.3">
      <c r="A8" s="1">
        <v>42524</v>
      </c>
    </row>
    <row r="9" spans="1:5" x14ac:dyDescent="0.3">
      <c r="A9" s="1">
        <v>42531</v>
      </c>
    </row>
    <row r="10" spans="1:5" x14ac:dyDescent="0.3">
      <c r="A10" s="1">
        <v>42537</v>
      </c>
    </row>
    <row r="11" spans="1:5" x14ac:dyDescent="0.3">
      <c r="A11" s="1">
        <v>42541</v>
      </c>
    </row>
    <row r="12" spans="1:5" x14ac:dyDescent="0.3">
      <c r="A12" s="1">
        <v>42545</v>
      </c>
    </row>
    <row r="13" spans="1:5" x14ac:dyDescent="0.3">
      <c r="A13" s="1">
        <v>42548</v>
      </c>
    </row>
    <row r="14" spans="1:5" x14ac:dyDescent="0.3">
      <c r="A14" s="1">
        <v>42551</v>
      </c>
    </row>
    <row r="15" spans="1:5" x14ac:dyDescent="0.3">
      <c r="A15" s="1">
        <v>42556</v>
      </c>
    </row>
    <row r="16" spans="1:5" x14ac:dyDescent="0.3">
      <c r="A16" s="1">
        <v>42563</v>
      </c>
    </row>
    <row r="17" spans="1:1" x14ac:dyDescent="0.3">
      <c r="A17" s="1">
        <v>42565</v>
      </c>
    </row>
    <row r="18" spans="1:1" x14ac:dyDescent="0.3">
      <c r="A18" s="1">
        <v>42566</v>
      </c>
    </row>
    <row r="19" spans="1:1" x14ac:dyDescent="0.3">
      <c r="A19" s="1">
        <v>42629</v>
      </c>
    </row>
    <row r="20" spans="1:1" x14ac:dyDescent="0.3">
      <c r="A20" s="1">
        <v>42647</v>
      </c>
    </row>
    <row r="21" spans="1:1" x14ac:dyDescent="0.3">
      <c r="A21" s="1">
        <v>42650</v>
      </c>
    </row>
    <row r="22" spans="1:1" x14ac:dyDescent="0.3">
      <c r="A22" s="1">
        <v>42654</v>
      </c>
    </row>
    <row r="23" spans="1:1" x14ac:dyDescent="0.3">
      <c r="A23" s="1">
        <v>42683</v>
      </c>
    </row>
    <row r="24" spans="1:1" x14ac:dyDescent="0.3">
      <c r="A24" s="1">
        <v>42684</v>
      </c>
    </row>
    <row r="25" spans="1:1" x14ac:dyDescent="0.3">
      <c r="A25" s="1">
        <v>42685</v>
      </c>
    </row>
    <row r="26" spans="1:1" x14ac:dyDescent="0.3">
      <c r="A26" s="1">
        <v>42697</v>
      </c>
    </row>
    <row r="27" spans="1:1" x14ac:dyDescent="0.3">
      <c r="A27" s="1">
        <v>42709</v>
      </c>
    </row>
    <row r="28" spans="1:1" x14ac:dyDescent="0.3">
      <c r="A28" s="1">
        <v>42712</v>
      </c>
    </row>
    <row r="29" spans="1:1" x14ac:dyDescent="0.3">
      <c r="A29" s="1">
        <v>42719</v>
      </c>
    </row>
    <row r="30" spans="1:1" x14ac:dyDescent="0.3">
      <c r="A30" s="1">
        <v>42740</v>
      </c>
    </row>
    <row r="31" spans="1:1" x14ac:dyDescent="0.3">
      <c r="A31" s="1">
        <v>42752</v>
      </c>
    </row>
    <row r="32" spans="1:1" x14ac:dyDescent="0.3">
      <c r="A32" s="1">
        <v>42797</v>
      </c>
    </row>
    <row r="33" spans="1:1" x14ac:dyDescent="0.3">
      <c r="A33" s="1">
        <v>42809</v>
      </c>
    </row>
    <row r="34" spans="1:1" x14ac:dyDescent="0.3">
      <c r="A34" s="1">
        <v>42843</v>
      </c>
    </row>
    <row r="35" spans="1:1" x14ac:dyDescent="0.3">
      <c r="A35" s="1">
        <v>42849</v>
      </c>
    </row>
    <row r="36" spans="1:1" x14ac:dyDescent="0.3">
      <c r="A36" s="1">
        <v>42872</v>
      </c>
    </row>
    <row r="37" spans="1:1" x14ac:dyDescent="0.3">
      <c r="A37" s="1">
        <v>42913</v>
      </c>
    </row>
    <row r="38" spans="1:1" x14ac:dyDescent="0.3">
      <c r="A38" s="1">
        <v>42919</v>
      </c>
    </row>
    <row r="39" spans="1:1" x14ac:dyDescent="0.3">
      <c r="A39" s="1">
        <v>42930</v>
      </c>
    </row>
    <row r="40" spans="1:1" x14ac:dyDescent="0.3">
      <c r="A40" s="1">
        <v>42936</v>
      </c>
    </row>
    <row r="41" spans="1:1" x14ac:dyDescent="0.3">
      <c r="A41" s="1">
        <v>42972</v>
      </c>
    </row>
    <row r="42" spans="1:1" x14ac:dyDescent="0.3">
      <c r="A42" s="1">
        <v>42975</v>
      </c>
    </row>
    <row r="43" spans="1:1" x14ac:dyDescent="0.3">
      <c r="A43" s="1">
        <v>42989</v>
      </c>
    </row>
    <row r="44" spans="1:1" x14ac:dyDescent="0.3">
      <c r="A44" s="1">
        <v>42992</v>
      </c>
    </row>
    <row r="45" spans="1:1" x14ac:dyDescent="0.3">
      <c r="A45" s="1">
        <v>42993</v>
      </c>
    </row>
    <row r="46" spans="1:1" x14ac:dyDescent="0.3">
      <c r="A46" s="1">
        <v>42998</v>
      </c>
    </row>
    <row r="47" spans="1:1" x14ac:dyDescent="0.3">
      <c r="A47" s="1">
        <v>43034</v>
      </c>
    </row>
    <row r="48" spans="1:1" x14ac:dyDescent="0.3">
      <c r="A48" s="1">
        <v>43041</v>
      </c>
    </row>
    <row r="49" spans="1:1" x14ac:dyDescent="0.3">
      <c r="A49" s="1">
        <v>43053</v>
      </c>
    </row>
    <row r="50" spans="1:1" x14ac:dyDescent="0.3">
      <c r="A50" s="1">
        <v>43059</v>
      </c>
    </row>
    <row r="51" spans="1:1" x14ac:dyDescent="0.3">
      <c r="A51" s="1">
        <v>43112</v>
      </c>
    </row>
    <row r="52" spans="1:1" x14ac:dyDescent="0.3">
      <c r="A52" s="1">
        <v>43124</v>
      </c>
    </row>
    <row r="53" spans="1:1" x14ac:dyDescent="0.3">
      <c r="A53" s="1">
        <v>43125</v>
      </c>
    </row>
    <row r="54" spans="1:1" x14ac:dyDescent="0.3">
      <c r="A54" s="1">
        <v>43133</v>
      </c>
    </row>
    <row r="55" spans="1:1" x14ac:dyDescent="0.3">
      <c r="A55" s="1">
        <v>43136</v>
      </c>
    </row>
    <row r="56" spans="1:1" x14ac:dyDescent="0.3">
      <c r="A56" s="1">
        <v>43137</v>
      </c>
    </row>
    <row r="57" spans="1:1" x14ac:dyDescent="0.3">
      <c r="A57" s="1">
        <v>43138</v>
      </c>
    </row>
    <row r="58" spans="1:1" x14ac:dyDescent="0.3">
      <c r="A58" s="1">
        <v>43139</v>
      </c>
    </row>
    <row r="59" spans="1:1" x14ac:dyDescent="0.3">
      <c r="A59" s="1">
        <v>43140</v>
      </c>
    </row>
    <row r="60" spans="1:1" x14ac:dyDescent="0.3">
      <c r="A60" s="1">
        <v>43145</v>
      </c>
    </row>
    <row r="61" spans="1:1" x14ac:dyDescent="0.3">
      <c r="A61" s="1">
        <v>43147</v>
      </c>
    </row>
    <row r="62" spans="1:1" x14ac:dyDescent="0.3">
      <c r="A62" s="1">
        <v>43151</v>
      </c>
    </row>
    <row r="63" spans="1:1" x14ac:dyDescent="0.3">
      <c r="A63" s="1">
        <v>43159</v>
      </c>
    </row>
    <row r="64" spans="1:1" x14ac:dyDescent="0.3">
      <c r="A64" s="1">
        <v>43180</v>
      </c>
    </row>
    <row r="65" spans="1:1" x14ac:dyDescent="0.3">
      <c r="A65" s="1">
        <v>43182</v>
      </c>
    </row>
    <row r="66" spans="1:1" x14ac:dyDescent="0.3">
      <c r="A66" s="1">
        <v>43187</v>
      </c>
    </row>
    <row r="67" spans="1:1" x14ac:dyDescent="0.3">
      <c r="A67" s="1">
        <v>43201</v>
      </c>
    </row>
    <row r="68" spans="1:1" x14ac:dyDescent="0.3">
      <c r="A68" s="1">
        <v>43202</v>
      </c>
    </row>
    <row r="69" spans="1:1" x14ac:dyDescent="0.3">
      <c r="A69" s="1">
        <v>43221</v>
      </c>
    </row>
    <row r="70" spans="1:1" x14ac:dyDescent="0.3">
      <c r="A70" s="1">
        <v>43235</v>
      </c>
    </row>
    <row r="71" spans="1:1" x14ac:dyDescent="0.3">
      <c r="A71" s="1">
        <v>43250</v>
      </c>
    </row>
    <row r="72" spans="1:1" x14ac:dyDescent="0.3">
      <c r="A72" s="1">
        <v>43265</v>
      </c>
    </row>
    <row r="73" spans="1:1" x14ac:dyDescent="0.3">
      <c r="A73" s="1">
        <v>43266</v>
      </c>
    </row>
    <row r="74" spans="1:1" x14ac:dyDescent="0.3">
      <c r="A74" s="1">
        <v>43280</v>
      </c>
    </row>
    <row r="75" spans="1:1" x14ac:dyDescent="0.3">
      <c r="A75" s="1">
        <v>43322</v>
      </c>
    </row>
    <row r="76" spans="1:1" x14ac:dyDescent="0.3">
      <c r="A76" s="1">
        <v>43325</v>
      </c>
    </row>
    <row r="77" spans="1:1" x14ac:dyDescent="0.3">
      <c r="A77" s="1">
        <v>43327</v>
      </c>
    </row>
    <row r="78" spans="1:1" x14ac:dyDescent="0.3">
      <c r="A78" s="1">
        <v>43336</v>
      </c>
    </row>
    <row r="79" spans="1:1" x14ac:dyDescent="0.3">
      <c r="A79" s="1">
        <v>43341</v>
      </c>
    </row>
    <row r="80" spans="1:1" x14ac:dyDescent="0.3">
      <c r="A80" s="1">
        <v>43364</v>
      </c>
    </row>
    <row r="81" spans="1:1" x14ac:dyDescent="0.3">
      <c r="A81" s="1">
        <v>43381</v>
      </c>
    </row>
    <row r="82" spans="1:1" x14ac:dyDescent="0.3">
      <c r="A82" s="1">
        <v>43384</v>
      </c>
    </row>
    <row r="83" spans="1:1" x14ac:dyDescent="0.3">
      <c r="A83" s="1">
        <v>43405</v>
      </c>
    </row>
    <row r="84" spans="1:1" x14ac:dyDescent="0.3">
      <c r="A84" s="1">
        <v>43416</v>
      </c>
    </row>
    <row r="85" spans="1:1" x14ac:dyDescent="0.3">
      <c r="A85" s="1">
        <v>43419</v>
      </c>
    </row>
    <row r="86" spans="1:1" x14ac:dyDescent="0.3">
      <c r="A86" s="1">
        <v>43444</v>
      </c>
    </row>
    <row r="87" spans="1:1" x14ac:dyDescent="0.3">
      <c r="A87" s="1">
        <v>43446</v>
      </c>
    </row>
    <row r="88" spans="1:1" x14ac:dyDescent="0.3">
      <c r="A88" s="1">
        <v>43454</v>
      </c>
    </row>
    <row r="89" spans="1:1" x14ac:dyDescent="0.3">
      <c r="A89" s="1">
        <v>43467</v>
      </c>
    </row>
    <row r="90" spans="1:1" x14ac:dyDescent="0.3">
      <c r="A90" s="1">
        <v>43468</v>
      </c>
    </row>
    <row r="91" spans="1:1" x14ac:dyDescent="0.3">
      <c r="A91" s="1">
        <v>43480</v>
      </c>
    </row>
    <row r="92" spans="1:1" x14ac:dyDescent="0.3">
      <c r="A92" s="1">
        <v>43490</v>
      </c>
    </row>
    <row r="93" spans="1:1" x14ac:dyDescent="0.3">
      <c r="A93" s="1">
        <v>43515</v>
      </c>
    </row>
    <row r="94" spans="1:1" x14ac:dyDescent="0.3">
      <c r="A94" s="1">
        <v>43522</v>
      </c>
    </row>
    <row r="95" spans="1:1" x14ac:dyDescent="0.3">
      <c r="A95" s="1">
        <v>43525</v>
      </c>
    </row>
    <row r="96" spans="1:1" x14ac:dyDescent="0.3">
      <c r="A96" s="1">
        <v>43531</v>
      </c>
    </row>
    <row r="97" spans="1:1" x14ac:dyDescent="0.3">
      <c r="A97" s="1">
        <v>43535</v>
      </c>
    </row>
    <row r="98" spans="1:1" x14ac:dyDescent="0.3">
      <c r="A98" s="1">
        <v>43536</v>
      </c>
    </row>
    <row r="99" spans="1:1" x14ac:dyDescent="0.3">
      <c r="A99" s="1">
        <v>43537</v>
      </c>
    </row>
    <row r="100" spans="1:1" x14ac:dyDescent="0.3">
      <c r="A100" s="1">
        <v>43545</v>
      </c>
    </row>
    <row r="101" spans="1:1" x14ac:dyDescent="0.3">
      <c r="A101" s="1">
        <v>43552</v>
      </c>
    </row>
    <row r="102" spans="1:1" x14ac:dyDescent="0.3">
      <c r="A102" s="1">
        <v>43566</v>
      </c>
    </row>
    <row r="103" spans="1:1" x14ac:dyDescent="0.3">
      <c r="A103" s="1">
        <v>43588</v>
      </c>
    </row>
    <row r="104" spans="1:1" x14ac:dyDescent="0.3">
      <c r="A104" s="1">
        <v>43616</v>
      </c>
    </row>
    <row r="105" spans="1:1" x14ac:dyDescent="0.3">
      <c r="A105" s="1">
        <v>43619</v>
      </c>
    </row>
    <row r="106" spans="1:1" x14ac:dyDescent="0.3">
      <c r="A106" s="1">
        <v>43636</v>
      </c>
    </row>
    <row r="107" spans="1:1" x14ac:dyDescent="0.3">
      <c r="A107" s="1">
        <v>43637</v>
      </c>
    </row>
    <row r="108" spans="1:1" x14ac:dyDescent="0.3">
      <c r="A108" s="1">
        <v>43640</v>
      </c>
    </row>
    <row r="109" spans="1:1" x14ac:dyDescent="0.3">
      <c r="A109" s="1">
        <v>43641</v>
      </c>
    </row>
    <row r="110" spans="1:1" x14ac:dyDescent="0.3">
      <c r="A110" s="1">
        <v>43647</v>
      </c>
    </row>
    <row r="111" spans="1:1" x14ac:dyDescent="0.3">
      <c r="A111" s="1">
        <v>43648</v>
      </c>
    </row>
    <row r="112" spans="1:1" x14ac:dyDescent="0.3">
      <c r="A112" s="1">
        <v>43649</v>
      </c>
    </row>
    <row r="113" spans="1:1" x14ac:dyDescent="0.3">
      <c r="A113" s="1">
        <v>43651</v>
      </c>
    </row>
    <row r="114" spans="1:1" x14ac:dyDescent="0.3">
      <c r="A114" s="1">
        <v>43656</v>
      </c>
    </row>
    <row r="115" spans="1:1" x14ac:dyDescent="0.3">
      <c r="A115" s="1">
        <v>43663</v>
      </c>
    </row>
    <row r="116" spans="1:1" x14ac:dyDescent="0.3">
      <c r="A116" s="1">
        <v>43664</v>
      </c>
    </row>
    <row r="117" spans="1:1" x14ac:dyDescent="0.3">
      <c r="A117" s="1">
        <v>43665</v>
      </c>
    </row>
    <row r="118" spans="1:1" x14ac:dyDescent="0.3">
      <c r="A118" s="1">
        <v>43675</v>
      </c>
    </row>
    <row r="119" spans="1:1" x14ac:dyDescent="0.3">
      <c r="A119" s="1">
        <v>43678</v>
      </c>
    </row>
    <row r="120" spans="1:1" x14ac:dyDescent="0.3">
      <c r="A120" s="1">
        <v>43682</v>
      </c>
    </row>
    <row r="121" spans="1:1" x14ac:dyDescent="0.3">
      <c r="A121" s="1">
        <v>43684</v>
      </c>
    </row>
    <row r="122" spans="1:1" x14ac:dyDescent="0.3">
      <c r="A122" s="1">
        <v>43689</v>
      </c>
    </row>
    <row r="123" spans="1:1" x14ac:dyDescent="0.3">
      <c r="A123" s="1">
        <v>43690</v>
      </c>
    </row>
    <row r="124" spans="1:1" x14ac:dyDescent="0.3">
      <c r="A124" s="1">
        <v>43691</v>
      </c>
    </row>
    <row r="125" spans="1:1" x14ac:dyDescent="0.3">
      <c r="A125" s="1">
        <v>43699</v>
      </c>
    </row>
    <row r="126" spans="1:1" x14ac:dyDescent="0.3">
      <c r="A126" s="1">
        <v>43700</v>
      </c>
    </row>
    <row r="127" spans="1:1" x14ac:dyDescent="0.3">
      <c r="A127" s="1">
        <v>43703</v>
      </c>
    </row>
    <row r="128" spans="1:1" x14ac:dyDescent="0.3">
      <c r="A128" s="1">
        <v>43706</v>
      </c>
    </row>
    <row r="129" spans="1:1" x14ac:dyDescent="0.3">
      <c r="A129" s="1">
        <v>43711</v>
      </c>
    </row>
    <row r="130" spans="1:1" x14ac:dyDescent="0.3">
      <c r="A130" s="1">
        <v>43713</v>
      </c>
    </row>
    <row r="131" spans="1:1" x14ac:dyDescent="0.3">
      <c r="A131" s="1">
        <v>43720</v>
      </c>
    </row>
    <row r="132" spans="1:1" x14ac:dyDescent="0.3">
      <c r="A132" s="1">
        <v>43721</v>
      </c>
    </row>
    <row r="133" spans="1:1" x14ac:dyDescent="0.3">
      <c r="A133" s="1">
        <v>43733</v>
      </c>
    </row>
    <row r="134" spans="1:1" x14ac:dyDescent="0.3">
      <c r="A134" s="1">
        <v>43738</v>
      </c>
    </row>
    <row r="135" spans="1:1" x14ac:dyDescent="0.3">
      <c r="A135" s="1">
        <v>43740</v>
      </c>
    </row>
    <row r="136" spans="1:1" x14ac:dyDescent="0.3">
      <c r="A136" s="1">
        <v>43748</v>
      </c>
    </row>
    <row r="137" spans="1:1" x14ac:dyDescent="0.3">
      <c r="A137" s="1">
        <v>43749</v>
      </c>
    </row>
    <row r="138" spans="1:1" x14ac:dyDescent="0.3">
      <c r="A138" s="1">
        <v>43753</v>
      </c>
    </row>
    <row r="139" spans="1:1" x14ac:dyDescent="0.3">
      <c r="A139" s="1">
        <v>43754</v>
      </c>
    </row>
    <row r="140" spans="1:1" x14ac:dyDescent="0.3">
      <c r="A140" s="1">
        <v>43755</v>
      </c>
    </row>
    <row r="141" spans="1:1" x14ac:dyDescent="0.3">
      <c r="A141" s="1">
        <v>43774</v>
      </c>
    </row>
    <row r="142" spans="1:1" x14ac:dyDescent="0.3">
      <c r="A142" s="1">
        <v>43776</v>
      </c>
    </row>
    <row r="143" spans="1:1" x14ac:dyDescent="0.3">
      <c r="A143" s="1">
        <v>43812</v>
      </c>
    </row>
    <row r="144" spans="1:1" x14ac:dyDescent="0.3">
      <c r="A144" s="1">
        <v>43816</v>
      </c>
    </row>
    <row r="145" spans="1:1" x14ac:dyDescent="0.3">
      <c r="A145" s="1">
        <v>43826</v>
      </c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</sheetData>
  <sortState xmlns:xlrd2="http://schemas.microsoft.com/office/spreadsheetml/2017/richdata2" ref="A1:A511">
    <sortCondition ref="A1:A5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B5238"/>
  <sheetViews>
    <sheetView topLeftCell="I1" workbookViewId="0">
      <selection activeCell="Z1" sqref="Z1:AB1388"/>
    </sheetView>
  </sheetViews>
  <sheetFormatPr defaultColWidth="12.6640625" defaultRowHeight="15.75" customHeight="1" x14ac:dyDescent="0.3"/>
  <cols>
    <col min="1" max="4" width="12.6640625" style="3"/>
    <col min="5" max="5" width="4.5546875" style="3" customWidth="1"/>
    <col min="6" max="9" width="12.6640625" style="3"/>
    <col min="10" max="10" width="3.5546875" style="3" customWidth="1"/>
    <col min="11" max="14" width="12.6640625" style="3"/>
    <col min="15" max="15" width="3.5546875" style="3" customWidth="1"/>
    <col min="16" max="19" width="12.6640625" style="3"/>
    <col min="20" max="20" width="4" style="3" customWidth="1"/>
    <col min="21" max="16384" width="12.6640625" style="3"/>
  </cols>
  <sheetData>
    <row r="1" spans="1:28" ht="15.75" customHeight="1" thickBot="1" x14ac:dyDescent="0.35">
      <c r="A1" s="2" t="s">
        <v>0</v>
      </c>
      <c r="B1" s="2" t="s">
        <v>49</v>
      </c>
      <c r="C1" s="2" t="s">
        <v>50</v>
      </c>
      <c r="D1" s="2" t="s">
        <v>51</v>
      </c>
      <c r="F1" s="2" t="s">
        <v>0</v>
      </c>
      <c r="G1" s="2" t="s">
        <v>49</v>
      </c>
      <c r="H1" s="2" t="s">
        <v>50</v>
      </c>
      <c r="I1" s="2" t="s">
        <v>51</v>
      </c>
      <c r="K1" s="2" t="s">
        <v>0</v>
      </c>
      <c r="L1" s="2" t="s">
        <v>49</v>
      </c>
      <c r="M1" s="2" t="s">
        <v>50</v>
      </c>
      <c r="N1" s="2" t="s">
        <v>51</v>
      </c>
      <c r="P1" s="2" t="s">
        <v>0</v>
      </c>
      <c r="Q1" s="2" t="s">
        <v>49</v>
      </c>
      <c r="R1" s="2" t="s">
        <v>50</v>
      </c>
      <c r="S1" s="2" t="s">
        <v>51</v>
      </c>
      <c r="U1" s="2" t="s">
        <v>0</v>
      </c>
      <c r="V1" s="2" t="s">
        <v>49</v>
      </c>
      <c r="W1" s="2" t="s">
        <v>50</v>
      </c>
      <c r="X1" s="2" t="s">
        <v>51</v>
      </c>
      <c r="Z1" s="11" t="s">
        <v>0</v>
      </c>
      <c r="AA1" s="11" t="s">
        <v>49</v>
      </c>
      <c r="AB1" s="11" t="s">
        <v>50</v>
      </c>
    </row>
    <row r="2" spans="1:28" ht="15.75" hidden="1" customHeight="1" x14ac:dyDescent="0.3">
      <c r="A2" s="4">
        <v>43467</v>
      </c>
      <c r="B2" s="2">
        <v>682.99</v>
      </c>
      <c r="C2" s="2">
        <v>-171686.27</v>
      </c>
      <c r="D2" s="2" t="s">
        <v>52</v>
      </c>
      <c r="F2" s="4">
        <v>43467</v>
      </c>
      <c r="G2" s="2">
        <v>2788</v>
      </c>
      <c r="H2" s="2">
        <v>-88990.06</v>
      </c>
      <c r="I2" s="2" t="s">
        <v>53</v>
      </c>
      <c r="K2" s="4">
        <v>43467</v>
      </c>
      <c r="L2" s="2">
        <v>868.26</v>
      </c>
      <c r="M2" s="2">
        <v>-177089.27</v>
      </c>
      <c r="N2" s="2" t="s">
        <v>55</v>
      </c>
      <c r="P2" s="4">
        <v>43467</v>
      </c>
      <c r="Q2" s="2">
        <v>682.99</v>
      </c>
      <c r="R2" s="2">
        <v>-171686.27</v>
      </c>
      <c r="S2" s="2" t="s">
        <v>52</v>
      </c>
      <c r="U2" s="4">
        <v>43467</v>
      </c>
      <c r="V2" s="2">
        <v>188.54</v>
      </c>
      <c r="W2" s="2">
        <v>-32385.360000000001</v>
      </c>
      <c r="X2" s="2" t="s">
        <v>54</v>
      </c>
      <c r="Z2" s="12">
        <v>43467</v>
      </c>
      <c r="AA2" s="10">
        <v>6217.48</v>
      </c>
      <c r="AB2" s="10">
        <v>-1194582.97</v>
      </c>
    </row>
    <row r="3" spans="1:28" ht="15.75" hidden="1" customHeight="1" x14ac:dyDescent="0.3">
      <c r="A3" s="4">
        <v>43467</v>
      </c>
      <c r="B3" s="2">
        <v>2788</v>
      </c>
      <c r="C3" s="2">
        <v>-88990.06</v>
      </c>
      <c r="D3" s="2" t="s">
        <v>53</v>
      </c>
      <c r="F3" s="4">
        <v>43468</v>
      </c>
      <c r="G3" s="2">
        <v>2344.11</v>
      </c>
      <c r="H3" s="2">
        <v>15566.54</v>
      </c>
      <c r="I3" s="2" t="s">
        <v>53</v>
      </c>
      <c r="K3" s="4">
        <v>43468</v>
      </c>
      <c r="L3" s="2">
        <v>529.26</v>
      </c>
      <c r="M3" s="2">
        <v>-4069.79</v>
      </c>
      <c r="N3" s="2" t="s">
        <v>55</v>
      </c>
      <c r="P3" s="4">
        <v>43468</v>
      </c>
      <c r="Q3" s="2">
        <v>552.84</v>
      </c>
      <c r="R3" s="2">
        <v>-7799.89</v>
      </c>
      <c r="S3" s="2" t="s">
        <v>52</v>
      </c>
      <c r="U3" s="4">
        <v>43468</v>
      </c>
      <c r="V3" s="2">
        <v>166.34</v>
      </c>
      <c r="W3" s="2">
        <v>-5423.87</v>
      </c>
      <c r="X3" s="2" t="s">
        <v>54</v>
      </c>
      <c r="Z3" s="12">
        <v>43468</v>
      </c>
      <c r="AA3" s="10">
        <v>5203.97</v>
      </c>
      <c r="AB3" s="10">
        <v>7132.23</v>
      </c>
    </row>
    <row r="4" spans="1:28" ht="15.75" customHeight="1" thickBot="1" x14ac:dyDescent="0.35">
      <c r="A4" s="4">
        <v>43467</v>
      </c>
      <c r="B4" s="2">
        <v>188.54</v>
      </c>
      <c r="C4" s="2">
        <v>-32385.360000000001</v>
      </c>
      <c r="D4" s="2" t="s">
        <v>54</v>
      </c>
      <c r="F4" s="4">
        <v>43469</v>
      </c>
      <c r="G4" s="2">
        <v>2799.89</v>
      </c>
      <c r="H4" s="2">
        <v>-370.75</v>
      </c>
      <c r="I4" s="2" t="s">
        <v>53</v>
      </c>
      <c r="K4" s="4">
        <v>43469</v>
      </c>
      <c r="L4" s="2">
        <v>647.72</v>
      </c>
      <c r="M4" s="2">
        <v>-7253.08</v>
      </c>
      <c r="N4" s="2" t="s">
        <v>55</v>
      </c>
      <c r="P4" s="4">
        <v>43469</v>
      </c>
      <c r="Q4" s="2">
        <v>517.11</v>
      </c>
      <c r="R4" s="2">
        <v>-1164.99</v>
      </c>
      <c r="S4" s="2" t="s">
        <v>52</v>
      </c>
      <c r="U4" s="4">
        <v>43469</v>
      </c>
      <c r="V4" s="2">
        <v>317.16000000000003</v>
      </c>
      <c r="W4" s="2">
        <v>-3172.75</v>
      </c>
      <c r="X4" s="2" t="s">
        <v>54</v>
      </c>
      <c r="Z4" s="12">
        <v>43469</v>
      </c>
      <c r="AA4" s="10">
        <v>6024.65</v>
      </c>
      <c r="AB4" s="10">
        <v>-90083.02</v>
      </c>
    </row>
    <row r="5" spans="1:28" ht="15.75" hidden="1" customHeight="1" x14ac:dyDescent="0.3">
      <c r="A5" s="4">
        <v>43467</v>
      </c>
      <c r="B5" s="2">
        <v>868.26</v>
      </c>
      <c r="C5" s="2">
        <v>-177089.27</v>
      </c>
      <c r="D5" s="2" t="s">
        <v>55</v>
      </c>
      <c r="F5" s="4">
        <v>43470</v>
      </c>
      <c r="G5" s="2">
        <v>0.28999999999999998</v>
      </c>
      <c r="H5" s="2">
        <v>-18.61</v>
      </c>
      <c r="I5" s="2" t="s">
        <v>53</v>
      </c>
      <c r="K5" s="4">
        <v>43471</v>
      </c>
      <c r="L5" s="2">
        <v>5.25</v>
      </c>
      <c r="M5" s="2">
        <v>-233.47</v>
      </c>
      <c r="N5" s="2" t="s">
        <v>55</v>
      </c>
      <c r="P5" s="4">
        <v>43471</v>
      </c>
      <c r="Q5" s="2">
        <v>16.55</v>
      </c>
      <c r="R5" s="2">
        <v>-3813.78</v>
      </c>
      <c r="S5" s="2" t="s">
        <v>52</v>
      </c>
      <c r="U5" s="4">
        <v>43471</v>
      </c>
      <c r="V5" s="2">
        <v>3.27</v>
      </c>
      <c r="W5" s="2">
        <v>11.66</v>
      </c>
      <c r="X5" s="2" t="s">
        <v>54</v>
      </c>
      <c r="Z5" s="12">
        <v>43470</v>
      </c>
      <c r="AA5" s="10">
        <v>0.3</v>
      </c>
      <c r="AB5" s="10">
        <v>-22.78</v>
      </c>
    </row>
    <row r="6" spans="1:28" ht="15.75" hidden="1" customHeight="1" x14ac:dyDescent="0.3">
      <c r="A6" s="4">
        <v>43468</v>
      </c>
      <c r="B6" s="2">
        <v>529.26</v>
      </c>
      <c r="C6" s="2">
        <v>-4069.79</v>
      </c>
      <c r="D6" s="2" t="s">
        <v>55</v>
      </c>
      <c r="F6" s="4">
        <v>43471</v>
      </c>
      <c r="G6" s="2">
        <v>38.450000000000003</v>
      </c>
      <c r="H6" s="2">
        <v>-2290.17</v>
      </c>
      <c r="I6" s="2" t="s">
        <v>53</v>
      </c>
      <c r="K6" s="4">
        <v>43472</v>
      </c>
      <c r="L6" s="2">
        <v>528.80999999999995</v>
      </c>
      <c r="M6" s="2">
        <v>-14887.13</v>
      </c>
      <c r="N6" s="2" t="s">
        <v>55</v>
      </c>
      <c r="P6" s="4">
        <v>43472</v>
      </c>
      <c r="Q6" s="2">
        <v>462.22</v>
      </c>
      <c r="R6" s="2">
        <v>-10261.030000000001</v>
      </c>
      <c r="S6" s="2" t="s">
        <v>52</v>
      </c>
      <c r="U6" s="4">
        <v>43472</v>
      </c>
      <c r="V6" s="2">
        <v>241</v>
      </c>
      <c r="W6" s="2">
        <v>-12471.73</v>
      </c>
      <c r="X6" s="2" t="s">
        <v>54</v>
      </c>
      <c r="Z6" s="12">
        <v>43471</v>
      </c>
      <c r="AA6" s="10">
        <v>89.75</v>
      </c>
      <c r="AB6" s="10">
        <v>-7986.91</v>
      </c>
    </row>
    <row r="7" spans="1:28" ht="15.75" hidden="1" customHeight="1" x14ac:dyDescent="0.3">
      <c r="A7" s="4">
        <v>43468</v>
      </c>
      <c r="B7" s="2">
        <v>552.84</v>
      </c>
      <c r="C7" s="2">
        <v>-7799.89</v>
      </c>
      <c r="D7" s="2" t="s">
        <v>52</v>
      </c>
      <c r="F7" s="4">
        <v>43472</v>
      </c>
      <c r="G7" s="2">
        <v>2388.81</v>
      </c>
      <c r="H7" s="2">
        <v>-4190.22</v>
      </c>
      <c r="I7" s="2" t="s">
        <v>53</v>
      </c>
      <c r="K7" s="4">
        <v>43473</v>
      </c>
      <c r="L7" s="2">
        <v>623.6</v>
      </c>
      <c r="M7" s="2">
        <v>-1975.91</v>
      </c>
      <c r="N7" s="2" t="s">
        <v>55</v>
      </c>
      <c r="P7" s="4">
        <v>43473</v>
      </c>
      <c r="Q7" s="2">
        <v>422.85</v>
      </c>
      <c r="R7" s="2">
        <v>-2627.88</v>
      </c>
      <c r="S7" s="2" t="s">
        <v>52</v>
      </c>
      <c r="U7" s="4">
        <v>43473</v>
      </c>
      <c r="V7" s="2">
        <v>176</v>
      </c>
      <c r="W7" s="2">
        <v>1887.41</v>
      </c>
      <c r="X7" s="2" t="s">
        <v>54</v>
      </c>
      <c r="Z7" s="12">
        <v>43472</v>
      </c>
      <c r="AA7" s="10">
        <v>5022.47</v>
      </c>
      <c r="AB7" s="10">
        <v>-72707.210000000006</v>
      </c>
    </row>
    <row r="8" spans="1:28" ht="15.75" customHeight="1" thickBot="1" x14ac:dyDescent="0.35">
      <c r="A8" s="4">
        <v>43468</v>
      </c>
      <c r="B8" s="2">
        <v>166.34</v>
      </c>
      <c r="C8" s="2">
        <v>-5423.87</v>
      </c>
      <c r="D8" s="2" t="s">
        <v>54</v>
      </c>
      <c r="F8" s="4">
        <v>43473</v>
      </c>
      <c r="G8" s="2">
        <v>2767.89</v>
      </c>
      <c r="H8" s="2">
        <v>16144.48</v>
      </c>
      <c r="I8" s="2" t="s">
        <v>53</v>
      </c>
      <c r="K8" s="4">
        <v>43474</v>
      </c>
      <c r="L8" s="2">
        <v>723.69</v>
      </c>
      <c r="M8" s="2">
        <v>-504.93</v>
      </c>
      <c r="N8" s="2" t="s">
        <v>55</v>
      </c>
      <c r="P8" s="4">
        <v>43474</v>
      </c>
      <c r="Q8" s="2">
        <v>453.39</v>
      </c>
      <c r="R8" s="2">
        <v>-9422.35</v>
      </c>
      <c r="S8" s="2" t="s">
        <v>52</v>
      </c>
      <c r="U8" s="4">
        <v>43474</v>
      </c>
      <c r="V8" s="2">
        <v>195.76</v>
      </c>
      <c r="W8" s="2">
        <v>-6680.15</v>
      </c>
      <c r="X8" s="2" t="s">
        <v>54</v>
      </c>
      <c r="Z8" s="12">
        <v>43473</v>
      </c>
      <c r="AA8" s="10">
        <v>5555.44</v>
      </c>
      <c r="AB8" s="10">
        <v>13590.55</v>
      </c>
    </row>
    <row r="9" spans="1:28" ht="15.75" hidden="1" customHeight="1" x14ac:dyDescent="0.3">
      <c r="A9" s="4">
        <v>43468</v>
      </c>
      <c r="B9" s="2">
        <v>2344.11</v>
      </c>
      <c r="C9" s="2">
        <v>15566.54</v>
      </c>
      <c r="D9" s="2" t="s">
        <v>53</v>
      </c>
      <c r="F9" s="4">
        <v>43474</v>
      </c>
      <c r="G9" s="2">
        <v>3048.62</v>
      </c>
      <c r="H9" s="2">
        <v>-109321.64</v>
      </c>
      <c r="I9" s="2" t="s">
        <v>53</v>
      </c>
      <c r="K9" s="4">
        <v>43475</v>
      </c>
      <c r="L9" s="2">
        <v>665.2</v>
      </c>
      <c r="M9" s="2">
        <v>4875.84</v>
      </c>
      <c r="N9" s="2" t="s">
        <v>55</v>
      </c>
      <c r="P9" s="4">
        <v>43475</v>
      </c>
      <c r="Q9" s="2">
        <v>540.20000000000005</v>
      </c>
      <c r="R9" s="2">
        <v>-11476.27</v>
      </c>
      <c r="S9" s="2" t="s">
        <v>52</v>
      </c>
      <c r="U9" s="4">
        <v>43475</v>
      </c>
      <c r="V9" s="2">
        <v>203.73</v>
      </c>
      <c r="W9" s="2">
        <v>-2888.79</v>
      </c>
      <c r="X9" s="2" t="s">
        <v>54</v>
      </c>
      <c r="Z9" s="12">
        <v>43474</v>
      </c>
      <c r="AA9" s="10">
        <v>6431.43</v>
      </c>
      <c r="AB9" s="10">
        <v>-177138.02</v>
      </c>
    </row>
    <row r="10" spans="1:28" ht="15.75" hidden="1" customHeight="1" x14ac:dyDescent="0.3">
      <c r="A10" s="4">
        <v>43469</v>
      </c>
      <c r="B10" s="2">
        <v>647.72</v>
      </c>
      <c r="C10" s="2">
        <v>-7253.08</v>
      </c>
      <c r="D10" s="2" t="s">
        <v>55</v>
      </c>
      <c r="F10" s="4">
        <v>43475</v>
      </c>
      <c r="G10" s="2">
        <v>2363.0700000000002</v>
      </c>
      <c r="H10" s="2">
        <v>-22596.44</v>
      </c>
      <c r="I10" s="2" t="s">
        <v>53</v>
      </c>
      <c r="K10" s="4">
        <v>43476</v>
      </c>
      <c r="L10" s="2">
        <v>964.99</v>
      </c>
      <c r="M10" s="2">
        <v>11791.44</v>
      </c>
      <c r="N10" s="2" t="s">
        <v>55</v>
      </c>
      <c r="P10" s="4">
        <v>43476</v>
      </c>
      <c r="Q10" s="2">
        <v>272.3</v>
      </c>
      <c r="R10" s="2">
        <v>-2589.9699999999998</v>
      </c>
      <c r="S10" s="2" t="s">
        <v>52</v>
      </c>
      <c r="U10" s="4">
        <v>43476</v>
      </c>
      <c r="V10" s="2">
        <v>146.55000000000001</v>
      </c>
      <c r="W10" s="2">
        <v>4830.7700000000004</v>
      </c>
      <c r="X10" s="2" t="s">
        <v>54</v>
      </c>
      <c r="Z10" s="12">
        <v>43475</v>
      </c>
      <c r="AA10" s="10">
        <v>5319.13</v>
      </c>
      <c r="AB10" s="10">
        <v>-44238.94</v>
      </c>
    </row>
    <row r="11" spans="1:28" ht="15.75" hidden="1" customHeight="1" x14ac:dyDescent="0.3">
      <c r="A11" s="4">
        <v>43469</v>
      </c>
      <c r="B11" s="2">
        <v>517.11</v>
      </c>
      <c r="C11" s="2">
        <v>-1164.99</v>
      </c>
      <c r="D11" s="2" t="s">
        <v>52</v>
      </c>
      <c r="F11" s="4">
        <v>43476</v>
      </c>
      <c r="G11" s="2">
        <v>2264.5500000000002</v>
      </c>
      <c r="H11" s="2">
        <v>1834.53</v>
      </c>
      <c r="I11" s="2" t="s">
        <v>53</v>
      </c>
      <c r="K11" s="4">
        <v>43478</v>
      </c>
      <c r="L11" s="2">
        <v>22.68</v>
      </c>
      <c r="M11" s="2">
        <v>-271.45999999999998</v>
      </c>
      <c r="N11" s="2" t="s">
        <v>55</v>
      </c>
      <c r="P11" s="4">
        <v>43478</v>
      </c>
      <c r="Q11" s="2">
        <v>8.41</v>
      </c>
      <c r="R11" s="2">
        <v>-260.58999999999997</v>
      </c>
      <c r="S11" s="2" t="s">
        <v>52</v>
      </c>
      <c r="U11" s="4">
        <v>43478</v>
      </c>
      <c r="V11" s="2">
        <v>2.75</v>
      </c>
      <c r="W11" s="2">
        <v>584.4</v>
      </c>
      <c r="X11" s="2" t="s">
        <v>54</v>
      </c>
      <c r="Z11" s="12">
        <v>43476</v>
      </c>
      <c r="AA11" s="10">
        <v>5298.54</v>
      </c>
      <c r="AB11" s="10">
        <v>-26552.32</v>
      </c>
    </row>
    <row r="12" spans="1:28" ht="15.75" hidden="1" customHeight="1" x14ac:dyDescent="0.3">
      <c r="A12" s="4">
        <v>43469</v>
      </c>
      <c r="B12" s="2">
        <v>2799.89</v>
      </c>
      <c r="C12" s="2">
        <v>-370.75</v>
      </c>
      <c r="D12" s="2" t="s">
        <v>53</v>
      </c>
      <c r="F12" s="4">
        <v>43478</v>
      </c>
      <c r="G12" s="2">
        <v>32.299999999999997</v>
      </c>
      <c r="H12" s="2">
        <v>-4951.6099999999997</v>
      </c>
      <c r="I12" s="2" t="s">
        <v>53</v>
      </c>
      <c r="K12" s="4">
        <v>43479</v>
      </c>
      <c r="L12" s="2">
        <v>947.34</v>
      </c>
      <c r="M12" s="2">
        <v>-989.29</v>
      </c>
      <c r="N12" s="2" t="s">
        <v>55</v>
      </c>
      <c r="P12" s="4">
        <v>43479</v>
      </c>
      <c r="Q12" s="2">
        <v>413.68</v>
      </c>
      <c r="R12" s="2">
        <v>-4522.5</v>
      </c>
      <c r="S12" s="2" t="s">
        <v>52</v>
      </c>
      <c r="U12" s="4">
        <v>43479</v>
      </c>
      <c r="V12" s="2">
        <v>275.93</v>
      </c>
      <c r="W12" s="2">
        <v>4010.78</v>
      </c>
      <c r="X12" s="2" t="s">
        <v>54</v>
      </c>
      <c r="Z12" s="12">
        <v>43478</v>
      </c>
      <c r="AA12" s="10">
        <v>100.54</v>
      </c>
      <c r="AB12" s="10">
        <v>-11331.22</v>
      </c>
    </row>
    <row r="13" spans="1:28" ht="15.75" customHeight="1" thickBot="1" x14ac:dyDescent="0.35">
      <c r="A13" s="4">
        <v>43469</v>
      </c>
      <c r="B13" s="2">
        <v>317.16000000000003</v>
      </c>
      <c r="C13" s="2">
        <v>-3172.75</v>
      </c>
      <c r="D13" s="2" t="s">
        <v>54</v>
      </c>
      <c r="F13" s="4">
        <v>43479</v>
      </c>
      <c r="G13" s="2">
        <v>2328.04</v>
      </c>
      <c r="H13" s="2">
        <v>20742.29</v>
      </c>
      <c r="I13" s="2" t="s">
        <v>53</v>
      </c>
      <c r="K13" s="4">
        <v>43480</v>
      </c>
      <c r="L13" s="2">
        <v>1510.32</v>
      </c>
      <c r="M13" s="2">
        <v>-32855.379999999997</v>
      </c>
      <c r="N13" s="2" t="s">
        <v>55</v>
      </c>
      <c r="P13" s="4">
        <v>43480</v>
      </c>
      <c r="Q13" s="2">
        <v>504.8</v>
      </c>
      <c r="R13" s="2">
        <v>7012.31</v>
      </c>
      <c r="S13" s="2" t="s">
        <v>52</v>
      </c>
      <c r="U13" s="4">
        <v>43480</v>
      </c>
      <c r="V13" s="2">
        <v>204.07</v>
      </c>
      <c r="W13" s="2">
        <v>3565.6</v>
      </c>
      <c r="X13" s="2" t="s">
        <v>54</v>
      </c>
      <c r="Z13" s="12">
        <v>43479</v>
      </c>
      <c r="AA13" s="10">
        <v>5358.32</v>
      </c>
      <c r="AB13" s="10">
        <v>11096.36</v>
      </c>
    </row>
    <row r="14" spans="1:28" ht="15.75" hidden="1" customHeight="1" x14ac:dyDescent="0.3">
      <c r="A14" s="4">
        <v>43470</v>
      </c>
      <c r="B14" s="2">
        <v>0.28999999999999998</v>
      </c>
      <c r="C14" s="2">
        <v>-18.61</v>
      </c>
      <c r="D14" s="2" t="s">
        <v>53</v>
      </c>
      <c r="F14" s="4">
        <v>43480</v>
      </c>
      <c r="G14" s="2">
        <v>3137.72</v>
      </c>
      <c r="H14" s="2">
        <v>-27617.58</v>
      </c>
      <c r="I14" s="2" t="s">
        <v>53</v>
      </c>
      <c r="K14" s="4">
        <v>43481</v>
      </c>
      <c r="L14" s="2">
        <v>908.37</v>
      </c>
      <c r="M14" s="2">
        <v>6652.78</v>
      </c>
      <c r="N14" s="2" t="s">
        <v>55</v>
      </c>
      <c r="P14" s="4">
        <v>43481</v>
      </c>
      <c r="Q14" s="2">
        <v>307.19</v>
      </c>
      <c r="R14" s="2">
        <v>1508.96</v>
      </c>
      <c r="S14" s="2" t="s">
        <v>52</v>
      </c>
      <c r="U14" s="4">
        <v>43481</v>
      </c>
      <c r="V14" s="2">
        <v>174.73</v>
      </c>
      <c r="W14" s="2">
        <v>2968.38</v>
      </c>
      <c r="X14" s="2" t="s">
        <v>54</v>
      </c>
      <c r="Z14" s="12">
        <v>43480</v>
      </c>
      <c r="AA14" s="10">
        <v>7173.69</v>
      </c>
      <c r="AB14" s="10">
        <v>-75034.52</v>
      </c>
    </row>
    <row r="15" spans="1:28" ht="15.75" hidden="1" customHeight="1" x14ac:dyDescent="0.3">
      <c r="A15" s="4">
        <v>43471</v>
      </c>
      <c r="B15" s="2">
        <v>5.25</v>
      </c>
      <c r="C15" s="2">
        <v>-233.47</v>
      </c>
      <c r="D15" s="2" t="s">
        <v>55</v>
      </c>
      <c r="F15" s="4">
        <v>43481</v>
      </c>
      <c r="G15" s="2">
        <v>1888.81</v>
      </c>
      <c r="H15" s="2">
        <v>5825.16</v>
      </c>
      <c r="I15" s="2" t="s">
        <v>53</v>
      </c>
      <c r="K15" s="4">
        <v>43482</v>
      </c>
      <c r="L15" s="2">
        <v>1204.3499999999999</v>
      </c>
      <c r="M15" s="2">
        <v>-62796.9</v>
      </c>
      <c r="N15" s="2" t="s">
        <v>55</v>
      </c>
      <c r="P15" s="4">
        <v>43482</v>
      </c>
      <c r="Q15" s="2">
        <v>370.13</v>
      </c>
      <c r="R15" s="2">
        <v>435.02</v>
      </c>
      <c r="S15" s="2" t="s">
        <v>52</v>
      </c>
      <c r="U15" s="4">
        <v>43482</v>
      </c>
      <c r="V15" s="2">
        <v>235.89</v>
      </c>
      <c r="W15" s="2">
        <v>9144.1200000000008</v>
      </c>
      <c r="X15" s="2" t="s">
        <v>54</v>
      </c>
      <c r="Z15" s="12">
        <v>43481</v>
      </c>
      <c r="AA15" s="10">
        <v>4685.6000000000004</v>
      </c>
      <c r="AB15" s="10">
        <v>6923.75</v>
      </c>
    </row>
    <row r="16" spans="1:28" ht="15.75" hidden="1" customHeight="1" x14ac:dyDescent="0.3">
      <c r="A16" s="4">
        <v>43471</v>
      </c>
      <c r="B16" s="2">
        <v>16.55</v>
      </c>
      <c r="C16" s="2">
        <v>-3813.78</v>
      </c>
      <c r="D16" s="2" t="s">
        <v>52</v>
      </c>
      <c r="F16" s="4">
        <v>43482</v>
      </c>
      <c r="G16" s="2">
        <v>1985.51</v>
      </c>
      <c r="H16" s="2">
        <v>8093.1</v>
      </c>
      <c r="I16" s="2" t="s">
        <v>53</v>
      </c>
      <c r="K16" s="4">
        <v>43483</v>
      </c>
      <c r="L16" s="2">
        <v>879.83</v>
      </c>
      <c r="M16" s="2">
        <v>6600.27</v>
      </c>
      <c r="N16" s="2" t="s">
        <v>55</v>
      </c>
      <c r="P16" s="4">
        <v>43483</v>
      </c>
      <c r="Q16" s="2">
        <v>270.91000000000003</v>
      </c>
      <c r="R16" s="2">
        <v>-5530.85</v>
      </c>
      <c r="S16" s="2" t="s">
        <v>52</v>
      </c>
      <c r="U16" s="4">
        <v>43483</v>
      </c>
      <c r="V16" s="2">
        <v>174.74</v>
      </c>
      <c r="W16" s="2">
        <v>7857.54</v>
      </c>
      <c r="X16" s="2" t="s">
        <v>54</v>
      </c>
      <c r="Z16" s="12">
        <v>43482</v>
      </c>
      <c r="AA16" s="10">
        <v>5454.02</v>
      </c>
      <c r="AB16" s="10">
        <v>-81413.679999999993</v>
      </c>
    </row>
    <row r="17" spans="1:28" ht="15.75" customHeight="1" thickBot="1" x14ac:dyDescent="0.35">
      <c r="A17" s="4">
        <v>43471</v>
      </c>
      <c r="B17" s="2">
        <v>3.27</v>
      </c>
      <c r="C17" s="2">
        <v>11.66</v>
      </c>
      <c r="D17" s="2" t="s">
        <v>54</v>
      </c>
      <c r="F17" s="4">
        <v>43483</v>
      </c>
      <c r="G17" s="2">
        <v>1884.48</v>
      </c>
      <c r="H17" s="2">
        <v>-7731.73</v>
      </c>
      <c r="I17" s="2" t="s">
        <v>53</v>
      </c>
      <c r="K17" s="4">
        <v>43485</v>
      </c>
      <c r="L17" s="2">
        <v>17.399999999999999</v>
      </c>
      <c r="M17" s="2">
        <v>-2501.25</v>
      </c>
      <c r="N17" s="2" t="s">
        <v>55</v>
      </c>
      <c r="P17" s="4">
        <v>43485</v>
      </c>
      <c r="Q17" s="2">
        <v>7.09</v>
      </c>
      <c r="R17" s="2">
        <v>-36.97</v>
      </c>
      <c r="S17" s="2" t="s">
        <v>52</v>
      </c>
      <c r="U17" s="4">
        <v>43485</v>
      </c>
      <c r="V17" s="2">
        <v>0.72</v>
      </c>
      <c r="W17" s="2">
        <v>-49.48</v>
      </c>
      <c r="X17" s="2" t="s">
        <v>54</v>
      </c>
      <c r="Z17" s="12">
        <v>43483</v>
      </c>
      <c r="AA17" s="10">
        <v>4464.72</v>
      </c>
      <c r="AB17" s="10">
        <v>-13989.86</v>
      </c>
    </row>
    <row r="18" spans="1:28" ht="15.75" hidden="1" customHeight="1" x14ac:dyDescent="0.3">
      <c r="A18" s="4">
        <v>43471</v>
      </c>
      <c r="B18" s="2">
        <v>38.450000000000003</v>
      </c>
      <c r="C18" s="2">
        <v>-2290.17</v>
      </c>
      <c r="D18" s="2" t="s">
        <v>53</v>
      </c>
      <c r="F18" s="4">
        <v>43485</v>
      </c>
      <c r="G18" s="2">
        <v>14.13</v>
      </c>
      <c r="H18" s="2">
        <v>-312.23</v>
      </c>
      <c r="I18" s="2" t="s">
        <v>53</v>
      </c>
      <c r="K18" s="4">
        <v>43486</v>
      </c>
      <c r="L18" s="2">
        <v>733.63</v>
      </c>
      <c r="M18" s="2">
        <v>-16676.13</v>
      </c>
      <c r="N18" s="2" t="s">
        <v>55</v>
      </c>
      <c r="P18" s="4">
        <v>43486</v>
      </c>
      <c r="Q18" s="2">
        <v>178.12</v>
      </c>
      <c r="R18" s="2">
        <v>1300.75</v>
      </c>
      <c r="S18" s="2" t="s">
        <v>52</v>
      </c>
      <c r="U18" s="4">
        <v>43486</v>
      </c>
      <c r="V18" s="2">
        <v>122.25</v>
      </c>
      <c r="W18" s="2">
        <v>-1436.57</v>
      </c>
      <c r="X18" s="2" t="s">
        <v>54</v>
      </c>
      <c r="Z18" s="12">
        <v>43485</v>
      </c>
      <c r="AA18" s="10">
        <v>71.58</v>
      </c>
      <c r="AB18" s="10">
        <v>-3473.53</v>
      </c>
    </row>
    <row r="19" spans="1:28" ht="15.75" hidden="1" customHeight="1" x14ac:dyDescent="0.3">
      <c r="A19" s="4">
        <v>43472</v>
      </c>
      <c r="B19" s="2">
        <v>528.80999999999995</v>
      </c>
      <c r="C19" s="2">
        <v>-14887.13</v>
      </c>
      <c r="D19" s="2" t="s">
        <v>55</v>
      </c>
      <c r="F19" s="4">
        <v>43486</v>
      </c>
      <c r="G19" s="2">
        <v>1396.06</v>
      </c>
      <c r="H19" s="2">
        <v>755.49</v>
      </c>
      <c r="I19" s="2" t="s">
        <v>53</v>
      </c>
      <c r="K19" s="4">
        <v>43487</v>
      </c>
      <c r="L19" s="2">
        <v>1022.99</v>
      </c>
      <c r="M19" s="2">
        <v>-11500.42</v>
      </c>
      <c r="N19" s="2" t="s">
        <v>55</v>
      </c>
      <c r="P19" s="4">
        <v>43487</v>
      </c>
      <c r="Q19" s="2">
        <v>293.13</v>
      </c>
      <c r="R19" s="2">
        <v>-6184.08</v>
      </c>
      <c r="S19" s="2" t="s">
        <v>52</v>
      </c>
      <c r="U19" s="4">
        <v>43487</v>
      </c>
      <c r="V19" s="2">
        <v>186.11</v>
      </c>
      <c r="W19" s="2">
        <v>1505.44</v>
      </c>
      <c r="X19" s="2" t="s">
        <v>54</v>
      </c>
      <c r="Z19" s="12">
        <v>43486</v>
      </c>
      <c r="AA19" s="10">
        <v>3550.71</v>
      </c>
      <c r="AB19" s="10">
        <v>-44226.92</v>
      </c>
    </row>
    <row r="20" spans="1:28" ht="15.75" customHeight="1" thickBot="1" x14ac:dyDescent="0.35">
      <c r="A20" s="4">
        <v>43472</v>
      </c>
      <c r="B20" s="2">
        <v>241</v>
      </c>
      <c r="C20" s="2">
        <v>-12471.73</v>
      </c>
      <c r="D20" s="2" t="s">
        <v>54</v>
      </c>
      <c r="F20" s="4">
        <v>43487</v>
      </c>
      <c r="G20" s="2">
        <v>2101.85</v>
      </c>
      <c r="H20" s="2">
        <v>-28643.38</v>
      </c>
      <c r="I20" s="2" t="s">
        <v>53</v>
      </c>
      <c r="K20" s="4">
        <v>43488</v>
      </c>
      <c r="L20" s="2">
        <v>1161.46</v>
      </c>
      <c r="M20" s="2">
        <v>-72662.42</v>
      </c>
      <c r="N20" s="2" t="s">
        <v>55</v>
      </c>
      <c r="P20" s="4">
        <v>43488</v>
      </c>
      <c r="Q20" s="2">
        <v>413.71</v>
      </c>
      <c r="R20" s="2">
        <v>1348.96</v>
      </c>
      <c r="S20" s="2" t="s">
        <v>52</v>
      </c>
      <c r="U20" s="4">
        <v>43488</v>
      </c>
      <c r="V20" s="2">
        <v>166.36</v>
      </c>
      <c r="W20" s="2">
        <v>8667.2199999999993</v>
      </c>
      <c r="X20" s="2" t="s">
        <v>54</v>
      </c>
      <c r="Z20" s="12">
        <v>43487</v>
      </c>
      <c r="AA20" s="10">
        <v>5095.5600000000004</v>
      </c>
      <c r="AB20" s="10">
        <v>-52645.11</v>
      </c>
    </row>
    <row r="21" spans="1:28" ht="15.75" hidden="1" customHeight="1" x14ac:dyDescent="0.3">
      <c r="A21" s="4">
        <v>43472</v>
      </c>
      <c r="B21" s="2">
        <v>462.22</v>
      </c>
      <c r="C21" s="2">
        <v>-10261.030000000001</v>
      </c>
      <c r="D21" s="2" t="s">
        <v>52</v>
      </c>
      <c r="F21" s="4">
        <v>43488</v>
      </c>
      <c r="G21" s="2">
        <v>1830.23</v>
      </c>
      <c r="H21" s="2">
        <v>18596.560000000001</v>
      </c>
      <c r="I21" s="2" t="s">
        <v>53</v>
      </c>
      <c r="K21" s="4">
        <v>43489</v>
      </c>
      <c r="L21" s="2">
        <v>1093.32</v>
      </c>
      <c r="M21" s="2">
        <v>-20358.48</v>
      </c>
      <c r="N21" s="2" t="s">
        <v>55</v>
      </c>
      <c r="P21" s="4">
        <v>43489</v>
      </c>
      <c r="Q21" s="2">
        <v>273.54000000000002</v>
      </c>
      <c r="R21" s="2">
        <v>1335.68</v>
      </c>
      <c r="S21" s="2" t="s">
        <v>52</v>
      </c>
      <c r="U21" s="4">
        <v>43489</v>
      </c>
      <c r="V21" s="2">
        <v>155.41</v>
      </c>
      <c r="W21" s="2">
        <v>1213.5999999999999</v>
      </c>
      <c r="X21" s="2" t="s">
        <v>54</v>
      </c>
      <c r="Z21" s="12">
        <v>43488</v>
      </c>
      <c r="AA21" s="10">
        <v>5148.29</v>
      </c>
      <c r="AB21" s="10">
        <v>-56613.61</v>
      </c>
    </row>
    <row r="22" spans="1:28" ht="15.75" hidden="1" customHeight="1" x14ac:dyDescent="0.3">
      <c r="A22" s="4">
        <v>43472</v>
      </c>
      <c r="B22" s="2">
        <v>2388.81</v>
      </c>
      <c r="C22" s="2">
        <v>-4190.22</v>
      </c>
      <c r="D22" s="2" t="s">
        <v>53</v>
      </c>
      <c r="F22" s="4">
        <v>43489</v>
      </c>
      <c r="G22" s="2">
        <v>3393.24</v>
      </c>
      <c r="H22" s="2">
        <v>-50874.18</v>
      </c>
      <c r="I22" s="2" t="s">
        <v>53</v>
      </c>
      <c r="K22" s="4">
        <v>43490</v>
      </c>
      <c r="L22" s="2">
        <v>1263.54</v>
      </c>
      <c r="M22" s="2">
        <v>-29148.880000000001</v>
      </c>
      <c r="N22" s="2" t="s">
        <v>55</v>
      </c>
      <c r="P22" s="4">
        <v>43490</v>
      </c>
      <c r="Q22" s="2">
        <v>317.77999999999997</v>
      </c>
      <c r="R22" s="2">
        <v>3183.35</v>
      </c>
      <c r="S22" s="2" t="s">
        <v>52</v>
      </c>
      <c r="U22" s="4">
        <v>43490</v>
      </c>
      <c r="V22" s="2">
        <v>245.02</v>
      </c>
      <c r="W22" s="2">
        <v>-45812.82</v>
      </c>
      <c r="X22" s="2" t="s">
        <v>54</v>
      </c>
      <c r="Z22" s="12">
        <v>43489</v>
      </c>
      <c r="AA22" s="10">
        <v>6619.11</v>
      </c>
      <c r="AB22" s="10">
        <v>-88422.34</v>
      </c>
    </row>
    <row r="23" spans="1:28" ht="15.75" customHeight="1" thickBot="1" x14ac:dyDescent="0.35">
      <c r="A23" s="4">
        <v>43473</v>
      </c>
      <c r="B23" s="2">
        <v>176</v>
      </c>
      <c r="C23" s="2">
        <v>1887.41</v>
      </c>
      <c r="D23" s="2" t="s">
        <v>54</v>
      </c>
      <c r="F23" s="4">
        <v>43490</v>
      </c>
      <c r="G23" s="2">
        <v>2465.5300000000002</v>
      </c>
      <c r="H23" s="2">
        <v>1503.94</v>
      </c>
      <c r="I23" s="2" t="s">
        <v>53</v>
      </c>
      <c r="K23" s="4">
        <v>43492</v>
      </c>
      <c r="L23" s="2">
        <v>15.23</v>
      </c>
      <c r="M23" s="2">
        <v>-1381.39</v>
      </c>
      <c r="N23" s="2" t="s">
        <v>55</v>
      </c>
      <c r="P23" s="4">
        <v>43492</v>
      </c>
      <c r="Q23" s="2">
        <v>11.59</v>
      </c>
      <c r="R23" s="2">
        <v>94.96</v>
      </c>
      <c r="S23" s="2" t="s">
        <v>52</v>
      </c>
      <c r="U23" s="4">
        <v>43492</v>
      </c>
      <c r="V23" s="2">
        <v>3.5</v>
      </c>
      <c r="W23" s="2">
        <v>-382.1</v>
      </c>
      <c r="X23" s="2" t="s">
        <v>54</v>
      </c>
      <c r="Z23" s="12">
        <v>43490</v>
      </c>
      <c r="AA23" s="10">
        <v>5968.49</v>
      </c>
      <c r="AB23" s="10">
        <v>-123614.65</v>
      </c>
    </row>
    <row r="24" spans="1:28" ht="15.75" hidden="1" customHeight="1" x14ac:dyDescent="0.3">
      <c r="A24" s="4">
        <v>43473</v>
      </c>
      <c r="B24" s="2">
        <v>422.85</v>
      </c>
      <c r="C24" s="2">
        <v>-2627.88</v>
      </c>
      <c r="D24" s="2" t="s">
        <v>52</v>
      </c>
      <c r="F24" s="4">
        <v>43491</v>
      </c>
      <c r="G24" s="2">
        <v>0.01</v>
      </c>
      <c r="H24" s="2">
        <v>-7.53</v>
      </c>
      <c r="I24" s="2" t="s">
        <v>53</v>
      </c>
      <c r="K24" s="4">
        <v>43493</v>
      </c>
      <c r="L24" s="2">
        <v>746.37</v>
      </c>
      <c r="M24" s="2">
        <v>10907.18</v>
      </c>
      <c r="N24" s="2" t="s">
        <v>55</v>
      </c>
      <c r="P24" s="4">
        <v>43493</v>
      </c>
      <c r="Q24" s="2">
        <v>296.38</v>
      </c>
      <c r="R24" s="2">
        <v>80.75</v>
      </c>
      <c r="S24" s="2" t="s">
        <v>52</v>
      </c>
      <c r="U24" s="4">
        <v>43493</v>
      </c>
      <c r="V24" s="2">
        <v>143.33000000000001</v>
      </c>
      <c r="W24" s="2">
        <v>-4786.33</v>
      </c>
      <c r="X24" s="2" t="s">
        <v>54</v>
      </c>
      <c r="Z24" s="12">
        <v>43491</v>
      </c>
      <c r="AA24" s="10">
        <v>0.01</v>
      </c>
      <c r="AB24" s="10">
        <v>-7.53</v>
      </c>
    </row>
    <row r="25" spans="1:28" ht="15.75" hidden="1" customHeight="1" x14ac:dyDescent="0.3">
      <c r="A25" s="4">
        <v>43473</v>
      </c>
      <c r="B25" s="2">
        <v>2767.89</v>
      </c>
      <c r="C25" s="2">
        <v>16144.48</v>
      </c>
      <c r="D25" s="2" t="s">
        <v>53</v>
      </c>
      <c r="F25" s="4">
        <v>43492</v>
      </c>
      <c r="G25" s="2">
        <v>11.11</v>
      </c>
      <c r="H25" s="2">
        <v>-1345.23</v>
      </c>
      <c r="I25" s="2" t="s">
        <v>53</v>
      </c>
      <c r="K25" s="4">
        <v>43494</v>
      </c>
      <c r="L25" s="2">
        <v>1234.3599999999999</v>
      </c>
      <c r="M25" s="2">
        <v>-9823.86</v>
      </c>
      <c r="N25" s="2" t="s">
        <v>55</v>
      </c>
      <c r="P25" s="4">
        <v>43494</v>
      </c>
      <c r="Q25" s="2">
        <v>234.35</v>
      </c>
      <c r="R25" s="2">
        <v>-754.56</v>
      </c>
      <c r="S25" s="2" t="s">
        <v>52</v>
      </c>
      <c r="U25" s="4">
        <v>43494</v>
      </c>
      <c r="V25" s="2">
        <v>246.41</v>
      </c>
      <c r="W25" s="2">
        <v>-38619.449999999997</v>
      </c>
      <c r="X25" s="2" t="s">
        <v>54</v>
      </c>
      <c r="Z25" s="12">
        <v>43492</v>
      </c>
      <c r="AA25" s="10">
        <v>72.09</v>
      </c>
      <c r="AB25" s="10">
        <v>-7223.66</v>
      </c>
    </row>
    <row r="26" spans="1:28" ht="15.75" hidden="1" customHeight="1" x14ac:dyDescent="0.3">
      <c r="A26" s="4">
        <v>43473</v>
      </c>
      <c r="B26" s="2">
        <v>623.6</v>
      </c>
      <c r="C26" s="2">
        <v>-1975.91</v>
      </c>
      <c r="D26" s="2" t="s">
        <v>55</v>
      </c>
      <c r="F26" s="4">
        <v>43493</v>
      </c>
      <c r="G26" s="2">
        <v>2179.31</v>
      </c>
      <c r="H26" s="2">
        <v>-22847</v>
      </c>
      <c r="I26" s="2" t="s">
        <v>53</v>
      </c>
      <c r="K26" s="4">
        <v>43495</v>
      </c>
      <c r="L26" s="2">
        <v>1089.28</v>
      </c>
      <c r="M26" s="2">
        <v>20055.560000000001</v>
      </c>
      <c r="N26" s="2" t="s">
        <v>55</v>
      </c>
      <c r="P26" s="4">
        <v>43495</v>
      </c>
      <c r="Q26" s="2">
        <v>302.79000000000002</v>
      </c>
      <c r="R26" s="2">
        <v>1602.46</v>
      </c>
      <c r="S26" s="2" t="s">
        <v>52</v>
      </c>
      <c r="U26" s="4">
        <v>43495</v>
      </c>
      <c r="V26" s="2">
        <v>238.42</v>
      </c>
      <c r="W26" s="2">
        <v>-51356.69</v>
      </c>
      <c r="X26" s="2" t="s">
        <v>54</v>
      </c>
      <c r="Z26" s="12">
        <v>43493</v>
      </c>
      <c r="AA26" s="10">
        <v>4564.43</v>
      </c>
      <c r="AB26" s="10">
        <v>-21890.9</v>
      </c>
    </row>
    <row r="27" spans="1:28" ht="15.75" hidden="1" customHeight="1" x14ac:dyDescent="0.3">
      <c r="A27" s="4">
        <v>43474</v>
      </c>
      <c r="B27" s="2">
        <v>453.39</v>
      </c>
      <c r="C27" s="2">
        <v>-9422.35</v>
      </c>
      <c r="D27" s="2" t="s">
        <v>52</v>
      </c>
      <c r="F27" s="4">
        <v>43494</v>
      </c>
      <c r="G27" s="2">
        <v>1960.47</v>
      </c>
      <c r="H27" s="2">
        <v>-6825.47</v>
      </c>
      <c r="I27" s="2" t="s">
        <v>53</v>
      </c>
      <c r="K27" s="4">
        <v>43496</v>
      </c>
      <c r="L27" s="2">
        <v>828.14</v>
      </c>
      <c r="M27" s="2">
        <v>4128.26</v>
      </c>
      <c r="N27" s="2" t="s">
        <v>55</v>
      </c>
      <c r="P27" s="4">
        <v>43496</v>
      </c>
      <c r="Q27" s="2">
        <v>242.73</v>
      </c>
      <c r="R27" s="2">
        <v>-2287.2199999999998</v>
      </c>
      <c r="S27" s="2" t="s">
        <v>52</v>
      </c>
      <c r="U27" s="4">
        <v>43496</v>
      </c>
      <c r="V27" s="2">
        <v>170.36</v>
      </c>
      <c r="W27" s="2">
        <v>-3696.16</v>
      </c>
      <c r="X27" s="2" t="s">
        <v>54</v>
      </c>
      <c r="Z27" s="12">
        <v>43494</v>
      </c>
      <c r="AA27" s="10">
        <v>5211.13</v>
      </c>
      <c r="AB27" s="10">
        <v>-81792.800000000003</v>
      </c>
    </row>
    <row r="28" spans="1:28" ht="15.75" hidden="1" customHeight="1" x14ac:dyDescent="0.3">
      <c r="A28" s="4">
        <v>43474</v>
      </c>
      <c r="B28" s="2">
        <v>3048.62</v>
      </c>
      <c r="C28" s="2">
        <v>-109321.64</v>
      </c>
      <c r="D28" s="2" t="s">
        <v>53</v>
      </c>
      <c r="F28" s="4">
        <v>43495</v>
      </c>
      <c r="G28" s="2">
        <v>2220.1999999999998</v>
      </c>
      <c r="H28" s="2">
        <v>-4192.3500000000004</v>
      </c>
      <c r="I28" s="2" t="s">
        <v>53</v>
      </c>
      <c r="K28" s="4">
        <v>43497</v>
      </c>
      <c r="L28" s="2">
        <v>916.5</v>
      </c>
      <c r="M28" s="2">
        <v>1453.92</v>
      </c>
      <c r="N28" s="2" t="s">
        <v>55</v>
      </c>
      <c r="P28" s="4">
        <v>43497</v>
      </c>
      <c r="Q28" s="2">
        <v>232.48</v>
      </c>
      <c r="R28" s="2">
        <v>-5429.69</v>
      </c>
      <c r="S28" s="2" t="s">
        <v>52</v>
      </c>
      <c r="U28" s="4">
        <v>43497</v>
      </c>
      <c r="V28" s="2">
        <v>237.14</v>
      </c>
      <c r="W28" s="2">
        <v>10163.290000000001</v>
      </c>
      <c r="X28" s="2" t="s">
        <v>54</v>
      </c>
      <c r="Z28" s="12">
        <v>43495</v>
      </c>
      <c r="AA28" s="10">
        <v>5706.97</v>
      </c>
      <c r="AB28" s="10">
        <v>-51951.71</v>
      </c>
    </row>
    <row r="29" spans="1:28" ht="15.75" hidden="1" customHeight="1" x14ac:dyDescent="0.3">
      <c r="A29" s="4">
        <v>43474</v>
      </c>
      <c r="B29" s="2">
        <v>723.69</v>
      </c>
      <c r="C29" s="2">
        <v>-504.93</v>
      </c>
      <c r="D29" s="2" t="s">
        <v>55</v>
      </c>
      <c r="F29" s="4">
        <v>43496</v>
      </c>
      <c r="G29" s="2">
        <v>2248.1999999999998</v>
      </c>
      <c r="H29" s="2">
        <v>9654.4699999999993</v>
      </c>
      <c r="I29" s="2" t="s">
        <v>53</v>
      </c>
      <c r="K29" s="4">
        <v>43498</v>
      </c>
      <c r="L29" s="2">
        <v>0.02</v>
      </c>
      <c r="M29" s="2">
        <v>-4.4800000000000004</v>
      </c>
      <c r="N29" s="2" t="s">
        <v>55</v>
      </c>
      <c r="P29" s="4">
        <v>43499</v>
      </c>
      <c r="Q29" s="2">
        <v>8.76</v>
      </c>
      <c r="R29" s="2">
        <v>-10.029999999999999</v>
      </c>
      <c r="S29" s="2" t="s">
        <v>52</v>
      </c>
      <c r="U29" s="4">
        <v>43499</v>
      </c>
      <c r="V29" s="2">
        <v>1.4</v>
      </c>
      <c r="W29" s="2">
        <v>-12.96</v>
      </c>
      <c r="X29" s="2" t="s">
        <v>54</v>
      </c>
      <c r="Z29" s="12">
        <v>43496</v>
      </c>
      <c r="AA29" s="10">
        <v>5012.68</v>
      </c>
      <c r="AB29" s="10">
        <v>-6203.15</v>
      </c>
    </row>
    <row r="30" spans="1:28" ht="15.75" customHeight="1" thickBot="1" x14ac:dyDescent="0.35">
      <c r="A30" s="4">
        <v>43474</v>
      </c>
      <c r="B30" s="2">
        <v>195.76</v>
      </c>
      <c r="C30" s="2">
        <v>-6680.15</v>
      </c>
      <c r="D30" s="2" t="s">
        <v>54</v>
      </c>
      <c r="F30" s="4">
        <v>43497</v>
      </c>
      <c r="G30" s="2">
        <v>1878.6</v>
      </c>
      <c r="H30" s="2">
        <v>-13456.53</v>
      </c>
      <c r="I30" s="2" t="s">
        <v>53</v>
      </c>
      <c r="K30" s="4">
        <v>43499</v>
      </c>
      <c r="L30" s="2">
        <v>6.37</v>
      </c>
      <c r="M30" s="2">
        <v>-429.04</v>
      </c>
      <c r="N30" s="2" t="s">
        <v>55</v>
      </c>
      <c r="P30" s="4">
        <v>43500</v>
      </c>
      <c r="Q30" s="2">
        <v>287.37</v>
      </c>
      <c r="R30" s="2">
        <v>-14909.86</v>
      </c>
      <c r="S30" s="2" t="s">
        <v>52</v>
      </c>
      <c r="U30" s="4">
        <v>43500</v>
      </c>
      <c r="V30" s="2">
        <v>183.49</v>
      </c>
      <c r="W30" s="2">
        <v>7767.91</v>
      </c>
      <c r="X30" s="2" t="s">
        <v>54</v>
      </c>
      <c r="Z30" s="12">
        <v>43497</v>
      </c>
      <c r="AA30" s="10">
        <v>4728.1400000000003</v>
      </c>
      <c r="AB30" s="10">
        <v>-24641.93</v>
      </c>
    </row>
    <row r="31" spans="1:28" ht="15.75" customHeight="1" thickBot="1" x14ac:dyDescent="0.35">
      <c r="A31" s="4">
        <v>43475</v>
      </c>
      <c r="B31" s="2">
        <v>203.73</v>
      </c>
      <c r="C31" s="2">
        <v>-2888.79</v>
      </c>
      <c r="D31" s="2" t="s">
        <v>54</v>
      </c>
      <c r="F31" s="4">
        <v>43498</v>
      </c>
      <c r="G31" s="2">
        <v>0.37</v>
      </c>
      <c r="H31" s="2">
        <v>-46.38</v>
      </c>
      <c r="I31" s="2" t="s">
        <v>53</v>
      </c>
      <c r="K31" s="4">
        <v>43500</v>
      </c>
      <c r="L31" s="2">
        <v>913.25</v>
      </c>
      <c r="M31" s="2">
        <v>6329.2</v>
      </c>
      <c r="N31" s="2" t="s">
        <v>55</v>
      </c>
      <c r="P31" s="4">
        <v>43501</v>
      </c>
      <c r="Q31" s="2">
        <v>241.4</v>
      </c>
      <c r="R31" s="2">
        <v>-1390.68</v>
      </c>
      <c r="S31" s="2" t="s">
        <v>52</v>
      </c>
      <c r="U31" s="4">
        <v>43501</v>
      </c>
      <c r="V31" s="2">
        <v>161.41</v>
      </c>
      <c r="W31" s="2">
        <v>-4714.49</v>
      </c>
      <c r="X31" s="2" t="s">
        <v>54</v>
      </c>
      <c r="Z31" s="12">
        <v>43498</v>
      </c>
      <c r="AA31" s="10">
        <v>0.41</v>
      </c>
      <c r="AB31" s="10">
        <v>-124.06</v>
      </c>
    </row>
    <row r="32" spans="1:28" ht="15.75" hidden="1" customHeight="1" x14ac:dyDescent="0.3">
      <c r="A32" s="4">
        <v>43475</v>
      </c>
      <c r="B32" s="2">
        <v>540.20000000000005</v>
      </c>
      <c r="C32" s="2">
        <v>-11476.27</v>
      </c>
      <c r="D32" s="2" t="s">
        <v>52</v>
      </c>
      <c r="F32" s="4">
        <v>43499</v>
      </c>
      <c r="G32" s="2">
        <v>14.26</v>
      </c>
      <c r="H32" s="2">
        <v>106.17</v>
      </c>
      <c r="I32" s="2" t="s">
        <v>53</v>
      </c>
      <c r="K32" s="4">
        <v>43501</v>
      </c>
      <c r="L32" s="2">
        <v>1073.25</v>
      </c>
      <c r="M32" s="2">
        <v>-73391.039999999994</v>
      </c>
      <c r="N32" s="2" t="s">
        <v>55</v>
      </c>
      <c r="P32" s="4">
        <v>43502</v>
      </c>
      <c r="Q32" s="2">
        <v>244.62</v>
      </c>
      <c r="R32" s="2">
        <v>1601.53</v>
      </c>
      <c r="S32" s="2" t="s">
        <v>52</v>
      </c>
      <c r="U32" s="4">
        <v>43502</v>
      </c>
      <c r="V32" s="2">
        <v>233.89</v>
      </c>
      <c r="W32" s="2">
        <v>1827.44</v>
      </c>
      <c r="X32" s="2" t="s">
        <v>54</v>
      </c>
      <c r="Z32" s="12">
        <v>43499</v>
      </c>
      <c r="AA32" s="10">
        <v>50.79</v>
      </c>
      <c r="AB32" s="10">
        <v>114.95</v>
      </c>
    </row>
    <row r="33" spans="1:28" ht="15.75" hidden="1" customHeight="1" x14ac:dyDescent="0.3">
      <c r="A33" s="4">
        <v>43475</v>
      </c>
      <c r="B33" s="2">
        <v>665.2</v>
      </c>
      <c r="C33" s="2">
        <v>4875.84</v>
      </c>
      <c r="D33" s="2" t="s">
        <v>55</v>
      </c>
      <c r="F33" s="4">
        <v>43500</v>
      </c>
      <c r="G33" s="2">
        <v>1359.96</v>
      </c>
      <c r="H33" s="2">
        <v>11528.94</v>
      </c>
      <c r="I33" s="2" t="s">
        <v>53</v>
      </c>
      <c r="K33" s="4">
        <v>43502</v>
      </c>
      <c r="L33" s="2">
        <v>960.64</v>
      </c>
      <c r="M33" s="2">
        <v>-10658.03</v>
      </c>
      <c r="N33" s="2" t="s">
        <v>55</v>
      </c>
      <c r="P33" s="4">
        <v>43503</v>
      </c>
      <c r="Q33" s="2">
        <v>252.68</v>
      </c>
      <c r="R33" s="2">
        <v>-1616.66</v>
      </c>
      <c r="S33" s="2" t="s">
        <v>52</v>
      </c>
      <c r="U33" s="4">
        <v>43503</v>
      </c>
      <c r="V33" s="2">
        <v>196.1</v>
      </c>
      <c r="W33" s="2">
        <v>-5010.9799999999996</v>
      </c>
      <c r="X33" s="2" t="s">
        <v>54</v>
      </c>
      <c r="Z33" s="12">
        <v>43500</v>
      </c>
      <c r="AA33" s="10">
        <v>4097.34</v>
      </c>
      <c r="AB33" s="10">
        <v>4937.87</v>
      </c>
    </row>
    <row r="34" spans="1:28" ht="15.75" hidden="1" customHeight="1" x14ac:dyDescent="0.3">
      <c r="A34" s="4">
        <v>43475</v>
      </c>
      <c r="B34" s="2">
        <v>2363.0700000000002</v>
      </c>
      <c r="C34" s="2">
        <v>-22596.44</v>
      </c>
      <c r="D34" s="2" t="s">
        <v>53</v>
      </c>
      <c r="F34" s="4">
        <v>43501</v>
      </c>
      <c r="G34" s="2">
        <v>1455.86</v>
      </c>
      <c r="H34" s="2">
        <v>-4071.39</v>
      </c>
      <c r="I34" s="2" t="s">
        <v>53</v>
      </c>
      <c r="K34" s="4">
        <v>43503</v>
      </c>
      <c r="L34" s="2">
        <v>1332.32</v>
      </c>
      <c r="M34" s="2">
        <v>-43158.92</v>
      </c>
      <c r="N34" s="2" t="s">
        <v>55</v>
      </c>
      <c r="P34" s="4">
        <v>43504</v>
      </c>
      <c r="Q34" s="2">
        <v>196.34</v>
      </c>
      <c r="R34" s="2">
        <v>-491.74</v>
      </c>
      <c r="S34" s="2" t="s">
        <v>52</v>
      </c>
      <c r="U34" s="4">
        <v>43504</v>
      </c>
      <c r="V34" s="2">
        <v>147.91999999999999</v>
      </c>
      <c r="W34" s="2">
        <v>-7997.52</v>
      </c>
      <c r="X34" s="2" t="s">
        <v>54</v>
      </c>
      <c r="Z34" s="12">
        <v>43501</v>
      </c>
      <c r="AA34" s="10">
        <v>4808.3999999999996</v>
      </c>
      <c r="AB34" s="10">
        <v>-100872.32000000001</v>
      </c>
    </row>
    <row r="35" spans="1:28" ht="15.75" hidden="1" customHeight="1" x14ac:dyDescent="0.3">
      <c r="A35" s="4">
        <v>43476</v>
      </c>
      <c r="B35" s="2">
        <v>964.99</v>
      </c>
      <c r="C35" s="2">
        <v>11791.44</v>
      </c>
      <c r="D35" s="2" t="s">
        <v>55</v>
      </c>
      <c r="F35" s="4">
        <v>43502</v>
      </c>
      <c r="G35" s="2">
        <v>1649.63</v>
      </c>
      <c r="H35" s="2">
        <v>-54779.19</v>
      </c>
      <c r="I35" s="2" t="s">
        <v>53</v>
      </c>
      <c r="K35" s="4">
        <v>43504</v>
      </c>
      <c r="L35" s="2">
        <v>772.68</v>
      </c>
      <c r="M35" s="2">
        <v>2610.16</v>
      </c>
      <c r="N35" s="2" t="s">
        <v>55</v>
      </c>
      <c r="P35" s="4">
        <v>43505</v>
      </c>
      <c r="Q35" s="2">
        <v>0.11</v>
      </c>
      <c r="R35" s="2">
        <v>-7.15</v>
      </c>
      <c r="S35" s="2" t="s">
        <v>52</v>
      </c>
      <c r="U35" s="4">
        <v>43505</v>
      </c>
      <c r="V35" s="2">
        <v>0.01</v>
      </c>
      <c r="W35" s="2">
        <v>2.41</v>
      </c>
      <c r="X35" s="2" t="s">
        <v>54</v>
      </c>
      <c r="Z35" s="12">
        <v>43502</v>
      </c>
      <c r="AA35" s="10">
        <v>4888.7</v>
      </c>
      <c r="AB35" s="10">
        <v>-95819.89</v>
      </c>
    </row>
    <row r="36" spans="1:28" ht="15.75" customHeight="1" thickBot="1" x14ac:dyDescent="0.35">
      <c r="A36" s="4">
        <v>43476</v>
      </c>
      <c r="B36" s="2">
        <v>146.55000000000001</v>
      </c>
      <c r="C36" s="2">
        <v>4830.7700000000004</v>
      </c>
      <c r="D36" s="2" t="s">
        <v>54</v>
      </c>
      <c r="F36" s="4">
        <v>43503</v>
      </c>
      <c r="G36" s="2">
        <v>1643.15</v>
      </c>
      <c r="H36" s="2">
        <v>-34235.33</v>
      </c>
      <c r="I36" s="2" t="s">
        <v>53</v>
      </c>
      <c r="K36" s="4">
        <v>43506</v>
      </c>
      <c r="L36" s="2">
        <v>5.85</v>
      </c>
      <c r="M36" s="2">
        <v>-1017.27</v>
      </c>
      <c r="N36" s="2" t="s">
        <v>55</v>
      </c>
      <c r="P36" s="4">
        <v>43506</v>
      </c>
      <c r="Q36" s="2">
        <v>8.02</v>
      </c>
      <c r="R36" s="2">
        <v>-620.9</v>
      </c>
      <c r="S36" s="2" t="s">
        <v>52</v>
      </c>
      <c r="U36" s="4">
        <v>43506</v>
      </c>
      <c r="V36" s="2">
        <v>4.63</v>
      </c>
      <c r="W36" s="2">
        <v>-139.21</v>
      </c>
      <c r="X36" s="2" t="s">
        <v>54</v>
      </c>
      <c r="Z36" s="12">
        <v>43503</v>
      </c>
      <c r="AA36" s="10">
        <v>5433.33</v>
      </c>
      <c r="AB36" s="10">
        <v>-103131.19</v>
      </c>
    </row>
    <row r="37" spans="1:28" ht="15.75" hidden="1" customHeight="1" x14ac:dyDescent="0.3">
      <c r="A37" s="4">
        <v>43476</v>
      </c>
      <c r="B37" s="2">
        <v>2264.5500000000002</v>
      </c>
      <c r="C37" s="2">
        <v>1834.53</v>
      </c>
      <c r="D37" s="2" t="s">
        <v>53</v>
      </c>
      <c r="F37" s="4">
        <v>43504</v>
      </c>
      <c r="G37" s="2">
        <v>1122.05</v>
      </c>
      <c r="H37" s="2">
        <v>-7993.65</v>
      </c>
      <c r="I37" s="2" t="s">
        <v>53</v>
      </c>
      <c r="K37" s="4">
        <v>43507</v>
      </c>
      <c r="L37" s="2">
        <v>1053.6099999999999</v>
      </c>
      <c r="M37" s="2">
        <v>-9844.1299999999992</v>
      </c>
      <c r="N37" s="2" t="s">
        <v>55</v>
      </c>
      <c r="P37" s="4">
        <v>43507</v>
      </c>
      <c r="Q37" s="2">
        <v>301.51</v>
      </c>
      <c r="R37" s="2">
        <v>-17427.830000000002</v>
      </c>
      <c r="S37" s="2" t="s">
        <v>52</v>
      </c>
      <c r="U37" s="4">
        <v>43507</v>
      </c>
      <c r="V37" s="2">
        <v>181.58</v>
      </c>
      <c r="W37" s="2">
        <v>-2078.11</v>
      </c>
      <c r="X37" s="2" t="s">
        <v>54</v>
      </c>
      <c r="Z37" s="12">
        <v>43504</v>
      </c>
      <c r="AA37" s="10">
        <v>3776.98</v>
      </c>
      <c r="AB37" s="10">
        <v>-23177.57</v>
      </c>
    </row>
    <row r="38" spans="1:28" ht="15.75" hidden="1" customHeight="1" x14ac:dyDescent="0.3">
      <c r="A38" s="4">
        <v>43476</v>
      </c>
      <c r="B38" s="2">
        <v>272.3</v>
      </c>
      <c r="C38" s="2">
        <v>-2589.9699999999998</v>
      </c>
      <c r="D38" s="2" t="s">
        <v>52</v>
      </c>
      <c r="F38" s="4">
        <v>43506</v>
      </c>
      <c r="G38" s="2">
        <v>74.48</v>
      </c>
      <c r="H38" s="2">
        <v>-7425.5</v>
      </c>
      <c r="I38" s="2" t="s">
        <v>53</v>
      </c>
      <c r="K38" s="4">
        <v>43508</v>
      </c>
      <c r="L38" s="2">
        <v>791.58</v>
      </c>
      <c r="M38" s="2">
        <v>3049.67</v>
      </c>
      <c r="N38" s="2" t="s">
        <v>55</v>
      </c>
      <c r="P38" s="4">
        <v>43508</v>
      </c>
      <c r="Q38" s="2">
        <v>242.4</v>
      </c>
      <c r="R38" s="2">
        <v>-3542.74</v>
      </c>
      <c r="S38" s="2" t="s">
        <v>52</v>
      </c>
      <c r="U38" s="4">
        <v>43508</v>
      </c>
      <c r="V38" s="2">
        <v>169.94</v>
      </c>
      <c r="W38" s="2">
        <v>5191.71</v>
      </c>
      <c r="X38" s="2" t="s">
        <v>54</v>
      </c>
      <c r="Z38" s="12">
        <v>43505</v>
      </c>
      <c r="AA38" s="10">
        <v>0.18</v>
      </c>
      <c r="AB38" s="10">
        <v>-7.58</v>
      </c>
    </row>
    <row r="39" spans="1:28" ht="15.75" customHeight="1" thickBot="1" x14ac:dyDescent="0.35">
      <c r="A39" s="4">
        <v>43478</v>
      </c>
      <c r="B39" s="2">
        <v>2.75</v>
      </c>
      <c r="C39" s="2">
        <v>584.4</v>
      </c>
      <c r="D39" s="2" t="s">
        <v>54</v>
      </c>
      <c r="F39" s="4">
        <v>43507</v>
      </c>
      <c r="G39" s="2">
        <v>1703.31</v>
      </c>
      <c r="H39" s="2">
        <v>-73204.12</v>
      </c>
      <c r="I39" s="2" t="s">
        <v>53</v>
      </c>
      <c r="K39" s="4">
        <v>43509</v>
      </c>
      <c r="L39" s="2">
        <v>1114.78</v>
      </c>
      <c r="M39" s="2">
        <v>-5365.22</v>
      </c>
      <c r="N39" s="2" t="s">
        <v>55</v>
      </c>
      <c r="P39" s="4">
        <v>43509</v>
      </c>
      <c r="Q39" s="2">
        <v>260.35000000000002</v>
      </c>
      <c r="R39" s="2">
        <v>-11321.1</v>
      </c>
      <c r="S39" s="2" t="s">
        <v>52</v>
      </c>
      <c r="U39" s="4">
        <v>43509</v>
      </c>
      <c r="V39" s="2">
        <v>285.73</v>
      </c>
      <c r="W39" s="2">
        <v>6405.63</v>
      </c>
      <c r="X39" s="2" t="s">
        <v>54</v>
      </c>
      <c r="Z39" s="12">
        <v>43506</v>
      </c>
      <c r="AA39" s="10">
        <v>177.49</v>
      </c>
      <c r="AB39" s="10">
        <v>-27293.66</v>
      </c>
    </row>
    <row r="40" spans="1:28" ht="15.75" hidden="1" customHeight="1" x14ac:dyDescent="0.3">
      <c r="A40" s="4">
        <v>43478</v>
      </c>
      <c r="B40" s="2">
        <v>32.299999999999997</v>
      </c>
      <c r="C40" s="2">
        <v>-4951.6099999999997</v>
      </c>
      <c r="D40" s="2" t="s">
        <v>53</v>
      </c>
      <c r="F40" s="4">
        <v>43508</v>
      </c>
      <c r="G40" s="2">
        <v>1988.43</v>
      </c>
      <c r="H40" s="2">
        <v>-19510.79</v>
      </c>
      <c r="I40" s="2" t="s">
        <v>53</v>
      </c>
      <c r="K40" s="4">
        <v>43510</v>
      </c>
      <c r="L40" s="2">
        <v>1143.6300000000001</v>
      </c>
      <c r="M40" s="2">
        <v>-13826.64</v>
      </c>
      <c r="N40" s="2" t="s">
        <v>55</v>
      </c>
      <c r="P40" s="4">
        <v>43510</v>
      </c>
      <c r="Q40" s="2">
        <v>384.41</v>
      </c>
      <c r="R40" s="2">
        <v>7072.19</v>
      </c>
      <c r="S40" s="2" t="s">
        <v>52</v>
      </c>
      <c r="U40" s="4">
        <v>43510</v>
      </c>
      <c r="V40" s="2">
        <v>225.27</v>
      </c>
      <c r="W40" s="2">
        <v>20769.36</v>
      </c>
      <c r="X40" s="2" t="s">
        <v>54</v>
      </c>
      <c r="Z40" s="12">
        <v>43507</v>
      </c>
      <c r="AA40" s="10">
        <v>4677.7299999999996</v>
      </c>
      <c r="AB40" s="10">
        <v>-127028.5</v>
      </c>
    </row>
    <row r="41" spans="1:28" ht="15.75" hidden="1" customHeight="1" x14ac:dyDescent="0.3">
      <c r="A41" s="4">
        <v>43478</v>
      </c>
      <c r="B41" s="2">
        <v>8.41</v>
      </c>
      <c r="C41" s="2">
        <v>-260.58999999999997</v>
      </c>
      <c r="D41" s="2" t="s">
        <v>52</v>
      </c>
      <c r="F41" s="4">
        <v>43509</v>
      </c>
      <c r="G41" s="2">
        <v>2274.56</v>
      </c>
      <c r="H41" s="2">
        <v>-60617.89</v>
      </c>
      <c r="I41" s="2" t="s">
        <v>53</v>
      </c>
      <c r="K41" s="4">
        <v>43511</v>
      </c>
      <c r="L41" s="2">
        <v>1348.71</v>
      </c>
      <c r="M41" s="2">
        <v>-6206.29</v>
      </c>
      <c r="N41" s="2" t="s">
        <v>55</v>
      </c>
      <c r="P41" s="4">
        <v>43511</v>
      </c>
      <c r="Q41" s="2">
        <v>285.67</v>
      </c>
      <c r="R41" s="2">
        <v>523.45000000000005</v>
      </c>
      <c r="S41" s="2" t="s">
        <v>52</v>
      </c>
      <c r="U41" s="4">
        <v>43511</v>
      </c>
      <c r="V41" s="2">
        <v>236.1</v>
      </c>
      <c r="W41" s="2">
        <v>-27023.59</v>
      </c>
      <c r="X41" s="2" t="s">
        <v>54</v>
      </c>
      <c r="Z41" s="12">
        <v>43508</v>
      </c>
      <c r="AA41" s="10">
        <v>4580.55</v>
      </c>
      <c r="AB41" s="10">
        <v>-21928.75</v>
      </c>
    </row>
    <row r="42" spans="1:28" ht="15.75" hidden="1" customHeight="1" x14ac:dyDescent="0.3">
      <c r="A42" s="4">
        <v>43478</v>
      </c>
      <c r="B42" s="2">
        <v>22.68</v>
      </c>
      <c r="C42" s="2">
        <v>-271.45999999999998</v>
      </c>
      <c r="D42" s="2" t="s">
        <v>55</v>
      </c>
      <c r="F42" s="4">
        <v>43510</v>
      </c>
      <c r="G42" s="2">
        <v>1999.86</v>
      </c>
      <c r="H42" s="2">
        <v>10662.47</v>
      </c>
      <c r="I42" s="2" t="s">
        <v>53</v>
      </c>
      <c r="K42" s="4">
        <v>43513</v>
      </c>
      <c r="L42" s="2">
        <v>79.27</v>
      </c>
      <c r="M42" s="2">
        <v>-98552.84</v>
      </c>
      <c r="N42" s="2" t="s">
        <v>55</v>
      </c>
      <c r="P42" s="4">
        <v>43513</v>
      </c>
      <c r="Q42" s="2">
        <v>3.93</v>
      </c>
      <c r="R42" s="2">
        <v>-5.58</v>
      </c>
      <c r="S42" s="2" t="s">
        <v>52</v>
      </c>
      <c r="U42" s="4">
        <v>43513</v>
      </c>
      <c r="V42" s="2">
        <v>16.86</v>
      </c>
      <c r="W42" s="2">
        <v>-1813.5</v>
      </c>
      <c r="X42" s="2" t="s">
        <v>54</v>
      </c>
      <c r="Z42" s="12">
        <v>43509</v>
      </c>
      <c r="AA42" s="10">
        <v>5850.58</v>
      </c>
      <c r="AB42" s="10">
        <v>-65410.15</v>
      </c>
    </row>
    <row r="43" spans="1:28" ht="15.75" hidden="1" customHeight="1" x14ac:dyDescent="0.3">
      <c r="A43" s="4">
        <v>43479</v>
      </c>
      <c r="B43" s="2">
        <v>413.68</v>
      </c>
      <c r="C43" s="2">
        <v>-4522.5</v>
      </c>
      <c r="D43" s="2" t="s">
        <v>52</v>
      </c>
      <c r="F43" s="4">
        <v>43511</v>
      </c>
      <c r="G43" s="2">
        <v>1946.79</v>
      </c>
      <c r="H43" s="2">
        <v>-23458.7</v>
      </c>
      <c r="I43" s="2" t="s">
        <v>53</v>
      </c>
      <c r="K43" s="4">
        <v>43514</v>
      </c>
      <c r="L43" s="2">
        <v>629.44000000000005</v>
      </c>
      <c r="M43" s="2">
        <v>-1122.02</v>
      </c>
      <c r="N43" s="2" t="s">
        <v>55</v>
      </c>
      <c r="P43" s="4">
        <v>43514</v>
      </c>
      <c r="Q43" s="2">
        <v>114.73</v>
      </c>
      <c r="R43" s="2">
        <v>-544.66</v>
      </c>
      <c r="S43" s="2" t="s">
        <v>52</v>
      </c>
      <c r="U43" s="4">
        <v>43514</v>
      </c>
      <c r="V43" s="2">
        <v>146.22999999999999</v>
      </c>
      <c r="W43" s="2">
        <v>-16399.98</v>
      </c>
      <c r="X43" s="2" t="s">
        <v>54</v>
      </c>
      <c r="Z43" s="12">
        <v>43510</v>
      </c>
      <c r="AA43" s="10">
        <v>5475.34</v>
      </c>
      <c r="AB43" s="10">
        <v>29378.15</v>
      </c>
    </row>
    <row r="44" spans="1:28" ht="15.75" hidden="1" customHeight="1" x14ac:dyDescent="0.3">
      <c r="A44" s="4">
        <v>43479</v>
      </c>
      <c r="B44" s="2">
        <v>2328.04</v>
      </c>
      <c r="C44" s="2">
        <v>20742.29</v>
      </c>
      <c r="D44" s="2" t="s">
        <v>53</v>
      </c>
      <c r="F44" s="4">
        <v>43513</v>
      </c>
      <c r="G44" s="2">
        <v>33.270000000000003</v>
      </c>
      <c r="H44" s="2">
        <v>-301.26</v>
      </c>
      <c r="I44" s="2" t="s">
        <v>53</v>
      </c>
      <c r="K44" s="4">
        <v>43515</v>
      </c>
      <c r="L44" s="2">
        <v>1310.87</v>
      </c>
      <c r="M44" s="2">
        <v>-113697.7</v>
      </c>
      <c r="N44" s="2" t="s">
        <v>55</v>
      </c>
      <c r="P44" s="4">
        <v>43515</v>
      </c>
      <c r="Q44" s="2">
        <v>286.61</v>
      </c>
      <c r="R44" s="2">
        <v>-1002.32</v>
      </c>
      <c r="S44" s="2" t="s">
        <v>52</v>
      </c>
      <c r="U44" s="4">
        <v>43515</v>
      </c>
      <c r="V44" s="2">
        <v>316.04000000000002</v>
      </c>
      <c r="W44" s="2">
        <v>-64310.65</v>
      </c>
      <c r="X44" s="2" t="s">
        <v>54</v>
      </c>
      <c r="Z44" s="12">
        <v>43511</v>
      </c>
      <c r="AA44" s="10">
        <v>5487.42</v>
      </c>
      <c r="AB44" s="10">
        <v>-60875.09</v>
      </c>
    </row>
    <row r="45" spans="1:28" ht="15.75" customHeight="1" thickBot="1" x14ac:dyDescent="0.35">
      <c r="A45" s="4">
        <v>43479</v>
      </c>
      <c r="B45" s="2">
        <v>275.93</v>
      </c>
      <c r="C45" s="2">
        <v>4010.78</v>
      </c>
      <c r="D45" s="2" t="s">
        <v>54</v>
      </c>
      <c r="F45" s="4">
        <v>43514</v>
      </c>
      <c r="G45" s="2">
        <v>1521.3</v>
      </c>
      <c r="H45" s="2">
        <v>-10823.26</v>
      </c>
      <c r="I45" s="2" t="s">
        <v>53</v>
      </c>
      <c r="K45" s="4">
        <v>43516</v>
      </c>
      <c r="L45" s="2">
        <v>965.54</v>
      </c>
      <c r="M45" s="2">
        <v>-26944.73</v>
      </c>
      <c r="N45" s="2" t="s">
        <v>55</v>
      </c>
      <c r="P45" s="4">
        <v>43516</v>
      </c>
      <c r="Q45" s="2">
        <v>249.35</v>
      </c>
      <c r="R45" s="2">
        <v>-4454.84</v>
      </c>
      <c r="S45" s="2" t="s">
        <v>52</v>
      </c>
      <c r="U45" s="4">
        <v>43516</v>
      </c>
      <c r="V45" s="2">
        <v>217.5</v>
      </c>
      <c r="W45" s="2">
        <v>-21710.67</v>
      </c>
      <c r="X45" s="2" t="s">
        <v>54</v>
      </c>
      <c r="Z45" s="12">
        <v>43512</v>
      </c>
      <c r="AA45" s="10">
        <v>0.02</v>
      </c>
      <c r="AB45" s="10">
        <v>-3.81</v>
      </c>
    </row>
    <row r="46" spans="1:28" ht="15.75" hidden="1" customHeight="1" x14ac:dyDescent="0.3">
      <c r="A46" s="4">
        <v>43479</v>
      </c>
      <c r="B46" s="2">
        <v>947.34</v>
      </c>
      <c r="C46" s="2">
        <v>-989.29</v>
      </c>
      <c r="D46" s="2" t="s">
        <v>55</v>
      </c>
      <c r="F46" s="4">
        <v>43515</v>
      </c>
      <c r="G46" s="2">
        <v>2080.9699999999998</v>
      </c>
      <c r="H46" s="2">
        <v>20352.05</v>
      </c>
      <c r="I46" s="2" t="s">
        <v>53</v>
      </c>
      <c r="K46" s="4">
        <v>43517</v>
      </c>
      <c r="L46" s="2">
        <v>906.46</v>
      </c>
      <c r="M46" s="2">
        <v>16576.36</v>
      </c>
      <c r="N46" s="2" t="s">
        <v>55</v>
      </c>
      <c r="P46" s="4">
        <v>43517</v>
      </c>
      <c r="Q46" s="2">
        <v>194.33</v>
      </c>
      <c r="R46" s="2">
        <v>1208.24</v>
      </c>
      <c r="S46" s="2" t="s">
        <v>52</v>
      </c>
      <c r="U46" s="4">
        <v>43517</v>
      </c>
      <c r="V46" s="2">
        <v>286.14</v>
      </c>
      <c r="W46" s="2">
        <v>15504.23</v>
      </c>
      <c r="X46" s="2" t="s">
        <v>54</v>
      </c>
      <c r="Z46" s="12">
        <v>43513</v>
      </c>
      <c r="AA46" s="10">
        <v>185.49</v>
      </c>
      <c r="AB46" s="10">
        <v>-98531.49</v>
      </c>
    </row>
    <row r="47" spans="1:28" ht="15.75" hidden="1" customHeight="1" x14ac:dyDescent="0.3">
      <c r="A47" s="4">
        <v>43480</v>
      </c>
      <c r="B47" s="2">
        <v>3137.72</v>
      </c>
      <c r="C47" s="2">
        <v>-27617.58</v>
      </c>
      <c r="D47" s="2" t="s">
        <v>53</v>
      </c>
      <c r="F47" s="4">
        <v>43516</v>
      </c>
      <c r="G47" s="2">
        <v>1777.92</v>
      </c>
      <c r="H47" s="2">
        <v>12243.2</v>
      </c>
      <c r="I47" s="2" t="s">
        <v>53</v>
      </c>
      <c r="K47" s="4">
        <v>43518</v>
      </c>
      <c r="L47" s="2">
        <v>969.16</v>
      </c>
      <c r="M47" s="2">
        <v>-20141.759999999998</v>
      </c>
      <c r="N47" s="2" t="s">
        <v>55</v>
      </c>
      <c r="P47" s="4">
        <v>43518</v>
      </c>
      <c r="Q47" s="2">
        <v>183.08</v>
      </c>
      <c r="R47" s="2">
        <v>1269.47</v>
      </c>
      <c r="S47" s="2" t="s">
        <v>52</v>
      </c>
      <c r="U47" s="4">
        <v>43518</v>
      </c>
      <c r="V47" s="2">
        <v>309.14999999999998</v>
      </c>
      <c r="W47" s="2">
        <v>6333.77</v>
      </c>
      <c r="X47" s="2" t="s">
        <v>54</v>
      </c>
      <c r="Z47" s="12">
        <v>43514</v>
      </c>
      <c r="AA47" s="10">
        <v>3624.25</v>
      </c>
      <c r="AB47" s="10">
        <v>-23679.78</v>
      </c>
    </row>
    <row r="48" spans="1:28" ht="15.75" customHeight="1" thickBot="1" x14ac:dyDescent="0.35">
      <c r="A48" s="4">
        <v>43480</v>
      </c>
      <c r="B48" s="2">
        <v>204.07</v>
      </c>
      <c r="C48" s="2">
        <v>3565.6</v>
      </c>
      <c r="D48" s="2" t="s">
        <v>54</v>
      </c>
      <c r="F48" s="4">
        <v>43517</v>
      </c>
      <c r="G48" s="2">
        <v>2187.77</v>
      </c>
      <c r="H48" s="2">
        <v>40812.31</v>
      </c>
      <c r="I48" s="2" t="s">
        <v>53</v>
      </c>
      <c r="K48" s="4">
        <v>43520</v>
      </c>
      <c r="L48" s="2">
        <v>18.149999999999999</v>
      </c>
      <c r="M48" s="2">
        <v>-2319.56</v>
      </c>
      <c r="N48" s="2" t="s">
        <v>55</v>
      </c>
      <c r="P48" s="4">
        <v>43519</v>
      </c>
      <c r="Q48" s="2">
        <v>0.03</v>
      </c>
      <c r="R48" s="2">
        <v>-1.89</v>
      </c>
      <c r="S48" s="2" t="s">
        <v>52</v>
      </c>
      <c r="U48" s="4">
        <v>43520</v>
      </c>
      <c r="V48" s="2">
        <v>2.2000000000000002</v>
      </c>
      <c r="W48" s="2">
        <v>-351.45</v>
      </c>
      <c r="X48" s="2" t="s">
        <v>54</v>
      </c>
      <c r="Z48" s="12">
        <v>43515</v>
      </c>
      <c r="AA48" s="10">
        <v>6237.69</v>
      </c>
      <c r="AB48" s="10">
        <v>-185472.25</v>
      </c>
    </row>
    <row r="49" spans="1:28" ht="15.75" hidden="1" customHeight="1" x14ac:dyDescent="0.3">
      <c r="A49" s="4">
        <v>43480</v>
      </c>
      <c r="B49" s="2">
        <v>1510.32</v>
      </c>
      <c r="C49" s="2">
        <v>-32855.379999999997</v>
      </c>
      <c r="D49" s="2" t="s">
        <v>55</v>
      </c>
      <c r="F49" s="4">
        <v>43518</v>
      </c>
      <c r="G49" s="2">
        <v>1576.12</v>
      </c>
      <c r="H49" s="2">
        <v>26387.49</v>
      </c>
      <c r="I49" s="2" t="s">
        <v>53</v>
      </c>
      <c r="K49" s="4">
        <v>43521</v>
      </c>
      <c r="L49" s="2">
        <v>973.04</v>
      </c>
      <c r="M49" s="2">
        <v>-23900.67</v>
      </c>
      <c r="N49" s="2" t="s">
        <v>55</v>
      </c>
      <c r="P49" s="4">
        <v>43520</v>
      </c>
      <c r="Q49" s="2">
        <v>13.94</v>
      </c>
      <c r="R49" s="2">
        <v>194.19</v>
      </c>
      <c r="S49" s="2" t="s">
        <v>52</v>
      </c>
      <c r="U49" s="4">
        <v>43521</v>
      </c>
      <c r="V49" s="2">
        <v>216.2</v>
      </c>
      <c r="W49" s="2">
        <v>-3525.18</v>
      </c>
      <c r="X49" s="2" t="s">
        <v>54</v>
      </c>
      <c r="Z49" s="12">
        <v>43516</v>
      </c>
      <c r="AA49" s="10">
        <v>4734.72</v>
      </c>
      <c r="AB49" s="10">
        <v>-112317.95</v>
      </c>
    </row>
    <row r="50" spans="1:28" ht="15.75" hidden="1" customHeight="1" x14ac:dyDescent="0.3">
      <c r="A50" s="4">
        <v>43480</v>
      </c>
      <c r="B50" s="2">
        <v>504.8</v>
      </c>
      <c r="C50" s="2">
        <v>7012.31</v>
      </c>
      <c r="D50" s="2" t="s">
        <v>52</v>
      </c>
      <c r="F50" s="4">
        <v>43520</v>
      </c>
      <c r="G50" s="2">
        <v>38.159999999999997</v>
      </c>
      <c r="H50" s="2">
        <v>726.96</v>
      </c>
      <c r="I50" s="2" t="s">
        <v>53</v>
      </c>
      <c r="K50" s="4">
        <v>43522</v>
      </c>
      <c r="L50" s="2">
        <v>1823.86</v>
      </c>
      <c r="M50" s="2">
        <v>-99513.32</v>
      </c>
      <c r="N50" s="2" t="s">
        <v>55</v>
      </c>
      <c r="P50" s="4">
        <v>43521</v>
      </c>
      <c r="Q50" s="2">
        <v>225.55</v>
      </c>
      <c r="R50" s="2">
        <v>-4106.03</v>
      </c>
      <c r="S50" s="2" t="s">
        <v>52</v>
      </c>
      <c r="U50" s="4">
        <v>43522</v>
      </c>
      <c r="V50" s="2">
        <v>193.94</v>
      </c>
      <c r="W50" s="2">
        <v>-3851.37</v>
      </c>
      <c r="X50" s="2" t="s">
        <v>54</v>
      </c>
      <c r="Z50" s="12">
        <v>43517</v>
      </c>
      <c r="AA50" s="10">
        <v>5662.22</v>
      </c>
      <c r="AB50" s="10">
        <v>108664.3</v>
      </c>
    </row>
    <row r="51" spans="1:28" ht="15.75" customHeight="1" thickBot="1" x14ac:dyDescent="0.35">
      <c r="A51" s="4">
        <v>43481</v>
      </c>
      <c r="B51" s="2">
        <v>174.73</v>
      </c>
      <c r="C51" s="2">
        <v>2968.38</v>
      </c>
      <c r="D51" s="2" t="s">
        <v>54</v>
      </c>
      <c r="F51" s="4">
        <v>43521</v>
      </c>
      <c r="G51" s="2">
        <v>1802.27</v>
      </c>
      <c r="H51" s="2">
        <v>28152.09</v>
      </c>
      <c r="I51" s="2" t="s">
        <v>53</v>
      </c>
      <c r="K51" s="4">
        <v>43523</v>
      </c>
      <c r="L51" s="2">
        <v>1503.29</v>
      </c>
      <c r="M51" s="2">
        <v>-116868.19</v>
      </c>
      <c r="N51" s="2" t="s">
        <v>55</v>
      </c>
      <c r="P51" s="4">
        <v>43522</v>
      </c>
      <c r="Q51" s="2">
        <v>244.49</v>
      </c>
      <c r="R51" s="2">
        <v>-4387.95</v>
      </c>
      <c r="S51" s="2" t="s">
        <v>52</v>
      </c>
      <c r="U51" s="4">
        <v>43523</v>
      </c>
      <c r="V51" s="2">
        <v>192.98</v>
      </c>
      <c r="W51" s="2">
        <v>-13909.08</v>
      </c>
      <c r="X51" s="2" t="s">
        <v>54</v>
      </c>
      <c r="Z51" s="12">
        <v>43518</v>
      </c>
      <c r="AA51" s="10">
        <v>4909.76</v>
      </c>
      <c r="AB51" s="10">
        <v>20100.919999999998</v>
      </c>
    </row>
    <row r="52" spans="1:28" ht="15.75" hidden="1" customHeight="1" x14ac:dyDescent="0.3">
      <c r="A52" s="4">
        <v>43481</v>
      </c>
      <c r="B52" s="2">
        <v>908.37</v>
      </c>
      <c r="C52" s="2">
        <v>6652.78</v>
      </c>
      <c r="D52" s="2" t="s">
        <v>55</v>
      </c>
      <c r="F52" s="4">
        <v>43522</v>
      </c>
      <c r="G52" s="2">
        <v>2455.16</v>
      </c>
      <c r="H52" s="2">
        <v>14302.08</v>
      </c>
      <c r="I52" s="2" t="s">
        <v>53</v>
      </c>
      <c r="K52" s="4">
        <v>43524</v>
      </c>
      <c r="L52" s="2">
        <v>1398.63</v>
      </c>
      <c r="M52" s="2">
        <v>4708.67</v>
      </c>
      <c r="N52" s="2" t="s">
        <v>55</v>
      </c>
      <c r="P52" s="4">
        <v>43523</v>
      </c>
      <c r="Q52" s="2">
        <v>259.64</v>
      </c>
      <c r="R52" s="2">
        <v>-2767.66</v>
      </c>
      <c r="S52" s="2" t="s">
        <v>52</v>
      </c>
      <c r="U52" s="4">
        <v>43524</v>
      </c>
      <c r="V52" s="2">
        <v>217.88</v>
      </c>
      <c r="W52" s="2">
        <v>5860.68</v>
      </c>
      <c r="X52" s="2" t="s">
        <v>54</v>
      </c>
      <c r="Z52" s="12">
        <v>43519</v>
      </c>
      <c r="AA52" s="10">
        <v>0.05</v>
      </c>
      <c r="AB52" s="10">
        <v>-8.1999999999999993</v>
      </c>
    </row>
    <row r="53" spans="1:28" ht="15.75" hidden="1" customHeight="1" x14ac:dyDescent="0.3">
      <c r="A53" s="4">
        <v>43481</v>
      </c>
      <c r="B53" s="2">
        <v>307.19</v>
      </c>
      <c r="C53" s="2">
        <v>1508.96</v>
      </c>
      <c r="D53" s="2" t="s">
        <v>52</v>
      </c>
      <c r="F53" s="4">
        <v>43523</v>
      </c>
      <c r="G53" s="2">
        <v>1784.39</v>
      </c>
      <c r="H53" s="2">
        <v>18056.240000000002</v>
      </c>
      <c r="I53" s="2" t="s">
        <v>53</v>
      </c>
      <c r="K53" s="4">
        <v>43525</v>
      </c>
      <c r="L53" s="2">
        <v>1123.76</v>
      </c>
      <c r="M53" s="2">
        <v>-14356.33</v>
      </c>
      <c r="N53" s="2" t="s">
        <v>55</v>
      </c>
      <c r="P53" s="4">
        <v>43524</v>
      </c>
      <c r="Q53" s="2">
        <v>362.57</v>
      </c>
      <c r="R53" s="2">
        <v>-4758.58</v>
      </c>
      <c r="S53" s="2" t="s">
        <v>52</v>
      </c>
      <c r="U53" s="4">
        <v>43525</v>
      </c>
      <c r="V53" s="2">
        <v>361.22</v>
      </c>
      <c r="W53" s="2">
        <v>-31929.19</v>
      </c>
      <c r="X53" s="2" t="s">
        <v>54</v>
      </c>
      <c r="Z53" s="12">
        <v>43520</v>
      </c>
      <c r="AA53" s="10">
        <v>133.53</v>
      </c>
      <c r="AB53" s="10">
        <v>-7873.82</v>
      </c>
    </row>
    <row r="54" spans="1:28" ht="15.75" hidden="1" customHeight="1" x14ac:dyDescent="0.3">
      <c r="A54" s="4">
        <v>43481</v>
      </c>
      <c r="B54" s="2">
        <v>1888.81</v>
      </c>
      <c r="C54" s="2">
        <v>5825.16</v>
      </c>
      <c r="D54" s="2" t="s">
        <v>53</v>
      </c>
      <c r="F54" s="4">
        <v>43524</v>
      </c>
      <c r="G54" s="2">
        <v>2487.23</v>
      </c>
      <c r="H54" s="2">
        <v>21784.01</v>
      </c>
      <c r="I54" s="2" t="s">
        <v>53</v>
      </c>
      <c r="K54" s="4">
        <v>43526</v>
      </c>
      <c r="L54" s="2">
        <v>0.03</v>
      </c>
      <c r="M54" s="2">
        <v>-0.98</v>
      </c>
      <c r="N54" s="2" t="s">
        <v>55</v>
      </c>
      <c r="P54" s="4">
        <v>43525</v>
      </c>
      <c r="Q54" s="2">
        <v>352.82</v>
      </c>
      <c r="R54" s="2">
        <v>-25195.78</v>
      </c>
      <c r="S54" s="2" t="s">
        <v>52</v>
      </c>
      <c r="U54" s="4">
        <v>43527</v>
      </c>
      <c r="V54" s="2">
        <v>6.75</v>
      </c>
      <c r="W54" s="2">
        <v>1134.0899999999999</v>
      </c>
      <c r="X54" s="2" t="s">
        <v>54</v>
      </c>
      <c r="Z54" s="12">
        <v>43521</v>
      </c>
      <c r="AA54" s="10">
        <v>5084.0600000000004</v>
      </c>
      <c r="AB54" s="10">
        <v>-128726.79</v>
      </c>
    </row>
    <row r="55" spans="1:28" ht="15.75" hidden="1" customHeight="1" x14ac:dyDescent="0.3">
      <c r="A55" s="4">
        <v>43482</v>
      </c>
      <c r="B55" s="2">
        <v>1985.51</v>
      </c>
      <c r="C55" s="2">
        <v>8093.1</v>
      </c>
      <c r="D55" s="2" t="s">
        <v>53</v>
      </c>
      <c r="F55" s="4">
        <v>43525</v>
      </c>
      <c r="G55" s="2">
        <v>1818.42</v>
      </c>
      <c r="H55" s="2">
        <v>14015.88</v>
      </c>
      <c r="I55" s="2" t="s">
        <v>53</v>
      </c>
      <c r="K55" s="4">
        <v>43527</v>
      </c>
      <c r="L55" s="2">
        <v>27.4</v>
      </c>
      <c r="M55" s="2">
        <v>2342.73</v>
      </c>
      <c r="N55" s="2" t="s">
        <v>55</v>
      </c>
      <c r="P55" s="4">
        <v>43527</v>
      </c>
      <c r="Q55" s="2">
        <v>12.33</v>
      </c>
      <c r="R55" s="2">
        <v>-216.5</v>
      </c>
      <c r="S55" s="2" t="s">
        <v>52</v>
      </c>
      <c r="U55" s="4">
        <v>43528</v>
      </c>
      <c r="V55" s="2">
        <v>260.27</v>
      </c>
      <c r="W55" s="2">
        <v>-10723.65</v>
      </c>
      <c r="X55" s="2" t="s">
        <v>54</v>
      </c>
      <c r="Z55" s="12">
        <v>43522</v>
      </c>
      <c r="AA55" s="10">
        <v>6862.89</v>
      </c>
      <c r="AB55" s="10">
        <v>-154540.60999999999</v>
      </c>
    </row>
    <row r="56" spans="1:28" ht="15.75" customHeight="1" thickBot="1" x14ac:dyDescent="0.35">
      <c r="A56" s="4">
        <v>43482</v>
      </c>
      <c r="B56" s="2">
        <v>235.89</v>
      </c>
      <c r="C56" s="2">
        <v>9144.1200000000008</v>
      </c>
      <c r="D56" s="2" t="s">
        <v>54</v>
      </c>
      <c r="F56" s="4">
        <v>43526</v>
      </c>
      <c r="G56" s="2">
        <v>0.04</v>
      </c>
      <c r="H56" s="2">
        <v>-1.89</v>
      </c>
      <c r="I56" s="2" t="s">
        <v>53</v>
      </c>
      <c r="K56" s="4">
        <v>43528</v>
      </c>
      <c r="L56" s="2">
        <v>986.07</v>
      </c>
      <c r="M56" s="2">
        <v>12852.93</v>
      </c>
      <c r="N56" s="2" t="s">
        <v>55</v>
      </c>
      <c r="P56" s="4">
        <v>43528</v>
      </c>
      <c r="Q56" s="2">
        <v>211.45</v>
      </c>
      <c r="R56" s="2">
        <v>1028.1500000000001</v>
      </c>
      <c r="S56" s="2" t="s">
        <v>52</v>
      </c>
      <c r="U56" s="4">
        <v>43529</v>
      </c>
      <c r="V56" s="2">
        <v>200.53</v>
      </c>
      <c r="W56" s="2">
        <v>-5335</v>
      </c>
      <c r="X56" s="2" t="s">
        <v>54</v>
      </c>
      <c r="Z56" s="12">
        <v>43523</v>
      </c>
      <c r="AA56" s="10">
        <v>5623.11</v>
      </c>
      <c r="AB56" s="10">
        <v>-209105.35</v>
      </c>
    </row>
    <row r="57" spans="1:28" ht="15.75" hidden="1" customHeight="1" x14ac:dyDescent="0.3">
      <c r="A57" s="4">
        <v>43482</v>
      </c>
      <c r="B57" s="2">
        <v>370.13</v>
      </c>
      <c r="C57" s="2">
        <v>435.02</v>
      </c>
      <c r="D57" s="2" t="s">
        <v>52</v>
      </c>
      <c r="F57" s="4">
        <v>43527</v>
      </c>
      <c r="G57" s="2">
        <v>68.08</v>
      </c>
      <c r="H57" s="2">
        <v>3216.31</v>
      </c>
      <c r="I57" s="2" t="s">
        <v>53</v>
      </c>
      <c r="K57" s="4">
        <v>43529</v>
      </c>
      <c r="L57" s="2">
        <v>1382.12</v>
      </c>
      <c r="M57" s="2">
        <v>-5898.66</v>
      </c>
      <c r="N57" s="2" t="s">
        <v>55</v>
      </c>
      <c r="P57" s="4">
        <v>43529</v>
      </c>
      <c r="Q57" s="2">
        <v>285.20999999999998</v>
      </c>
      <c r="R57" s="2">
        <v>-7014.79</v>
      </c>
      <c r="S57" s="2" t="s">
        <v>52</v>
      </c>
      <c r="U57" s="4">
        <v>43530</v>
      </c>
      <c r="V57" s="2">
        <v>198.5</v>
      </c>
      <c r="W57" s="2">
        <v>-9569.5400000000009</v>
      </c>
      <c r="X57" s="2" t="s">
        <v>54</v>
      </c>
      <c r="Z57" s="12">
        <v>43524</v>
      </c>
      <c r="AA57" s="10">
        <v>6255.27</v>
      </c>
      <c r="AB57" s="10">
        <v>4440.47</v>
      </c>
    </row>
    <row r="58" spans="1:28" ht="15.75" hidden="1" customHeight="1" x14ac:dyDescent="0.3">
      <c r="A58" s="4">
        <v>43482</v>
      </c>
      <c r="B58" s="2">
        <v>1204.3499999999999</v>
      </c>
      <c r="C58" s="2">
        <v>-62796.9</v>
      </c>
      <c r="D58" s="2" t="s">
        <v>55</v>
      </c>
      <c r="F58" s="4">
        <v>43528</v>
      </c>
      <c r="G58" s="2">
        <v>1646.75</v>
      </c>
      <c r="H58" s="2">
        <v>-9163.4599999999991</v>
      </c>
      <c r="I58" s="2" t="s">
        <v>53</v>
      </c>
      <c r="K58" s="4">
        <v>43530</v>
      </c>
      <c r="L58" s="2">
        <v>1035.19</v>
      </c>
      <c r="M58" s="2">
        <v>21585.38</v>
      </c>
      <c r="N58" s="2" t="s">
        <v>55</v>
      </c>
      <c r="P58" s="4">
        <v>43530</v>
      </c>
      <c r="Q58" s="2">
        <v>258.19</v>
      </c>
      <c r="R58" s="2">
        <v>813.98</v>
      </c>
      <c r="S58" s="2" t="s">
        <v>52</v>
      </c>
      <c r="U58" s="4">
        <v>43531</v>
      </c>
      <c r="V58" s="2">
        <v>190.08</v>
      </c>
      <c r="W58" s="2">
        <v>-2700.32</v>
      </c>
      <c r="X58" s="2" t="s">
        <v>54</v>
      </c>
      <c r="Z58" s="12">
        <v>43525</v>
      </c>
      <c r="AA58" s="10">
        <v>5359.76</v>
      </c>
      <c r="AB58" s="10">
        <v>-163549.19</v>
      </c>
    </row>
    <row r="59" spans="1:28" ht="15.75" hidden="1" customHeight="1" x14ac:dyDescent="0.3">
      <c r="A59" s="4">
        <v>43483</v>
      </c>
      <c r="B59" s="2">
        <v>879.83</v>
      </c>
      <c r="C59" s="2">
        <v>6600.27</v>
      </c>
      <c r="D59" s="2" t="s">
        <v>55</v>
      </c>
      <c r="F59" s="4">
        <v>43529</v>
      </c>
      <c r="G59" s="2">
        <v>1589.38</v>
      </c>
      <c r="H59" s="2">
        <v>-251.55</v>
      </c>
      <c r="I59" s="2" t="s">
        <v>53</v>
      </c>
      <c r="K59" s="4">
        <v>43531</v>
      </c>
      <c r="L59" s="2">
        <v>1391.05</v>
      </c>
      <c r="M59" s="2">
        <v>-23486.32</v>
      </c>
      <c r="N59" s="2" t="s">
        <v>55</v>
      </c>
      <c r="P59" s="4">
        <v>43531</v>
      </c>
      <c r="Q59" s="2">
        <v>265.33</v>
      </c>
      <c r="R59" s="2">
        <v>-2656.64</v>
      </c>
      <c r="S59" s="2" t="s">
        <v>52</v>
      </c>
      <c r="U59" s="4">
        <v>43532</v>
      </c>
      <c r="V59" s="2">
        <v>236.93</v>
      </c>
      <c r="W59" s="2">
        <v>-8794.41</v>
      </c>
      <c r="X59" s="2" t="s">
        <v>54</v>
      </c>
      <c r="Z59" s="12">
        <v>43526</v>
      </c>
      <c r="AA59" s="10">
        <v>0.17</v>
      </c>
      <c r="AB59" s="10">
        <v>-22.69</v>
      </c>
    </row>
    <row r="60" spans="1:28" ht="15.75" hidden="1" customHeight="1" x14ac:dyDescent="0.3">
      <c r="A60" s="4">
        <v>43483</v>
      </c>
      <c r="B60" s="2">
        <v>270.91000000000003</v>
      </c>
      <c r="C60" s="2">
        <v>-5530.85</v>
      </c>
      <c r="D60" s="2" t="s">
        <v>52</v>
      </c>
      <c r="F60" s="4">
        <v>43530</v>
      </c>
      <c r="G60" s="2">
        <v>1494.95</v>
      </c>
      <c r="H60" s="2">
        <v>2525.7800000000002</v>
      </c>
      <c r="I60" s="2" t="s">
        <v>53</v>
      </c>
      <c r="K60" s="4">
        <v>43532</v>
      </c>
      <c r="L60" s="2">
        <v>1105.3800000000001</v>
      </c>
      <c r="M60" s="2">
        <v>-13487.9</v>
      </c>
      <c r="N60" s="2" t="s">
        <v>55</v>
      </c>
      <c r="P60" s="4">
        <v>43532</v>
      </c>
      <c r="Q60" s="2">
        <v>234.18</v>
      </c>
      <c r="R60" s="2">
        <v>-1385.82</v>
      </c>
      <c r="S60" s="2" t="s">
        <v>52</v>
      </c>
      <c r="U60" s="4">
        <v>43533</v>
      </c>
      <c r="V60" s="2">
        <v>0.01</v>
      </c>
      <c r="W60" s="2">
        <v>-0.92</v>
      </c>
      <c r="X60" s="2" t="s">
        <v>54</v>
      </c>
      <c r="Z60" s="12">
        <v>43527</v>
      </c>
      <c r="AA60" s="10">
        <v>188.22</v>
      </c>
      <c r="AB60" s="10">
        <v>5199.8599999999997</v>
      </c>
    </row>
    <row r="61" spans="1:28" ht="15.75" customHeight="1" thickBot="1" x14ac:dyDescent="0.35">
      <c r="A61" s="4">
        <v>43483</v>
      </c>
      <c r="B61" s="2">
        <v>174.74</v>
      </c>
      <c r="C61" s="2">
        <v>7857.54</v>
      </c>
      <c r="D61" s="2" t="s">
        <v>54</v>
      </c>
      <c r="F61" s="4">
        <v>43531</v>
      </c>
      <c r="G61" s="2">
        <v>2853.16</v>
      </c>
      <c r="H61" s="2">
        <v>-349625.89</v>
      </c>
      <c r="I61" s="2" t="s">
        <v>53</v>
      </c>
      <c r="K61" s="4">
        <v>43534</v>
      </c>
      <c r="L61" s="2">
        <v>23.12</v>
      </c>
      <c r="M61" s="2">
        <v>-2636.21</v>
      </c>
      <c r="N61" s="2" t="s">
        <v>55</v>
      </c>
      <c r="P61" s="4">
        <v>43533</v>
      </c>
      <c r="Q61" s="2">
        <v>0.02</v>
      </c>
      <c r="R61" s="2">
        <v>-11.85</v>
      </c>
      <c r="S61" s="2" t="s">
        <v>52</v>
      </c>
      <c r="U61" s="4">
        <v>43534</v>
      </c>
      <c r="V61" s="2">
        <v>2.2200000000000002</v>
      </c>
      <c r="W61" s="2">
        <v>17.52</v>
      </c>
      <c r="X61" s="2" t="s">
        <v>54</v>
      </c>
      <c r="Z61" s="12">
        <v>43528</v>
      </c>
      <c r="AA61" s="10">
        <v>4875.09</v>
      </c>
      <c r="AB61" s="10">
        <v>1721.69</v>
      </c>
    </row>
    <row r="62" spans="1:28" ht="15.75" hidden="1" customHeight="1" x14ac:dyDescent="0.3">
      <c r="A62" s="4">
        <v>43483</v>
      </c>
      <c r="B62" s="2">
        <v>1884.48</v>
      </c>
      <c r="C62" s="2">
        <v>-7731.73</v>
      </c>
      <c r="D62" s="2" t="s">
        <v>53</v>
      </c>
      <c r="F62" s="4">
        <v>43532</v>
      </c>
      <c r="G62" s="2">
        <v>1734.5</v>
      </c>
      <c r="H62" s="2">
        <v>-5507.6</v>
      </c>
      <c r="I62" s="2" t="s">
        <v>53</v>
      </c>
      <c r="K62" s="4">
        <v>43535</v>
      </c>
      <c r="L62" s="2">
        <v>1612.59</v>
      </c>
      <c r="M62" s="2">
        <v>-60606.14</v>
      </c>
      <c r="N62" s="2" t="s">
        <v>55</v>
      </c>
      <c r="P62" s="4">
        <v>43534</v>
      </c>
      <c r="Q62" s="2">
        <v>4.68</v>
      </c>
      <c r="R62" s="2">
        <v>276.01</v>
      </c>
      <c r="S62" s="2" t="s">
        <v>52</v>
      </c>
      <c r="U62" s="4">
        <v>43535</v>
      </c>
      <c r="V62" s="2">
        <v>160.99</v>
      </c>
      <c r="W62" s="2">
        <v>-9053.51</v>
      </c>
      <c r="X62" s="2" t="s">
        <v>54</v>
      </c>
      <c r="Z62" s="12">
        <v>43529</v>
      </c>
      <c r="AA62" s="10">
        <v>5518.15</v>
      </c>
      <c r="AB62" s="10">
        <v>-4609.8900000000003</v>
      </c>
    </row>
    <row r="63" spans="1:28" ht="15.75" hidden="1" customHeight="1" x14ac:dyDescent="0.3">
      <c r="A63" s="4">
        <v>43485</v>
      </c>
      <c r="B63" s="2">
        <v>7.09</v>
      </c>
      <c r="C63" s="2">
        <v>-36.97</v>
      </c>
      <c r="D63" s="2" t="s">
        <v>52</v>
      </c>
      <c r="F63" s="4">
        <v>43533</v>
      </c>
      <c r="G63" s="2">
        <v>0.15</v>
      </c>
      <c r="H63" s="2">
        <v>-183.55</v>
      </c>
      <c r="I63" s="2" t="s">
        <v>53</v>
      </c>
      <c r="K63" s="4">
        <v>43536</v>
      </c>
      <c r="L63" s="2">
        <v>1870.85</v>
      </c>
      <c r="M63" s="2">
        <v>21379.96</v>
      </c>
      <c r="N63" s="2" t="s">
        <v>55</v>
      </c>
      <c r="P63" s="4">
        <v>43535</v>
      </c>
      <c r="Q63" s="2">
        <v>161.58000000000001</v>
      </c>
      <c r="R63" s="2">
        <v>-2851.81</v>
      </c>
      <c r="S63" s="2" t="s">
        <v>52</v>
      </c>
      <c r="U63" s="4">
        <v>43536</v>
      </c>
      <c r="V63" s="2">
        <v>174.19</v>
      </c>
      <c r="W63" s="2">
        <v>6565.36</v>
      </c>
      <c r="X63" s="2" t="s">
        <v>54</v>
      </c>
      <c r="Z63" s="12">
        <v>43530</v>
      </c>
      <c r="AA63" s="10">
        <v>5232.76</v>
      </c>
      <c r="AB63" s="10">
        <v>-62759.02</v>
      </c>
    </row>
    <row r="64" spans="1:28" ht="15.75" hidden="1" customHeight="1" x14ac:dyDescent="0.3">
      <c r="A64" s="4">
        <v>43485</v>
      </c>
      <c r="B64" s="2">
        <v>14.13</v>
      </c>
      <c r="C64" s="2">
        <v>-312.23</v>
      </c>
      <c r="D64" s="2" t="s">
        <v>53</v>
      </c>
      <c r="F64" s="4">
        <v>43534</v>
      </c>
      <c r="G64" s="2">
        <v>28.3</v>
      </c>
      <c r="H64" s="2">
        <v>-1188.49</v>
      </c>
      <c r="I64" s="2" t="s">
        <v>53</v>
      </c>
      <c r="K64" s="4">
        <v>43537</v>
      </c>
      <c r="L64" s="2">
        <v>1462.93</v>
      </c>
      <c r="M64" s="2">
        <v>-95342.29</v>
      </c>
      <c r="N64" s="2" t="s">
        <v>55</v>
      </c>
      <c r="P64" s="4">
        <v>43536</v>
      </c>
      <c r="Q64" s="2">
        <v>129.09</v>
      </c>
      <c r="R64" s="2">
        <v>417.94</v>
      </c>
      <c r="S64" s="2" t="s">
        <v>52</v>
      </c>
      <c r="U64" s="4">
        <v>43537</v>
      </c>
      <c r="V64" s="2">
        <v>161.33000000000001</v>
      </c>
      <c r="W64" s="2">
        <v>3345.35</v>
      </c>
      <c r="X64" s="2" t="s">
        <v>54</v>
      </c>
      <c r="Z64" s="12">
        <v>43531</v>
      </c>
      <c r="AA64" s="10">
        <v>7047.51</v>
      </c>
      <c r="AB64" s="10">
        <v>-446097.94</v>
      </c>
    </row>
    <row r="65" spans="1:28" ht="15.75" customHeight="1" thickBot="1" x14ac:dyDescent="0.35">
      <c r="A65" s="4">
        <v>43485</v>
      </c>
      <c r="B65" s="2">
        <v>0.72</v>
      </c>
      <c r="C65" s="2">
        <v>-49.48</v>
      </c>
      <c r="D65" s="2" t="s">
        <v>54</v>
      </c>
      <c r="F65" s="4">
        <v>43535</v>
      </c>
      <c r="G65" s="2">
        <v>1588.72</v>
      </c>
      <c r="H65" s="2">
        <v>-1983.8</v>
      </c>
      <c r="I65" s="2" t="s">
        <v>53</v>
      </c>
      <c r="K65" s="4">
        <v>43538</v>
      </c>
      <c r="L65" s="2">
        <v>1659.86</v>
      </c>
      <c r="M65" s="2">
        <v>3557.84</v>
      </c>
      <c r="N65" s="2" t="s">
        <v>55</v>
      </c>
      <c r="P65" s="4">
        <v>43537</v>
      </c>
      <c r="Q65" s="2">
        <v>229.47</v>
      </c>
      <c r="R65" s="2">
        <v>-699.76</v>
      </c>
      <c r="S65" s="2" t="s">
        <v>52</v>
      </c>
      <c r="U65" s="4">
        <v>43538</v>
      </c>
      <c r="V65" s="2">
        <v>300.05</v>
      </c>
      <c r="W65" s="2">
        <v>7878.35</v>
      </c>
      <c r="X65" s="2" t="s">
        <v>54</v>
      </c>
      <c r="Z65" s="12">
        <v>43532</v>
      </c>
      <c r="AA65" s="10">
        <v>5284.24</v>
      </c>
      <c r="AB65" s="10">
        <v>-85686.59</v>
      </c>
    </row>
    <row r="66" spans="1:28" ht="15.75" hidden="1" customHeight="1" x14ac:dyDescent="0.3">
      <c r="A66" s="4">
        <v>43485</v>
      </c>
      <c r="B66" s="2">
        <v>17.399999999999999</v>
      </c>
      <c r="C66" s="2">
        <v>-2501.25</v>
      </c>
      <c r="D66" s="2" t="s">
        <v>55</v>
      </c>
      <c r="F66" s="4">
        <v>43536</v>
      </c>
      <c r="G66" s="2">
        <v>1799.19</v>
      </c>
      <c r="H66" s="2">
        <v>13978.32</v>
      </c>
      <c r="I66" s="2" t="s">
        <v>53</v>
      </c>
      <c r="K66" s="4">
        <v>43539</v>
      </c>
      <c r="L66" s="2">
        <v>1213.47</v>
      </c>
      <c r="M66" s="2">
        <v>10645.72</v>
      </c>
      <c r="N66" s="2" t="s">
        <v>55</v>
      </c>
      <c r="P66" s="4">
        <v>43538</v>
      </c>
      <c r="Q66" s="2">
        <v>198.76</v>
      </c>
      <c r="R66" s="2">
        <v>-31.83</v>
      </c>
      <c r="S66" s="2" t="s">
        <v>52</v>
      </c>
      <c r="U66" s="4">
        <v>43539</v>
      </c>
      <c r="V66" s="2">
        <v>239.56</v>
      </c>
      <c r="W66" s="2">
        <v>6429.63</v>
      </c>
      <c r="X66" s="2" t="s">
        <v>54</v>
      </c>
      <c r="Z66" s="12">
        <v>43533</v>
      </c>
      <c r="AA66" s="10">
        <v>0.41</v>
      </c>
      <c r="AB66" s="10">
        <v>-209.69</v>
      </c>
    </row>
    <row r="67" spans="1:28" ht="15.75" hidden="1" customHeight="1" x14ac:dyDescent="0.3">
      <c r="A67" s="4">
        <v>43486</v>
      </c>
      <c r="B67" s="2">
        <v>178.12</v>
      </c>
      <c r="C67" s="2">
        <v>1300.75</v>
      </c>
      <c r="D67" s="2" t="s">
        <v>52</v>
      </c>
      <c r="F67" s="4">
        <v>43537</v>
      </c>
      <c r="G67" s="2">
        <v>1638.45</v>
      </c>
      <c r="H67" s="2">
        <v>-9822.7900000000009</v>
      </c>
      <c r="I67" s="2" t="s">
        <v>53</v>
      </c>
      <c r="K67" s="4">
        <v>43541</v>
      </c>
      <c r="L67" s="2">
        <v>13.09</v>
      </c>
      <c r="M67" s="2">
        <v>-431.79</v>
      </c>
      <c r="N67" s="2" t="s">
        <v>55</v>
      </c>
      <c r="P67" s="4">
        <v>43539</v>
      </c>
      <c r="Q67" s="2">
        <v>201.9</v>
      </c>
      <c r="R67" s="2">
        <v>293.16000000000003</v>
      </c>
      <c r="S67" s="2" t="s">
        <v>52</v>
      </c>
      <c r="U67" s="4">
        <v>43541</v>
      </c>
      <c r="V67" s="2">
        <v>2.4</v>
      </c>
      <c r="W67" s="2">
        <v>-120.03</v>
      </c>
      <c r="X67" s="2" t="s">
        <v>54</v>
      </c>
      <c r="Z67" s="12">
        <v>43534</v>
      </c>
      <c r="AA67" s="10">
        <v>105.21</v>
      </c>
      <c r="AB67" s="10">
        <v>-6327.88</v>
      </c>
    </row>
    <row r="68" spans="1:28" ht="15.75" customHeight="1" thickBot="1" x14ac:dyDescent="0.35">
      <c r="A68" s="4">
        <v>43486</v>
      </c>
      <c r="B68" s="2">
        <v>122.25</v>
      </c>
      <c r="C68" s="2">
        <v>-1436.57</v>
      </c>
      <c r="D68" s="2" t="s">
        <v>54</v>
      </c>
      <c r="F68" s="4">
        <v>43538</v>
      </c>
      <c r="G68" s="2">
        <v>1306.1300000000001</v>
      </c>
      <c r="H68" s="2">
        <v>8346.17</v>
      </c>
      <c r="I68" s="2" t="s">
        <v>53</v>
      </c>
      <c r="K68" s="4">
        <v>43542</v>
      </c>
      <c r="L68" s="2">
        <v>1528.3</v>
      </c>
      <c r="M68" s="2">
        <v>39587.129999999997</v>
      </c>
      <c r="N68" s="2" t="s">
        <v>55</v>
      </c>
      <c r="P68" s="4">
        <v>43540</v>
      </c>
      <c r="Q68" s="2">
        <v>0.02</v>
      </c>
      <c r="R68" s="2">
        <v>-0.99</v>
      </c>
      <c r="S68" s="2" t="s">
        <v>52</v>
      </c>
      <c r="U68" s="4">
        <v>43542</v>
      </c>
      <c r="V68" s="2">
        <v>209.64</v>
      </c>
      <c r="W68" s="2">
        <v>2873.5</v>
      </c>
      <c r="X68" s="2" t="s">
        <v>54</v>
      </c>
      <c r="Z68" s="12">
        <v>43535</v>
      </c>
      <c r="AA68" s="10">
        <v>5416.99</v>
      </c>
      <c r="AB68" s="10">
        <v>-110935.05</v>
      </c>
    </row>
    <row r="69" spans="1:28" ht="15.75" hidden="1" customHeight="1" x14ac:dyDescent="0.3">
      <c r="A69" s="4">
        <v>43486</v>
      </c>
      <c r="B69" s="2">
        <v>1396.06</v>
      </c>
      <c r="C69" s="2">
        <v>755.49</v>
      </c>
      <c r="D69" s="2" t="s">
        <v>53</v>
      </c>
      <c r="F69" s="4">
        <v>43539</v>
      </c>
      <c r="G69" s="2">
        <v>1589.45</v>
      </c>
      <c r="H69" s="2">
        <v>-4900.6099999999997</v>
      </c>
      <c r="I69" s="2" t="s">
        <v>53</v>
      </c>
      <c r="K69" s="4">
        <v>43543</v>
      </c>
      <c r="L69" s="2">
        <v>1480.8</v>
      </c>
      <c r="M69" s="2">
        <v>9931.2199999999993</v>
      </c>
      <c r="N69" s="2" t="s">
        <v>55</v>
      </c>
      <c r="P69" s="4">
        <v>43541</v>
      </c>
      <c r="Q69" s="2">
        <v>4.4400000000000004</v>
      </c>
      <c r="R69" s="2">
        <v>90.83</v>
      </c>
      <c r="S69" s="2" t="s">
        <v>52</v>
      </c>
      <c r="U69" s="4">
        <v>43543</v>
      </c>
      <c r="V69" s="2">
        <v>283.45999999999998</v>
      </c>
      <c r="W69" s="2">
        <v>9699.7900000000009</v>
      </c>
      <c r="X69" s="2" t="s">
        <v>54</v>
      </c>
      <c r="Z69" s="12">
        <v>43536</v>
      </c>
      <c r="AA69" s="10">
        <v>6141.04</v>
      </c>
      <c r="AB69" s="10">
        <v>80156.92</v>
      </c>
    </row>
    <row r="70" spans="1:28" ht="15.75" hidden="1" customHeight="1" x14ac:dyDescent="0.3">
      <c r="A70" s="4">
        <v>43486</v>
      </c>
      <c r="B70" s="2">
        <v>733.63</v>
      </c>
      <c r="C70" s="2">
        <v>-16676.13</v>
      </c>
      <c r="D70" s="2" t="s">
        <v>55</v>
      </c>
      <c r="F70" s="4">
        <v>43540</v>
      </c>
      <c r="G70" s="2">
        <v>7.0000000000000007E-2</v>
      </c>
      <c r="H70" s="2">
        <v>-1.63</v>
      </c>
      <c r="I70" s="2" t="s">
        <v>53</v>
      </c>
      <c r="K70" s="4">
        <v>43544</v>
      </c>
      <c r="L70" s="2">
        <v>1960.4</v>
      </c>
      <c r="M70" s="2">
        <v>33666.629999999997</v>
      </c>
      <c r="N70" s="2" t="s">
        <v>55</v>
      </c>
      <c r="P70" s="4">
        <v>43542</v>
      </c>
      <c r="Q70" s="2">
        <v>149.09</v>
      </c>
      <c r="R70" s="2">
        <v>614.32000000000005</v>
      </c>
      <c r="S70" s="2" t="s">
        <v>52</v>
      </c>
      <c r="U70" s="4">
        <v>43544</v>
      </c>
      <c r="V70" s="2">
        <v>480.02</v>
      </c>
      <c r="W70" s="2">
        <v>19763.88</v>
      </c>
      <c r="X70" s="2" t="s">
        <v>54</v>
      </c>
      <c r="Z70" s="12">
        <v>43537</v>
      </c>
      <c r="AA70" s="10">
        <v>5346.28</v>
      </c>
      <c r="AB70" s="10">
        <v>-94062.03</v>
      </c>
    </row>
    <row r="71" spans="1:28" ht="15.75" hidden="1" customHeight="1" x14ac:dyDescent="0.3">
      <c r="A71" s="4">
        <v>43487</v>
      </c>
      <c r="B71" s="2">
        <v>293.13</v>
      </c>
      <c r="C71" s="2">
        <v>-6184.08</v>
      </c>
      <c r="D71" s="2" t="s">
        <v>52</v>
      </c>
      <c r="F71" s="4">
        <v>43541</v>
      </c>
      <c r="G71" s="2">
        <v>18.88</v>
      </c>
      <c r="H71" s="2">
        <v>-258.07</v>
      </c>
      <c r="I71" s="2" t="s">
        <v>53</v>
      </c>
      <c r="K71" s="4">
        <v>43545</v>
      </c>
      <c r="L71" s="2">
        <v>1718.68</v>
      </c>
      <c r="M71" s="2">
        <v>9003.3799999999992</v>
      </c>
      <c r="N71" s="2" t="s">
        <v>55</v>
      </c>
      <c r="P71" s="4">
        <v>43543</v>
      </c>
      <c r="Q71" s="2">
        <v>198.41</v>
      </c>
      <c r="R71" s="2">
        <v>1161.6400000000001</v>
      </c>
      <c r="S71" s="2" t="s">
        <v>52</v>
      </c>
      <c r="U71" s="4">
        <v>43545</v>
      </c>
      <c r="V71" s="2">
        <v>365.09</v>
      </c>
      <c r="W71" s="2">
        <v>17805.45</v>
      </c>
      <c r="X71" s="2" t="s">
        <v>54</v>
      </c>
      <c r="Z71" s="12">
        <v>43538</v>
      </c>
      <c r="AA71" s="10">
        <v>5227.62</v>
      </c>
      <c r="AB71" s="10">
        <v>31749.69</v>
      </c>
    </row>
    <row r="72" spans="1:28" ht="15.75" hidden="1" customHeight="1" x14ac:dyDescent="0.3">
      <c r="A72" s="4">
        <v>43487</v>
      </c>
      <c r="B72" s="2">
        <v>2101.85</v>
      </c>
      <c r="C72" s="2">
        <v>-28643.38</v>
      </c>
      <c r="D72" s="2" t="s">
        <v>53</v>
      </c>
      <c r="F72" s="4">
        <v>43542</v>
      </c>
      <c r="G72" s="2">
        <v>1589.37</v>
      </c>
      <c r="H72" s="2">
        <v>6065.9</v>
      </c>
      <c r="I72" s="2" t="s">
        <v>53</v>
      </c>
      <c r="K72" s="4">
        <v>43546</v>
      </c>
      <c r="L72" s="2">
        <v>1273.06</v>
      </c>
      <c r="M72" s="2">
        <v>21264.76</v>
      </c>
      <c r="N72" s="2" t="s">
        <v>55</v>
      </c>
      <c r="P72" s="4">
        <v>43544</v>
      </c>
      <c r="Q72" s="2">
        <v>287.27999999999997</v>
      </c>
      <c r="R72" s="2">
        <v>3339.58</v>
      </c>
      <c r="S72" s="2" t="s">
        <v>52</v>
      </c>
      <c r="U72" s="4">
        <v>43546</v>
      </c>
      <c r="V72" s="2">
        <v>200.13</v>
      </c>
      <c r="W72" s="2">
        <v>3952.16</v>
      </c>
      <c r="X72" s="2" t="s">
        <v>54</v>
      </c>
      <c r="Z72" s="12">
        <v>43539</v>
      </c>
      <c r="AA72" s="10">
        <v>4994.97</v>
      </c>
      <c r="AB72" s="10">
        <v>26247.5</v>
      </c>
    </row>
    <row r="73" spans="1:28" ht="15.75" hidden="1" customHeight="1" x14ac:dyDescent="0.3">
      <c r="A73" s="4">
        <v>43487</v>
      </c>
      <c r="B73" s="2">
        <v>1022.99</v>
      </c>
      <c r="C73" s="2">
        <v>-11500.42</v>
      </c>
      <c r="D73" s="2" t="s">
        <v>55</v>
      </c>
      <c r="F73" s="4">
        <v>43543</v>
      </c>
      <c r="G73" s="2">
        <v>1543.32</v>
      </c>
      <c r="H73" s="2">
        <v>10190.89</v>
      </c>
      <c r="I73" s="2" t="s">
        <v>53</v>
      </c>
      <c r="K73" s="4">
        <v>43548</v>
      </c>
      <c r="L73" s="2">
        <v>6.88</v>
      </c>
      <c r="M73" s="2">
        <v>-99.06</v>
      </c>
      <c r="N73" s="2" t="s">
        <v>55</v>
      </c>
      <c r="P73" s="4">
        <v>43545</v>
      </c>
      <c r="Q73" s="2">
        <v>474.19</v>
      </c>
      <c r="R73" s="2">
        <v>27837.98</v>
      </c>
      <c r="S73" s="2" t="s">
        <v>52</v>
      </c>
      <c r="U73" s="4">
        <v>43548</v>
      </c>
      <c r="V73" s="2">
        <v>3.39</v>
      </c>
      <c r="W73" s="2">
        <v>-362.87</v>
      </c>
      <c r="X73" s="2" t="s">
        <v>54</v>
      </c>
      <c r="Z73" s="12">
        <v>43540</v>
      </c>
      <c r="AA73" s="10">
        <v>0.16</v>
      </c>
      <c r="AB73" s="10">
        <v>-5.41</v>
      </c>
    </row>
    <row r="74" spans="1:28" ht="15.75" customHeight="1" thickBot="1" x14ac:dyDescent="0.35">
      <c r="A74" s="4">
        <v>43487</v>
      </c>
      <c r="B74" s="2">
        <v>186.11</v>
      </c>
      <c r="C74" s="2">
        <v>1505.44</v>
      </c>
      <c r="D74" s="2" t="s">
        <v>54</v>
      </c>
      <c r="F74" s="4">
        <v>43544</v>
      </c>
      <c r="G74" s="2">
        <v>2746.84</v>
      </c>
      <c r="H74" s="2">
        <v>-130203.94</v>
      </c>
      <c r="I74" s="2" t="s">
        <v>53</v>
      </c>
      <c r="K74" s="4">
        <v>43549</v>
      </c>
      <c r="L74" s="2">
        <v>1581.67</v>
      </c>
      <c r="M74" s="2">
        <v>79389.25</v>
      </c>
      <c r="N74" s="2" t="s">
        <v>55</v>
      </c>
      <c r="P74" s="4">
        <v>43546</v>
      </c>
      <c r="Q74" s="2">
        <v>320.49</v>
      </c>
      <c r="R74" s="2">
        <v>-7632.74</v>
      </c>
      <c r="S74" s="2" t="s">
        <v>52</v>
      </c>
      <c r="U74" s="4">
        <v>43549</v>
      </c>
      <c r="V74" s="2">
        <v>189.17</v>
      </c>
      <c r="W74" s="2">
        <v>-8785.48</v>
      </c>
      <c r="X74" s="2" t="s">
        <v>54</v>
      </c>
      <c r="Z74" s="12">
        <v>43541</v>
      </c>
      <c r="AA74" s="10">
        <v>59.18</v>
      </c>
      <c r="AB74" s="10">
        <v>-649.34</v>
      </c>
    </row>
    <row r="75" spans="1:28" ht="15.75" hidden="1" customHeight="1" x14ac:dyDescent="0.3">
      <c r="A75" s="4">
        <v>43488</v>
      </c>
      <c r="B75" s="2">
        <v>413.71</v>
      </c>
      <c r="C75" s="2">
        <v>1348.96</v>
      </c>
      <c r="D75" s="2" t="s">
        <v>52</v>
      </c>
      <c r="F75" s="4">
        <v>43545</v>
      </c>
      <c r="G75" s="2">
        <v>2333.16</v>
      </c>
      <c r="H75" s="2">
        <v>29590.39</v>
      </c>
      <c r="I75" s="2" t="s">
        <v>53</v>
      </c>
      <c r="K75" s="4">
        <v>43550</v>
      </c>
      <c r="L75" s="2">
        <v>1776.13</v>
      </c>
      <c r="M75" s="2">
        <v>54004.34</v>
      </c>
      <c r="N75" s="2" t="s">
        <v>55</v>
      </c>
      <c r="P75" s="4">
        <v>43548</v>
      </c>
      <c r="Q75" s="2">
        <v>8.07</v>
      </c>
      <c r="R75" s="2">
        <v>221.59</v>
      </c>
      <c r="S75" s="2" t="s">
        <v>52</v>
      </c>
      <c r="U75" s="4">
        <v>43550</v>
      </c>
      <c r="V75" s="2">
        <v>279.95</v>
      </c>
      <c r="W75" s="2">
        <v>21798.87</v>
      </c>
      <c r="X75" s="2" t="s">
        <v>54</v>
      </c>
      <c r="Z75" s="12">
        <v>43542</v>
      </c>
      <c r="AA75" s="10">
        <v>5480.79</v>
      </c>
      <c r="AB75" s="10">
        <v>123536.19</v>
      </c>
    </row>
    <row r="76" spans="1:28" ht="15.75" hidden="1" customHeight="1" x14ac:dyDescent="0.3">
      <c r="A76" s="4">
        <v>43488</v>
      </c>
      <c r="B76" s="2">
        <v>1830.23</v>
      </c>
      <c r="C76" s="2">
        <v>18596.560000000001</v>
      </c>
      <c r="D76" s="2" t="s">
        <v>53</v>
      </c>
      <c r="F76" s="4">
        <v>43546</v>
      </c>
      <c r="G76" s="2">
        <v>1924.82</v>
      </c>
      <c r="H76" s="2">
        <v>1603.98</v>
      </c>
      <c r="I76" s="2" t="s">
        <v>53</v>
      </c>
      <c r="K76" s="4">
        <v>43551</v>
      </c>
      <c r="L76" s="2">
        <v>1563.19</v>
      </c>
      <c r="M76" s="2">
        <v>44966.96</v>
      </c>
      <c r="N76" s="2" t="s">
        <v>55</v>
      </c>
      <c r="P76" s="4">
        <v>43549</v>
      </c>
      <c r="Q76" s="2">
        <v>294.95999999999998</v>
      </c>
      <c r="R76" s="2">
        <v>529.89</v>
      </c>
      <c r="S76" s="2" t="s">
        <v>52</v>
      </c>
      <c r="U76" s="4">
        <v>43551</v>
      </c>
      <c r="V76" s="2">
        <v>296.25</v>
      </c>
      <c r="W76" s="2">
        <v>9492.66</v>
      </c>
      <c r="X76" s="2" t="s">
        <v>54</v>
      </c>
      <c r="Z76" s="12">
        <v>43543</v>
      </c>
      <c r="AA76" s="10">
        <v>5410.66</v>
      </c>
      <c r="AB76" s="10">
        <v>45510.22</v>
      </c>
    </row>
    <row r="77" spans="1:28" ht="15.75" hidden="1" customHeight="1" x14ac:dyDescent="0.3">
      <c r="A77" s="4">
        <v>43488</v>
      </c>
      <c r="B77" s="2">
        <v>1161.46</v>
      </c>
      <c r="C77" s="2">
        <v>-72662.42</v>
      </c>
      <c r="D77" s="2" t="s">
        <v>55</v>
      </c>
      <c r="F77" s="4">
        <v>43547</v>
      </c>
      <c r="G77" s="2">
        <v>0.51</v>
      </c>
      <c r="H77" s="2">
        <v>21.72</v>
      </c>
      <c r="I77" s="2" t="s">
        <v>53</v>
      </c>
      <c r="K77" s="4">
        <v>43552</v>
      </c>
      <c r="L77" s="2">
        <v>1278.6099999999999</v>
      </c>
      <c r="M77" s="2">
        <v>12769.22</v>
      </c>
      <c r="N77" s="2" t="s">
        <v>55</v>
      </c>
      <c r="P77" s="4">
        <v>43550</v>
      </c>
      <c r="Q77" s="2">
        <v>270.64999999999998</v>
      </c>
      <c r="R77" s="2">
        <v>689.25</v>
      </c>
      <c r="S77" s="2" t="s">
        <v>52</v>
      </c>
      <c r="U77" s="4">
        <v>43552</v>
      </c>
      <c r="V77" s="2">
        <v>383.28</v>
      </c>
      <c r="W77" s="2">
        <v>-40611.79</v>
      </c>
      <c r="X77" s="2" t="s">
        <v>54</v>
      </c>
      <c r="Z77" s="12">
        <v>43544</v>
      </c>
      <c r="AA77" s="10">
        <v>8421.0400000000009</v>
      </c>
      <c r="AB77" s="10">
        <v>-86962.55</v>
      </c>
    </row>
    <row r="78" spans="1:28" ht="15.75" customHeight="1" thickBot="1" x14ac:dyDescent="0.35">
      <c r="A78" s="4">
        <v>43488</v>
      </c>
      <c r="B78" s="2">
        <v>166.36</v>
      </c>
      <c r="C78" s="2">
        <v>8667.2199999999993</v>
      </c>
      <c r="D78" s="2" t="s">
        <v>54</v>
      </c>
      <c r="F78" s="4">
        <v>43548</v>
      </c>
      <c r="G78" s="2">
        <v>14.46</v>
      </c>
      <c r="H78" s="2">
        <v>-526.88</v>
      </c>
      <c r="I78" s="2" t="s">
        <v>53</v>
      </c>
      <c r="K78" s="4">
        <v>43553</v>
      </c>
      <c r="L78" s="2">
        <v>1621.16</v>
      </c>
      <c r="M78" s="2">
        <v>33815.370000000003</v>
      </c>
      <c r="N78" s="2" t="s">
        <v>55</v>
      </c>
      <c r="P78" s="4">
        <v>43551</v>
      </c>
      <c r="Q78" s="2">
        <v>239.33</v>
      </c>
      <c r="R78" s="2">
        <v>1078.3499999999999</v>
      </c>
      <c r="S78" s="2" t="s">
        <v>52</v>
      </c>
      <c r="U78" s="4">
        <v>43553</v>
      </c>
      <c r="V78" s="2">
        <v>360.15</v>
      </c>
      <c r="W78" s="2">
        <v>-3531.4</v>
      </c>
      <c r="X78" s="2" t="s">
        <v>54</v>
      </c>
      <c r="Z78" s="12">
        <v>43545</v>
      </c>
      <c r="AA78" s="10">
        <v>7656.78</v>
      </c>
      <c r="AB78" s="10">
        <v>63454.65</v>
      </c>
    </row>
    <row r="79" spans="1:28" ht="15.75" hidden="1" customHeight="1" x14ac:dyDescent="0.3">
      <c r="A79" s="4">
        <v>43489</v>
      </c>
      <c r="B79" s="2">
        <v>273.54000000000002</v>
      </c>
      <c r="C79" s="2">
        <v>1335.68</v>
      </c>
      <c r="D79" s="2" t="s">
        <v>52</v>
      </c>
      <c r="F79" s="4">
        <v>43549</v>
      </c>
      <c r="G79" s="2">
        <v>1419.85</v>
      </c>
      <c r="H79" s="2">
        <v>22602.9</v>
      </c>
      <c r="I79" s="2" t="s">
        <v>53</v>
      </c>
      <c r="K79" s="4">
        <v>43554</v>
      </c>
      <c r="L79" s="2">
        <v>0.05</v>
      </c>
      <c r="M79" s="2">
        <v>-6.76</v>
      </c>
      <c r="N79" s="2" t="s">
        <v>55</v>
      </c>
      <c r="P79" s="4">
        <v>43552</v>
      </c>
      <c r="Q79" s="2">
        <v>322.35000000000002</v>
      </c>
      <c r="R79" s="2">
        <v>4493.72</v>
      </c>
      <c r="S79" s="2" t="s">
        <v>52</v>
      </c>
      <c r="U79" s="4">
        <v>43555</v>
      </c>
      <c r="V79" s="2">
        <v>21.82</v>
      </c>
      <c r="W79" s="2">
        <v>4309.0200000000004</v>
      </c>
      <c r="X79" s="2" t="s">
        <v>54</v>
      </c>
      <c r="Z79" s="12">
        <v>43546</v>
      </c>
      <c r="AA79" s="10">
        <v>5877.7</v>
      </c>
      <c r="AB79" s="10">
        <v>12739.36</v>
      </c>
    </row>
    <row r="80" spans="1:28" ht="15.75" hidden="1" customHeight="1" x14ac:dyDescent="0.3">
      <c r="A80" s="4">
        <v>43489</v>
      </c>
      <c r="B80" s="2">
        <v>3393.24</v>
      </c>
      <c r="C80" s="2">
        <v>-50874.18</v>
      </c>
      <c r="D80" s="2" t="s">
        <v>53</v>
      </c>
      <c r="F80" s="4">
        <v>43550</v>
      </c>
      <c r="G80" s="2">
        <v>1513.49</v>
      </c>
      <c r="H80" s="2">
        <v>-146.1</v>
      </c>
      <c r="I80" s="2" t="s">
        <v>53</v>
      </c>
      <c r="K80" s="4">
        <v>43555</v>
      </c>
      <c r="L80" s="2">
        <v>27.18</v>
      </c>
      <c r="M80" s="2">
        <v>-196.14</v>
      </c>
      <c r="N80" s="2" t="s">
        <v>55</v>
      </c>
      <c r="P80" s="4">
        <v>43553</v>
      </c>
      <c r="Q80" s="2">
        <v>204.32</v>
      </c>
      <c r="R80" s="2">
        <v>-92.59</v>
      </c>
      <c r="S80" s="2" t="s">
        <v>52</v>
      </c>
      <c r="U80" s="4">
        <v>43556</v>
      </c>
      <c r="V80" s="2">
        <v>410.64</v>
      </c>
      <c r="W80" s="2">
        <v>-17280.02</v>
      </c>
      <c r="X80" s="2" t="s">
        <v>54</v>
      </c>
      <c r="Z80" s="12">
        <v>43547</v>
      </c>
      <c r="AA80" s="10">
        <v>0.84</v>
      </c>
      <c r="AB80" s="10">
        <v>20.67</v>
      </c>
    </row>
    <row r="81" spans="1:28" ht="15.75" hidden="1" customHeight="1" x14ac:dyDescent="0.3">
      <c r="A81" s="4">
        <v>43489</v>
      </c>
      <c r="B81" s="2">
        <v>1093.32</v>
      </c>
      <c r="C81" s="2">
        <v>-20358.48</v>
      </c>
      <c r="D81" s="2" t="s">
        <v>55</v>
      </c>
      <c r="F81" s="4">
        <v>43551</v>
      </c>
      <c r="G81" s="2">
        <v>1826.96</v>
      </c>
      <c r="H81" s="2">
        <v>33481.01</v>
      </c>
      <c r="I81" s="2" t="s">
        <v>53</v>
      </c>
      <c r="K81" s="4">
        <v>43556</v>
      </c>
      <c r="L81" s="2">
        <v>1720.59</v>
      </c>
      <c r="M81" s="2">
        <v>-58484.35</v>
      </c>
      <c r="N81" s="2" t="s">
        <v>55</v>
      </c>
      <c r="P81" s="4">
        <v>43554</v>
      </c>
      <c r="Q81" s="2">
        <v>0.03</v>
      </c>
      <c r="R81" s="2">
        <v>0.61</v>
      </c>
      <c r="S81" s="2" t="s">
        <v>52</v>
      </c>
      <c r="U81" s="4">
        <v>43557</v>
      </c>
      <c r="V81" s="2">
        <v>337.35</v>
      </c>
      <c r="W81" s="2">
        <v>37904.269999999997</v>
      </c>
      <c r="X81" s="2" t="s">
        <v>54</v>
      </c>
      <c r="Z81" s="12">
        <v>43548</v>
      </c>
      <c r="AA81" s="10">
        <v>116.16</v>
      </c>
      <c r="AB81" s="10">
        <v>27.33</v>
      </c>
    </row>
    <row r="82" spans="1:28" ht="15.75" customHeight="1" thickBot="1" x14ac:dyDescent="0.35">
      <c r="A82" s="4">
        <v>43489</v>
      </c>
      <c r="B82" s="2">
        <v>155.41</v>
      </c>
      <c r="C82" s="2">
        <v>1213.5999999999999</v>
      </c>
      <c r="D82" s="2" t="s">
        <v>54</v>
      </c>
      <c r="F82" s="4">
        <v>43552</v>
      </c>
      <c r="G82" s="2">
        <v>1647.22</v>
      </c>
      <c r="H82" s="2">
        <v>-17425.98</v>
      </c>
      <c r="I82" s="2" t="s">
        <v>53</v>
      </c>
      <c r="K82" s="4">
        <v>43557</v>
      </c>
      <c r="L82" s="2">
        <v>1148.97</v>
      </c>
      <c r="M82" s="2">
        <v>51273.79</v>
      </c>
      <c r="N82" s="2" t="s">
        <v>55</v>
      </c>
      <c r="P82" s="4">
        <v>43555</v>
      </c>
      <c r="Q82" s="2">
        <v>24.15</v>
      </c>
      <c r="R82" s="2">
        <v>-2837.04</v>
      </c>
      <c r="S82" s="2" t="s">
        <v>52</v>
      </c>
      <c r="U82" s="4">
        <v>43558</v>
      </c>
      <c r="V82" s="2">
        <v>174.58</v>
      </c>
      <c r="W82" s="2">
        <v>583.34</v>
      </c>
      <c r="X82" s="2" t="s">
        <v>54</v>
      </c>
      <c r="Z82" s="12">
        <v>43549</v>
      </c>
      <c r="AA82" s="10">
        <v>6117.81</v>
      </c>
      <c r="AB82" s="10">
        <v>116721.43</v>
      </c>
    </row>
    <row r="83" spans="1:28" ht="15.75" hidden="1" customHeight="1" x14ac:dyDescent="0.3">
      <c r="A83" s="4">
        <v>43490</v>
      </c>
      <c r="B83" s="2">
        <v>317.77999999999997</v>
      </c>
      <c r="C83" s="2">
        <v>3183.35</v>
      </c>
      <c r="D83" s="2" t="s">
        <v>52</v>
      </c>
      <c r="F83" s="4">
        <v>43553</v>
      </c>
      <c r="G83" s="2">
        <v>1636.6</v>
      </c>
      <c r="H83" s="2">
        <v>23416.52</v>
      </c>
      <c r="I83" s="2" t="s">
        <v>53</v>
      </c>
      <c r="K83" s="4">
        <v>43558</v>
      </c>
      <c r="L83" s="2">
        <v>1397.18</v>
      </c>
      <c r="M83" s="2">
        <v>-41610.050000000003</v>
      </c>
      <c r="N83" s="2" t="s">
        <v>55</v>
      </c>
      <c r="P83" s="4">
        <v>43556</v>
      </c>
      <c r="Q83" s="2">
        <v>227.34</v>
      </c>
      <c r="R83" s="2">
        <v>-7530.35</v>
      </c>
      <c r="S83" s="2" t="s">
        <v>52</v>
      </c>
      <c r="U83" s="4">
        <v>43559</v>
      </c>
      <c r="V83" s="2">
        <v>402.94</v>
      </c>
      <c r="W83" s="2">
        <v>14728.44</v>
      </c>
      <c r="X83" s="2" t="s">
        <v>54</v>
      </c>
      <c r="Z83" s="12">
        <v>43550</v>
      </c>
      <c r="AA83" s="10">
        <v>6006.21</v>
      </c>
      <c r="AB83" s="10">
        <v>80524.17</v>
      </c>
    </row>
    <row r="84" spans="1:28" ht="15.75" hidden="1" customHeight="1" x14ac:dyDescent="0.3">
      <c r="A84" s="4">
        <v>43490</v>
      </c>
      <c r="B84" s="2">
        <v>2465.5300000000002</v>
      </c>
      <c r="C84" s="2">
        <v>1503.94</v>
      </c>
      <c r="D84" s="2" t="s">
        <v>53</v>
      </c>
      <c r="F84" s="4">
        <v>43554</v>
      </c>
      <c r="G84" s="2">
        <v>0.19</v>
      </c>
      <c r="H84" s="2">
        <v>-0.86</v>
      </c>
      <c r="I84" s="2" t="s">
        <v>53</v>
      </c>
      <c r="K84" s="4">
        <v>43559</v>
      </c>
      <c r="L84" s="2">
        <v>1087.55</v>
      </c>
      <c r="M84" s="2">
        <v>45742.559999999998</v>
      </c>
      <c r="N84" s="2" t="s">
        <v>55</v>
      </c>
      <c r="P84" s="4">
        <v>43557</v>
      </c>
      <c r="Q84" s="2">
        <v>153.32</v>
      </c>
      <c r="R84" s="2">
        <v>-505.03</v>
      </c>
      <c r="S84" s="2" t="s">
        <v>52</v>
      </c>
      <c r="U84" s="4">
        <v>43560</v>
      </c>
      <c r="V84" s="2">
        <v>479.08</v>
      </c>
      <c r="W84" s="2">
        <v>45019.01</v>
      </c>
      <c r="X84" s="2" t="s">
        <v>54</v>
      </c>
      <c r="Z84" s="12">
        <v>43551</v>
      </c>
      <c r="AA84" s="10">
        <v>7059.87</v>
      </c>
      <c r="AB84" s="10">
        <v>225216.13</v>
      </c>
    </row>
    <row r="85" spans="1:28" ht="15.75" hidden="1" customHeight="1" x14ac:dyDescent="0.3">
      <c r="A85" s="4">
        <v>43490</v>
      </c>
      <c r="B85" s="2">
        <v>1263.54</v>
      </c>
      <c r="C85" s="2">
        <v>-29148.880000000001</v>
      </c>
      <c r="D85" s="2" t="s">
        <v>55</v>
      </c>
      <c r="F85" s="4">
        <v>43555</v>
      </c>
      <c r="G85" s="2">
        <v>52.56</v>
      </c>
      <c r="H85" s="2">
        <v>-1720.69</v>
      </c>
      <c r="I85" s="2" t="s">
        <v>53</v>
      </c>
      <c r="K85" s="4">
        <v>43560</v>
      </c>
      <c r="L85" s="2">
        <v>1694.87</v>
      </c>
      <c r="M85" s="2">
        <v>77136.69</v>
      </c>
      <c r="N85" s="2" t="s">
        <v>55</v>
      </c>
      <c r="P85" s="4">
        <v>43558</v>
      </c>
      <c r="Q85" s="2">
        <v>269.29000000000002</v>
      </c>
      <c r="R85" s="2">
        <v>-8068.63</v>
      </c>
      <c r="S85" s="2" t="s">
        <v>52</v>
      </c>
      <c r="U85" s="4">
        <v>43562</v>
      </c>
      <c r="V85" s="2">
        <v>8.06</v>
      </c>
      <c r="W85" s="2">
        <v>-1359.96</v>
      </c>
      <c r="X85" s="2" t="s">
        <v>54</v>
      </c>
      <c r="Z85" s="12">
        <v>43552</v>
      </c>
      <c r="AA85" s="10">
        <v>6446.03</v>
      </c>
      <c r="AB85" s="10">
        <v>64380.93</v>
      </c>
    </row>
    <row r="86" spans="1:28" ht="15.75" customHeight="1" thickBot="1" x14ac:dyDescent="0.35">
      <c r="A86" s="4">
        <v>43490</v>
      </c>
      <c r="B86" s="2">
        <v>245.02</v>
      </c>
      <c r="C86" s="2">
        <v>-45812.82</v>
      </c>
      <c r="D86" s="2" t="s">
        <v>54</v>
      </c>
      <c r="F86" s="4">
        <v>43556</v>
      </c>
      <c r="G86" s="2">
        <v>1434.55</v>
      </c>
      <c r="H86" s="2">
        <v>-10542.65</v>
      </c>
      <c r="I86" s="2" t="s">
        <v>53</v>
      </c>
      <c r="K86" s="4">
        <v>43562</v>
      </c>
      <c r="L86" s="2">
        <v>21.07</v>
      </c>
      <c r="M86" s="2">
        <v>774.36</v>
      </c>
      <c r="N86" s="2" t="s">
        <v>55</v>
      </c>
      <c r="P86" s="4">
        <v>43559</v>
      </c>
      <c r="Q86" s="2">
        <v>241.64</v>
      </c>
      <c r="R86" s="2">
        <v>-9627.98</v>
      </c>
      <c r="S86" s="2" t="s">
        <v>52</v>
      </c>
      <c r="U86" s="4">
        <v>43563</v>
      </c>
      <c r="V86" s="2">
        <v>336.24</v>
      </c>
      <c r="W86" s="2">
        <v>15301.96</v>
      </c>
      <c r="X86" s="2" t="s">
        <v>54</v>
      </c>
      <c r="Z86" s="12">
        <v>43553</v>
      </c>
      <c r="AA86" s="10">
        <v>6201.01</v>
      </c>
      <c r="AB86" s="10">
        <v>114891.58</v>
      </c>
    </row>
    <row r="87" spans="1:28" ht="15.75" hidden="1" customHeight="1" x14ac:dyDescent="0.3">
      <c r="A87" s="4">
        <v>43491</v>
      </c>
      <c r="B87" s="2">
        <v>0.01</v>
      </c>
      <c r="C87" s="2">
        <v>-7.53</v>
      </c>
      <c r="D87" s="2" t="s">
        <v>53</v>
      </c>
      <c r="F87" s="4">
        <v>43557</v>
      </c>
      <c r="G87" s="2">
        <v>1626.75</v>
      </c>
      <c r="H87" s="2">
        <v>-5221.7700000000004</v>
      </c>
      <c r="I87" s="2" t="s">
        <v>53</v>
      </c>
      <c r="K87" s="4">
        <v>43563</v>
      </c>
      <c r="L87" s="2">
        <v>821.65</v>
      </c>
      <c r="M87" s="2">
        <v>21001.02</v>
      </c>
      <c r="N87" s="2" t="s">
        <v>55</v>
      </c>
      <c r="P87" s="4">
        <v>43560</v>
      </c>
      <c r="Q87" s="2">
        <v>289.89</v>
      </c>
      <c r="R87" s="2">
        <v>-18501.72</v>
      </c>
      <c r="S87" s="2" t="s">
        <v>52</v>
      </c>
      <c r="U87" s="4">
        <v>43564</v>
      </c>
      <c r="V87" s="2">
        <v>330.19</v>
      </c>
      <c r="W87" s="2">
        <v>-29802.13</v>
      </c>
      <c r="X87" s="2" t="s">
        <v>54</v>
      </c>
      <c r="Z87" s="12">
        <v>43554</v>
      </c>
      <c r="AA87" s="10">
        <v>0.47</v>
      </c>
      <c r="AB87" s="10">
        <v>-16.59</v>
      </c>
    </row>
    <row r="88" spans="1:28" ht="15.75" hidden="1" customHeight="1" x14ac:dyDescent="0.3">
      <c r="A88" s="4">
        <v>43492</v>
      </c>
      <c r="B88" s="2">
        <v>15.23</v>
      </c>
      <c r="C88" s="2">
        <v>-1381.39</v>
      </c>
      <c r="D88" s="2" t="s">
        <v>55</v>
      </c>
      <c r="F88" s="4">
        <v>43558</v>
      </c>
      <c r="G88" s="2">
        <v>1583.2</v>
      </c>
      <c r="H88" s="2">
        <v>44845.53</v>
      </c>
      <c r="I88" s="2" t="s">
        <v>53</v>
      </c>
      <c r="K88" s="4">
        <v>43564</v>
      </c>
      <c r="L88" s="2">
        <v>1405.16</v>
      </c>
      <c r="M88" s="2">
        <v>85551.95</v>
      </c>
      <c r="N88" s="2" t="s">
        <v>55</v>
      </c>
      <c r="P88" s="4">
        <v>43562</v>
      </c>
      <c r="Q88" s="2">
        <v>5.41</v>
      </c>
      <c r="R88" s="2">
        <v>-107.2</v>
      </c>
      <c r="S88" s="2" t="s">
        <v>52</v>
      </c>
      <c r="U88" s="4">
        <v>43565</v>
      </c>
      <c r="V88" s="2">
        <v>407.19</v>
      </c>
      <c r="W88" s="2">
        <v>10665.38</v>
      </c>
      <c r="X88" s="2" t="s">
        <v>54</v>
      </c>
      <c r="Z88" s="12">
        <v>43555</v>
      </c>
      <c r="AA88" s="10">
        <v>215.88</v>
      </c>
      <c r="AB88" s="10">
        <v>-10134.450000000001</v>
      </c>
    </row>
    <row r="89" spans="1:28" ht="15.75" customHeight="1" thickBot="1" x14ac:dyDescent="0.35">
      <c r="A89" s="4">
        <v>43492</v>
      </c>
      <c r="B89" s="2">
        <v>3.5</v>
      </c>
      <c r="C89" s="2">
        <v>-382.1</v>
      </c>
      <c r="D89" s="2" t="s">
        <v>54</v>
      </c>
      <c r="F89" s="4">
        <v>43559</v>
      </c>
      <c r="G89" s="2">
        <v>1191.17</v>
      </c>
      <c r="H89" s="2">
        <v>-3339.03</v>
      </c>
      <c r="I89" s="2" t="s">
        <v>53</v>
      </c>
      <c r="K89" s="4">
        <v>43565</v>
      </c>
      <c r="L89" s="2">
        <v>982.93</v>
      </c>
      <c r="M89" s="2">
        <v>17495.66</v>
      </c>
      <c r="N89" s="2" t="s">
        <v>55</v>
      </c>
      <c r="P89" s="4">
        <v>43563</v>
      </c>
      <c r="Q89" s="2">
        <v>577.29999999999995</v>
      </c>
      <c r="R89" s="2">
        <v>59255.6</v>
      </c>
      <c r="S89" s="2" t="s">
        <v>52</v>
      </c>
      <c r="U89" s="4">
        <v>43566</v>
      </c>
      <c r="V89" s="2">
        <v>616.66999999999996</v>
      </c>
      <c r="W89" s="2">
        <v>-29708.27</v>
      </c>
      <c r="X89" s="2" t="s">
        <v>54</v>
      </c>
      <c r="Z89" s="12">
        <v>43556</v>
      </c>
      <c r="AA89" s="10">
        <v>5973.24</v>
      </c>
      <c r="AB89" s="10">
        <v>-131124.16</v>
      </c>
    </row>
    <row r="90" spans="1:28" ht="15.75" hidden="1" customHeight="1" x14ac:dyDescent="0.3">
      <c r="A90" s="4">
        <v>43492</v>
      </c>
      <c r="B90" s="2">
        <v>11.59</v>
      </c>
      <c r="C90" s="2">
        <v>94.96</v>
      </c>
      <c r="D90" s="2" t="s">
        <v>52</v>
      </c>
      <c r="F90" s="4">
        <v>43560</v>
      </c>
      <c r="G90" s="2">
        <v>1199.18</v>
      </c>
      <c r="H90" s="2">
        <v>-235.05</v>
      </c>
      <c r="I90" s="2" t="s">
        <v>53</v>
      </c>
      <c r="K90" s="4">
        <v>43566</v>
      </c>
      <c r="L90" s="2">
        <v>920.34</v>
      </c>
      <c r="M90" s="2">
        <v>21612.959999999999</v>
      </c>
      <c r="N90" s="2" t="s">
        <v>55</v>
      </c>
      <c r="P90" s="4">
        <v>43564</v>
      </c>
      <c r="Q90" s="2">
        <v>298.56</v>
      </c>
      <c r="R90" s="2">
        <v>11950.34</v>
      </c>
      <c r="S90" s="2" t="s">
        <v>52</v>
      </c>
      <c r="U90" s="4">
        <v>43567</v>
      </c>
      <c r="V90" s="2">
        <v>213.23</v>
      </c>
      <c r="W90" s="2">
        <v>4822.2299999999996</v>
      </c>
      <c r="X90" s="2" t="s">
        <v>54</v>
      </c>
      <c r="Z90" s="12">
        <v>43557</v>
      </c>
      <c r="AA90" s="10">
        <v>5385.63</v>
      </c>
      <c r="AB90" s="10">
        <v>88015.94</v>
      </c>
    </row>
    <row r="91" spans="1:28" ht="15.75" hidden="1" customHeight="1" x14ac:dyDescent="0.3">
      <c r="A91" s="4">
        <v>43492</v>
      </c>
      <c r="B91" s="2">
        <v>11.11</v>
      </c>
      <c r="C91" s="2">
        <v>-1345.23</v>
      </c>
      <c r="D91" s="2" t="s">
        <v>53</v>
      </c>
      <c r="F91" s="4">
        <v>43562</v>
      </c>
      <c r="G91" s="2">
        <v>25.36</v>
      </c>
      <c r="H91" s="2">
        <v>-607.6</v>
      </c>
      <c r="I91" s="2" t="s">
        <v>53</v>
      </c>
      <c r="K91" s="4">
        <v>43567</v>
      </c>
      <c r="L91" s="2">
        <v>796.89</v>
      </c>
      <c r="M91" s="2">
        <v>12466.82</v>
      </c>
      <c r="N91" s="2" t="s">
        <v>55</v>
      </c>
      <c r="P91" s="4">
        <v>43565</v>
      </c>
      <c r="Q91" s="2">
        <v>281.87</v>
      </c>
      <c r="R91" s="2">
        <v>7852.53</v>
      </c>
      <c r="S91" s="2" t="s">
        <v>52</v>
      </c>
      <c r="U91" s="4">
        <v>43569</v>
      </c>
      <c r="V91" s="2">
        <v>10.59</v>
      </c>
      <c r="W91" s="2">
        <v>-3585.24</v>
      </c>
      <c r="X91" s="2" t="s">
        <v>54</v>
      </c>
      <c r="Z91" s="12">
        <v>43558</v>
      </c>
      <c r="AA91" s="10">
        <v>5835.39</v>
      </c>
      <c r="AB91" s="10">
        <v>-110553.17</v>
      </c>
    </row>
    <row r="92" spans="1:28" ht="15.75" hidden="1" customHeight="1" x14ac:dyDescent="0.3">
      <c r="A92" s="4">
        <v>43493</v>
      </c>
      <c r="B92" s="2">
        <v>296.38</v>
      </c>
      <c r="C92" s="2">
        <v>80.75</v>
      </c>
      <c r="D92" s="2" t="s">
        <v>52</v>
      </c>
      <c r="F92" s="4">
        <v>43563</v>
      </c>
      <c r="G92" s="2">
        <v>1392.96</v>
      </c>
      <c r="H92" s="2">
        <v>9787.17</v>
      </c>
      <c r="I92" s="2" t="s">
        <v>53</v>
      </c>
      <c r="K92" s="4">
        <v>43569</v>
      </c>
      <c r="L92" s="2">
        <v>11.09</v>
      </c>
      <c r="M92" s="2">
        <v>-525.85</v>
      </c>
      <c r="N92" s="2" t="s">
        <v>55</v>
      </c>
      <c r="P92" s="4">
        <v>43566</v>
      </c>
      <c r="Q92" s="2">
        <v>349.91</v>
      </c>
      <c r="R92" s="2">
        <v>-18716.96</v>
      </c>
      <c r="S92" s="2" t="s">
        <v>52</v>
      </c>
      <c r="U92" s="4">
        <v>43570</v>
      </c>
      <c r="V92" s="2">
        <v>270.12</v>
      </c>
      <c r="W92" s="2">
        <v>-19948.259999999998</v>
      </c>
      <c r="X92" s="2" t="s">
        <v>54</v>
      </c>
      <c r="Z92" s="12">
        <v>43559</v>
      </c>
      <c r="AA92" s="10">
        <v>4679.3599999999997</v>
      </c>
      <c r="AB92" s="10">
        <v>66364.37</v>
      </c>
    </row>
    <row r="93" spans="1:28" ht="15.75" customHeight="1" thickBot="1" x14ac:dyDescent="0.35">
      <c r="A93" s="4">
        <v>43493</v>
      </c>
      <c r="B93" s="2">
        <v>143.33000000000001</v>
      </c>
      <c r="C93" s="2">
        <v>-4786.33</v>
      </c>
      <c r="D93" s="2" t="s">
        <v>54</v>
      </c>
      <c r="F93" s="4">
        <v>43564</v>
      </c>
      <c r="G93" s="2">
        <v>1261.75</v>
      </c>
      <c r="H93" s="2">
        <v>10561.88</v>
      </c>
      <c r="I93" s="2" t="s">
        <v>53</v>
      </c>
      <c r="K93" s="4">
        <v>43570</v>
      </c>
      <c r="L93" s="2">
        <v>541.04999999999995</v>
      </c>
      <c r="M93" s="2">
        <v>14545.06</v>
      </c>
      <c r="N93" s="2" t="s">
        <v>55</v>
      </c>
      <c r="P93" s="4">
        <v>43567</v>
      </c>
      <c r="Q93" s="2">
        <v>426.07</v>
      </c>
      <c r="R93" s="2">
        <v>-60294.52</v>
      </c>
      <c r="S93" s="2" t="s">
        <v>52</v>
      </c>
      <c r="U93" s="4">
        <v>43571</v>
      </c>
      <c r="V93" s="2">
        <v>395.25</v>
      </c>
      <c r="W93" s="2">
        <v>-39883.620000000003</v>
      </c>
      <c r="X93" s="2" t="s">
        <v>54</v>
      </c>
      <c r="Z93" s="12">
        <v>43560</v>
      </c>
      <c r="AA93" s="10">
        <v>5371.76</v>
      </c>
      <c r="AB93" s="10">
        <v>-6009.42</v>
      </c>
    </row>
    <row r="94" spans="1:28" ht="15.75" hidden="1" customHeight="1" x14ac:dyDescent="0.3">
      <c r="A94" s="4">
        <v>43493</v>
      </c>
      <c r="B94" s="2">
        <v>746.37</v>
      </c>
      <c r="C94" s="2">
        <v>10907.18</v>
      </c>
      <c r="D94" s="2" t="s">
        <v>55</v>
      </c>
      <c r="F94" s="4">
        <v>43565</v>
      </c>
      <c r="G94" s="2">
        <v>1990.4</v>
      </c>
      <c r="H94" s="2">
        <v>41124.86</v>
      </c>
      <c r="I94" s="2" t="s">
        <v>53</v>
      </c>
      <c r="K94" s="4">
        <v>43571</v>
      </c>
      <c r="L94" s="2">
        <v>868.3</v>
      </c>
      <c r="M94" s="2">
        <v>19354.3</v>
      </c>
      <c r="N94" s="2" t="s">
        <v>55</v>
      </c>
      <c r="P94" s="4">
        <v>43569</v>
      </c>
      <c r="Q94" s="2">
        <v>13.91</v>
      </c>
      <c r="R94" s="2">
        <v>-291.01</v>
      </c>
      <c r="S94" s="2" t="s">
        <v>52</v>
      </c>
      <c r="U94" s="4">
        <v>43572</v>
      </c>
      <c r="V94" s="2">
        <v>225.24</v>
      </c>
      <c r="W94" s="2">
        <v>-6779.88</v>
      </c>
      <c r="X94" s="2" t="s">
        <v>54</v>
      </c>
      <c r="Z94" s="12">
        <v>43562</v>
      </c>
      <c r="AA94" s="10">
        <v>98.29</v>
      </c>
      <c r="AB94" s="10">
        <v>-2770.24</v>
      </c>
    </row>
    <row r="95" spans="1:28" ht="15.75" hidden="1" customHeight="1" x14ac:dyDescent="0.3">
      <c r="A95" s="4">
        <v>43493</v>
      </c>
      <c r="B95" s="2">
        <v>2179.31</v>
      </c>
      <c r="C95" s="2">
        <v>-22847</v>
      </c>
      <c r="D95" s="2" t="s">
        <v>53</v>
      </c>
      <c r="F95" s="4">
        <v>43566</v>
      </c>
      <c r="G95" s="2">
        <v>1367.41</v>
      </c>
      <c r="H95" s="2">
        <v>9377.59</v>
      </c>
      <c r="I95" s="2" t="s">
        <v>53</v>
      </c>
      <c r="K95" s="4">
        <v>43572</v>
      </c>
      <c r="L95" s="2">
        <v>955.15</v>
      </c>
      <c r="M95" s="2">
        <v>12182.7</v>
      </c>
      <c r="N95" s="2" t="s">
        <v>55</v>
      </c>
      <c r="P95" s="4">
        <v>43570</v>
      </c>
      <c r="Q95" s="2">
        <v>342.45</v>
      </c>
      <c r="R95" s="2">
        <v>2243.36</v>
      </c>
      <c r="S95" s="2" t="s">
        <v>52</v>
      </c>
      <c r="U95" s="4">
        <v>43573</v>
      </c>
      <c r="V95" s="2">
        <v>235.13</v>
      </c>
      <c r="W95" s="2">
        <v>-1744.62</v>
      </c>
      <c r="X95" s="2" t="s">
        <v>54</v>
      </c>
      <c r="Z95" s="12">
        <v>43563</v>
      </c>
      <c r="AA95" s="10">
        <v>4780.79</v>
      </c>
      <c r="AB95" s="10">
        <v>125234.88</v>
      </c>
    </row>
    <row r="96" spans="1:28" ht="15.75" customHeight="1" thickBot="1" x14ac:dyDescent="0.35">
      <c r="A96" s="4">
        <v>43494</v>
      </c>
      <c r="B96" s="2">
        <v>246.41</v>
      </c>
      <c r="C96" s="2">
        <v>-38619.449999999997</v>
      </c>
      <c r="D96" s="2" t="s">
        <v>54</v>
      </c>
      <c r="F96" s="4">
        <v>43567</v>
      </c>
      <c r="G96" s="2">
        <v>2276.25</v>
      </c>
      <c r="H96" s="2">
        <v>66788.13</v>
      </c>
      <c r="I96" s="2" t="s">
        <v>53</v>
      </c>
      <c r="K96" s="4">
        <v>43573</v>
      </c>
      <c r="L96" s="2">
        <v>1242.99</v>
      </c>
      <c r="M96" s="2">
        <v>-136702.31</v>
      </c>
      <c r="N96" s="2" t="s">
        <v>55</v>
      </c>
      <c r="P96" s="4">
        <v>43571</v>
      </c>
      <c r="Q96" s="2">
        <v>426.63</v>
      </c>
      <c r="R96" s="2">
        <v>7291.8</v>
      </c>
      <c r="S96" s="2" t="s">
        <v>52</v>
      </c>
      <c r="U96" s="4">
        <v>43574</v>
      </c>
      <c r="V96" s="2">
        <v>0.36</v>
      </c>
      <c r="W96" s="2">
        <v>-64.02</v>
      </c>
      <c r="X96" s="2" t="s">
        <v>54</v>
      </c>
      <c r="Z96" s="12">
        <v>43564</v>
      </c>
      <c r="AA96" s="10">
        <v>5932.39</v>
      </c>
      <c r="AB96" s="10">
        <v>182294.95</v>
      </c>
    </row>
    <row r="97" spans="1:28" ht="15.75" hidden="1" customHeight="1" x14ac:dyDescent="0.3">
      <c r="A97" s="4">
        <v>43494</v>
      </c>
      <c r="B97" s="2">
        <v>234.35</v>
      </c>
      <c r="C97" s="2">
        <v>-754.56</v>
      </c>
      <c r="D97" s="2" t="s">
        <v>52</v>
      </c>
      <c r="F97" s="4">
        <v>43569</v>
      </c>
      <c r="G97" s="2">
        <v>28.63</v>
      </c>
      <c r="H97" s="2">
        <v>-96.31</v>
      </c>
      <c r="I97" s="2" t="s">
        <v>53</v>
      </c>
      <c r="K97" s="4">
        <v>43574</v>
      </c>
      <c r="L97" s="2">
        <v>197.52</v>
      </c>
      <c r="M97" s="2">
        <v>-12373.23</v>
      </c>
      <c r="N97" s="2" t="s">
        <v>55</v>
      </c>
      <c r="P97" s="4">
        <v>43572</v>
      </c>
      <c r="Q97" s="2">
        <v>409.8</v>
      </c>
      <c r="R97" s="2">
        <v>-9665.0300000000007</v>
      </c>
      <c r="S97" s="2" t="s">
        <v>52</v>
      </c>
      <c r="U97" s="4">
        <v>43576</v>
      </c>
      <c r="V97" s="2">
        <v>4.12</v>
      </c>
      <c r="W97" s="2">
        <v>151.69999999999999</v>
      </c>
      <c r="X97" s="2" t="s">
        <v>54</v>
      </c>
      <c r="Z97" s="12">
        <v>43565</v>
      </c>
      <c r="AA97" s="10">
        <v>6301.54</v>
      </c>
      <c r="AB97" s="10">
        <v>131564.97</v>
      </c>
    </row>
    <row r="98" spans="1:28" ht="15.75" hidden="1" customHeight="1" x14ac:dyDescent="0.3">
      <c r="A98" s="4">
        <v>43494</v>
      </c>
      <c r="B98" s="2">
        <v>1234.3599999999999</v>
      </c>
      <c r="C98" s="2">
        <v>-9823.86</v>
      </c>
      <c r="D98" s="2" t="s">
        <v>55</v>
      </c>
      <c r="F98" s="4">
        <v>43570</v>
      </c>
      <c r="G98" s="2">
        <v>1028.93</v>
      </c>
      <c r="H98" s="2">
        <v>12533.59</v>
      </c>
      <c r="I98" s="2" t="s">
        <v>53</v>
      </c>
      <c r="K98" s="4">
        <v>43576</v>
      </c>
      <c r="L98" s="2">
        <v>15.15</v>
      </c>
      <c r="M98" s="2">
        <v>-812.4</v>
      </c>
      <c r="N98" s="2" t="s">
        <v>55</v>
      </c>
      <c r="P98" s="4">
        <v>43573</v>
      </c>
      <c r="Q98" s="2">
        <v>958.65</v>
      </c>
      <c r="R98" s="2">
        <v>66485.73</v>
      </c>
      <c r="S98" s="2" t="s">
        <v>52</v>
      </c>
      <c r="U98" s="4">
        <v>43577</v>
      </c>
      <c r="V98" s="2">
        <v>200.76</v>
      </c>
      <c r="W98" s="2">
        <v>-3986.54</v>
      </c>
      <c r="X98" s="2" t="s">
        <v>54</v>
      </c>
      <c r="Z98" s="12">
        <v>43566</v>
      </c>
      <c r="AA98" s="10">
        <v>5625.14</v>
      </c>
      <c r="AB98" s="10">
        <v>5033.3599999999997</v>
      </c>
    </row>
    <row r="99" spans="1:28" ht="15.75" hidden="1" customHeight="1" x14ac:dyDescent="0.3">
      <c r="A99" s="4">
        <v>43494</v>
      </c>
      <c r="B99" s="2">
        <v>1960.47</v>
      </c>
      <c r="C99" s="2">
        <v>-6825.47</v>
      </c>
      <c r="D99" s="2" t="s">
        <v>53</v>
      </c>
      <c r="F99" s="4">
        <v>43571</v>
      </c>
      <c r="G99" s="2">
        <v>1735.76</v>
      </c>
      <c r="H99" s="2">
        <v>20920.580000000002</v>
      </c>
      <c r="I99" s="2" t="s">
        <v>53</v>
      </c>
      <c r="K99" s="4">
        <v>43577</v>
      </c>
      <c r="L99" s="2">
        <v>292.11</v>
      </c>
      <c r="M99" s="2">
        <v>-18254.89</v>
      </c>
      <c r="N99" s="2" t="s">
        <v>55</v>
      </c>
      <c r="P99" s="4">
        <v>43574</v>
      </c>
      <c r="Q99" s="2">
        <v>39.56</v>
      </c>
      <c r="R99" s="2">
        <v>-594.16999999999996</v>
      </c>
      <c r="S99" s="2" t="s">
        <v>52</v>
      </c>
      <c r="U99" s="4">
        <v>43578</v>
      </c>
      <c r="V99" s="2">
        <v>331.78</v>
      </c>
      <c r="W99" s="2">
        <v>-77845.67</v>
      </c>
      <c r="X99" s="2" t="s">
        <v>54</v>
      </c>
      <c r="Z99" s="12">
        <v>43567</v>
      </c>
      <c r="AA99" s="10">
        <v>6403.44</v>
      </c>
      <c r="AB99" s="10">
        <v>-163759.88</v>
      </c>
    </row>
    <row r="100" spans="1:28" ht="15.75" customHeight="1" thickBot="1" x14ac:dyDescent="0.35">
      <c r="A100" s="4">
        <v>43495</v>
      </c>
      <c r="B100" s="2">
        <v>238.42</v>
      </c>
      <c r="C100" s="2">
        <v>-51356.69</v>
      </c>
      <c r="D100" s="2" t="s">
        <v>54</v>
      </c>
      <c r="F100" s="4">
        <v>43572</v>
      </c>
      <c r="G100" s="2">
        <v>1443.37</v>
      </c>
      <c r="H100" s="2">
        <v>25304.240000000002</v>
      </c>
      <c r="I100" s="2" t="s">
        <v>53</v>
      </c>
      <c r="K100" s="4">
        <v>43578</v>
      </c>
      <c r="L100" s="2">
        <v>1577.62</v>
      </c>
      <c r="M100" s="2">
        <v>-258878.28</v>
      </c>
      <c r="N100" s="2" t="s">
        <v>55</v>
      </c>
      <c r="P100" s="4">
        <v>43576</v>
      </c>
      <c r="Q100" s="2">
        <v>5.69</v>
      </c>
      <c r="R100" s="2">
        <v>62.61</v>
      </c>
      <c r="S100" s="2" t="s">
        <v>52</v>
      </c>
      <c r="U100" s="4">
        <v>43579</v>
      </c>
      <c r="V100" s="2">
        <v>276.27</v>
      </c>
      <c r="W100" s="2">
        <v>14692.98</v>
      </c>
      <c r="X100" s="2" t="s">
        <v>54</v>
      </c>
      <c r="Z100" s="12">
        <v>43569</v>
      </c>
      <c r="AA100" s="10">
        <v>121.49</v>
      </c>
      <c r="AB100" s="10">
        <v>-11475.45</v>
      </c>
    </row>
    <row r="101" spans="1:28" ht="15.75" hidden="1" customHeight="1" x14ac:dyDescent="0.3">
      <c r="A101" s="4">
        <v>43495</v>
      </c>
      <c r="B101" s="2">
        <v>302.79000000000002</v>
      </c>
      <c r="C101" s="2">
        <v>1602.46</v>
      </c>
      <c r="D101" s="2" t="s">
        <v>52</v>
      </c>
      <c r="F101" s="4">
        <v>43573</v>
      </c>
      <c r="G101" s="2">
        <v>1576.52</v>
      </c>
      <c r="H101" s="2">
        <v>-26930.97</v>
      </c>
      <c r="I101" s="2" t="s">
        <v>53</v>
      </c>
      <c r="K101" s="4">
        <v>43579</v>
      </c>
      <c r="L101" s="2">
        <v>1079.4000000000001</v>
      </c>
      <c r="M101" s="2">
        <v>-80178.77</v>
      </c>
      <c r="N101" s="2" t="s">
        <v>55</v>
      </c>
      <c r="P101" s="4">
        <v>43577</v>
      </c>
      <c r="Q101" s="2">
        <v>57.86</v>
      </c>
      <c r="R101" s="2">
        <v>-921.96</v>
      </c>
      <c r="S101" s="2" t="s">
        <v>52</v>
      </c>
      <c r="U101" s="4">
        <v>43580</v>
      </c>
      <c r="V101" s="2">
        <v>277.98</v>
      </c>
      <c r="W101" s="2">
        <v>-8553.5400000000009</v>
      </c>
      <c r="X101" s="2" t="s">
        <v>54</v>
      </c>
      <c r="Z101" s="12">
        <v>43570</v>
      </c>
      <c r="AA101" s="10">
        <v>3650.46</v>
      </c>
      <c r="AB101" s="10">
        <v>4726.74</v>
      </c>
    </row>
    <row r="102" spans="1:28" ht="15.75" hidden="1" customHeight="1" x14ac:dyDescent="0.3">
      <c r="A102" s="4">
        <v>43495</v>
      </c>
      <c r="B102" s="2">
        <v>1089.28</v>
      </c>
      <c r="C102" s="2">
        <v>20055.560000000001</v>
      </c>
      <c r="D102" s="2" t="s">
        <v>55</v>
      </c>
      <c r="F102" s="4">
        <v>43574</v>
      </c>
      <c r="G102" s="2">
        <v>310.62</v>
      </c>
      <c r="H102" s="2">
        <v>3522.97</v>
      </c>
      <c r="I102" s="2" t="s">
        <v>53</v>
      </c>
      <c r="K102" s="4">
        <v>43580</v>
      </c>
      <c r="L102" s="2">
        <v>963.74</v>
      </c>
      <c r="M102" s="2">
        <v>-46597.83</v>
      </c>
      <c r="N102" s="2" t="s">
        <v>55</v>
      </c>
      <c r="P102" s="4">
        <v>43578</v>
      </c>
      <c r="Q102" s="2">
        <v>454.43</v>
      </c>
      <c r="R102" s="2">
        <v>-649.57000000000005</v>
      </c>
      <c r="S102" s="2" t="s">
        <v>52</v>
      </c>
      <c r="U102" s="4">
        <v>43581</v>
      </c>
      <c r="V102" s="2">
        <v>379.17</v>
      </c>
      <c r="W102" s="2">
        <v>-16148.31</v>
      </c>
      <c r="X102" s="2" t="s">
        <v>54</v>
      </c>
      <c r="Z102" s="12">
        <v>43571</v>
      </c>
      <c r="AA102" s="10">
        <v>5984.58</v>
      </c>
      <c r="AB102" s="10">
        <v>10720.99</v>
      </c>
    </row>
    <row r="103" spans="1:28" ht="15.75" hidden="1" customHeight="1" x14ac:dyDescent="0.3">
      <c r="A103" s="4">
        <v>43495</v>
      </c>
      <c r="B103" s="2">
        <v>2220.1999999999998</v>
      </c>
      <c r="C103" s="2">
        <v>-4192.3500000000004</v>
      </c>
      <c r="D103" s="2" t="s">
        <v>53</v>
      </c>
      <c r="F103" s="4">
        <v>43576</v>
      </c>
      <c r="G103" s="2">
        <v>22.96</v>
      </c>
      <c r="H103" s="2">
        <v>271.69</v>
      </c>
      <c r="I103" s="2" t="s">
        <v>53</v>
      </c>
      <c r="K103" s="4">
        <v>43581</v>
      </c>
      <c r="L103" s="2">
        <v>946.42</v>
      </c>
      <c r="M103" s="2">
        <v>-9398.0300000000007</v>
      </c>
      <c r="N103" s="2" t="s">
        <v>55</v>
      </c>
      <c r="P103" s="4">
        <v>43579</v>
      </c>
      <c r="Q103" s="2">
        <v>431.72</v>
      </c>
      <c r="R103" s="2">
        <v>-21452.65</v>
      </c>
      <c r="S103" s="2" t="s">
        <v>52</v>
      </c>
      <c r="U103" s="4">
        <v>43583</v>
      </c>
      <c r="V103" s="2">
        <v>2.68</v>
      </c>
      <c r="W103" s="2">
        <v>-35.18</v>
      </c>
      <c r="X103" s="2" t="s">
        <v>54</v>
      </c>
      <c r="Z103" s="12">
        <v>43572</v>
      </c>
      <c r="AA103" s="10">
        <v>5320.59</v>
      </c>
      <c r="AB103" s="10">
        <v>-75055.67</v>
      </c>
    </row>
    <row r="104" spans="1:28" ht="15.75" hidden="1" customHeight="1" x14ac:dyDescent="0.3">
      <c r="A104" s="4">
        <v>43496</v>
      </c>
      <c r="B104" s="2">
        <v>242.73</v>
      </c>
      <c r="C104" s="2">
        <v>-2287.2199999999998</v>
      </c>
      <c r="D104" s="2" t="s">
        <v>52</v>
      </c>
      <c r="F104" s="4">
        <v>43577</v>
      </c>
      <c r="G104" s="2">
        <v>672.36</v>
      </c>
      <c r="H104" s="2">
        <v>535.82000000000005</v>
      </c>
      <c r="I104" s="2" t="s">
        <v>53</v>
      </c>
      <c r="K104" s="4">
        <v>43583</v>
      </c>
      <c r="L104" s="2">
        <v>16.66</v>
      </c>
      <c r="M104" s="2">
        <v>-2898.97</v>
      </c>
      <c r="N104" s="2" t="s">
        <v>55</v>
      </c>
      <c r="P104" s="4">
        <v>43580</v>
      </c>
      <c r="Q104" s="2">
        <v>588.38</v>
      </c>
      <c r="R104" s="2">
        <v>11990.69</v>
      </c>
      <c r="S104" s="2" t="s">
        <v>52</v>
      </c>
      <c r="U104" s="4">
        <v>43584</v>
      </c>
      <c r="V104" s="2">
        <v>214.28</v>
      </c>
      <c r="W104" s="2">
        <v>-3890.25</v>
      </c>
      <c r="X104" s="2" t="s">
        <v>54</v>
      </c>
      <c r="Z104" s="12">
        <v>43573</v>
      </c>
      <c r="AA104" s="10">
        <v>6264.84</v>
      </c>
      <c r="AB104" s="10">
        <v>-175502.59</v>
      </c>
    </row>
    <row r="105" spans="1:28" ht="15.75" hidden="1" customHeight="1" x14ac:dyDescent="0.3">
      <c r="A105" s="4">
        <v>43496</v>
      </c>
      <c r="B105" s="2">
        <v>2248.1999999999998</v>
      </c>
      <c r="C105" s="2">
        <v>9654.4699999999993</v>
      </c>
      <c r="D105" s="2" t="s">
        <v>53</v>
      </c>
      <c r="F105" s="4">
        <v>43578</v>
      </c>
      <c r="G105" s="2">
        <v>2006.17</v>
      </c>
      <c r="H105" s="2">
        <v>-27795.47</v>
      </c>
      <c r="I105" s="2" t="s">
        <v>53</v>
      </c>
      <c r="K105" s="4">
        <v>43584</v>
      </c>
      <c r="L105" s="2">
        <v>861.35</v>
      </c>
      <c r="M105" s="2">
        <v>12158.94</v>
      </c>
      <c r="N105" s="2" t="s">
        <v>55</v>
      </c>
      <c r="P105" s="4">
        <v>43581</v>
      </c>
      <c r="Q105" s="2">
        <v>359.87</v>
      </c>
      <c r="R105" s="2">
        <v>-4972.22</v>
      </c>
      <c r="S105" s="2" t="s">
        <v>52</v>
      </c>
      <c r="U105" s="4">
        <v>43585</v>
      </c>
      <c r="V105" s="2">
        <v>378.78</v>
      </c>
      <c r="W105" s="2">
        <v>26913.78</v>
      </c>
      <c r="X105" s="2" t="s">
        <v>54</v>
      </c>
      <c r="Z105" s="12">
        <v>43574</v>
      </c>
      <c r="AA105" s="10">
        <v>885.13</v>
      </c>
      <c r="AB105" s="10">
        <v>-14109.51</v>
      </c>
    </row>
    <row r="106" spans="1:28" ht="15.75" customHeight="1" thickBot="1" x14ac:dyDescent="0.35">
      <c r="A106" s="4">
        <v>43496</v>
      </c>
      <c r="B106" s="2">
        <v>170.36</v>
      </c>
      <c r="C106" s="2">
        <v>-3696.16</v>
      </c>
      <c r="D106" s="2" t="s">
        <v>54</v>
      </c>
      <c r="F106" s="4">
        <v>43579</v>
      </c>
      <c r="G106" s="2">
        <v>2509.35</v>
      </c>
      <c r="H106" s="2">
        <v>-125524.93</v>
      </c>
      <c r="I106" s="2" t="s">
        <v>53</v>
      </c>
      <c r="K106" s="4">
        <v>43585</v>
      </c>
      <c r="L106" s="2">
        <v>1604.42</v>
      </c>
      <c r="M106" s="2">
        <v>-70095.69</v>
      </c>
      <c r="N106" s="2" t="s">
        <v>55</v>
      </c>
      <c r="P106" s="4">
        <v>43583</v>
      </c>
      <c r="Q106" s="2">
        <v>4.58</v>
      </c>
      <c r="R106" s="2">
        <v>-45.4</v>
      </c>
      <c r="S106" s="2" t="s">
        <v>52</v>
      </c>
      <c r="U106" s="4">
        <v>43586</v>
      </c>
      <c r="V106" s="2">
        <v>515.36</v>
      </c>
      <c r="W106" s="2">
        <v>-23417.75</v>
      </c>
      <c r="X106" s="2" t="s">
        <v>54</v>
      </c>
      <c r="Z106" s="12">
        <v>43576</v>
      </c>
      <c r="AA106" s="10">
        <v>80.599999999999994</v>
      </c>
      <c r="AB106" s="10">
        <v>-4218.55</v>
      </c>
    </row>
    <row r="107" spans="1:28" ht="15.75" hidden="1" customHeight="1" x14ac:dyDescent="0.3">
      <c r="A107" s="4">
        <v>43496</v>
      </c>
      <c r="B107" s="2">
        <v>828.14</v>
      </c>
      <c r="C107" s="2">
        <v>4128.26</v>
      </c>
      <c r="D107" s="2" t="s">
        <v>55</v>
      </c>
      <c r="F107" s="4">
        <v>43580</v>
      </c>
      <c r="G107" s="2">
        <v>2018.08</v>
      </c>
      <c r="H107" s="2">
        <v>-58614.27</v>
      </c>
      <c r="I107" s="2" t="s">
        <v>53</v>
      </c>
      <c r="K107" s="4">
        <v>43586</v>
      </c>
      <c r="L107" s="2">
        <v>1503.56</v>
      </c>
      <c r="M107" s="2">
        <v>-156471.34</v>
      </c>
      <c r="N107" s="2" t="s">
        <v>55</v>
      </c>
      <c r="P107" s="4">
        <v>43584</v>
      </c>
      <c r="Q107" s="2">
        <v>235.3</v>
      </c>
      <c r="R107" s="2">
        <v>-2179.2399999999998</v>
      </c>
      <c r="S107" s="2" t="s">
        <v>52</v>
      </c>
      <c r="U107" s="4">
        <v>43587</v>
      </c>
      <c r="V107" s="2">
        <v>379.5</v>
      </c>
      <c r="W107" s="2">
        <v>-22894.48</v>
      </c>
      <c r="X107" s="2" t="s">
        <v>54</v>
      </c>
      <c r="Z107" s="12">
        <v>43577</v>
      </c>
      <c r="AA107" s="10">
        <v>1967.2</v>
      </c>
      <c r="AB107" s="10">
        <v>-37097.339999999997</v>
      </c>
    </row>
    <row r="108" spans="1:28" ht="15.75" hidden="1" customHeight="1" x14ac:dyDescent="0.3">
      <c r="A108" s="4">
        <v>43497</v>
      </c>
      <c r="B108" s="2">
        <v>1878.6</v>
      </c>
      <c r="C108" s="2">
        <v>-13456.53</v>
      </c>
      <c r="D108" s="2" t="s">
        <v>53</v>
      </c>
      <c r="F108" s="4">
        <v>43581</v>
      </c>
      <c r="G108" s="2">
        <v>2088.7600000000002</v>
      </c>
      <c r="H108" s="2">
        <v>14924.24</v>
      </c>
      <c r="I108" s="2" t="s">
        <v>53</v>
      </c>
      <c r="K108" s="4">
        <v>43587</v>
      </c>
      <c r="L108" s="2">
        <v>1323.96</v>
      </c>
      <c r="M108" s="2">
        <v>-98832.45</v>
      </c>
      <c r="N108" s="2" t="s">
        <v>55</v>
      </c>
      <c r="P108" s="4">
        <v>43585</v>
      </c>
      <c r="Q108" s="2">
        <v>803.14</v>
      </c>
      <c r="R108" s="2">
        <v>43591.43</v>
      </c>
      <c r="S108" s="2" t="s">
        <v>52</v>
      </c>
      <c r="U108" s="4">
        <v>43588</v>
      </c>
      <c r="V108" s="2">
        <v>435.61</v>
      </c>
      <c r="W108" s="2">
        <v>2375.5700000000002</v>
      </c>
      <c r="X108" s="2" t="s">
        <v>54</v>
      </c>
      <c r="Z108" s="12">
        <v>43578</v>
      </c>
      <c r="AA108" s="10">
        <v>7037.65</v>
      </c>
      <c r="AB108" s="10">
        <v>-631296.93999999994</v>
      </c>
    </row>
    <row r="109" spans="1:28" ht="15.75" hidden="1" customHeight="1" x14ac:dyDescent="0.3">
      <c r="A109" s="4">
        <v>43497</v>
      </c>
      <c r="B109" s="2">
        <v>916.5</v>
      </c>
      <c r="C109" s="2">
        <v>1453.92</v>
      </c>
      <c r="D109" s="2" t="s">
        <v>55</v>
      </c>
      <c r="F109" s="4">
        <v>43583</v>
      </c>
      <c r="G109" s="2">
        <v>21.38</v>
      </c>
      <c r="H109" s="2">
        <v>-1930.38</v>
      </c>
      <c r="I109" s="2" t="s">
        <v>53</v>
      </c>
      <c r="K109" s="4">
        <v>43588</v>
      </c>
      <c r="L109" s="2">
        <v>2053.0100000000002</v>
      </c>
      <c r="M109" s="2">
        <v>-95356.46</v>
      </c>
      <c r="N109" s="2" t="s">
        <v>55</v>
      </c>
      <c r="P109" s="4">
        <v>43586</v>
      </c>
      <c r="Q109" s="2">
        <v>254.69</v>
      </c>
      <c r="R109" s="2">
        <v>2400.15</v>
      </c>
      <c r="S109" s="2" t="s">
        <v>52</v>
      </c>
      <c r="U109" s="4">
        <v>43590</v>
      </c>
      <c r="V109" s="2">
        <v>40.56</v>
      </c>
      <c r="W109" s="2">
        <v>-7935.99</v>
      </c>
      <c r="X109" s="2" t="s">
        <v>54</v>
      </c>
      <c r="Z109" s="12">
        <v>43579</v>
      </c>
      <c r="AA109" s="10">
        <v>7324.52</v>
      </c>
      <c r="AB109" s="10">
        <v>-369229.49</v>
      </c>
    </row>
    <row r="110" spans="1:28" ht="15.75" customHeight="1" thickBot="1" x14ac:dyDescent="0.35">
      <c r="A110" s="4">
        <v>43497</v>
      </c>
      <c r="B110" s="2">
        <v>237.14</v>
      </c>
      <c r="C110" s="2">
        <v>10163.290000000001</v>
      </c>
      <c r="D110" s="2" t="s">
        <v>54</v>
      </c>
      <c r="F110" s="4">
        <v>43584</v>
      </c>
      <c r="G110" s="2">
        <v>1643.2</v>
      </c>
      <c r="H110" s="2">
        <v>9175.77</v>
      </c>
      <c r="I110" s="2" t="s">
        <v>53</v>
      </c>
      <c r="K110" s="4">
        <v>43590</v>
      </c>
      <c r="L110" s="2">
        <v>59.03</v>
      </c>
      <c r="M110" s="2">
        <v>-4429.63</v>
      </c>
      <c r="N110" s="2" t="s">
        <v>55</v>
      </c>
      <c r="P110" s="4">
        <v>43587</v>
      </c>
      <c r="Q110" s="2">
        <v>153.35</v>
      </c>
      <c r="R110" s="2">
        <v>81.319999999999993</v>
      </c>
      <c r="S110" s="2" t="s">
        <v>52</v>
      </c>
      <c r="U110" s="4">
        <v>43591</v>
      </c>
      <c r="V110" s="2">
        <v>265.25</v>
      </c>
      <c r="W110" s="2">
        <v>13252.52</v>
      </c>
      <c r="X110" s="2" t="s">
        <v>54</v>
      </c>
      <c r="Z110" s="12">
        <v>43580</v>
      </c>
      <c r="AA110" s="10">
        <v>5790.58</v>
      </c>
      <c r="AB110" s="10">
        <v>-127837.24</v>
      </c>
    </row>
    <row r="111" spans="1:28" ht="15.75" hidden="1" customHeight="1" x14ac:dyDescent="0.3">
      <c r="A111" s="4">
        <v>43497</v>
      </c>
      <c r="B111" s="2">
        <v>232.48</v>
      </c>
      <c r="C111" s="2">
        <v>-5429.69</v>
      </c>
      <c r="D111" s="2" t="s">
        <v>52</v>
      </c>
      <c r="F111" s="4">
        <v>43585</v>
      </c>
      <c r="G111" s="2">
        <v>2127.1999999999998</v>
      </c>
      <c r="H111" s="2">
        <v>18918.53</v>
      </c>
      <c r="I111" s="2" t="s">
        <v>53</v>
      </c>
      <c r="K111" s="4">
        <v>43591</v>
      </c>
      <c r="L111" s="2">
        <v>1148.51</v>
      </c>
      <c r="M111" s="2">
        <v>75001.899999999994</v>
      </c>
      <c r="N111" s="2" t="s">
        <v>55</v>
      </c>
      <c r="P111" s="4">
        <v>43588</v>
      </c>
      <c r="Q111" s="2">
        <v>215.73</v>
      </c>
      <c r="R111" s="2">
        <v>2900.03</v>
      </c>
      <c r="S111" s="2" t="s">
        <v>52</v>
      </c>
      <c r="U111" s="4">
        <v>43592</v>
      </c>
      <c r="V111" s="2">
        <v>253.24</v>
      </c>
      <c r="W111" s="2">
        <v>5975.19</v>
      </c>
      <c r="X111" s="2" t="s">
        <v>54</v>
      </c>
      <c r="Z111" s="12">
        <v>43581</v>
      </c>
      <c r="AA111" s="10">
        <v>5886</v>
      </c>
      <c r="AB111" s="10">
        <v>5963.66</v>
      </c>
    </row>
    <row r="112" spans="1:28" ht="15.75" hidden="1" customHeight="1" x14ac:dyDescent="0.3">
      <c r="A112" s="4">
        <v>43498</v>
      </c>
      <c r="B112" s="2">
        <v>0.02</v>
      </c>
      <c r="C112" s="2">
        <v>-4.4800000000000004</v>
      </c>
      <c r="D112" s="2" t="s">
        <v>55</v>
      </c>
      <c r="F112" s="4">
        <v>43586</v>
      </c>
      <c r="G112" s="2">
        <v>1906.68</v>
      </c>
      <c r="H112" s="2">
        <v>7149.78</v>
      </c>
      <c r="I112" s="2" t="s">
        <v>53</v>
      </c>
      <c r="K112" s="4">
        <v>43592</v>
      </c>
      <c r="L112" s="2">
        <v>1507.1</v>
      </c>
      <c r="M112" s="2">
        <v>33735.39</v>
      </c>
      <c r="N112" s="2" t="s">
        <v>55</v>
      </c>
      <c r="P112" s="4">
        <v>43590</v>
      </c>
      <c r="Q112" s="2">
        <v>47.8</v>
      </c>
      <c r="R112" s="2">
        <v>-7996.1</v>
      </c>
      <c r="S112" s="2" t="s">
        <v>52</v>
      </c>
      <c r="U112" s="4">
        <v>43593</v>
      </c>
      <c r="V112" s="2">
        <v>349.09</v>
      </c>
      <c r="W112" s="2">
        <v>1315.35</v>
      </c>
      <c r="X112" s="2" t="s">
        <v>54</v>
      </c>
      <c r="Z112" s="12">
        <v>43583</v>
      </c>
      <c r="AA112" s="10">
        <v>90.65</v>
      </c>
      <c r="AB112" s="10">
        <v>-10245.02</v>
      </c>
    </row>
    <row r="113" spans="1:28" ht="15.75" hidden="1" customHeight="1" x14ac:dyDescent="0.3">
      <c r="A113" s="4">
        <v>43498</v>
      </c>
      <c r="B113" s="2">
        <v>0.37</v>
      </c>
      <c r="C113" s="2">
        <v>-46.38</v>
      </c>
      <c r="D113" s="2" t="s">
        <v>53</v>
      </c>
      <c r="F113" s="4">
        <v>43587</v>
      </c>
      <c r="G113" s="2">
        <v>1742.14</v>
      </c>
      <c r="H113" s="2">
        <v>19472.93</v>
      </c>
      <c r="I113" s="2" t="s">
        <v>53</v>
      </c>
      <c r="K113" s="4">
        <v>43593</v>
      </c>
      <c r="L113" s="2">
        <v>1425.06</v>
      </c>
      <c r="M113" s="2">
        <v>-39374.800000000003</v>
      </c>
      <c r="N113" s="2" t="s">
        <v>55</v>
      </c>
      <c r="P113" s="4">
        <v>43591</v>
      </c>
      <c r="Q113" s="2">
        <v>309.64999999999998</v>
      </c>
      <c r="R113" s="2">
        <v>850.27</v>
      </c>
      <c r="S113" s="2" t="s">
        <v>52</v>
      </c>
      <c r="U113" s="4">
        <v>43594</v>
      </c>
      <c r="V113" s="2">
        <v>280.94</v>
      </c>
      <c r="W113" s="2">
        <v>13685.93</v>
      </c>
      <c r="X113" s="2" t="s">
        <v>54</v>
      </c>
      <c r="Z113" s="12">
        <v>43584</v>
      </c>
      <c r="AA113" s="10">
        <v>4655.24</v>
      </c>
      <c r="AB113" s="10">
        <v>8117.81</v>
      </c>
    </row>
    <row r="114" spans="1:28" ht="15.75" hidden="1" customHeight="1" x14ac:dyDescent="0.3">
      <c r="A114" s="4">
        <v>43499</v>
      </c>
      <c r="B114" s="2">
        <v>6.37</v>
      </c>
      <c r="C114" s="2">
        <v>-429.04</v>
      </c>
      <c r="D114" s="2" t="s">
        <v>55</v>
      </c>
      <c r="F114" s="4">
        <v>43588</v>
      </c>
      <c r="G114" s="2">
        <v>2217.71</v>
      </c>
      <c r="H114" s="2">
        <v>23799.59</v>
      </c>
      <c r="I114" s="2" t="s">
        <v>53</v>
      </c>
      <c r="K114" s="4">
        <v>43594</v>
      </c>
      <c r="L114" s="2">
        <v>1341.08</v>
      </c>
      <c r="M114" s="2">
        <v>14896.58</v>
      </c>
      <c r="N114" s="2" t="s">
        <v>55</v>
      </c>
      <c r="P114" s="4">
        <v>43592</v>
      </c>
      <c r="Q114" s="2">
        <v>415.42</v>
      </c>
      <c r="R114" s="2">
        <v>-5830.61</v>
      </c>
      <c r="S114" s="2" t="s">
        <v>52</v>
      </c>
      <c r="U114" s="4">
        <v>43595</v>
      </c>
      <c r="V114" s="2">
        <v>264.73</v>
      </c>
      <c r="W114" s="2">
        <v>3991.15</v>
      </c>
      <c r="X114" s="2" t="s">
        <v>54</v>
      </c>
      <c r="Z114" s="12">
        <v>43585</v>
      </c>
      <c r="AA114" s="10">
        <v>8012.38</v>
      </c>
      <c r="AB114" s="10">
        <v>-38392.870000000003</v>
      </c>
    </row>
    <row r="115" spans="1:28" ht="15.75" customHeight="1" thickBot="1" x14ac:dyDescent="0.35">
      <c r="A115" s="4">
        <v>43499</v>
      </c>
      <c r="B115" s="2">
        <v>1.4</v>
      </c>
      <c r="C115" s="2">
        <v>-12.96</v>
      </c>
      <c r="D115" s="2" t="s">
        <v>54</v>
      </c>
      <c r="F115" s="4">
        <v>43590</v>
      </c>
      <c r="G115" s="2">
        <v>123.85</v>
      </c>
      <c r="H115" s="2">
        <v>-3341.78</v>
      </c>
      <c r="I115" s="2" t="s">
        <v>53</v>
      </c>
      <c r="K115" s="4">
        <v>43595</v>
      </c>
      <c r="L115" s="2">
        <v>932.41</v>
      </c>
      <c r="M115" s="2">
        <v>5965.26</v>
      </c>
      <c r="N115" s="2" t="s">
        <v>55</v>
      </c>
      <c r="P115" s="4">
        <v>43593</v>
      </c>
      <c r="Q115" s="2">
        <v>373.31</v>
      </c>
      <c r="R115" s="2">
        <v>-6369.34</v>
      </c>
      <c r="S115" s="2" t="s">
        <v>52</v>
      </c>
      <c r="U115" s="4">
        <v>43597</v>
      </c>
      <c r="V115" s="2">
        <v>9.83</v>
      </c>
      <c r="W115" s="2">
        <v>602.26</v>
      </c>
      <c r="X115" s="2" t="s">
        <v>54</v>
      </c>
      <c r="Z115" s="12">
        <v>43586</v>
      </c>
      <c r="AA115" s="10">
        <v>6631.65</v>
      </c>
      <c r="AB115" s="10">
        <v>-232972.85</v>
      </c>
    </row>
    <row r="116" spans="1:28" ht="15.75" hidden="1" customHeight="1" x14ac:dyDescent="0.3">
      <c r="A116" s="4">
        <v>43499</v>
      </c>
      <c r="B116" s="2">
        <v>8.76</v>
      </c>
      <c r="C116" s="2">
        <v>-10.029999999999999</v>
      </c>
      <c r="D116" s="2" t="s">
        <v>52</v>
      </c>
      <c r="F116" s="4">
        <v>43591</v>
      </c>
      <c r="G116" s="2">
        <v>1732.38</v>
      </c>
      <c r="H116" s="2">
        <v>5501.47</v>
      </c>
      <c r="I116" s="2" t="s">
        <v>53</v>
      </c>
      <c r="K116" s="4">
        <v>43597</v>
      </c>
      <c r="L116" s="2">
        <v>17.600000000000001</v>
      </c>
      <c r="M116" s="2">
        <v>-1333.26</v>
      </c>
      <c r="N116" s="2" t="s">
        <v>55</v>
      </c>
      <c r="P116" s="4">
        <v>43594</v>
      </c>
      <c r="Q116" s="2">
        <v>493.94</v>
      </c>
      <c r="R116" s="2">
        <v>-4941.8999999999996</v>
      </c>
      <c r="S116" s="2" t="s">
        <v>52</v>
      </c>
      <c r="U116" s="4">
        <v>43598</v>
      </c>
      <c r="V116" s="2">
        <v>487.67</v>
      </c>
      <c r="W116" s="2">
        <v>-28286.73</v>
      </c>
      <c r="X116" s="2" t="s">
        <v>54</v>
      </c>
      <c r="Z116" s="12">
        <v>43587</v>
      </c>
      <c r="AA116" s="10">
        <v>5466.22</v>
      </c>
      <c r="AB116" s="10">
        <v>-120560.36</v>
      </c>
    </row>
    <row r="117" spans="1:28" ht="15.75" hidden="1" customHeight="1" x14ac:dyDescent="0.3">
      <c r="A117" s="4">
        <v>43499</v>
      </c>
      <c r="B117" s="2">
        <v>14.26</v>
      </c>
      <c r="C117" s="2">
        <v>106.17</v>
      </c>
      <c r="D117" s="2" t="s">
        <v>53</v>
      </c>
      <c r="F117" s="4">
        <v>43592</v>
      </c>
      <c r="G117" s="2">
        <v>2651.18</v>
      </c>
      <c r="H117" s="2">
        <v>13930.45</v>
      </c>
      <c r="I117" s="2" t="s">
        <v>53</v>
      </c>
      <c r="K117" s="4">
        <v>43598</v>
      </c>
      <c r="L117" s="2">
        <v>1265.3599999999999</v>
      </c>
      <c r="M117" s="2">
        <v>-17403.91</v>
      </c>
      <c r="N117" s="2" t="s">
        <v>55</v>
      </c>
      <c r="P117" s="4">
        <v>43595</v>
      </c>
      <c r="Q117" s="2">
        <v>497.68</v>
      </c>
      <c r="R117" s="2">
        <v>2479.65</v>
      </c>
      <c r="S117" s="2" t="s">
        <v>52</v>
      </c>
      <c r="U117" s="4">
        <v>43599</v>
      </c>
      <c r="V117" s="2">
        <v>390.68</v>
      </c>
      <c r="W117" s="2">
        <v>1890.49</v>
      </c>
      <c r="X117" s="2" t="s">
        <v>54</v>
      </c>
      <c r="Z117" s="12">
        <v>43588</v>
      </c>
      <c r="AA117" s="10">
        <v>7332.83</v>
      </c>
      <c r="AB117" s="10">
        <v>-147433.68</v>
      </c>
    </row>
    <row r="118" spans="1:28" ht="15.75" hidden="1" customHeight="1" x14ac:dyDescent="0.3">
      <c r="A118" s="4">
        <v>43500</v>
      </c>
      <c r="B118" s="2">
        <v>287.37</v>
      </c>
      <c r="C118" s="2">
        <v>-14909.86</v>
      </c>
      <c r="D118" s="2" t="s">
        <v>52</v>
      </c>
      <c r="F118" s="4">
        <v>43593</v>
      </c>
      <c r="G118" s="2">
        <v>2503.63</v>
      </c>
      <c r="H118" s="2">
        <v>31869.69</v>
      </c>
      <c r="I118" s="2" t="s">
        <v>53</v>
      </c>
      <c r="K118" s="4">
        <v>43599</v>
      </c>
      <c r="L118" s="2">
        <v>1176.0999999999999</v>
      </c>
      <c r="M118" s="2">
        <v>-813.78</v>
      </c>
      <c r="N118" s="2" t="s">
        <v>55</v>
      </c>
      <c r="P118" s="4">
        <v>43597</v>
      </c>
      <c r="Q118" s="2">
        <v>34.020000000000003</v>
      </c>
      <c r="R118" s="2">
        <v>168.23</v>
      </c>
      <c r="S118" s="2" t="s">
        <v>52</v>
      </c>
      <c r="U118" s="4">
        <v>43600</v>
      </c>
      <c r="V118" s="2">
        <v>430.11</v>
      </c>
      <c r="W118" s="2">
        <v>9332.48</v>
      </c>
      <c r="X118" s="2" t="s">
        <v>54</v>
      </c>
      <c r="Z118" s="12">
        <v>43590</v>
      </c>
      <c r="AA118" s="10">
        <v>689.44</v>
      </c>
      <c r="AB118" s="10">
        <v>-111963.4</v>
      </c>
    </row>
    <row r="119" spans="1:28" ht="15.75" hidden="1" customHeight="1" x14ac:dyDescent="0.3">
      <c r="A119" s="4">
        <v>43500</v>
      </c>
      <c r="B119" s="2">
        <v>913.25</v>
      </c>
      <c r="C119" s="2">
        <v>6329.2</v>
      </c>
      <c r="D119" s="2" t="s">
        <v>55</v>
      </c>
      <c r="F119" s="4">
        <v>43594</v>
      </c>
      <c r="G119" s="2">
        <v>2825.93</v>
      </c>
      <c r="H119" s="2">
        <v>-3229.15</v>
      </c>
      <c r="I119" s="2" t="s">
        <v>53</v>
      </c>
      <c r="K119" s="4">
        <v>43600</v>
      </c>
      <c r="L119" s="2">
        <v>1521.21</v>
      </c>
      <c r="M119" s="2">
        <v>-152464.35</v>
      </c>
      <c r="N119" s="2" t="s">
        <v>55</v>
      </c>
      <c r="P119" s="4">
        <v>43598</v>
      </c>
      <c r="Q119" s="2">
        <v>523.55999999999995</v>
      </c>
      <c r="R119" s="2">
        <v>-28269.39</v>
      </c>
      <c r="S119" s="2" t="s">
        <v>52</v>
      </c>
      <c r="U119" s="4">
        <v>43601</v>
      </c>
      <c r="V119" s="2">
        <v>451.2</v>
      </c>
      <c r="W119" s="2">
        <v>-67689.59</v>
      </c>
      <c r="X119" s="2" t="s">
        <v>54</v>
      </c>
      <c r="Z119" s="12">
        <v>43591</v>
      </c>
      <c r="AA119" s="10">
        <v>5856.37</v>
      </c>
      <c r="AB119" s="10">
        <v>115419.26</v>
      </c>
    </row>
    <row r="120" spans="1:28" ht="15.75" hidden="1" customHeight="1" x14ac:dyDescent="0.3">
      <c r="A120" s="4">
        <v>43500</v>
      </c>
      <c r="B120" s="2">
        <v>1359.96</v>
      </c>
      <c r="C120" s="2">
        <v>11528.94</v>
      </c>
      <c r="D120" s="2" t="s">
        <v>53</v>
      </c>
      <c r="F120" s="4">
        <v>43595</v>
      </c>
      <c r="G120" s="2">
        <v>1729.25</v>
      </c>
      <c r="H120" s="2">
        <v>7694.46</v>
      </c>
      <c r="I120" s="2" t="s">
        <v>53</v>
      </c>
      <c r="K120" s="4">
        <v>43601</v>
      </c>
      <c r="L120" s="2">
        <v>1161.8800000000001</v>
      </c>
      <c r="M120" s="2">
        <v>-55720.89</v>
      </c>
      <c r="N120" s="2" t="s">
        <v>55</v>
      </c>
      <c r="P120" s="4">
        <v>43599</v>
      </c>
      <c r="Q120" s="2">
        <v>355.4</v>
      </c>
      <c r="R120" s="2">
        <v>5544.94</v>
      </c>
      <c r="S120" s="2" t="s">
        <v>52</v>
      </c>
      <c r="U120" s="4">
        <v>43602</v>
      </c>
      <c r="V120" s="2">
        <v>425.36</v>
      </c>
      <c r="W120" s="2">
        <v>-29244.41</v>
      </c>
      <c r="X120" s="2" t="s">
        <v>54</v>
      </c>
      <c r="Z120" s="12">
        <v>43592</v>
      </c>
      <c r="AA120" s="10">
        <v>8618.07</v>
      </c>
      <c r="AB120" s="10">
        <v>9251.26</v>
      </c>
    </row>
    <row r="121" spans="1:28" ht="15.75" customHeight="1" thickBot="1" x14ac:dyDescent="0.35">
      <c r="A121" s="4">
        <v>43500</v>
      </c>
      <c r="B121" s="2">
        <v>183.49</v>
      </c>
      <c r="C121" s="2">
        <v>7767.91</v>
      </c>
      <c r="D121" s="2" t="s">
        <v>54</v>
      </c>
      <c r="F121" s="4">
        <v>43597</v>
      </c>
      <c r="G121" s="2">
        <v>32.85</v>
      </c>
      <c r="H121" s="2">
        <v>-1156.02</v>
      </c>
      <c r="I121" s="2" t="s">
        <v>53</v>
      </c>
      <c r="K121" s="4">
        <v>43602</v>
      </c>
      <c r="L121" s="2">
        <v>1479.76</v>
      </c>
      <c r="M121" s="2">
        <v>-239470.92</v>
      </c>
      <c r="N121" s="2" t="s">
        <v>55</v>
      </c>
      <c r="P121" s="4">
        <v>43600</v>
      </c>
      <c r="Q121" s="2">
        <v>476.15</v>
      </c>
      <c r="R121" s="2">
        <v>-474.11</v>
      </c>
      <c r="S121" s="2" t="s">
        <v>52</v>
      </c>
      <c r="U121" s="4">
        <v>43604</v>
      </c>
      <c r="V121" s="2">
        <v>8.0500000000000007</v>
      </c>
      <c r="W121" s="2">
        <v>176.9</v>
      </c>
      <c r="X121" s="2" t="s">
        <v>54</v>
      </c>
      <c r="Z121" s="12">
        <v>43593</v>
      </c>
      <c r="AA121" s="10">
        <v>8415.7999999999993</v>
      </c>
      <c r="AB121" s="10">
        <v>-235017.07</v>
      </c>
    </row>
    <row r="122" spans="1:28" ht="15.75" hidden="1" customHeight="1" x14ac:dyDescent="0.3">
      <c r="A122" s="4">
        <v>43501</v>
      </c>
      <c r="B122" s="2">
        <v>241.4</v>
      </c>
      <c r="C122" s="2">
        <v>-1390.68</v>
      </c>
      <c r="D122" s="2" t="s">
        <v>52</v>
      </c>
      <c r="F122" s="4">
        <v>43598</v>
      </c>
      <c r="G122" s="2">
        <v>2082.16</v>
      </c>
      <c r="H122" s="2">
        <v>21385.32</v>
      </c>
      <c r="I122" s="2" t="s">
        <v>53</v>
      </c>
      <c r="K122" s="4">
        <v>43604</v>
      </c>
      <c r="L122" s="2">
        <v>39.74</v>
      </c>
      <c r="M122" s="2">
        <v>555.12</v>
      </c>
      <c r="N122" s="2" t="s">
        <v>55</v>
      </c>
      <c r="P122" s="4">
        <v>43601</v>
      </c>
      <c r="Q122" s="2">
        <v>367.32</v>
      </c>
      <c r="R122" s="2">
        <v>-8195.4699999999993</v>
      </c>
      <c r="S122" s="2" t="s">
        <v>52</v>
      </c>
      <c r="U122" s="4">
        <v>43605</v>
      </c>
      <c r="V122" s="2">
        <v>186.28</v>
      </c>
      <c r="W122" s="2">
        <v>-7996.92</v>
      </c>
      <c r="X122" s="2" t="s">
        <v>54</v>
      </c>
      <c r="Z122" s="12">
        <v>43594</v>
      </c>
      <c r="AA122" s="10">
        <v>8449.68</v>
      </c>
      <c r="AB122" s="10">
        <v>-178921.32</v>
      </c>
    </row>
    <row r="123" spans="1:28" ht="15.75" hidden="1" customHeight="1" x14ac:dyDescent="0.3">
      <c r="A123" s="4">
        <v>43501</v>
      </c>
      <c r="B123" s="2">
        <v>1073.25</v>
      </c>
      <c r="C123" s="2">
        <v>-73391.039999999994</v>
      </c>
      <c r="D123" s="2" t="s">
        <v>55</v>
      </c>
      <c r="F123" s="4">
        <v>43599</v>
      </c>
      <c r="G123" s="2">
        <v>2142.46</v>
      </c>
      <c r="H123" s="2">
        <v>25343.37</v>
      </c>
      <c r="I123" s="2" t="s">
        <v>53</v>
      </c>
      <c r="K123" s="4">
        <v>43605</v>
      </c>
      <c r="L123" s="2">
        <v>914.72</v>
      </c>
      <c r="M123" s="2">
        <v>257.75</v>
      </c>
      <c r="N123" s="2" t="s">
        <v>55</v>
      </c>
      <c r="P123" s="4">
        <v>43602</v>
      </c>
      <c r="Q123" s="2">
        <v>512.15</v>
      </c>
      <c r="R123" s="2">
        <v>-15994.02</v>
      </c>
      <c r="S123" s="2" t="s">
        <v>52</v>
      </c>
      <c r="U123" s="4">
        <v>43606</v>
      </c>
      <c r="V123" s="2">
        <v>289.64999999999998</v>
      </c>
      <c r="W123" s="2">
        <v>-2559.3200000000002</v>
      </c>
      <c r="X123" s="2" t="s">
        <v>54</v>
      </c>
      <c r="Z123" s="12">
        <v>43595</v>
      </c>
      <c r="AA123" s="10">
        <v>6605.72</v>
      </c>
      <c r="AB123" s="10">
        <v>89135.35</v>
      </c>
    </row>
    <row r="124" spans="1:28" ht="15.75" customHeight="1" thickBot="1" x14ac:dyDescent="0.35">
      <c r="A124" s="4">
        <v>43501</v>
      </c>
      <c r="B124" s="2">
        <v>161.41</v>
      </c>
      <c r="C124" s="2">
        <v>-4714.49</v>
      </c>
      <c r="D124" s="2" t="s">
        <v>54</v>
      </c>
      <c r="F124" s="4">
        <v>43600</v>
      </c>
      <c r="G124" s="2">
        <v>2762.12</v>
      </c>
      <c r="H124" s="2">
        <v>15532.24</v>
      </c>
      <c r="I124" s="2" t="s">
        <v>53</v>
      </c>
      <c r="K124" s="4">
        <v>43606</v>
      </c>
      <c r="L124" s="2">
        <v>1906.05</v>
      </c>
      <c r="M124" s="2">
        <v>-44111.12</v>
      </c>
      <c r="N124" s="2" t="s">
        <v>55</v>
      </c>
      <c r="P124" s="4">
        <v>43604</v>
      </c>
      <c r="Q124" s="2">
        <v>25.11</v>
      </c>
      <c r="R124" s="2">
        <v>83.92</v>
      </c>
      <c r="S124" s="2" t="s">
        <v>52</v>
      </c>
      <c r="U124" s="4">
        <v>43607</v>
      </c>
      <c r="V124" s="2">
        <v>193.53</v>
      </c>
      <c r="W124" s="2">
        <v>-1269.8399999999999</v>
      </c>
      <c r="X124" s="2" t="s">
        <v>54</v>
      </c>
      <c r="Z124" s="12">
        <v>43597</v>
      </c>
      <c r="AA124" s="10">
        <v>252.55</v>
      </c>
      <c r="AB124" s="10">
        <v>-11206.94</v>
      </c>
    </row>
    <row r="125" spans="1:28" ht="15.75" hidden="1" customHeight="1" x14ac:dyDescent="0.3">
      <c r="A125" s="4">
        <v>43501</v>
      </c>
      <c r="B125" s="2">
        <v>1455.86</v>
      </c>
      <c r="C125" s="2">
        <v>-4071.39</v>
      </c>
      <c r="D125" s="2" t="s">
        <v>53</v>
      </c>
      <c r="F125" s="4">
        <v>43601</v>
      </c>
      <c r="G125" s="2">
        <v>2034.19</v>
      </c>
      <c r="H125" s="2">
        <v>-2278.5</v>
      </c>
      <c r="I125" s="2" t="s">
        <v>53</v>
      </c>
      <c r="K125" s="4">
        <v>43607</v>
      </c>
      <c r="L125" s="2">
        <v>1770.93</v>
      </c>
      <c r="M125" s="2">
        <v>-188550.05</v>
      </c>
      <c r="N125" s="2" t="s">
        <v>55</v>
      </c>
      <c r="P125" s="4">
        <v>43605</v>
      </c>
      <c r="Q125" s="2">
        <v>308.19</v>
      </c>
      <c r="R125" s="2">
        <v>3972.98</v>
      </c>
      <c r="S125" s="2" t="s">
        <v>52</v>
      </c>
      <c r="U125" s="4">
        <v>43608</v>
      </c>
      <c r="V125" s="2">
        <v>380.87</v>
      </c>
      <c r="W125" s="2">
        <v>-13183.24</v>
      </c>
      <c r="X125" s="2" t="s">
        <v>54</v>
      </c>
      <c r="Z125" s="12">
        <v>43598</v>
      </c>
      <c r="AA125" s="10">
        <v>7553.79</v>
      </c>
      <c r="AB125" s="10">
        <v>-270529.19</v>
      </c>
    </row>
    <row r="126" spans="1:28" ht="15.75" hidden="1" customHeight="1" x14ac:dyDescent="0.3">
      <c r="A126" s="4">
        <v>43502</v>
      </c>
      <c r="B126" s="2">
        <v>244.62</v>
      </c>
      <c r="C126" s="2">
        <v>1601.53</v>
      </c>
      <c r="D126" s="2" t="s">
        <v>52</v>
      </c>
      <c r="F126" s="4">
        <v>43602</v>
      </c>
      <c r="G126" s="2">
        <v>2011.39</v>
      </c>
      <c r="H126" s="2">
        <v>-14113.97</v>
      </c>
      <c r="I126" s="2" t="s">
        <v>53</v>
      </c>
      <c r="K126" s="4">
        <v>43608</v>
      </c>
      <c r="L126" s="2">
        <v>1453.16</v>
      </c>
      <c r="M126" s="2">
        <v>-39059.18</v>
      </c>
      <c r="N126" s="2" t="s">
        <v>55</v>
      </c>
      <c r="P126" s="4">
        <v>43606</v>
      </c>
      <c r="Q126" s="2">
        <v>505.75</v>
      </c>
      <c r="R126" s="2">
        <v>-7540.53</v>
      </c>
      <c r="S126" s="2" t="s">
        <v>52</v>
      </c>
      <c r="U126" s="4">
        <v>43609</v>
      </c>
      <c r="V126" s="2">
        <v>165.54</v>
      </c>
      <c r="W126" s="2">
        <v>-1122.7</v>
      </c>
      <c r="X126" s="2" t="s">
        <v>54</v>
      </c>
      <c r="Z126" s="12">
        <v>43599</v>
      </c>
      <c r="AA126" s="10">
        <v>6432.25</v>
      </c>
      <c r="AB126" s="10">
        <v>75672.66</v>
      </c>
    </row>
    <row r="127" spans="1:28" ht="15.75" hidden="1" customHeight="1" x14ac:dyDescent="0.3">
      <c r="A127" s="4">
        <v>43502</v>
      </c>
      <c r="B127" s="2">
        <v>1649.63</v>
      </c>
      <c r="C127" s="2">
        <v>-54779.19</v>
      </c>
      <c r="D127" s="2" t="s">
        <v>53</v>
      </c>
      <c r="F127" s="4">
        <v>43604</v>
      </c>
      <c r="G127" s="2">
        <v>42.35</v>
      </c>
      <c r="H127" s="2">
        <v>86.05</v>
      </c>
      <c r="I127" s="2" t="s">
        <v>53</v>
      </c>
      <c r="K127" s="4">
        <v>43609</v>
      </c>
      <c r="L127" s="2">
        <v>1684.85</v>
      </c>
      <c r="M127" s="2">
        <v>-30028.639999999999</v>
      </c>
      <c r="N127" s="2" t="s">
        <v>55</v>
      </c>
      <c r="P127" s="4">
        <v>43607</v>
      </c>
      <c r="Q127" s="2">
        <v>296.75</v>
      </c>
      <c r="R127" s="2">
        <v>-398.13</v>
      </c>
      <c r="S127" s="2" t="s">
        <v>52</v>
      </c>
      <c r="U127" s="4">
        <v>43611</v>
      </c>
      <c r="V127" s="2">
        <v>4.7</v>
      </c>
      <c r="W127" s="2">
        <v>-499.7</v>
      </c>
      <c r="X127" s="2" t="s">
        <v>54</v>
      </c>
      <c r="Z127" s="12">
        <v>43600</v>
      </c>
      <c r="AA127" s="10">
        <v>8522.44</v>
      </c>
      <c r="AB127" s="10">
        <v>-386005.03</v>
      </c>
    </row>
    <row r="128" spans="1:28" ht="15.75" hidden="1" customHeight="1" x14ac:dyDescent="0.3">
      <c r="A128" s="4">
        <v>43502</v>
      </c>
      <c r="B128" s="2">
        <v>960.64</v>
      </c>
      <c r="C128" s="2">
        <v>-10658.03</v>
      </c>
      <c r="D128" s="2" t="s">
        <v>55</v>
      </c>
      <c r="F128" s="4">
        <v>43605</v>
      </c>
      <c r="G128" s="2">
        <v>1746.59</v>
      </c>
      <c r="H128" s="2">
        <v>5179.47</v>
      </c>
      <c r="I128" s="2" t="s">
        <v>53</v>
      </c>
      <c r="K128" s="4">
        <v>43611</v>
      </c>
      <c r="L128" s="2">
        <v>39.979999999999997</v>
      </c>
      <c r="M128" s="2">
        <v>-7543.42</v>
      </c>
      <c r="N128" s="2" t="s">
        <v>55</v>
      </c>
      <c r="P128" s="4">
        <v>43608</v>
      </c>
      <c r="Q128" s="2">
        <v>596.91999999999996</v>
      </c>
      <c r="R128" s="2">
        <v>-19998.919999999998</v>
      </c>
      <c r="S128" s="2" t="s">
        <v>52</v>
      </c>
      <c r="U128" s="4">
        <v>43612</v>
      </c>
      <c r="V128" s="2">
        <v>92.9</v>
      </c>
      <c r="W128" s="2">
        <v>-2401</v>
      </c>
      <c r="X128" s="2" t="s">
        <v>54</v>
      </c>
      <c r="Z128" s="12">
        <v>43601</v>
      </c>
      <c r="AA128" s="10">
        <v>6802.92</v>
      </c>
      <c r="AB128" s="10">
        <v>-247745.02</v>
      </c>
    </row>
    <row r="129" spans="1:28" ht="15.75" customHeight="1" thickBot="1" x14ac:dyDescent="0.35">
      <c r="A129" s="4">
        <v>43502</v>
      </c>
      <c r="B129" s="2">
        <v>233.89</v>
      </c>
      <c r="C129" s="2">
        <v>1827.44</v>
      </c>
      <c r="D129" s="2" t="s">
        <v>54</v>
      </c>
      <c r="F129" s="4">
        <v>43606</v>
      </c>
      <c r="G129" s="2">
        <v>2828.03</v>
      </c>
      <c r="H129" s="2">
        <v>30080.12</v>
      </c>
      <c r="I129" s="2" t="s">
        <v>53</v>
      </c>
      <c r="K129" s="4">
        <v>43612</v>
      </c>
      <c r="L129" s="2">
        <v>908.93</v>
      </c>
      <c r="M129" s="2">
        <v>-19098.939999999999</v>
      </c>
      <c r="N129" s="2" t="s">
        <v>55</v>
      </c>
      <c r="P129" s="4">
        <v>43609</v>
      </c>
      <c r="Q129" s="2">
        <v>435.67</v>
      </c>
      <c r="R129" s="2">
        <v>-4891.5200000000004</v>
      </c>
      <c r="S129" s="2" t="s">
        <v>52</v>
      </c>
      <c r="U129" s="4">
        <v>43613</v>
      </c>
      <c r="V129" s="2">
        <v>353.4</v>
      </c>
      <c r="W129" s="2">
        <v>16928.169999999998</v>
      </c>
      <c r="X129" s="2" t="s">
        <v>54</v>
      </c>
      <c r="Z129" s="12">
        <v>43602</v>
      </c>
      <c r="AA129" s="10">
        <v>7144.75</v>
      </c>
      <c r="AB129" s="10">
        <v>-574139.94999999995</v>
      </c>
    </row>
    <row r="130" spans="1:28" ht="15.75" hidden="1" customHeight="1" x14ac:dyDescent="0.3">
      <c r="A130" s="4">
        <v>43503</v>
      </c>
      <c r="B130" s="2">
        <v>1643.15</v>
      </c>
      <c r="C130" s="2">
        <v>-34235.33</v>
      </c>
      <c r="D130" s="2" t="s">
        <v>53</v>
      </c>
      <c r="F130" s="4">
        <v>43607</v>
      </c>
      <c r="G130" s="2">
        <v>2163.5500000000002</v>
      </c>
      <c r="H130" s="2">
        <v>4743.3100000000004</v>
      </c>
      <c r="I130" s="2" t="s">
        <v>53</v>
      </c>
      <c r="K130" s="4">
        <v>43613</v>
      </c>
      <c r="L130" s="2">
        <v>1469.54</v>
      </c>
      <c r="M130" s="2">
        <v>-23025.41</v>
      </c>
      <c r="N130" s="2" t="s">
        <v>55</v>
      </c>
      <c r="P130" s="4">
        <v>43611</v>
      </c>
      <c r="Q130" s="2">
        <v>59.51</v>
      </c>
      <c r="R130" s="2">
        <v>567.54</v>
      </c>
      <c r="S130" s="2" t="s">
        <v>52</v>
      </c>
      <c r="U130" s="4">
        <v>43614</v>
      </c>
      <c r="V130" s="2">
        <v>326.87</v>
      </c>
      <c r="W130" s="2">
        <v>3723.12</v>
      </c>
      <c r="X130" s="2" t="s">
        <v>54</v>
      </c>
      <c r="Z130" s="12">
        <v>43604</v>
      </c>
      <c r="AA130" s="10">
        <v>338.7</v>
      </c>
      <c r="AB130" s="10">
        <v>-8031.45</v>
      </c>
    </row>
    <row r="131" spans="1:28" ht="15.75" hidden="1" customHeight="1" x14ac:dyDescent="0.3">
      <c r="A131" s="4">
        <v>43503</v>
      </c>
      <c r="B131" s="2">
        <v>252.68</v>
      </c>
      <c r="C131" s="2">
        <v>-1616.66</v>
      </c>
      <c r="D131" s="2" t="s">
        <v>52</v>
      </c>
      <c r="F131" s="4">
        <v>43608</v>
      </c>
      <c r="G131" s="2">
        <v>3097.28</v>
      </c>
      <c r="H131" s="2">
        <v>-55048.42</v>
      </c>
      <c r="I131" s="2" t="s">
        <v>53</v>
      </c>
      <c r="K131" s="4">
        <v>43614</v>
      </c>
      <c r="L131" s="2">
        <v>1451</v>
      </c>
      <c r="M131" s="2">
        <v>-33453.480000000003</v>
      </c>
      <c r="N131" s="2" t="s">
        <v>55</v>
      </c>
      <c r="P131" s="4">
        <v>43612</v>
      </c>
      <c r="Q131" s="2">
        <v>188.18</v>
      </c>
      <c r="R131" s="2">
        <v>-297.14999999999998</v>
      </c>
      <c r="S131" s="2" t="s">
        <v>52</v>
      </c>
      <c r="U131" s="4">
        <v>43615</v>
      </c>
      <c r="V131" s="2">
        <v>449.48</v>
      </c>
      <c r="W131" s="2">
        <v>-4484.21</v>
      </c>
      <c r="X131" s="2" t="s">
        <v>54</v>
      </c>
      <c r="Z131" s="12">
        <v>43605</v>
      </c>
      <c r="AA131" s="10">
        <v>5394.98</v>
      </c>
      <c r="AB131" s="10">
        <v>10779.72</v>
      </c>
    </row>
    <row r="132" spans="1:28" ht="15.75" customHeight="1" thickBot="1" x14ac:dyDescent="0.35">
      <c r="A132" s="4">
        <v>43503</v>
      </c>
      <c r="B132" s="2">
        <v>196.1</v>
      </c>
      <c r="C132" s="2">
        <v>-5010.9799999999996</v>
      </c>
      <c r="D132" s="2" t="s">
        <v>54</v>
      </c>
      <c r="F132" s="4">
        <v>43609</v>
      </c>
      <c r="G132" s="2">
        <v>1945.42</v>
      </c>
      <c r="H132" s="2">
        <v>-13116.94</v>
      </c>
      <c r="I132" s="2" t="s">
        <v>53</v>
      </c>
      <c r="K132" s="4">
        <v>43615</v>
      </c>
      <c r="L132" s="2">
        <v>1136.69</v>
      </c>
      <c r="M132" s="2">
        <v>-45788.91</v>
      </c>
      <c r="N132" s="2" t="s">
        <v>55</v>
      </c>
      <c r="P132" s="4">
        <v>43613</v>
      </c>
      <c r="Q132" s="2">
        <v>650.19000000000005</v>
      </c>
      <c r="R132" s="2">
        <v>26.8</v>
      </c>
      <c r="S132" s="2" t="s">
        <v>52</v>
      </c>
      <c r="U132" s="4">
        <v>43616</v>
      </c>
      <c r="V132" s="2">
        <v>574.89</v>
      </c>
      <c r="W132" s="2">
        <v>-98938.27</v>
      </c>
      <c r="X132" s="2" t="s">
        <v>54</v>
      </c>
      <c r="Z132" s="12">
        <v>43606</v>
      </c>
      <c r="AA132" s="10">
        <v>8807.8799999999992</v>
      </c>
      <c r="AB132" s="10">
        <v>-184465.19</v>
      </c>
    </row>
    <row r="133" spans="1:28" ht="15.75" hidden="1" customHeight="1" x14ac:dyDescent="0.3">
      <c r="A133" s="4">
        <v>43503</v>
      </c>
      <c r="B133" s="2">
        <v>1332.32</v>
      </c>
      <c r="C133" s="2">
        <v>-43158.92</v>
      </c>
      <c r="D133" s="2" t="s">
        <v>55</v>
      </c>
      <c r="F133" s="4">
        <v>43611</v>
      </c>
      <c r="G133" s="2">
        <v>24.67</v>
      </c>
      <c r="H133" s="2">
        <v>-1334.37</v>
      </c>
      <c r="I133" s="2" t="s">
        <v>53</v>
      </c>
      <c r="K133" s="4">
        <v>43616</v>
      </c>
      <c r="L133" s="2">
        <v>1394.58</v>
      </c>
      <c r="M133" s="2">
        <v>-74283.42</v>
      </c>
      <c r="N133" s="2" t="s">
        <v>55</v>
      </c>
      <c r="P133" s="4">
        <v>43614</v>
      </c>
      <c r="Q133" s="2">
        <v>591.16999999999996</v>
      </c>
      <c r="R133" s="2">
        <v>583.77</v>
      </c>
      <c r="S133" s="2" t="s">
        <v>52</v>
      </c>
      <c r="U133" s="4">
        <v>43618</v>
      </c>
      <c r="V133" s="2">
        <v>33.24</v>
      </c>
      <c r="W133" s="2">
        <v>-19133.939999999999</v>
      </c>
      <c r="X133" s="2" t="s">
        <v>54</v>
      </c>
      <c r="Z133" s="12">
        <v>43607</v>
      </c>
      <c r="AA133" s="10">
        <v>7184.72</v>
      </c>
      <c r="AB133" s="10">
        <v>-314382.84999999998</v>
      </c>
    </row>
    <row r="134" spans="1:28" ht="15.75" customHeight="1" thickBot="1" x14ac:dyDescent="0.35">
      <c r="A134" s="4">
        <v>43504</v>
      </c>
      <c r="B134" s="2">
        <v>147.91999999999999</v>
      </c>
      <c r="C134" s="2">
        <v>-7997.52</v>
      </c>
      <c r="D134" s="2" t="s">
        <v>54</v>
      </c>
      <c r="F134" s="4">
        <v>43612</v>
      </c>
      <c r="G134" s="2">
        <v>1218.31</v>
      </c>
      <c r="H134" s="2">
        <v>-1828.6</v>
      </c>
      <c r="I134" s="2" t="s">
        <v>53</v>
      </c>
      <c r="K134" s="4">
        <v>43618</v>
      </c>
      <c r="L134" s="2">
        <v>19.399999999999999</v>
      </c>
      <c r="M134" s="2">
        <v>-6254.36</v>
      </c>
      <c r="N134" s="2" t="s">
        <v>55</v>
      </c>
      <c r="P134" s="4">
        <v>43615</v>
      </c>
      <c r="Q134" s="2">
        <v>659.74</v>
      </c>
      <c r="R134" s="2">
        <v>-3956.08</v>
      </c>
      <c r="S134" s="2" t="s">
        <v>52</v>
      </c>
      <c r="U134" s="4">
        <v>43619</v>
      </c>
      <c r="V134" s="2">
        <v>631.62</v>
      </c>
      <c r="W134" s="2">
        <v>-175206.64</v>
      </c>
      <c r="X134" s="2" t="s">
        <v>54</v>
      </c>
      <c r="Z134" s="12">
        <v>43608</v>
      </c>
      <c r="AA134" s="10">
        <v>8150.22</v>
      </c>
      <c r="AB134" s="10">
        <v>-243837.56</v>
      </c>
    </row>
    <row r="135" spans="1:28" ht="15.75" hidden="1" customHeight="1" x14ac:dyDescent="0.3">
      <c r="A135" s="4">
        <v>43504</v>
      </c>
      <c r="B135" s="2">
        <v>772.68</v>
      </c>
      <c r="C135" s="2">
        <v>2610.16</v>
      </c>
      <c r="D135" s="2" t="s">
        <v>55</v>
      </c>
      <c r="F135" s="4">
        <v>43613</v>
      </c>
      <c r="G135" s="2">
        <v>2984.67</v>
      </c>
      <c r="H135" s="2">
        <v>4599.79</v>
      </c>
      <c r="I135" s="2" t="s">
        <v>53</v>
      </c>
      <c r="K135" s="4">
        <v>43619</v>
      </c>
      <c r="L135" s="2">
        <v>1332.45</v>
      </c>
      <c r="M135" s="2">
        <v>-20144.8</v>
      </c>
      <c r="N135" s="2" t="s">
        <v>55</v>
      </c>
      <c r="P135" s="4">
        <v>43616</v>
      </c>
      <c r="Q135" s="2">
        <v>812.41</v>
      </c>
      <c r="R135" s="2">
        <v>-41307.24</v>
      </c>
      <c r="S135" s="2" t="s">
        <v>52</v>
      </c>
      <c r="U135" s="4">
        <v>43620</v>
      </c>
      <c r="V135" s="2">
        <v>594.23</v>
      </c>
      <c r="W135" s="2">
        <v>-41250.03</v>
      </c>
      <c r="X135" s="2" t="s">
        <v>54</v>
      </c>
      <c r="Z135" s="12">
        <v>43609</v>
      </c>
      <c r="AA135" s="10">
        <v>6768.93</v>
      </c>
      <c r="AB135" s="10">
        <v>-40093.18</v>
      </c>
    </row>
    <row r="136" spans="1:28" ht="15.75" hidden="1" customHeight="1" x14ac:dyDescent="0.3">
      <c r="A136" s="4">
        <v>43504</v>
      </c>
      <c r="B136" s="2">
        <v>196.34</v>
      </c>
      <c r="C136" s="2">
        <v>-491.74</v>
      </c>
      <c r="D136" s="2" t="s">
        <v>52</v>
      </c>
      <c r="F136" s="4">
        <v>43614</v>
      </c>
      <c r="G136" s="2">
        <v>2580.9499999999998</v>
      </c>
      <c r="H136" s="2">
        <v>-14912.91</v>
      </c>
      <c r="I136" s="2" t="s">
        <v>53</v>
      </c>
      <c r="K136" s="4">
        <v>43620</v>
      </c>
      <c r="L136" s="2">
        <v>1121.03</v>
      </c>
      <c r="M136" s="2">
        <v>-2190.2800000000002</v>
      </c>
      <c r="N136" s="2" t="s">
        <v>55</v>
      </c>
      <c r="P136" s="4">
        <v>43618</v>
      </c>
      <c r="Q136" s="2">
        <v>67.39</v>
      </c>
      <c r="R136" s="2">
        <v>-13690.66</v>
      </c>
      <c r="S136" s="2" t="s">
        <v>52</v>
      </c>
      <c r="U136" s="4">
        <v>43621</v>
      </c>
      <c r="V136" s="2">
        <v>736.11</v>
      </c>
      <c r="W136" s="2">
        <v>-92033.08</v>
      </c>
      <c r="X136" s="2" t="s">
        <v>54</v>
      </c>
      <c r="Z136" s="12">
        <v>43611</v>
      </c>
      <c r="AA136" s="10">
        <v>240.4</v>
      </c>
      <c r="AB136" s="10">
        <v>-16938.18</v>
      </c>
    </row>
    <row r="137" spans="1:28" ht="15.75" hidden="1" customHeight="1" x14ac:dyDescent="0.3">
      <c r="A137" s="4">
        <v>43504</v>
      </c>
      <c r="B137" s="2">
        <v>1122.05</v>
      </c>
      <c r="C137" s="2">
        <v>-7993.65</v>
      </c>
      <c r="D137" s="2" t="s">
        <v>53</v>
      </c>
      <c r="F137" s="4">
        <v>43615</v>
      </c>
      <c r="G137" s="2">
        <v>2400.5</v>
      </c>
      <c r="H137" s="2">
        <v>9527</v>
      </c>
      <c r="I137" s="2" t="s">
        <v>53</v>
      </c>
      <c r="K137" s="4">
        <v>43621</v>
      </c>
      <c r="L137" s="2">
        <v>994.11</v>
      </c>
      <c r="M137" s="2">
        <v>6619.05</v>
      </c>
      <c r="N137" s="2" t="s">
        <v>55</v>
      </c>
      <c r="P137" s="4">
        <v>43619</v>
      </c>
      <c r="Q137" s="2">
        <v>750.66</v>
      </c>
      <c r="R137" s="2">
        <v>-19246.39</v>
      </c>
      <c r="S137" s="2" t="s">
        <v>52</v>
      </c>
      <c r="U137" s="4">
        <v>43622</v>
      </c>
      <c r="V137" s="2">
        <v>372.41</v>
      </c>
      <c r="W137" s="2">
        <v>8651.64</v>
      </c>
      <c r="X137" s="2" t="s">
        <v>54</v>
      </c>
      <c r="Z137" s="12">
        <v>43612</v>
      </c>
      <c r="AA137" s="10">
        <v>3909.78</v>
      </c>
      <c r="AB137" s="10">
        <v>-43751.88</v>
      </c>
    </row>
    <row r="138" spans="1:28" ht="15.75" customHeight="1" thickBot="1" x14ac:dyDescent="0.35">
      <c r="A138" s="4">
        <v>43505</v>
      </c>
      <c r="B138" s="2">
        <v>0.01</v>
      </c>
      <c r="C138" s="2">
        <v>2.41</v>
      </c>
      <c r="D138" s="2" t="s">
        <v>54</v>
      </c>
      <c r="F138" s="4">
        <v>43616</v>
      </c>
      <c r="G138" s="2">
        <v>3324.57</v>
      </c>
      <c r="H138" s="2">
        <v>1995.38</v>
      </c>
      <c r="I138" s="2" t="s">
        <v>53</v>
      </c>
      <c r="K138" s="4">
        <v>43622</v>
      </c>
      <c r="L138" s="2">
        <v>1052.18</v>
      </c>
      <c r="M138" s="2">
        <v>9602.73</v>
      </c>
      <c r="N138" s="2" t="s">
        <v>55</v>
      </c>
      <c r="P138" s="4">
        <v>43620</v>
      </c>
      <c r="Q138" s="2">
        <v>472.81</v>
      </c>
      <c r="R138" s="2">
        <v>-377.31</v>
      </c>
      <c r="S138" s="2" t="s">
        <v>52</v>
      </c>
      <c r="U138" s="4">
        <v>43623</v>
      </c>
      <c r="V138" s="2">
        <v>595.34</v>
      </c>
      <c r="W138" s="2">
        <v>-31437.29</v>
      </c>
      <c r="X138" s="2" t="s">
        <v>54</v>
      </c>
      <c r="Z138" s="12">
        <v>43613</v>
      </c>
      <c r="AA138" s="10">
        <v>8836.51</v>
      </c>
      <c r="AB138" s="10">
        <v>-10199.620000000001</v>
      </c>
    </row>
    <row r="139" spans="1:28" ht="15.75" hidden="1" customHeight="1" x14ac:dyDescent="0.3">
      <c r="A139" s="4">
        <v>43505</v>
      </c>
      <c r="B139" s="2">
        <v>0.11</v>
      </c>
      <c r="C139" s="2">
        <v>-7.15</v>
      </c>
      <c r="D139" s="2" t="s">
        <v>52</v>
      </c>
      <c r="F139" s="4">
        <v>43618</v>
      </c>
      <c r="G139" s="2">
        <v>52.74</v>
      </c>
      <c r="H139" s="2">
        <v>-1422.09</v>
      </c>
      <c r="I139" s="2" t="s">
        <v>53</v>
      </c>
      <c r="K139" s="4">
        <v>43623</v>
      </c>
      <c r="L139" s="2">
        <v>1201.24</v>
      </c>
      <c r="M139" s="2">
        <v>10154.75</v>
      </c>
      <c r="N139" s="2" t="s">
        <v>55</v>
      </c>
      <c r="P139" s="4">
        <v>43621</v>
      </c>
      <c r="Q139" s="2">
        <v>621.59</v>
      </c>
      <c r="R139" s="2">
        <v>7054.1</v>
      </c>
      <c r="S139" s="2" t="s">
        <v>52</v>
      </c>
      <c r="U139" s="4">
        <v>43625</v>
      </c>
      <c r="V139" s="2">
        <v>43.89</v>
      </c>
      <c r="W139" s="2">
        <v>6542.45</v>
      </c>
      <c r="X139" s="2" t="s">
        <v>54</v>
      </c>
      <c r="Z139" s="12">
        <v>43614</v>
      </c>
      <c r="AA139" s="10">
        <v>8703.8700000000008</v>
      </c>
      <c r="AB139" s="10">
        <v>-164308.12</v>
      </c>
    </row>
    <row r="140" spans="1:28" ht="15.75" hidden="1" customHeight="1" x14ac:dyDescent="0.3">
      <c r="A140" s="4">
        <v>43506</v>
      </c>
      <c r="B140" s="2">
        <v>8.02</v>
      </c>
      <c r="C140" s="2">
        <v>-620.9</v>
      </c>
      <c r="D140" s="2" t="s">
        <v>52</v>
      </c>
      <c r="F140" s="4">
        <v>43619</v>
      </c>
      <c r="G140" s="2">
        <v>3462.49</v>
      </c>
      <c r="H140" s="2">
        <v>-125266.38</v>
      </c>
      <c r="I140" s="2" t="s">
        <v>53</v>
      </c>
      <c r="K140" s="4">
        <v>43625</v>
      </c>
      <c r="L140" s="2">
        <v>36.270000000000003</v>
      </c>
      <c r="M140" s="2">
        <v>-2609.48</v>
      </c>
      <c r="N140" s="2" t="s">
        <v>55</v>
      </c>
      <c r="P140" s="4">
        <v>43622</v>
      </c>
      <c r="Q140" s="2">
        <v>569.66</v>
      </c>
      <c r="R140" s="2">
        <v>6012.79</v>
      </c>
      <c r="S140" s="2" t="s">
        <v>52</v>
      </c>
      <c r="U140" s="4">
        <v>43626</v>
      </c>
      <c r="V140" s="2">
        <v>368.88</v>
      </c>
      <c r="W140" s="2">
        <v>15774.65</v>
      </c>
      <c r="X140" s="2" t="s">
        <v>54</v>
      </c>
      <c r="Z140" s="12">
        <v>43615</v>
      </c>
      <c r="AA140" s="10">
        <v>7440.78</v>
      </c>
      <c r="AB140" s="10">
        <v>-33477.78</v>
      </c>
    </row>
    <row r="141" spans="1:28" ht="15.75" customHeight="1" thickBot="1" x14ac:dyDescent="0.35">
      <c r="A141" s="4">
        <v>43506</v>
      </c>
      <c r="B141" s="2">
        <v>4.63</v>
      </c>
      <c r="C141" s="2">
        <v>-139.21</v>
      </c>
      <c r="D141" s="2" t="s">
        <v>54</v>
      </c>
      <c r="F141" s="4">
        <v>43620</v>
      </c>
      <c r="G141" s="2">
        <v>3573.05</v>
      </c>
      <c r="H141" s="2">
        <v>-14654.41</v>
      </c>
      <c r="I141" s="2" t="s">
        <v>53</v>
      </c>
      <c r="K141" s="4">
        <v>43626</v>
      </c>
      <c r="L141" s="2">
        <v>1012.29</v>
      </c>
      <c r="M141" s="2">
        <v>-2199.71</v>
      </c>
      <c r="N141" s="2" t="s">
        <v>55</v>
      </c>
      <c r="P141" s="4">
        <v>43623</v>
      </c>
      <c r="Q141" s="2">
        <v>489.76</v>
      </c>
      <c r="R141" s="2">
        <v>11520.02</v>
      </c>
      <c r="S141" s="2" t="s">
        <v>52</v>
      </c>
      <c r="U141" s="4">
        <v>43627</v>
      </c>
      <c r="V141" s="2">
        <v>355.32</v>
      </c>
      <c r="W141" s="2">
        <v>-13394.46</v>
      </c>
      <c r="X141" s="2" t="s">
        <v>54</v>
      </c>
      <c r="Z141" s="12">
        <v>43616</v>
      </c>
      <c r="AA141" s="10">
        <v>9296.8799999999992</v>
      </c>
      <c r="AB141" s="10">
        <v>-584060.22</v>
      </c>
    </row>
    <row r="142" spans="1:28" ht="15.75" hidden="1" customHeight="1" x14ac:dyDescent="0.3">
      <c r="A142" s="4">
        <v>43506</v>
      </c>
      <c r="B142" s="2">
        <v>74.48</v>
      </c>
      <c r="C142" s="2">
        <v>-7425.5</v>
      </c>
      <c r="D142" s="2" t="s">
        <v>53</v>
      </c>
      <c r="F142" s="4">
        <v>43621</v>
      </c>
      <c r="G142" s="2">
        <v>3716.38</v>
      </c>
      <c r="H142" s="2">
        <v>-67186.91</v>
      </c>
      <c r="I142" s="2" t="s">
        <v>53</v>
      </c>
      <c r="K142" s="4">
        <v>43627</v>
      </c>
      <c r="L142" s="2">
        <v>1029.53</v>
      </c>
      <c r="M142" s="2">
        <v>11673.62</v>
      </c>
      <c r="N142" s="2" t="s">
        <v>55</v>
      </c>
      <c r="P142" s="4">
        <v>43625</v>
      </c>
      <c r="Q142" s="2">
        <v>63.14</v>
      </c>
      <c r="R142" s="2">
        <v>609.58000000000004</v>
      </c>
      <c r="S142" s="2" t="s">
        <v>52</v>
      </c>
      <c r="U142" s="4">
        <v>43628</v>
      </c>
      <c r="V142" s="2">
        <v>443.57</v>
      </c>
      <c r="W142" s="2">
        <v>-3833.3</v>
      </c>
      <c r="X142" s="2" t="s">
        <v>54</v>
      </c>
      <c r="Z142" s="12">
        <v>43618</v>
      </c>
      <c r="AA142" s="10">
        <v>287</v>
      </c>
      <c r="AB142" s="10">
        <v>-72149.83</v>
      </c>
    </row>
    <row r="143" spans="1:28" ht="15.75" hidden="1" customHeight="1" x14ac:dyDescent="0.3">
      <c r="A143" s="4">
        <v>43506</v>
      </c>
      <c r="B143" s="2">
        <v>5.85</v>
      </c>
      <c r="C143" s="2">
        <v>-1017.27</v>
      </c>
      <c r="D143" s="2" t="s">
        <v>55</v>
      </c>
      <c r="F143" s="4">
        <v>43622</v>
      </c>
      <c r="G143" s="2">
        <v>3547.58</v>
      </c>
      <c r="H143" s="2">
        <v>15975.25</v>
      </c>
      <c r="I143" s="2" t="s">
        <v>53</v>
      </c>
      <c r="K143" s="4">
        <v>43628</v>
      </c>
      <c r="L143" s="2">
        <v>1273.9100000000001</v>
      </c>
      <c r="M143" s="2">
        <v>16194.59</v>
      </c>
      <c r="N143" s="2" t="s">
        <v>55</v>
      </c>
      <c r="P143" s="4">
        <v>43626</v>
      </c>
      <c r="Q143" s="2">
        <v>357.29</v>
      </c>
      <c r="R143" s="2">
        <v>848.2</v>
      </c>
      <c r="S143" s="2" t="s">
        <v>52</v>
      </c>
      <c r="U143" s="4">
        <v>43629</v>
      </c>
      <c r="V143" s="2">
        <v>472.46</v>
      </c>
      <c r="W143" s="2">
        <v>-41722.93</v>
      </c>
      <c r="X143" s="2" t="s">
        <v>54</v>
      </c>
      <c r="Z143" s="12">
        <v>43619</v>
      </c>
      <c r="AA143" s="10">
        <v>8863.77</v>
      </c>
      <c r="AB143" s="10">
        <v>-427896.69</v>
      </c>
    </row>
    <row r="144" spans="1:28" ht="15.75" hidden="1" customHeight="1" x14ac:dyDescent="0.3">
      <c r="A144" s="4">
        <v>43507</v>
      </c>
      <c r="B144" s="2">
        <v>1053.6099999999999</v>
      </c>
      <c r="C144" s="2">
        <v>-9844.1299999999992</v>
      </c>
      <c r="D144" s="2" t="s">
        <v>55</v>
      </c>
      <c r="F144" s="4">
        <v>43623</v>
      </c>
      <c r="G144" s="2">
        <v>3070.6</v>
      </c>
      <c r="H144" s="2">
        <v>-14494.31</v>
      </c>
      <c r="I144" s="2" t="s">
        <v>53</v>
      </c>
      <c r="K144" s="4">
        <v>43629</v>
      </c>
      <c r="L144" s="2">
        <v>1208.06</v>
      </c>
      <c r="M144" s="2">
        <v>6545.82</v>
      </c>
      <c r="N144" s="2" t="s">
        <v>55</v>
      </c>
      <c r="P144" s="4">
        <v>43627</v>
      </c>
      <c r="Q144" s="2">
        <v>411.29</v>
      </c>
      <c r="R144" s="2">
        <v>607.94000000000005</v>
      </c>
      <c r="S144" s="2" t="s">
        <v>52</v>
      </c>
      <c r="U144" s="4">
        <v>43630</v>
      </c>
      <c r="V144" s="2">
        <v>812.28</v>
      </c>
      <c r="W144" s="2">
        <v>-195779.31</v>
      </c>
      <c r="X144" s="2" t="s">
        <v>54</v>
      </c>
      <c r="Z144" s="12">
        <v>43620</v>
      </c>
      <c r="AA144" s="10">
        <v>8148.3</v>
      </c>
      <c r="AB144" s="10">
        <v>-95700.37</v>
      </c>
    </row>
    <row r="145" spans="1:28" ht="15.75" hidden="1" customHeight="1" x14ac:dyDescent="0.3">
      <c r="A145" s="4">
        <v>43507</v>
      </c>
      <c r="B145" s="2">
        <v>301.51</v>
      </c>
      <c r="C145" s="2">
        <v>-17427.830000000002</v>
      </c>
      <c r="D145" s="2" t="s">
        <v>52</v>
      </c>
      <c r="F145" s="4">
        <v>43625</v>
      </c>
      <c r="G145" s="2">
        <v>116.96</v>
      </c>
      <c r="H145" s="2">
        <v>4236.47</v>
      </c>
      <c r="I145" s="2" t="s">
        <v>53</v>
      </c>
      <c r="K145" s="4">
        <v>43630</v>
      </c>
      <c r="L145" s="2">
        <v>1229.0899999999999</v>
      </c>
      <c r="M145" s="2">
        <v>-81112.160000000003</v>
      </c>
      <c r="N145" s="2" t="s">
        <v>55</v>
      </c>
      <c r="P145" s="4">
        <v>43628</v>
      </c>
      <c r="Q145" s="2">
        <v>458.72</v>
      </c>
      <c r="R145" s="2">
        <v>6271.95</v>
      </c>
      <c r="S145" s="2" t="s">
        <v>52</v>
      </c>
      <c r="U145" s="4">
        <v>43632</v>
      </c>
      <c r="V145" s="2">
        <v>16.309999999999999</v>
      </c>
      <c r="W145" s="2">
        <v>-1699.8</v>
      </c>
      <c r="X145" s="2" t="s">
        <v>54</v>
      </c>
      <c r="Z145" s="12">
        <v>43621</v>
      </c>
      <c r="AA145" s="10">
        <v>8327.6200000000008</v>
      </c>
      <c r="AB145" s="10">
        <v>-178716.41</v>
      </c>
    </row>
    <row r="146" spans="1:28" ht="15.75" hidden="1" customHeight="1" x14ac:dyDescent="0.3">
      <c r="A146" s="4">
        <v>43507</v>
      </c>
      <c r="B146" s="2">
        <v>1703.31</v>
      </c>
      <c r="C146" s="2">
        <v>-73204.12</v>
      </c>
      <c r="D146" s="2" t="s">
        <v>53</v>
      </c>
      <c r="F146" s="4">
        <v>43626</v>
      </c>
      <c r="G146" s="2">
        <v>2414.71</v>
      </c>
      <c r="H146" s="2">
        <v>9735.2099999999991</v>
      </c>
      <c r="I146" s="2" t="s">
        <v>53</v>
      </c>
      <c r="K146" s="4">
        <v>43632</v>
      </c>
      <c r="L146" s="2">
        <v>46.35</v>
      </c>
      <c r="M146" s="2">
        <v>-21615.37</v>
      </c>
      <c r="N146" s="2" t="s">
        <v>55</v>
      </c>
      <c r="P146" s="4">
        <v>43629</v>
      </c>
      <c r="Q146" s="2">
        <v>522.12</v>
      </c>
      <c r="R146" s="2">
        <v>6001.07</v>
      </c>
      <c r="S146" s="2" t="s">
        <v>52</v>
      </c>
      <c r="U146" s="4">
        <v>43633</v>
      </c>
      <c r="V146" s="2">
        <v>437.27</v>
      </c>
      <c r="W146" s="2">
        <v>10699.9</v>
      </c>
      <c r="X146" s="2" t="s">
        <v>54</v>
      </c>
      <c r="Z146" s="12">
        <v>43622</v>
      </c>
      <c r="AA146" s="10">
        <v>7555.57</v>
      </c>
      <c r="AB146" s="10">
        <v>24572.79</v>
      </c>
    </row>
    <row r="147" spans="1:28" ht="15.75" customHeight="1" thickBot="1" x14ac:dyDescent="0.35">
      <c r="A147" s="4">
        <v>43507</v>
      </c>
      <c r="B147" s="2">
        <v>181.58</v>
      </c>
      <c r="C147" s="2">
        <v>-2078.11</v>
      </c>
      <c r="D147" s="2" t="s">
        <v>54</v>
      </c>
      <c r="F147" s="4">
        <v>43627</v>
      </c>
      <c r="G147" s="2">
        <v>3346.55</v>
      </c>
      <c r="H147" s="2">
        <v>10887.94</v>
      </c>
      <c r="I147" s="2" t="s">
        <v>53</v>
      </c>
      <c r="K147" s="4">
        <v>43633</v>
      </c>
      <c r="L147" s="2">
        <v>994.96</v>
      </c>
      <c r="M147" s="2">
        <v>-94973.23</v>
      </c>
      <c r="N147" s="2" t="s">
        <v>55</v>
      </c>
      <c r="P147" s="4">
        <v>43630</v>
      </c>
      <c r="Q147" s="2">
        <v>567.72</v>
      </c>
      <c r="R147" s="2">
        <v>10144.58</v>
      </c>
      <c r="S147" s="2" t="s">
        <v>52</v>
      </c>
      <c r="U147" s="4">
        <v>43634</v>
      </c>
      <c r="V147" s="2">
        <v>737.96</v>
      </c>
      <c r="W147" s="2">
        <v>-25980.82</v>
      </c>
      <c r="X147" s="2" t="s">
        <v>54</v>
      </c>
      <c r="Z147" s="12">
        <v>43623</v>
      </c>
      <c r="AA147" s="10">
        <v>7335.41</v>
      </c>
      <c r="AB147" s="10">
        <v>-76014.399999999994</v>
      </c>
    </row>
    <row r="148" spans="1:28" ht="15.75" hidden="1" customHeight="1" x14ac:dyDescent="0.3">
      <c r="A148" s="4">
        <v>43508</v>
      </c>
      <c r="B148" s="2">
        <v>242.4</v>
      </c>
      <c r="C148" s="2">
        <v>-3542.74</v>
      </c>
      <c r="D148" s="2" t="s">
        <v>52</v>
      </c>
      <c r="F148" s="4">
        <v>43628</v>
      </c>
      <c r="G148" s="2">
        <v>3766.54</v>
      </c>
      <c r="H148" s="2">
        <v>-713.5</v>
      </c>
      <c r="I148" s="2" t="s">
        <v>53</v>
      </c>
      <c r="K148" s="4">
        <v>43634</v>
      </c>
      <c r="L148" s="2">
        <v>1078.29</v>
      </c>
      <c r="M148" s="2">
        <v>-92319.32</v>
      </c>
      <c r="N148" s="2" t="s">
        <v>55</v>
      </c>
      <c r="P148" s="4">
        <v>43632</v>
      </c>
      <c r="Q148" s="2">
        <v>9.5</v>
      </c>
      <c r="R148" s="2">
        <v>92.98</v>
      </c>
      <c r="S148" s="2" t="s">
        <v>52</v>
      </c>
      <c r="U148" s="4">
        <v>43635</v>
      </c>
      <c r="V148" s="2">
        <v>862.33</v>
      </c>
      <c r="W148" s="2">
        <v>-42452.74</v>
      </c>
      <c r="X148" s="2" t="s">
        <v>54</v>
      </c>
      <c r="Z148" s="12">
        <v>43625</v>
      </c>
      <c r="AA148" s="10">
        <v>389.38</v>
      </c>
      <c r="AB148" s="10">
        <v>-13472.19</v>
      </c>
    </row>
    <row r="149" spans="1:28" ht="15.75" customHeight="1" thickBot="1" x14ac:dyDescent="0.35">
      <c r="A149" s="4">
        <v>43508</v>
      </c>
      <c r="B149" s="2">
        <v>169.94</v>
      </c>
      <c r="C149" s="2">
        <v>5191.71</v>
      </c>
      <c r="D149" s="2" t="s">
        <v>54</v>
      </c>
      <c r="F149" s="4">
        <v>43629</v>
      </c>
      <c r="G149" s="2">
        <v>2853.66</v>
      </c>
      <c r="H149" s="2">
        <v>-9616.36</v>
      </c>
      <c r="I149" s="2" t="s">
        <v>53</v>
      </c>
      <c r="K149" s="4">
        <v>43635</v>
      </c>
      <c r="L149" s="2">
        <v>1211.71</v>
      </c>
      <c r="M149" s="2">
        <v>-26839.83</v>
      </c>
      <c r="N149" s="2" t="s">
        <v>55</v>
      </c>
      <c r="P149" s="4">
        <v>43633</v>
      </c>
      <c r="Q149" s="2">
        <v>261.18</v>
      </c>
      <c r="R149" s="2">
        <v>831.01</v>
      </c>
      <c r="S149" s="2" t="s">
        <v>52</v>
      </c>
      <c r="U149" s="4">
        <v>43636</v>
      </c>
      <c r="V149" s="2">
        <v>856.64</v>
      </c>
      <c r="W149" s="2">
        <v>-358793.96</v>
      </c>
      <c r="X149" s="2" t="s">
        <v>54</v>
      </c>
      <c r="Z149" s="12">
        <v>43626</v>
      </c>
      <c r="AA149" s="10">
        <v>5868.02</v>
      </c>
      <c r="AB149" s="10">
        <v>-11886.49</v>
      </c>
    </row>
    <row r="150" spans="1:28" ht="15.75" hidden="1" customHeight="1" x14ac:dyDescent="0.3">
      <c r="A150" s="4">
        <v>43508</v>
      </c>
      <c r="B150" s="2">
        <v>791.58</v>
      </c>
      <c r="C150" s="2">
        <v>3049.67</v>
      </c>
      <c r="D150" s="2" t="s">
        <v>55</v>
      </c>
      <c r="F150" s="4">
        <v>43630</v>
      </c>
      <c r="G150" s="2">
        <v>3703.92</v>
      </c>
      <c r="H150" s="2">
        <v>-102336.21</v>
      </c>
      <c r="I150" s="2" t="s">
        <v>53</v>
      </c>
      <c r="K150" s="4">
        <v>43636</v>
      </c>
      <c r="L150" s="2">
        <v>1304.23</v>
      </c>
      <c r="M150" s="2">
        <v>-43986.78</v>
      </c>
      <c r="N150" s="2" t="s">
        <v>55</v>
      </c>
      <c r="P150" s="4">
        <v>43634</v>
      </c>
      <c r="Q150" s="2">
        <v>504.17</v>
      </c>
      <c r="R150" s="2">
        <v>-369.99</v>
      </c>
      <c r="S150" s="2" t="s">
        <v>52</v>
      </c>
      <c r="U150" s="4">
        <v>43637</v>
      </c>
      <c r="V150" s="2">
        <v>998.62</v>
      </c>
      <c r="W150" s="2">
        <v>-155056.49</v>
      </c>
      <c r="X150" s="2" t="s">
        <v>54</v>
      </c>
      <c r="Z150" s="12">
        <v>43627</v>
      </c>
      <c r="AA150" s="10">
        <v>7295.83</v>
      </c>
      <c r="AB150" s="10">
        <v>-33492.370000000003</v>
      </c>
    </row>
    <row r="151" spans="1:28" ht="15.75" hidden="1" customHeight="1" x14ac:dyDescent="0.3">
      <c r="A151" s="4">
        <v>43508</v>
      </c>
      <c r="B151" s="2">
        <v>1988.43</v>
      </c>
      <c r="C151" s="2">
        <v>-19510.79</v>
      </c>
      <c r="D151" s="2" t="s">
        <v>53</v>
      </c>
      <c r="F151" s="4">
        <v>43632</v>
      </c>
      <c r="G151" s="2">
        <v>47.46</v>
      </c>
      <c r="H151" s="2">
        <v>402.04</v>
      </c>
      <c r="I151" s="2" t="s">
        <v>53</v>
      </c>
      <c r="K151" s="4">
        <v>43637</v>
      </c>
      <c r="L151" s="2">
        <v>1186.83</v>
      </c>
      <c r="M151" s="2">
        <v>-30795.88</v>
      </c>
      <c r="N151" s="2" t="s">
        <v>55</v>
      </c>
      <c r="P151" s="4">
        <v>43635</v>
      </c>
      <c r="Q151" s="2">
        <v>393.07</v>
      </c>
      <c r="R151" s="2">
        <v>-1697.86</v>
      </c>
      <c r="S151" s="2" t="s">
        <v>52</v>
      </c>
      <c r="U151" s="4">
        <v>43639</v>
      </c>
      <c r="V151" s="2">
        <v>79.69</v>
      </c>
      <c r="W151" s="2">
        <v>-20383.66</v>
      </c>
      <c r="X151" s="2" t="s">
        <v>54</v>
      </c>
      <c r="Z151" s="12">
        <v>43628</v>
      </c>
      <c r="AA151" s="10">
        <v>8288.2199999999993</v>
      </c>
      <c r="AB151" s="10">
        <v>9681.99</v>
      </c>
    </row>
    <row r="152" spans="1:28" ht="15.75" customHeight="1" thickBot="1" x14ac:dyDescent="0.35">
      <c r="A152" s="4">
        <v>43509</v>
      </c>
      <c r="B152" s="2">
        <v>285.73</v>
      </c>
      <c r="C152" s="2">
        <v>6405.63</v>
      </c>
      <c r="D152" s="2" t="s">
        <v>54</v>
      </c>
      <c r="F152" s="4">
        <v>43633</v>
      </c>
      <c r="G152" s="2">
        <v>2919.66</v>
      </c>
      <c r="H152" s="2">
        <v>-1348.75</v>
      </c>
      <c r="I152" s="2" t="s">
        <v>53</v>
      </c>
      <c r="K152" s="4">
        <v>43639</v>
      </c>
      <c r="L152" s="2">
        <v>31.86</v>
      </c>
      <c r="M152" s="2">
        <v>-8766.3700000000008</v>
      </c>
      <c r="N152" s="2" t="s">
        <v>55</v>
      </c>
      <c r="P152" s="4">
        <v>43636</v>
      </c>
      <c r="Q152" s="2">
        <v>731.35</v>
      </c>
      <c r="R152" s="2">
        <v>-42247.58</v>
      </c>
      <c r="S152" s="2" t="s">
        <v>52</v>
      </c>
      <c r="U152" s="4">
        <v>43640</v>
      </c>
      <c r="V152" s="2">
        <v>659.46</v>
      </c>
      <c r="W152" s="2">
        <v>-138334.47</v>
      </c>
      <c r="X152" s="2" t="s">
        <v>54</v>
      </c>
      <c r="Z152" s="12">
        <v>43629</v>
      </c>
      <c r="AA152" s="10">
        <v>7579.09</v>
      </c>
      <c r="AB152" s="10">
        <v>-60411.53</v>
      </c>
    </row>
    <row r="153" spans="1:28" ht="15.75" hidden="1" customHeight="1" x14ac:dyDescent="0.3">
      <c r="A153" s="4">
        <v>43509</v>
      </c>
      <c r="B153" s="2">
        <v>2274.56</v>
      </c>
      <c r="C153" s="2">
        <v>-60617.89</v>
      </c>
      <c r="D153" s="2" t="s">
        <v>53</v>
      </c>
      <c r="F153" s="4">
        <v>43634</v>
      </c>
      <c r="G153" s="2">
        <v>4281.8500000000004</v>
      </c>
      <c r="H153" s="2">
        <v>-21265.88</v>
      </c>
      <c r="I153" s="2" t="s">
        <v>53</v>
      </c>
      <c r="K153" s="4">
        <v>43640</v>
      </c>
      <c r="L153" s="2">
        <v>923.57</v>
      </c>
      <c r="M153" s="2">
        <v>5289.38</v>
      </c>
      <c r="N153" s="2" t="s">
        <v>55</v>
      </c>
      <c r="P153" s="4">
        <v>43637</v>
      </c>
      <c r="Q153" s="2">
        <v>446.7</v>
      </c>
      <c r="R153" s="2">
        <v>-15090.79</v>
      </c>
      <c r="S153" s="2" t="s">
        <v>52</v>
      </c>
      <c r="U153" s="4">
        <v>43641</v>
      </c>
      <c r="V153" s="2">
        <v>1115.6400000000001</v>
      </c>
      <c r="W153" s="2">
        <v>-96661.98</v>
      </c>
      <c r="X153" s="2" t="s">
        <v>54</v>
      </c>
      <c r="Z153" s="12">
        <v>43630</v>
      </c>
      <c r="AA153" s="10">
        <v>8772.6200000000008</v>
      </c>
      <c r="AB153" s="10">
        <v>-539365.81999999995</v>
      </c>
    </row>
    <row r="154" spans="1:28" ht="15.75" hidden="1" customHeight="1" x14ac:dyDescent="0.3">
      <c r="A154" s="4">
        <v>43509</v>
      </c>
      <c r="B154" s="2">
        <v>260.35000000000002</v>
      </c>
      <c r="C154" s="2">
        <v>-11321.1</v>
      </c>
      <c r="D154" s="2" t="s">
        <v>52</v>
      </c>
      <c r="F154" s="4">
        <v>43635</v>
      </c>
      <c r="G154" s="2">
        <v>3950.18</v>
      </c>
      <c r="H154" s="2">
        <v>-17825.919999999998</v>
      </c>
      <c r="I154" s="2" t="s">
        <v>53</v>
      </c>
      <c r="K154" s="4">
        <v>43641</v>
      </c>
      <c r="L154" s="2">
        <v>968.65</v>
      </c>
      <c r="M154" s="2">
        <v>-21153.7</v>
      </c>
      <c r="N154" s="2" t="s">
        <v>55</v>
      </c>
      <c r="P154" s="4">
        <v>43639</v>
      </c>
      <c r="Q154" s="2">
        <v>10.34</v>
      </c>
      <c r="R154" s="2">
        <v>-834.79</v>
      </c>
      <c r="S154" s="2" t="s">
        <v>52</v>
      </c>
      <c r="U154" s="4">
        <v>43642</v>
      </c>
      <c r="V154" s="2">
        <v>794.98</v>
      </c>
      <c r="W154" s="2">
        <v>742.58</v>
      </c>
      <c r="X154" s="2" t="s">
        <v>54</v>
      </c>
      <c r="Z154" s="12">
        <v>43632</v>
      </c>
      <c r="AA154" s="10">
        <v>231.87</v>
      </c>
      <c r="AB154" s="10">
        <v>-33549.49</v>
      </c>
    </row>
    <row r="155" spans="1:28" ht="15.75" hidden="1" customHeight="1" x14ac:dyDescent="0.3">
      <c r="A155" s="4">
        <v>43509</v>
      </c>
      <c r="B155" s="2">
        <v>1114.78</v>
      </c>
      <c r="C155" s="2">
        <v>-5365.22</v>
      </c>
      <c r="D155" s="2" t="s">
        <v>55</v>
      </c>
      <c r="F155" s="4">
        <v>43636</v>
      </c>
      <c r="G155" s="2">
        <v>4960.3500000000004</v>
      </c>
      <c r="H155" s="2">
        <v>-75133.62</v>
      </c>
      <c r="I155" s="2" t="s">
        <v>53</v>
      </c>
      <c r="K155" s="4">
        <v>43642</v>
      </c>
      <c r="L155" s="2">
        <v>887.4</v>
      </c>
      <c r="M155" s="2">
        <v>-400.99</v>
      </c>
      <c r="N155" s="2" t="s">
        <v>55</v>
      </c>
      <c r="P155" s="4">
        <v>43640</v>
      </c>
      <c r="Q155" s="2">
        <v>272.74</v>
      </c>
      <c r="R155" s="2">
        <v>-5221.53</v>
      </c>
      <c r="S155" s="2" t="s">
        <v>52</v>
      </c>
      <c r="U155" s="4">
        <v>43643</v>
      </c>
      <c r="V155" s="2">
        <v>532.78</v>
      </c>
      <c r="W155" s="2">
        <v>-16232.51</v>
      </c>
      <c r="X155" s="2" t="s">
        <v>54</v>
      </c>
      <c r="Z155" s="12">
        <v>43633</v>
      </c>
      <c r="AA155" s="10">
        <v>6239.56</v>
      </c>
      <c r="AB155" s="10">
        <v>-174338.23</v>
      </c>
    </row>
    <row r="156" spans="1:28" ht="15.75" customHeight="1" thickBot="1" x14ac:dyDescent="0.35">
      <c r="A156" s="4">
        <v>43510</v>
      </c>
      <c r="B156" s="2">
        <v>225.27</v>
      </c>
      <c r="C156" s="2">
        <v>20769.36</v>
      </c>
      <c r="D156" s="2" t="s">
        <v>54</v>
      </c>
      <c r="F156" s="4">
        <v>43637</v>
      </c>
      <c r="G156" s="2">
        <v>3321.83</v>
      </c>
      <c r="H156" s="2">
        <v>-150205.64000000001</v>
      </c>
      <c r="I156" s="2" t="s">
        <v>53</v>
      </c>
      <c r="K156" s="4">
        <v>43643</v>
      </c>
      <c r="L156" s="2">
        <v>1204.3599999999999</v>
      </c>
      <c r="M156" s="2">
        <v>-22365.119999999999</v>
      </c>
      <c r="N156" s="2" t="s">
        <v>55</v>
      </c>
      <c r="P156" s="4">
        <v>43641</v>
      </c>
      <c r="Q156" s="2">
        <v>700.83</v>
      </c>
      <c r="R156" s="2">
        <v>-2942.86</v>
      </c>
      <c r="S156" s="2" t="s">
        <v>52</v>
      </c>
      <c r="U156" s="4">
        <v>43644</v>
      </c>
      <c r="V156" s="2">
        <v>556.54</v>
      </c>
      <c r="W156" s="2">
        <v>-16558.89</v>
      </c>
      <c r="X156" s="2" t="s">
        <v>54</v>
      </c>
      <c r="Z156" s="12">
        <v>43634</v>
      </c>
      <c r="AA156" s="10">
        <v>9368.19</v>
      </c>
      <c r="AB156" s="10">
        <v>-353290.07</v>
      </c>
    </row>
    <row r="157" spans="1:28" ht="15.75" hidden="1" customHeight="1" x14ac:dyDescent="0.3">
      <c r="A157" s="4">
        <v>43510</v>
      </c>
      <c r="B157" s="2">
        <v>384.41</v>
      </c>
      <c r="C157" s="2">
        <v>7072.19</v>
      </c>
      <c r="D157" s="2" t="s">
        <v>52</v>
      </c>
      <c r="F157" s="4">
        <v>43639</v>
      </c>
      <c r="G157" s="2">
        <v>91.27</v>
      </c>
      <c r="H157" s="2">
        <v>-23550.95</v>
      </c>
      <c r="I157" s="2" t="s">
        <v>53</v>
      </c>
      <c r="K157" s="4">
        <v>43644</v>
      </c>
      <c r="L157" s="2">
        <v>1004.09</v>
      </c>
      <c r="M157" s="2">
        <v>-4658.67</v>
      </c>
      <c r="N157" s="2" t="s">
        <v>55</v>
      </c>
      <c r="P157" s="4">
        <v>43642</v>
      </c>
      <c r="Q157" s="2">
        <v>350.85</v>
      </c>
      <c r="R157" s="2">
        <v>-10070.07</v>
      </c>
      <c r="S157" s="2" t="s">
        <v>52</v>
      </c>
      <c r="U157" s="4">
        <v>43646</v>
      </c>
      <c r="V157" s="2">
        <v>81.23</v>
      </c>
      <c r="W157" s="2">
        <v>-16488.43</v>
      </c>
      <c r="X157" s="2" t="s">
        <v>54</v>
      </c>
      <c r="Z157" s="12">
        <v>43635</v>
      </c>
      <c r="AA157" s="10">
        <v>9252.19</v>
      </c>
      <c r="AB157" s="10">
        <v>-127479.53</v>
      </c>
    </row>
    <row r="158" spans="1:28" ht="15.75" hidden="1" customHeight="1" x14ac:dyDescent="0.3">
      <c r="A158" s="4">
        <v>43510</v>
      </c>
      <c r="B158" s="2">
        <v>1999.86</v>
      </c>
      <c r="C158" s="2">
        <v>10662.47</v>
      </c>
      <c r="D158" s="2" t="s">
        <v>53</v>
      </c>
      <c r="F158" s="4">
        <v>43640</v>
      </c>
      <c r="G158" s="2">
        <v>2998.03</v>
      </c>
      <c r="H158" s="2">
        <v>-81266.09</v>
      </c>
      <c r="I158" s="2" t="s">
        <v>53</v>
      </c>
      <c r="K158" s="4">
        <v>43646</v>
      </c>
      <c r="L158" s="2">
        <v>19.48</v>
      </c>
      <c r="M158" s="2">
        <v>-1555.17</v>
      </c>
      <c r="N158" s="2" t="s">
        <v>55</v>
      </c>
      <c r="P158" s="4">
        <v>43643</v>
      </c>
      <c r="Q158" s="2">
        <v>371.94</v>
      </c>
      <c r="R158" s="2">
        <v>-4012.43</v>
      </c>
      <c r="S158" s="2" t="s">
        <v>52</v>
      </c>
      <c r="U158" s="4">
        <v>43647</v>
      </c>
      <c r="V158" s="2">
        <v>876.71</v>
      </c>
      <c r="W158" s="2">
        <v>-30291.01</v>
      </c>
      <c r="X158" s="2" t="s">
        <v>54</v>
      </c>
      <c r="Z158" s="12">
        <v>43636</v>
      </c>
      <c r="AA158" s="10">
        <v>10635.4</v>
      </c>
      <c r="AB158" s="10">
        <v>-639864.35</v>
      </c>
    </row>
    <row r="159" spans="1:28" ht="15.75" hidden="1" customHeight="1" x14ac:dyDescent="0.3">
      <c r="A159" s="4">
        <v>43510</v>
      </c>
      <c r="B159" s="2">
        <v>1143.6300000000001</v>
      </c>
      <c r="C159" s="2">
        <v>-13826.64</v>
      </c>
      <c r="D159" s="2" t="s">
        <v>55</v>
      </c>
      <c r="F159" s="4">
        <v>43641</v>
      </c>
      <c r="G159" s="2">
        <v>3796.75</v>
      </c>
      <c r="H159" s="2">
        <v>-12867.51</v>
      </c>
      <c r="I159" s="2" t="s">
        <v>53</v>
      </c>
      <c r="K159" s="4">
        <v>43647</v>
      </c>
      <c r="L159" s="2">
        <v>1219.22</v>
      </c>
      <c r="M159" s="2">
        <v>-4707.67</v>
      </c>
      <c r="N159" s="2" t="s">
        <v>55</v>
      </c>
      <c r="P159" s="4">
        <v>43644</v>
      </c>
      <c r="Q159" s="2">
        <v>319.12</v>
      </c>
      <c r="R159" s="2">
        <v>-2810.27</v>
      </c>
      <c r="S159" s="2" t="s">
        <v>52</v>
      </c>
      <c r="U159" s="4">
        <v>43648</v>
      </c>
      <c r="V159" s="2">
        <v>869.55</v>
      </c>
      <c r="W159" s="2">
        <v>-62969.61</v>
      </c>
      <c r="X159" s="2" t="s">
        <v>54</v>
      </c>
      <c r="Z159" s="12">
        <v>43637</v>
      </c>
      <c r="AA159" s="10">
        <v>8080.72</v>
      </c>
      <c r="AB159" s="10">
        <v>-476469.49</v>
      </c>
    </row>
    <row r="160" spans="1:28" ht="15.75" hidden="1" customHeight="1" x14ac:dyDescent="0.3">
      <c r="A160" s="4">
        <v>43511</v>
      </c>
      <c r="B160" s="2">
        <v>1348.71</v>
      </c>
      <c r="C160" s="2">
        <v>-6206.29</v>
      </c>
      <c r="D160" s="2" t="s">
        <v>55</v>
      </c>
      <c r="F160" s="4">
        <v>43642</v>
      </c>
      <c r="G160" s="2">
        <v>3285.48</v>
      </c>
      <c r="H160" s="2">
        <v>-5639.25</v>
      </c>
      <c r="I160" s="2" t="s">
        <v>53</v>
      </c>
      <c r="K160" s="4">
        <v>43648</v>
      </c>
      <c r="L160" s="2">
        <v>1113.33</v>
      </c>
      <c r="M160" s="2">
        <v>5663.24</v>
      </c>
      <c r="N160" s="2" t="s">
        <v>55</v>
      </c>
      <c r="P160" s="4">
        <v>43646</v>
      </c>
      <c r="Q160" s="2">
        <v>107.47</v>
      </c>
      <c r="R160" s="2">
        <v>1202.6300000000001</v>
      </c>
      <c r="S160" s="2" t="s">
        <v>52</v>
      </c>
      <c r="U160" s="4">
        <v>43649</v>
      </c>
      <c r="V160" s="2">
        <v>804.71</v>
      </c>
      <c r="W160" s="2">
        <v>1063.73</v>
      </c>
      <c r="X160" s="2" t="s">
        <v>54</v>
      </c>
      <c r="Z160" s="12">
        <v>43639</v>
      </c>
      <c r="AA160" s="10">
        <v>279.14999999999998</v>
      </c>
      <c r="AB160" s="10">
        <v>-65349</v>
      </c>
    </row>
    <row r="161" spans="1:28" ht="15.75" hidden="1" customHeight="1" x14ac:dyDescent="0.3">
      <c r="A161" s="4">
        <v>43511</v>
      </c>
      <c r="B161" s="2">
        <v>285.67</v>
      </c>
      <c r="C161" s="2">
        <v>523.45000000000005</v>
      </c>
      <c r="D161" s="2" t="s">
        <v>52</v>
      </c>
      <c r="F161" s="4">
        <v>43643</v>
      </c>
      <c r="G161" s="2">
        <v>2858.34</v>
      </c>
      <c r="H161" s="2">
        <v>-2217.29</v>
      </c>
      <c r="I161" s="2" t="s">
        <v>53</v>
      </c>
      <c r="K161" s="4">
        <v>43649</v>
      </c>
      <c r="L161" s="2">
        <v>1117.04</v>
      </c>
      <c r="M161" s="2">
        <v>-22825.55</v>
      </c>
      <c r="N161" s="2" t="s">
        <v>55</v>
      </c>
      <c r="P161" s="4">
        <v>43647</v>
      </c>
      <c r="Q161" s="2">
        <v>379.54</v>
      </c>
      <c r="R161" s="2">
        <v>2586.16</v>
      </c>
      <c r="S161" s="2" t="s">
        <v>52</v>
      </c>
      <c r="U161" s="4">
        <v>43650</v>
      </c>
      <c r="V161" s="2">
        <v>430.94</v>
      </c>
      <c r="W161" s="2">
        <v>11395.86</v>
      </c>
      <c r="X161" s="2" t="s">
        <v>54</v>
      </c>
      <c r="Z161" s="12">
        <v>43640</v>
      </c>
      <c r="AA161" s="10">
        <v>6543.02</v>
      </c>
      <c r="AB161" s="10">
        <v>-226466.1</v>
      </c>
    </row>
    <row r="162" spans="1:28" ht="15.75" hidden="1" customHeight="1" x14ac:dyDescent="0.3">
      <c r="A162" s="4">
        <v>43511</v>
      </c>
      <c r="B162" s="2">
        <v>1946.79</v>
      </c>
      <c r="C162" s="2">
        <v>-23458.7</v>
      </c>
      <c r="D162" s="2" t="s">
        <v>53</v>
      </c>
      <c r="F162" s="4">
        <v>43644</v>
      </c>
      <c r="G162" s="2">
        <v>3284.44</v>
      </c>
      <c r="H162" s="2">
        <v>-12104.32</v>
      </c>
      <c r="I162" s="2" t="s">
        <v>53</v>
      </c>
      <c r="K162" s="4">
        <v>43650</v>
      </c>
      <c r="L162" s="2">
        <v>668.51</v>
      </c>
      <c r="M162" s="2">
        <v>5302.2</v>
      </c>
      <c r="N162" s="2" t="s">
        <v>55</v>
      </c>
      <c r="P162" s="4">
        <v>43648</v>
      </c>
      <c r="Q162" s="2">
        <v>329.64</v>
      </c>
      <c r="R162" s="2">
        <v>627.66999999999996</v>
      </c>
      <c r="S162" s="2" t="s">
        <v>52</v>
      </c>
      <c r="U162" s="4">
        <v>43651</v>
      </c>
      <c r="V162" s="2">
        <v>1022.78</v>
      </c>
      <c r="W162" s="2">
        <v>-56094.76</v>
      </c>
      <c r="X162" s="2" t="s">
        <v>54</v>
      </c>
      <c r="Z162" s="12">
        <v>43641</v>
      </c>
      <c r="AA162" s="10">
        <v>8980.2000000000007</v>
      </c>
      <c r="AB162" s="10">
        <v>-166263.53</v>
      </c>
    </row>
    <row r="163" spans="1:28" ht="15.75" customHeight="1" thickBot="1" x14ac:dyDescent="0.35">
      <c r="A163" s="4">
        <v>43511</v>
      </c>
      <c r="B163" s="2">
        <v>236.1</v>
      </c>
      <c r="C163" s="2">
        <v>-27023.59</v>
      </c>
      <c r="D163" s="2" t="s">
        <v>54</v>
      </c>
      <c r="F163" s="4">
        <v>43646</v>
      </c>
      <c r="G163" s="2">
        <v>68.47</v>
      </c>
      <c r="H163" s="2">
        <v>-1095.82</v>
      </c>
      <c r="I163" s="2" t="s">
        <v>53</v>
      </c>
      <c r="K163" s="4">
        <v>43651</v>
      </c>
      <c r="L163" s="2">
        <v>1386.74</v>
      </c>
      <c r="M163" s="2">
        <v>-85636.84</v>
      </c>
      <c r="N163" s="2" t="s">
        <v>55</v>
      </c>
      <c r="P163" s="4">
        <v>43649</v>
      </c>
      <c r="Q163" s="2">
        <v>232.6</v>
      </c>
      <c r="R163" s="2">
        <v>-4153.49</v>
      </c>
      <c r="S163" s="2" t="s">
        <v>52</v>
      </c>
      <c r="U163" s="4">
        <v>43653</v>
      </c>
      <c r="V163" s="2">
        <v>45.03</v>
      </c>
      <c r="W163" s="2">
        <v>-2778.52</v>
      </c>
      <c r="X163" s="2" t="s">
        <v>54</v>
      </c>
      <c r="Z163" s="12">
        <v>43642</v>
      </c>
      <c r="AA163" s="10">
        <v>7620.46</v>
      </c>
      <c r="AB163" s="10">
        <v>-7141.27</v>
      </c>
    </row>
    <row r="164" spans="1:28" ht="15.75" customHeight="1" thickBot="1" x14ac:dyDescent="0.35">
      <c r="A164" s="4">
        <v>43513</v>
      </c>
      <c r="B164" s="2">
        <v>16.86</v>
      </c>
      <c r="C164" s="2">
        <v>-1813.5</v>
      </c>
      <c r="D164" s="2" t="s">
        <v>54</v>
      </c>
      <c r="F164" s="4">
        <v>43647</v>
      </c>
      <c r="G164" s="2">
        <v>3815.69</v>
      </c>
      <c r="H164" s="2">
        <v>-6984.5</v>
      </c>
      <c r="I164" s="2" t="s">
        <v>53</v>
      </c>
      <c r="K164" s="4">
        <v>43653</v>
      </c>
      <c r="L164" s="2">
        <v>14.64</v>
      </c>
      <c r="M164" s="2">
        <v>1200.08</v>
      </c>
      <c r="N164" s="2" t="s">
        <v>55</v>
      </c>
      <c r="P164" s="4">
        <v>43650</v>
      </c>
      <c r="Q164" s="2">
        <v>106.19</v>
      </c>
      <c r="R164" s="2">
        <v>-1740.86</v>
      </c>
      <c r="S164" s="2" t="s">
        <v>52</v>
      </c>
      <c r="U164" s="4">
        <v>43654</v>
      </c>
      <c r="V164" s="2">
        <v>618.13</v>
      </c>
      <c r="W164" s="2">
        <v>-12149.52</v>
      </c>
      <c r="X164" s="2" t="s">
        <v>54</v>
      </c>
      <c r="Z164" s="12">
        <v>43643</v>
      </c>
      <c r="AA164" s="10">
        <v>7096.12</v>
      </c>
      <c r="AB164" s="10">
        <v>-96994.38</v>
      </c>
    </row>
    <row r="165" spans="1:28" ht="15.75" hidden="1" customHeight="1" x14ac:dyDescent="0.3">
      <c r="A165" s="4">
        <v>43513</v>
      </c>
      <c r="B165" s="2">
        <v>3.93</v>
      </c>
      <c r="C165" s="2">
        <v>-5.58</v>
      </c>
      <c r="D165" s="2" t="s">
        <v>52</v>
      </c>
      <c r="F165" s="4">
        <v>43648</v>
      </c>
      <c r="G165" s="2">
        <v>2972.12</v>
      </c>
      <c r="H165" s="2">
        <v>1856.82</v>
      </c>
      <c r="I165" s="2" t="s">
        <v>53</v>
      </c>
      <c r="K165" s="4">
        <v>43654</v>
      </c>
      <c r="L165" s="2">
        <v>856.9</v>
      </c>
      <c r="M165" s="2">
        <v>1166.58</v>
      </c>
      <c r="N165" s="2" t="s">
        <v>55</v>
      </c>
      <c r="P165" s="4">
        <v>43651</v>
      </c>
      <c r="Q165" s="2">
        <v>350.9</v>
      </c>
      <c r="R165" s="2">
        <v>-3837.03</v>
      </c>
      <c r="S165" s="2" t="s">
        <v>52</v>
      </c>
      <c r="U165" s="4">
        <v>43655</v>
      </c>
      <c r="V165" s="2">
        <v>494.7</v>
      </c>
      <c r="W165" s="2">
        <v>-26227.32</v>
      </c>
      <c r="X165" s="2" t="s">
        <v>54</v>
      </c>
      <c r="Z165" s="12">
        <v>43644</v>
      </c>
      <c r="AA165" s="10">
        <v>7327.69</v>
      </c>
      <c r="AB165" s="10">
        <v>-121147.31</v>
      </c>
    </row>
    <row r="166" spans="1:28" ht="15.75" hidden="1" customHeight="1" x14ac:dyDescent="0.3">
      <c r="A166" s="4">
        <v>43513</v>
      </c>
      <c r="B166" s="2">
        <v>33.270000000000003</v>
      </c>
      <c r="C166" s="2">
        <v>-301.26</v>
      </c>
      <c r="D166" s="2" t="s">
        <v>53</v>
      </c>
      <c r="F166" s="4">
        <v>43649</v>
      </c>
      <c r="G166" s="2">
        <v>3397.69</v>
      </c>
      <c r="H166" s="2">
        <v>5437.01</v>
      </c>
      <c r="I166" s="2" t="s">
        <v>53</v>
      </c>
      <c r="K166" s="4">
        <v>43655</v>
      </c>
      <c r="L166" s="2">
        <v>1332.58</v>
      </c>
      <c r="M166" s="2">
        <v>-73394.880000000005</v>
      </c>
      <c r="N166" s="2" t="s">
        <v>55</v>
      </c>
      <c r="P166" s="4">
        <v>43653</v>
      </c>
      <c r="Q166" s="2">
        <v>13.16</v>
      </c>
      <c r="R166" s="2">
        <v>368.82</v>
      </c>
      <c r="S166" s="2" t="s">
        <v>52</v>
      </c>
      <c r="U166" s="4">
        <v>43656</v>
      </c>
      <c r="V166" s="2">
        <v>790.8</v>
      </c>
      <c r="W166" s="2">
        <v>-1996.57</v>
      </c>
      <c r="X166" s="2" t="s">
        <v>54</v>
      </c>
      <c r="Z166" s="12">
        <v>43646</v>
      </c>
      <c r="AA166" s="10">
        <v>583.36</v>
      </c>
      <c r="AB166" s="10">
        <v>-31103.61</v>
      </c>
    </row>
    <row r="167" spans="1:28" ht="15.75" hidden="1" customHeight="1" x14ac:dyDescent="0.3">
      <c r="A167" s="4">
        <v>43513</v>
      </c>
      <c r="B167" s="2">
        <v>79.27</v>
      </c>
      <c r="C167" s="2">
        <v>-98552.84</v>
      </c>
      <c r="D167" s="2" t="s">
        <v>55</v>
      </c>
      <c r="F167" s="4">
        <v>43650</v>
      </c>
      <c r="G167" s="2">
        <v>1454.25</v>
      </c>
      <c r="H167" s="2">
        <v>3743.83</v>
      </c>
      <c r="I167" s="2" t="s">
        <v>53</v>
      </c>
      <c r="K167" s="4">
        <v>43656</v>
      </c>
      <c r="L167" s="2">
        <v>1592.82</v>
      </c>
      <c r="M167" s="2">
        <v>38695.9</v>
      </c>
      <c r="N167" s="2" t="s">
        <v>55</v>
      </c>
      <c r="P167" s="4">
        <v>43654</v>
      </c>
      <c r="Q167" s="2">
        <v>314.99</v>
      </c>
      <c r="R167" s="2">
        <v>-5471.67</v>
      </c>
      <c r="S167" s="2" t="s">
        <v>52</v>
      </c>
      <c r="U167" s="4">
        <v>43657</v>
      </c>
      <c r="V167" s="2">
        <v>841.57</v>
      </c>
      <c r="W167" s="2">
        <v>26567.06</v>
      </c>
      <c r="X167" s="2" t="s">
        <v>54</v>
      </c>
      <c r="Z167" s="12">
        <v>43647</v>
      </c>
      <c r="AA167" s="10">
        <v>8655.85</v>
      </c>
      <c r="AB167" s="10">
        <v>-10053.36</v>
      </c>
    </row>
    <row r="168" spans="1:28" ht="15.75" customHeight="1" thickBot="1" x14ac:dyDescent="0.35">
      <c r="A168" s="4">
        <v>43514</v>
      </c>
      <c r="B168" s="2">
        <v>146.22999999999999</v>
      </c>
      <c r="C168" s="2">
        <v>-16399.98</v>
      </c>
      <c r="D168" s="2" t="s">
        <v>54</v>
      </c>
      <c r="F168" s="4">
        <v>43651</v>
      </c>
      <c r="G168" s="2">
        <v>2733.29</v>
      </c>
      <c r="H168" s="2">
        <v>-45460.42</v>
      </c>
      <c r="I168" s="2" t="s">
        <v>53</v>
      </c>
      <c r="K168" s="4">
        <v>43657</v>
      </c>
      <c r="L168" s="2">
        <v>1273.1300000000001</v>
      </c>
      <c r="M168" s="2">
        <v>13147.03</v>
      </c>
      <c r="N168" s="2" t="s">
        <v>55</v>
      </c>
      <c r="P168" s="4">
        <v>43655</v>
      </c>
      <c r="Q168" s="2">
        <v>316.17</v>
      </c>
      <c r="R168" s="2">
        <v>-4097.32</v>
      </c>
      <c r="S168" s="2" t="s">
        <v>52</v>
      </c>
      <c r="U168" s="4">
        <v>43658</v>
      </c>
      <c r="V168" s="2">
        <v>640.61</v>
      </c>
      <c r="W168" s="2">
        <v>-13983.71</v>
      </c>
      <c r="X168" s="2" t="s">
        <v>54</v>
      </c>
      <c r="Z168" s="12">
        <v>43648</v>
      </c>
      <c r="AA168" s="10">
        <v>7959.42</v>
      </c>
      <c r="AB168" s="10">
        <v>-104561.59</v>
      </c>
    </row>
    <row r="169" spans="1:28" ht="15.75" hidden="1" customHeight="1" x14ac:dyDescent="0.3">
      <c r="A169" s="4">
        <v>43514</v>
      </c>
      <c r="B169" s="2">
        <v>1521.3</v>
      </c>
      <c r="C169" s="2">
        <v>-10823.26</v>
      </c>
      <c r="D169" s="2" t="s">
        <v>53</v>
      </c>
      <c r="F169" s="4">
        <v>43653</v>
      </c>
      <c r="G169" s="2">
        <v>31.71</v>
      </c>
      <c r="H169" s="2">
        <v>985.58</v>
      </c>
      <c r="I169" s="2" t="s">
        <v>53</v>
      </c>
      <c r="K169" s="4">
        <v>43658</v>
      </c>
      <c r="L169" s="2">
        <v>1092.95</v>
      </c>
      <c r="M169" s="2">
        <v>4967.66</v>
      </c>
      <c r="N169" s="2" t="s">
        <v>55</v>
      </c>
      <c r="P169" s="4">
        <v>43656</v>
      </c>
      <c r="Q169" s="2">
        <v>395.93</v>
      </c>
      <c r="R169" s="2">
        <v>4169.6000000000004</v>
      </c>
      <c r="S169" s="2" t="s">
        <v>52</v>
      </c>
      <c r="U169" s="4">
        <v>43660</v>
      </c>
      <c r="V169" s="2">
        <v>65.3</v>
      </c>
      <c r="W169" s="2">
        <v>-4389.8100000000004</v>
      </c>
      <c r="X169" s="2" t="s">
        <v>54</v>
      </c>
      <c r="Z169" s="12">
        <v>43649</v>
      </c>
      <c r="AA169" s="10">
        <v>7766.01</v>
      </c>
      <c r="AB169" s="10">
        <v>-169325.31</v>
      </c>
    </row>
    <row r="170" spans="1:28" ht="15.75" hidden="1" customHeight="1" x14ac:dyDescent="0.3">
      <c r="A170" s="4">
        <v>43514</v>
      </c>
      <c r="B170" s="2">
        <v>629.44000000000005</v>
      </c>
      <c r="C170" s="2">
        <v>-1122.02</v>
      </c>
      <c r="D170" s="2" t="s">
        <v>55</v>
      </c>
      <c r="F170" s="4">
        <v>43654</v>
      </c>
      <c r="G170" s="2">
        <v>2445.94</v>
      </c>
      <c r="H170" s="2">
        <v>4944.13</v>
      </c>
      <c r="I170" s="2" t="s">
        <v>53</v>
      </c>
      <c r="K170" s="4">
        <v>43660</v>
      </c>
      <c r="L170" s="2">
        <v>35.46</v>
      </c>
      <c r="M170" s="2">
        <v>-4950.01</v>
      </c>
      <c r="N170" s="2" t="s">
        <v>55</v>
      </c>
      <c r="P170" s="4">
        <v>43657</v>
      </c>
      <c r="Q170" s="2">
        <v>521.39</v>
      </c>
      <c r="R170" s="2">
        <v>-6898.47</v>
      </c>
      <c r="S170" s="2" t="s">
        <v>52</v>
      </c>
      <c r="U170" s="4">
        <v>43661</v>
      </c>
      <c r="V170" s="2">
        <v>599.4</v>
      </c>
      <c r="W170" s="2">
        <v>-2632.76</v>
      </c>
      <c r="X170" s="2" t="s">
        <v>54</v>
      </c>
      <c r="Z170" s="12">
        <v>43650</v>
      </c>
      <c r="AA170" s="10">
        <v>4080.15</v>
      </c>
      <c r="AB170" s="10">
        <v>10071.02</v>
      </c>
    </row>
    <row r="171" spans="1:28" ht="15.75" hidden="1" customHeight="1" x14ac:dyDescent="0.3">
      <c r="A171" s="4">
        <v>43514</v>
      </c>
      <c r="B171" s="2">
        <v>114.73</v>
      </c>
      <c r="C171" s="2">
        <v>-544.66</v>
      </c>
      <c r="D171" s="2" t="s">
        <v>52</v>
      </c>
      <c r="F171" s="4">
        <v>43655</v>
      </c>
      <c r="G171" s="2">
        <v>3030.73</v>
      </c>
      <c r="H171" s="2">
        <v>-16087.78</v>
      </c>
      <c r="I171" s="2" t="s">
        <v>53</v>
      </c>
      <c r="K171" s="4">
        <v>43661</v>
      </c>
      <c r="L171" s="2">
        <v>1035.18</v>
      </c>
      <c r="M171" s="2">
        <v>5163.29</v>
      </c>
      <c r="N171" s="2" t="s">
        <v>55</v>
      </c>
      <c r="P171" s="4">
        <v>43658</v>
      </c>
      <c r="Q171" s="2">
        <v>455.53</v>
      </c>
      <c r="R171" s="2">
        <v>-6000.81</v>
      </c>
      <c r="S171" s="2" t="s">
        <v>52</v>
      </c>
      <c r="U171" s="4">
        <v>43662</v>
      </c>
      <c r="V171" s="2">
        <v>792.17</v>
      </c>
      <c r="W171" s="2">
        <v>4238.22</v>
      </c>
      <c r="X171" s="2" t="s">
        <v>54</v>
      </c>
      <c r="Z171" s="12">
        <v>43651</v>
      </c>
      <c r="AA171" s="10">
        <v>7876.05</v>
      </c>
      <c r="AB171" s="10">
        <v>-245837.57</v>
      </c>
    </row>
    <row r="172" spans="1:28" ht="15.75" hidden="1" customHeight="1" x14ac:dyDescent="0.3">
      <c r="A172" s="4">
        <v>43515</v>
      </c>
      <c r="B172" s="2">
        <v>1310.87</v>
      </c>
      <c r="C172" s="2">
        <v>-113697.7</v>
      </c>
      <c r="D172" s="2" t="s">
        <v>55</v>
      </c>
      <c r="F172" s="4">
        <v>43656</v>
      </c>
      <c r="G172" s="2">
        <v>3649.72</v>
      </c>
      <c r="H172" s="2">
        <v>33173.910000000003</v>
      </c>
      <c r="I172" s="2" t="s">
        <v>53</v>
      </c>
      <c r="K172" s="4">
        <v>43662</v>
      </c>
      <c r="L172" s="2">
        <v>1832.76</v>
      </c>
      <c r="M172" s="2">
        <v>-142857.88</v>
      </c>
      <c r="N172" s="2" t="s">
        <v>55</v>
      </c>
      <c r="P172" s="4">
        <v>43660</v>
      </c>
      <c r="Q172" s="2">
        <v>22.69</v>
      </c>
      <c r="R172" s="2">
        <v>-85.55</v>
      </c>
      <c r="S172" s="2" t="s">
        <v>52</v>
      </c>
      <c r="U172" s="4">
        <v>43663</v>
      </c>
      <c r="V172" s="2">
        <v>933.57</v>
      </c>
      <c r="W172" s="2">
        <v>-53429.85</v>
      </c>
      <c r="X172" s="2" t="s">
        <v>54</v>
      </c>
      <c r="Z172" s="12">
        <v>43653</v>
      </c>
      <c r="AA172" s="10">
        <v>175.46</v>
      </c>
      <c r="AB172" s="10">
        <v>-4028.15</v>
      </c>
    </row>
    <row r="173" spans="1:28" ht="15.75" customHeight="1" thickBot="1" x14ac:dyDescent="0.35">
      <c r="A173" s="4">
        <v>43515</v>
      </c>
      <c r="B173" s="2">
        <v>316.04000000000002</v>
      </c>
      <c r="C173" s="2">
        <v>-64310.65</v>
      </c>
      <c r="D173" s="2" t="s">
        <v>54</v>
      </c>
      <c r="F173" s="4">
        <v>43657</v>
      </c>
      <c r="G173" s="2">
        <v>3811.44</v>
      </c>
      <c r="H173" s="2">
        <v>-9621.3799999999992</v>
      </c>
      <c r="I173" s="2" t="s">
        <v>53</v>
      </c>
      <c r="K173" s="4">
        <v>43663</v>
      </c>
      <c r="L173" s="2">
        <v>1280.27</v>
      </c>
      <c r="M173" s="2">
        <v>-19614.560000000001</v>
      </c>
      <c r="N173" s="2" t="s">
        <v>55</v>
      </c>
      <c r="P173" s="4">
        <v>43661</v>
      </c>
      <c r="Q173" s="2">
        <v>350.06</v>
      </c>
      <c r="R173" s="2">
        <v>-812.95</v>
      </c>
      <c r="S173" s="2" t="s">
        <v>52</v>
      </c>
      <c r="U173" s="4">
        <v>43664</v>
      </c>
      <c r="V173" s="2">
        <v>1293.1500000000001</v>
      </c>
      <c r="W173" s="2">
        <v>-110232.88</v>
      </c>
      <c r="X173" s="2" t="s">
        <v>54</v>
      </c>
      <c r="Z173" s="12">
        <v>43654</v>
      </c>
      <c r="AA173" s="10">
        <v>5743.99</v>
      </c>
      <c r="AB173" s="10">
        <v>-27049.65</v>
      </c>
    </row>
    <row r="174" spans="1:28" ht="15.75" hidden="1" customHeight="1" x14ac:dyDescent="0.3">
      <c r="A174" s="4">
        <v>43515</v>
      </c>
      <c r="B174" s="2">
        <v>2080.9699999999998</v>
      </c>
      <c r="C174" s="2">
        <v>20352.05</v>
      </c>
      <c r="D174" s="2" t="s">
        <v>53</v>
      </c>
      <c r="F174" s="4">
        <v>43658</v>
      </c>
      <c r="G174" s="2">
        <v>3006.99</v>
      </c>
      <c r="H174" s="2">
        <v>-2453.12</v>
      </c>
      <c r="I174" s="2" t="s">
        <v>53</v>
      </c>
      <c r="K174" s="4">
        <v>43664</v>
      </c>
      <c r="L174" s="2">
        <v>1417.16</v>
      </c>
      <c r="M174" s="2">
        <v>40856</v>
      </c>
      <c r="N174" s="2" t="s">
        <v>55</v>
      </c>
      <c r="P174" s="4">
        <v>43662</v>
      </c>
      <c r="Q174" s="2">
        <v>442.6</v>
      </c>
      <c r="R174" s="2">
        <v>-5058.8</v>
      </c>
      <c r="S174" s="2" t="s">
        <v>52</v>
      </c>
      <c r="U174" s="4">
        <v>43665</v>
      </c>
      <c r="V174" s="2">
        <v>835.52</v>
      </c>
      <c r="W174" s="2">
        <v>-13358.4</v>
      </c>
      <c r="X174" s="2" t="s">
        <v>54</v>
      </c>
      <c r="Z174" s="12">
        <v>43655</v>
      </c>
      <c r="AA174" s="10">
        <v>7007.03</v>
      </c>
      <c r="AB174" s="10">
        <v>-145377.97</v>
      </c>
    </row>
    <row r="175" spans="1:28" ht="15.75" hidden="1" customHeight="1" x14ac:dyDescent="0.3">
      <c r="A175" s="4">
        <v>43515</v>
      </c>
      <c r="B175" s="2">
        <v>286.61</v>
      </c>
      <c r="C175" s="2">
        <v>-1002.32</v>
      </c>
      <c r="D175" s="2" t="s">
        <v>52</v>
      </c>
      <c r="F175" s="4">
        <v>43660</v>
      </c>
      <c r="G175" s="2">
        <v>42.55</v>
      </c>
      <c r="H175" s="2">
        <v>457.83</v>
      </c>
      <c r="I175" s="2" t="s">
        <v>53</v>
      </c>
      <c r="K175" s="4">
        <v>43665</v>
      </c>
      <c r="L175" s="2">
        <v>1041.8699999999999</v>
      </c>
      <c r="M175" s="2">
        <v>11064.78</v>
      </c>
      <c r="N175" s="2" t="s">
        <v>55</v>
      </c>
      <c r="P175" s="4">
        <v>43663</v>
      </c>
      <c r="Q175" s="2">
        <v>284.51</v>
      </c>
      <c r="R175" s="2">
        <v>211.75</v>
      </c>
      <c r="S175" s="2" t="s">
        <v>52</v>
      </c>
      <c r="U175" s="4">
        <v>43667</v>
      </c>
      <c r="V175" s="2">
        <v>20.059999999999999</v>
      </c>
      <c r="W175" s="2">
        <v>16.22</v>
      </c>
      <c r="X175" s="2" t="s">
        <v>54</v>
      </c>
      <c r="Z175" s="12">
        <v>43656</v>
      </c>
      <c r="AA175" s="10">
        <v>8910.76</v>
      </c>
      <c r="AB175" s="10">
        <v>93527.4</v>
      </c>
    </row>
    <row r="176" spans="1:28" ht="15.75" customHeight="1" thickBot="1" x14ac:dyDescent="0.35">
      <c r="A176" s="4">
        <v>43516</v>
      </c>
      <c r="B176" s="2">
        <v>217.5</v>
      </c>
      <c r="C176" s="2">
        <v>-21710.67</v>
      </c>
      <c r="D176" s="2" t="s">
        <v>54</v>
      </c>
      <c r="F176" s="4">
        <v>43661</v>
      </c>
      <c r="G176" s="2">
        <v>2825.61</v>
      </c>
      <c r="H176" s="2">
        <v>1858.9</v>
      </c>
      <c r="I176" s="2" t="s">
        <v>53</v>
      </c>
      <c r="K176" s="4">
        <v>43667</v>
      </c>
      <c r="L176" s="2">
        <v>31.67</v>
      </c>
      <c r="M176" s="2">
        <v>-9230.7999999999993</v>
      </c>
      <c r="N176" s="2" t="s">
        <v>55</v>
      </c>
      <c r="P176" s="4">
        <v>43664</v>
      </c>
      <c r="Q176" s="2">
        <v>724.15</v>
      </c>
      <c r="R176" s="2">
        <v>22709.78</v>
      </c>
      <c r="S176" s="2" t="s">
        <v>52</v>
      </c>
      <c r="U176" s="4">
        <v>43668</v>
      </c>
      <c r="V176" s="2">
        <v>501.72</v>
      </c>
      <c r="W176" s="2">
        <v>-6812.6</v>
      </c>
      <c r="X176" s="2" t="s">
        <v>54</v>
      </c>
      <c r="Z176" s="12">
        <v>43657</v>
      </c>
      <c r="AA176" s="10">
        <v>8726.2999999999993</v>
      </c>
      <c r="AB176" s="10">
        <v>-4164.1899999999996</v>
      </c>
    </row>
    <row r="177" spans="1:28" ht="15.75" hidden="1" customHeight="1" x14ac:dyDescent="0.3">
      <c r="A177" s="4">
        <v>43516</v>
      </c>
      <c r="B177" s="2">
        <v>249.35</v>
      </c>
      <c r="C177" s="2">
        <v>-4454.84</v>
      </c>
      <c r="D177" s="2" t="s">
        <v>52</v>
      </c>
      <c r="F177" s="4">
        <v>43662</v>
      </c>
      <c r="G177" s="2">
        <v>3517.57</v>
      </c>
      <c r="H177" s="2">
        <v>-68365.77</v>
      </c>
      <c r="I177" s="2" t="s">
        <v>53</v>
      </c>
      <c r="K177" s="4">
        <v>43668</v>
      </c>
      <c r="L177" s="2">
        <v>904.89</v>
      </c>
      <c r="M177" s="2">
        <v>-124.98</v>
      </c>
      <c r="N177" s="2" t="s">
        <v>55</v>
      </c>
      <c r="P177" s="4">
        <v>43665</v>
      </c>
      <c r="Q177" s="2">
        <v>424.73</v>
      </c>
      <c r="R177" s="2">
        <v>14354.96</v>
      </c>
      <c r="S177" s="2" t="s">
        <v>52</v>
      </c>
      <c r="U177" s="4">
        <v>43669</v>
      </c>
      <c r="V177" s="2">
        <v>859.19</v>
      </c>
      <c r="W177" s="2">
        <v>-24746.23</v>
      </c>
      <c r="X177" s="2" t="s">
        <v>54</v>
      </c>
      <c r="Z177" s="12">
        <v>43658</v>
      </c>
      <c r="AA177" s="10">
        <v>7158.87</v>
      </c>
      <c r="AB177" s="10">
        <v>4657.58</v>
      </c>
    </row>
    <row r="178" spans="1:28" ht="15.75" hidden="1" customHeight="1" x14ac:dyDescent="0.3">
      <c r="A178" s="4">
        <v>43516</v>
      </c>
      <c r="B178" s="2">
        <v>1777.92</v>
      </c>
      <c r="C178" s="2">
        <v>12243.2</v>
      </c>
      <c r="D178" s="2" t="s">
        <v>53</v>
      </c>
      <c r="F178" s="4">
        <v>43663</v>
      </c>
      <c r="G178" s="2">
        <v>2983.88</v>
      </c>
      <c r="H178" s="2">
        <v>-1020.9</v>
      </c>
      <c r="I178" s="2" t="s">
        <v>53</v>
      </c>
      <c r="K178" s="4">
        <v>43669</v>
      </c>
      <c r="L178" s="2">
        <v>1202.24</v>
      </c>
      <c r="M178" s="2">
        <v>-6708.11</v>
      </c>
      <c r="N178" s="2" t="s">
        <v>55</v>
      </c>
      <c r="P178" s="4">
        <v>43667</v>
      </c>
      <c r="Q178" s="2">
        <v>9.61</v>
      </c>
      <c r="R178" s="2">
        <v>-763.58</v>
      </c>
      <c r="S178" s="2" t="s">
        <v>52</v>
      </c>
      <c r="U178" s="4">
        <v>43670</v>
      </c>
      <c r="V178" s="2">
        <v>605.65</v>
      </c>
      <c r="W178" s="2">
        <v>-3438.51</v>
      </c>
      <c r="X178" s="2" t="s">
        <v>54</v>
      </c>
      <c r="Z178" s="12">
        <v>43660</v>
      </c>
      <c r="AA178" s="10">
        <v>225.25</v>
      </c>
      <c r="AB178" s="10">
        <v>-14055.39</v>
      </c>
    </row>
    <row r="179" spans="1:28" ht="15.75" hidden="1" customHeight="1" x14ac:dyDescent="0.3">
      <c r="A179" s="4">
        <v>43516</v>
      </c>
      <c r="B179" s="2">
        <v>965.54</v>
      </c>
      <c r="C179" s="2">
        <v>-26944.73</v>
      </c>
      <c r="D179" s="2" t="s">
        <v>55</v>
      </c>
      <c r="F179" s="4">
        <v>43664</v>
      </c>
      <c r="G179" s="2">
        <v>4329.84</v>
      </c>
      <c r="H179" s="2">
        <v>22215.75</v>
      </c>
      <c r="I179" s="2" t="s">
        <v>53</v>
      </c>
      <c r="K179" s="4">
        <v>43670</v>
      </c>
      <c r="L179" s="2">
        <v>957.32</v>
      </c>
      <c r="M179" s="2">
        <v>16717.16</v>
      </c>
      <c r="N179" s="2" t="s">
        <v>55</v>
      </c>
      <c r="P179" s="4">
        <v>43668</v>
      </c>
      <c r="Q179" s="2">
        <v>299.51</v>
      </c>
      <c r="R179" s="2">
        <v>-1243.02</v>
      </c>
      <c r="S179" s="2" t="s">
        <v>52</v>
      </c>
      <c r="U179" s="4">
        <v>43671</v>
      </c>
      <c r="V179" s="2">
        <v>1055.69</v>
      </c>
      <c r="W179" s="2">
        <v>-26483.97</v>
      </c>
      <c r="X179" s="2" t="s">
        <v>54</v>
      </c>
      <c r="Z179" s="12">
        <v>43661</v>
      </c>
      <c r="AA179" s="10">
        <v>6782.7</v>
      </c>
      <c r="AB179" s="10">
        <v>-61817.52</v>
      </c>
    </row>
    <row r="180" spans="1:28" ht="15.75" hidden="1" customHeight="1" x14ac:dyDescent="0.3">
      <c r="A180" s="4">
        <v>43517</v>
      </c>
      <c r="B180" s="2">
        <v>906.46</v>
      </c>
      <c r="C180" s="2">
        <v>16576.36</v>
      </c>
      <c r="D180" s="2" t="s">
        <v>55</v>
      </c>
      <c r="F180" s="4">
        <v>43665</v>
      </c>
      <c r="G180" s="2">
        <v>3846.84</v>
      </c>
      <c r="H180" s="2">
        <v>-17735.3</v>
      </c>
      <c r="I180" s="2" t="s">
        <v>53</v>
      </c>
      <c r="K180" s="4">
        <v>43671</v>
      </c>
      <c r="L180" s="2">
        <v>1107.82</v>
      </c>
      <c r="M180" s="2">
        <v>-6341.24</v>
      </c>
      <c r="N180" s="2" t="s">
        <v>55</v>
      </c>
      <c r="P180" s="4">
        <v>43669</v>
      </c>
      <c r="Q180" s="2">
        <v>400.03</v>
      </c>
      <c r="R180" s="2">
        <v>-9289.17</v>
      </c>
      <c r="S180" s="2" t="s">
        <v>52</v>
      </c>
      <c r="U180" s="4">
        <v>43672</v>
      </c>
      <c r="V180" s="2">
        <v>695.04</v>
      </c>
      <c r="W180" s="2">
        <v>-2134.5100000000002</v>
      </c>
      <c r="X180" s="2" t="s">
        <v>54</v>
      </c>
      <c r="Z180" s="12">
        <v>43662</v>
      </c>
      <c r="AA180" s="10">
        <v>9298.2900000000009</v>
      </c>
      <c r="AB180" s="10">
        <v>-503370.11</v>
      </c>
    </row>
    <row r="181" spans="1:28" ht="15.75" hidden="1" customHeight="1" x14ac:dyDescent="0.3">
      <c r="A181" s="4">
        <v>43517</v>
      </c>
      <c r="B181" s="2">
        <v>2187.77</v>
      </c>
      <c r="C181" s="2">
        <v>40812.31</v>
      </c>
      <c r="D181" s="2" t="s">
        <v>53</v>
      </c>
      <c r="F181" s="4">
        <v>43667</v>
      </c>
      <c r="G181" s="2">
        <v>31.82</v>
      </c>
      <c r="H181" s="2">
        <v>-323.25</v>
      </c>
      <c r="I181" s="2" t="s">
        <v>53</v>
      </c>
      <c r="K181" s="4">
        <v>43672</v>
      </c>
      <c r="L181" s="2">
        <v>1198.43</v>
      </c>
      <c r="M181" s="2">
        <v>-48034.9</v>
      </c>
      <c r="N181" s="2" t="s">
        <v>55</v>
      </c>
      <c r="P181" s="4">
        <v>43670</v>
      </c>
      <c r="Q181" s="2">
        <v>327.16000000000003</v>
      </c>
      <c r="R181" s="2">
        <v>-459.12</v>
      </c>
      <c r="S181" s="2" t="s">
        <v>52</v>
      </c>
      <c r="U181" s="4">
        <v>43674</v>
      </c>
      <c r="V181" s="2">
        <v>12.8</v>
      </c>
      <c r="W181" s="2">
        <v>-1137</v>
      </c>
      <c r="X181" s="2" t="s">
        <v>54</v>
      </c>
      <c r="Z181" s="12">
        <v>43663</v>
      </c>
      <c r="AA181" s="10">
        <v>7492.4</v>
      </c>
      <c r="AB181" s="10">
        <v>-69391.960000000006</v>
      </c>
    </row>
    <row r="182" spans="1:28" ht="15.75" hidden="1" customHeight="1" x14ac:dyDescent="0.3">
      <c r="A182" s="4">
        <v>43517</v>
      </c>
      <c r="B182" s="2">
        <v>194.33</v>
      </c>
      <c r="C182" s="2">
        <v>1208.24</v>
      </c>
      <c r="D182" s="2" t="s">
        <v>52</v>
      </c>
      <c r="F182" s="4">
        <v>43668</v>
      </c>
      <c r="G182" s="2">
        <v>2464.3000000000002</v>
      </c>
      <c r="H182" s="2">
        <v>2987.34</v>
      </c>
      <c r="I182" s="2" t="s">
        <v>53</v>
      </c>
      <c r="K182" s="4">
        <v>43674</v>
      </c>
      <c r="L182" s="2">
        <v>45.32</v>
      </c>
      <c r="M182" s="2">
        <v>-2508.8200000000002</v>
      </c>
      <c r="N182" s="2" t="s">
        <v>55</v>
      </c>
      <c r="P182" s="4">
        <v>43671</v>
      </c>
      <c r="Q182" s="2">
        <v>542.49</v>
      </c>
      <c r="R182" s="2">
        <v>-29747.59</v>
      </c>
      <c r="S182" s="2" t="s">
        <v>52</v>
      </c>
      <c r="U182" s="4">
        <v>43675</v>
      </c>
      <c r="V182" s="2">
        <v>561.21</v>
      </c>
      <c r="W182" s="2">
        <v>-10533.33</v>
      </c>
      <c r="X182" s="2" t="s">
        <v>54</v>
      </c>
      <c r="Z182" s="12">
        <v>43664</v>
      </c>
      <c r="AA182" s="10">
        <v>10635.24</v>
      </c>
      <c r="AB182" s="10">
        <v>-49677.599999999999</v>
      </c>
    </row>
    <row r="183" spans="1:28" ht="15.75" customHeight="1" thickBot="1" x14ac:dyDescent="0.35">
      <c r="A183" s="4">
        <v>43517</v>
      </c>
      <c r="B183" s="2">
        <v>286.14</v>
      </c>
      <c r="C183" s="2">
        <v>15504.23</v>
      </c>
      <c r="D183" s="2" t="s">
        <v>54</v>
      </c>
      <c r="F183" s="4">
        <v>43669</v>
      </c>
      <c r="G183" s="2">
        <v>3336.63</v>
      </c>
      <c r="H183" s="2">
        <v>-193440.44</v>
      </c>
      <c r="I183" s="2" t="s">
        <v>53</v>
      </c>
      <c r="K183" s="4">
        <v>43675</v>
      </c>
      <c r="L183" s="2">
        <v>1966.06</v>
      </c>
      <c r="M183" s="2">
        <v>-436982.04</v>
      </c>
      <c r="N183" s="2" t="s">
        <v>55</v>
      </c>
      <c r="P183" s="4">
        <v>43672</v>
      </c>
      <c r="Q183" s="2">
        <v>372.26</v>
      </c>
      <c r="R183" s="2">
        <v>-33117.279999999999</v>
      </c>
      <c r="S183" s="2" t="s">
        <v>52</v>
      </c>
      <c r="U183" s="4">
        <v>43676</v>
      </c>
      <c r="V183" s="2">
        <v>672.2</v>
      </c>
      <c r="W183" s="2">
        <v>-39592.050000000003</v>
      </c>
      <c r="X183" s="2" t="s">
        <v>54</v>
      </c>
      <c r="Z183" s="12">
        <v>43665</v>
      </c>
      <c r="AA183" s="10">
        <v>7923.74</v>
      </c>
      <c r="AB183" s="10">
        <v>10509.15</v>
      </c>
    </row>
    <row r="184" spans="1:28" ht="15.75" hidden="1" customHeight="1" x14ac:dyDescent="0.3">
      <c r="A184" s="4">
        <v>43518</v>
      </c>
      <c r="B184" s="2">
        <v>1576.12</v>
      </c>
      <c r="C184" s="2">
        <v>26387.49</v>
      </c>
      <c r="D184" s="2" t="s">
        <v>53</v>
      </c>
      <c r="F184" s="4">
        <v>43670</v>
      </c>
      <c r="G184" s="2">
        <v>2984.71</v>
      </c>
      <c r="H184" s="2">
        <v>-66973.91</v>
      </c>
      <c r="I184" s="2" t="s">
        <v>53</v>
      </c>
      <c r="K184" s="4">
        <v>43676</v>
      </c>
      <c r="L184" s="2">
        <v>2056.92</v>
      </c>
      <c r="M184" s="2">
        <v>-196542.62</v>
      </c>
      <c r="N184" s="2" t="s">
        <v>55</v>
      </c>
      <c r="P184" s="4">
        <v>43674</v>
      </c>
      <c r="Q184" s="2">
        <v>11.94</v>
      </c>
      <c r="R184" s="2">
        <v>-787.28</v>
      </c>
      <c r="S184" s="2" t="s">
        <v>52</v>
      </c>
      <c r="U184" s="4">
        <v>43677</v>
      </c>
      <c r="V184" s="2">
        <v>1258.6199999999999</v>
      </c>
      <c r="W184" s="2">
        <v>-54304.85</v>
      </c>
      <c r="X184" s="2" t="s">
        <v>54</v>
      </c>
      <c r="Z184" s="12">
        <v>43667</v>
      </c>
      <c r="AA184" s="10">
        <v>195.27</v>
      </c>
      <c r="AB184" s="10">
        <v>-4976.5</v>
      </c>
    </row>
    <row r="185" spans="1:28" ht="15.75" hidden="1" customHeight="1" x14ac:dyDescent="0.3">
      <c r="A185" s="4">
        <v>43518</v>
      </c>
      <c r="B185" s="2">
        <v>969.16</v>
      </c>
      <c r="C185" s="2">
        <v>-20141.759999999998</v>
      </c>
      <c r="D185" s="2" t="s">
        <v>55</v>
      </c>
      <c r="F185" s="4">
        <v>43671</v>
      </c>
      <c r="G185" s="2">
        <v>5507.21</v>
      </c>
      <c r="H185" s="2">
        <v>-2652.85</v>
      </c>
      <c r="I185" s="2" t="s">
        <v>53</v>
      </c>
      <c r="K185" s="4">
        <v>43677</v>
      </c>
      <c r="L185" s="2">
        <v>1777.49</v>
      </c>
      <c r="M185" s="2">
        <v>-139134.54</v>
      </c>
      <c r="N185" s="2" t="s">
        <v>55</v>
      </c>
      <c r="P185" s="4">
        <v>43675</v>
      </c>
      <c r="Q185" s="2">
        <v>335.78</v>
      </c>
      <c r="R185" s="2">
        <v>-8665.84</v>
      </c>
      <c r="S185" s="2" t="s">
        <v>52</v>
      </c>
      <c r="U185" s="4">
        <v>43678</v>
      </c>
      <c r="V185" s="2">
        <v>1348.01</v>
      </c>
      <c r="W185" s="2">
        <v>-90663.19</v>
      </c>
      <c r="X185" s="2" t="s">
        <v>54</v>
      </c>
      <c r="Z185" s="12">
        <v>43668</v>
      </c>
      <c r="AA185" s="10">
        <v>5996.16</v>
      </c>
      <c r="AB185" s="10">
        <v>12145.79</v>
      </c>
    </row>
    <row r="186" spans="1:28" ht="15.75" hidden="1" customHeight="1" x14ac:dyDescent="0.3">
      <c r="A186" s="4">
        <v>43518</v>
      </c>
      <c r="B186" s="2">
        <v>183.08</v>
      </c>
      <c r="C186" s="2">
        <v>1269.47</v>
      </c>
      <c r="D186" s="2" t="s">
        <v>52</v>
      </c>
      <c r="F186" s="4">
        <v>43672</v>
      </c>
      <c r="G186" s="2">
        <v>2773.44</v>
      </c>
      <c r="H186" s="2">
        <v>-42329.94</v>
      </c>
      <c r="I186" s="2" t="s">
        <v>53</v>
      </c>
      <c r="K186" s="4">
        <v>43678</v>
      </c>
      <c r="L186" s="2">
        <v>1632.95</v>
      </c>
      <c r="M186" s="2">
        <v>-109113.18</v>
      </c>
      <c r="N186" s="2" t="s">
        <v>55</v>
      </c>
      <c r="P186" s="4">
        <v>43676</v>
      </c>
      <c r="Q186" s="2">
        <v>469.27</v>
      </c>
      <c r="R186" s="2">
        <v>-9623.91</v>
      </c>
      <c r="S186" s="2" t="s">
        <v>52</v>
      </c>
      <c r="U186" s="4">
        <v>43679</v>
      </c>
      <c r="V186" s="2">
        <v>1119.97</v>
      </c>
      <c r="W186" s="2">
        <v>-15343.34</v>
      </c>
      <c r="X186" s="2" t="s">
        <v>54</v>
      </c>
      <c r="Z186" s="12">
        <v>43669</v>
      </c>
      <c r="AA186" s="10">
        <v>8300.36</v>
      </c>
      <c r="AB186" s="10">
        <v>-253435.58</v>
      </c>
    </row>
    <row r="187" spans="1:28" ht="15.75" customHeight="1" thickBot="1" x14ac:dyDescent="0.35">
      <c r="A187" s="4">
        <v>43518</v>
      </c>
      <c r="B187" s="2">
        <v>309.14999999999998</v>
      </c>
      <c r="C187" s="2">
        <v>6333.77</v>
      </c>
      <c r="D187" s="2" t="s">
        <v>54</v>
      </c>
      <c r="F187" s="4">
        <v>43674</v>
      </c>
      <c r="G187" s="2">
        <v>32.92</v>
      </c>
      <c r="H187" s="2">
        <v>-1788.38</v>
      </c>
      <c r="I187" s="2" t="s">
        <v>53</v>
      </c>
      <c r="K187" s="4">
        <v>43679</v>
      </c>
      <c r="L187" s="2">
        <v>941.37</v>
      </c>
      <c r="M187" s="2">
        <v>-8942.34</v>
      </c>
      <c r="N187" s="2" t="s">
        <v>55</v>
      </c>
      <c r="P187" s="4">
        <v>43677</v>
      </c>
      <c r="Q187" s="2">
        <v>370.41</v>
      </c>
      <c r="R187" s="2">
        <v>-13593.45</v>
      </c>
      <c r="S187" s="2" t="s">
        <v>52</v>
      </c>
      <c r="U187" s="4">
        <v>43681</v>
      </c>
      <c r="V187" s="2">
        <v>44.57</v>
      </c>
      <c r="W187" s="2">
        <v>172.28</v>
      </c>
      <c r="X187" s="2" t="s">
        <v>54</v>
      </c>
      <c r="Z187" s="12">
        <v>43670</v>
      </c>
      <c r="AA187" s="10">
        <v>6847.13</v>
      </c>
      <c r="AB187" s="10">
        <v>-82779.53</v>
      </c>
    </row>
    <row r="188" spans="1:28" ht="15.75" hidden="1" customHeight="1" x14ac:dyDescent="0.3">
      <c r="A188" s="4">
        <v>43519</v>
      </c>
      <c r="B188" s="2">
        <v>0.03</v>
      </c>
      <c r="C188" s="2">
        <v>-1.89</v>
      </c>
      <c r="D188" s="2" t="s">
        <v>52</v>
      </c>
      <c r="F188" s="4">
        <v>43675</v>
      </c>
      <c r="G188" s="2">
        <v>2566.5500000000002</v>
      </c>
      <c r="H188" s="2">
        <v>-36442.239999999998</v>
      </c>
      <c r="I188" s="2" t="s">
        <v>53</v>
      </c>
      <c r="K188" s="4">
        <v>43681</v>
      </c>
      <c r="L188" s="2">
        <v>13.75</v>
      </c>
      <c r="M188" s="2">
        <v>-2330.52</v>
      </c>
      <c r="N188" s="2" t="s">
        <v>55</v>
      </c>
      <c r="P188" s="4">
        <v>43678</v>
      </c>
      <c r="Q188" s="2">
        <v>623.04999999999995</v>
      </c>
      <c r="R188" s="2">
        <v>-33111.42</v>
      </c>
      <c r="S188" s="2" t="s">
        <v>52</v>
      </c>
      <c r="U188" s="4">
        <v>43682</v>
      </c>
      <c r="V188" s="2">
        <v>1445.21</v>
      </c>
      <c r="W188" s="2">
        <v>-234802.14</v>
      </c>
      <c r="X188" s="2" t="s">
        <v>54</v>
      </c>
      <c r="Z188" s="12">
        <v>43671</v>
      </c>
      <c r="AA188" s="10">
        <v>10980.03</v>
      </c>
      <c r="AB188" s="10">
        <v>-79730.880000000005</v>
      </c>
    </row>
    <row r="189" spans="1:28" ht="15.75" hidden="1" customHeight="1" x14ac:dyDescent="0.3">
      <c r="A189" s="4">
        <v>43520</v>
      </c>
      <c r="B189" s="2">
        <v>18.149999999999999</v>
      </c>
      <c r="C189" s="2">
        <v>-2319.56</v>
      </c>
      <c r="D189" s="2" t="s">
        <v>55</v>
      </c>
      <c r="F189" s="4">
        <v>43676</v>
      </c>
      <c r="G189" s="2">
        <v>2683.62</v>
      </c>
      <c r="H189" s="2">
        <v>-37395.75</v>
      </c>
      <c r="I189" s="2" t="s">
        <v>53</v>
      </c>
      <c r="K189" s="4">
        <v>43682</v>
      </c>
      <c r="L189" s="2">
        <v>1265.72</v>
      </c>
      <c r="M189" s="2">
        <v>-24951.59</v>
      </c>
      <c r="N189" s="2" t="s">
        <v>55</v>
      </c>
      <c r="P189" s="4">
        <v>43679</v>
      </c>
      <c r="Q189" s="2">
        <v>594.42999999999995</v>
      </c>
      <c r="R189" s="2">
        <v>-16640.080000000002</v>
      </c>
      <c r="S189" s="2" t="s">
        <v>52</v>
      </c>
      <c r="U189" s="4">
        <v>43683</v>
      </c>
      <c r="V189" s="2">
        <v>999.37</v>
      </c>
      <c r="W189" s="2">
        <v>-23521.279999999999</v>
      </c>
      <c r="X189" s="2" t="s">
        <v>54</v>
      </c>
      <c r="Z189" s="12">
        <v>43672</v>
      </c>
      <c r="AA189" s="10">
        <v>6869.56</v>
      </c>
      <c r="AB189" s="10">
        <v>-295034.53999999998</v>
      </c>
    </row>
    <row r="190" spans="1:28" ht="15.75" hidden="1" customHeight="1" x14ac:dyDescent="0.3">
      <c r="A190" s="4">
        <v>43520</v>
      </c>
      <c r="B190" s="2">
        <v>38.159999999999997</v>
      </c>
      <c r="C190" s="2">
        <v>726.96</v>
      </c>
      <c r="D190" s="2" t="s">
        <v>53</v>
      </c>
      <c r="F190" s="4">
        <v>43677</v>
      </c>
      <c r="G190" s="2">
        <v>4263.75</v>
      </c>
      <c r="H190" s="2">
        <v>-291678.05</v>
      </c>
      <c r="I190" s="2" t="s">
        <v>53</v>
      </c>
      <c r="K190" s="4">
        <v>43683</v>
      </c>
      <c r="L190" s="2">
        <v>1168.74</v>
      </c>
      <c r="M190" s="2">
        <v>7484.97</v>
      </c>
      <c r="N190" s="2" t="s">
        <v>55</v>
      </c>
      <c r="P190" s="4">
        <v>43681</v>
      </c>
      <c r="Q190" s="2">
        <v>18.14</v>
      </c>
      <c r="R190" s="2">
        <v>-883.9</v>
      </c>
      <c r="S190" s="2" t="s">
        <v>52</v>
      </c>
      <c r="U190" s="4">
        <v>43684</v>
      </c>
      <c r="V190" s="2">
        <v>1663.21</v>
      </c>
      <c r="W190" s="2">
        <v>-239445.96</v>
      </c>
      <c r="X190" s="2" t="s">
        <v>54</v>
      </c>
      <c r="Z190" s="12">
        <v>43674</v>
      </c>
      <c r="AA190" s="10">
        <v>164.45</v>
      </c>
      <c r="AB190" s="10">
        <v>-17245.02</v>
      </c>
    </row>
    <row r="191" spans="1:28" ht="15.75" hidden="1" customHeight="1" x14ac:dyDescent="0.3">
      <c r="A191" s="4">
        <v>43520</v>
      </c>
      <c r="B191" s="2">
        <v>13.94</v>
      </c>
      <c r="C191" s="2">
        <v>194.19</v>
      </c>
      <c r="D191" s="2" t="s">
        <v>52</v>
      </c>
      <c r="F191" s="4">
        <v>43678</v>
      </c>
      <c r="G191" s="2">
        <v>3119.6</v>
      </c>
      <c r="H191" s="2">
        <v>-204075.92</v>
      </c>
      <c r="I191" s="2" t="s">
        <v>53</v>
      </c>
      <c r="K191" s="4">
        <v>43684</v>
      </c>
      <c r="L191" s="2">
        <v>1106.22</v>
      </c>
      <c r="M191" s="2">
        <v>-18208.84</v>
      </c>
      <c r="N191" s="2" t="s">
        <v>55</v>
      </c>
      <c r="P191" s="4">
        <v>43682</v>
      </c>
      <c r="Q191" s="2">
        <v>662.26</v>
      </c>
      <c r="R191" s="2">
        <v>-61740.55</v>
      </c>
      <c r="S191" s="2" t="s">
        <v>52</v>
      </c>
      <c r="U191" s="4">
        <v>43685</v>
      </c>
      <c r="V191" s="2">
        <v>1061.29</v>
      </c>
      <c r="W191" s="2">
        <v>-38874.519999999997</v>
      </c>
      <c r="X191" s="2" t="s">
        <v>54</v>
      </c>
      <c r="Z191" s="12">
        <v>43675</v>
      </c>
      <c r="AA191" s="10">
        <v>7387.82</v>
      </c>
      <c r="AB191" s="10">
        <v>-790226.63</v>
      </c>
    </row>
    <row r="192" spans="1:28" ht="15.75" customHeight="1" thickBot="1" x14ac:dyDescent="0.35">
      <c r="A192" s="4">
        <v>43520</v>
      </c>
      <c r="B192" s="2">
        <v>2.2000000000000002</v>
      </c>
      <c r="C192" s="2">
        <v>-351.45</v>
      </c>
      <c r="D192" s="2" t="s">
        <v>54</v>
      </c>
      <c r="F192" s="4">
        <v>43679</v>
      </c>
      <c r="G192" s="2">
        <v>2548.86</v>
      </c>
      <c r="H192" s="2">
        <v>-33542.61</v>
      </c>
      <c r="I192" s="2" t="s">
        <v>53</v>
      </c>
      <c r="K192" s="4">
        <v>43685</v>
      </c>
      <c r="L192" s="2">
        <v>1106.5</v>
      </c>
      <c r="M192" s="2">
        <v>-49971.03</v>
      </c>
      <c r="N192" s="2" t="s">
        <v>55</v>
      </c>
      <c r="P192" s="4">
        <v>43683</v>
      </c>
      <c r="Q192" s="2">
        <v>554.5</v>
      </c>
      <c r="R192" s="2">
        <v>6468.21</v>
      </c>
      <c r="S192" s="2" t="s">
        <v>52</v>
      </c>
      <c r="U192" s="4">
        <v>43686</v>
      </c>
      <c r="V192" s="2">
        <v>736.28</v>
      </c>
      <c r="W192" s="2">
        <v>12948.58</v>
      </c>
      <c r="X192" s="2" t="s">
        <v>54</v>
      </c>
      <c r="Z192" s="12">
        <v>43676</v>
      </c>
      <c r="AA192" s="10">
        <v>8196.33</v>
      </c>
      <c r="AB192" s="10">
        <v>-671046.79</v>
      </c>
    </row>
    <row r="193" spans="1:28" ht="15.75" customHeight="1" thickBot="1" x14ac:dyDescent="0.35">
      <c r="A193" s="4">
        <v>43521</v>
      </c>
      <c r="B193" s="2">
        <v>216.2</v>
      </c>
      <c r="C193" s="2">
        <v>-3525.18</v>
      </c>
      <c r="D193" s="2" t="s">
        <v>54</v>
      </c>
      <c r="F193" s="4">
        <v>43681</v>
      </c>
      <c r="G193" s="2">
        <v>34.82</v>
      </c>
      <c r="H193" s="2">
        <v>-12059.38</v>
      </c>
      <c r="I193" s="2" t="s">
        <v>53</v>
      </c>
      <c r="K193" s="4">
        <v>43686</v>
      </c>
      <c r="L193" s="2">
        <v>1250.18</v>
      </c>
      <c r="M193" s="2">
        <v>-122841.58</v>
      </c>
      <c r="N193" s="2" t="s">
        <v>55</v>
      </c>
      <c r="P193" s="4">
        <v>43684</v>
      </c>
      <c r="Q193" s="2">
        <v>662.32</v>
      </c>
      <c r="R193" s="2">
        <v>-11152.61</v>
      </c>
      <c r="S193" s="2" t="s">
        <v>52</v>
      </c>
      <c r="U193" s="4">
        <v>43688</v>
      </c>
      <c r="V193" s="2">
        <v>33.56</v>
      </c>
      <c r="W193" s="2">
        <v>-5717.99</v>
      </c>
      <c r="X193" s="2" t="s">
        <v>54</v>
      </c>
      <c r="Z193" s="12">
        <v>43677</v>
      </c>
      <c r="AA193" s="10">
        <v>10605.94</v>
      </c>
      <c r="AB193" s="10">
        <v>-667618.32999999996</v>
      </c>
    </row>
    <row r="194" spans="1:28" ht="15.75" hidden="1" customHeight="1" x14ac:dyDescent="0.3">
      <c r="A194" s="4">
        <v>43521</v>
      </c>
      <c r="B194" s="2">
        <v>225.55</v>
      </c>
      <c r="C194" s="2">
        <v>-4106.03</v>
      </c>
      <c r="D194" s="2" t="s">
        <v>52</v>
      </c>
      <c r="F194" s="4">
        <v>43682</v>
      </c>
      <c r="G194" s="2">
        <v>3510.92</v>
      </c>
      <c r="H194" s="2">
        <v>-94770.05</v>
      </c>
      <c r="I194" s="2" t="s">
        <v>53</v>
      </c>
      <c r="K194" s="4">
        <v>43688</v>
      </c>
      <c r="L194" s="2">
        <v>54.22</v>
      </c>
      <c r="M194" s="2">
        <v>-21786.65</v>
      </c>
      <c r="N194" s="2" t="s">
        <v>55</v>
      </c>
      <c r="P194" s="4">
        <v>43685</v>
      </c>
      <c r="Q194" s="2">
        <v>516.79</v>
      </c>
      <c r="R194" s="2">
        <v>16041.12</v>
      </c>
      <c r="S194" s="2" t="s">
        <v>52</v>
      </c>
      <c r="U194" s="4">
        <v>43689</v>
      </c>
      <c r="V194" s="2">
        <v>929.87</v>
      </c>
      <c r="W194" s="2">
        <v>-172918.43</v>
      </c>
      <c r="X194" s="2" t="s">
        <v>54</v>
      </c>
      <c r="Z194" s="12">
        <v>43678</v>
      </c>
      <c r="AA194" s="10">
        <v>9242</v>
      </c>
      <c r="AB194" s="10">
        <v>-708119.55</v>
      </c>
    </row>
    <row r="195" spans="1:28" ht="15.75" hidden="1" customHeight="1" x14ac:dyDescent="0.3">
      <c r="A195" s="4">
        <v>43521</v>
      </c>
      <c r="B195" s="2">
        <v>973.04</v>
      </c>
      <c r="C195" s="2">
        <v>-23900.67</v>
      </c>
      <c r="D195" s="2" t="s">
        <v>55</v>
      </c>
      <c r="F195" s="4">
        <v>43683</v>
      </c>
      <c r="G195" s="2">
        <v>3447.17</v>
      </c>
      <c r="H195" s="2">
        <v>-22511.1</v>
      </c>
      <c r="I195" s="2" t="s">
        <v>53</v>
      </c>
      <c r="K195" s="4">
        <v>43689</v>
      </c>
      <c r="L195" s="2">
        <v>973.26</v>
      </c>
      <c r="M195" s="2">
        <v>-28217.16</v>
      </c>
      <c r="N195" s="2" t="s">
        <v>55</v>
      </c>
      <c r="P195" s="4">
        <v>43686</v>
      </c>
      <c r="Q195" s="2">
        <v>449.14</v>
      </c>
      <c r="R195" s="2">
        <v>-8265.69</v>
      </c>
      <c r="S195" s="2" t="s">
        <v>52</v>
      </c>
      <c r="U195" s="4">
        <v>43690</v>
      </c>
      <c r="V195" s="2">
        <v>1688.82</v>
      </c>
      <c r="W195" s="2">
        <v>-260433.16</v>
      </c>
      <c r="X195" s="2" t="s">
        <v>54</v>
      </c>
      <c r="Z195" s="12">
        <v>43679</v>
      </c>
      <c r="AA195" s="10">
        <v>7386.25</v>
      </c>
      <c r="AB195" s="10">
        <v>-208623.02</v>
      </c>
    </row>
    <row r="196" spans="1:28" ht="15.75" hidden="1" customHeight="1" x14ac:dyDescent="0.3">
      <c r="A196" s="4">
        <v>43521</v>
      </c>
      <c r="B196" s="2">
        <v>1802.27</v>
      </c>
      <c r="C196" s="2">
        <v>28152.09</v>
      </c>
      <c r="D196" s="2" t="s">
        <v>53</v>
      </c>
      <c r="F196" s="4">
        <v>43684</v>
      </c>
      <c r="G196" s="2">
        <v>3644</v>
      </c>
      <c r="H196" s="2">
        <v>2338.65</v>
      </c>
      <c r="I196" s="2" t="s">
        <v>53</v>
      </c>
      <c r="K196" s="4">
        <v>43690</v>
      </c>
      <c r="L196" s="2">
        <v>1017.62</v>
      </c>
      <c r="M196" s="2">
        <v>-15366.71</v>
      </c>
      <c r="N196" s="2" t="s">
        <v>55</v>
      </c>
      <c r="P196" s="4">
        <v>43688</v>
      </c>
      <c r="Q196" s="2">
        <v>57.27</v>
      </c>
      <c r="R196" s="2">
        <v>-11465.28</v>
      </c>
      <c r="S196" s="2" t="s">
        <v>52</v>
      </c>
      <c r="U196" s="4">
        <v>43691</v>
      </c>
      <c r="V196" s="2">
        <v>1213.95</v>
      </c>
      <c r="W196" s="2">
        <v>-19070.88</v>
      </c>
      <c r="X196" s="2" t="s">
        <v>54</v>
      </c>
      <c r="Z196" s="12">
        <v>43681</v>
      </c>
      <c r="AA196" s="10">
        <v>211.91</v>
      </c>
      <c r="AB196" s="10">
        <v>-7716.34</v>
      </c>
    </row>
    <row r="197" spans="1:28" ht="15.75" hidden="1" customHeight="1" x14ac:dyDescent="0.3">
      <c r="A197" s="4">
        <v>43522</v>
      </c>
      <c r="B197" s="2">
        <v>1823.86</v>
      </c>
      <c r="C197" s="2">
        <v>-99513.32</v>
      </c>
      <c r="D197" s="2" t="s">
        <v>55</v>
      </c>
      <c r="F197" s="4">
        <v>43685</v>
      </c>
      <c r="G197" s="2">
        <v>3739.7</v>
      </c>
      <c r="H197" s="2">
        <v>-16670.95</v>
      </c>
      <c r="I197" s="2" t="s">
        <v>53</v>
      </c>
      <c r="K197" s="4">
        <v>43691</v>
      </c>
      <c r="L197" s="2">
        <v>920.12</v>
      </c>
      <c r="M197" s="2">
        <v>-9727.9599999999991</v>
      </c>
      <c r="N197" s="2" t="s">
        <v>55</v>
      </c>
      <c r="P197" s="4">
        <v>43689</v>
      </c>
      <c r="Q197" s="2">
        <v>401.05</v>
      </c>
      <c r="R197" s="2">
        <v>-18175.400000000001</v>
      </c>
      <c r="S197" s="2" t="s">
        <v>52</v>
      </c>
      <c r="U197" s="4">
        <v>43692</v>
      </c>
      <c r="V197" s="2">
        <v>996.36</v>
      </c>
      <c r="W197" s="2">
        <v>37210.36</v>
      </c>
      <c r="X197" s="2" t="s">
        <v>54</v>
      </c>
      <c r="Z197" s="12">
        <v>43682</v>
      </c>
      <c r="AA197" s="10">
        <v>10200.370000000001</v>
      </c>
      <c r="AB197" s="10">
        <v>-670444.18999999994</v>
      </c>
    </row>
    <row r="198" spans="1:28" ht="15.75" hidden="1" customHeight="1" x14ac:dyDescent="0.3">
      <c r="A198" s="4">
        <v>43522</v>
      </c>
      <c r="B198" s="2">
        <v>2455.16</v>
      </c>
      <c r="C198" s="2">
        <v>14302.08</v>
      </c>
      <c r="D198" s="2" t="s">
        <v>53</v>
      </c>
      <c r="F198" s="4">
        <v>43686</v>
      </c>
      <c r="G198" s="2">
        <v>2631.26</v>
      </c>
      <c r="H198" s="2">
        <v>-3057.73</v>
      </c>
      <c r="I198" s="2" t="s">
        <v>53</v>
      </c>
      <c r="K198" s="4">
        <v>43692</v>
      </c>
      <c r="L198" s="2">
        <v>1194.78</v>
      </c>
      <c r="M198" s="2">
        <v>9554.5400000000009</v>
      </c>
      <c r="N198" s="2" t="s">
        <v>55</v>
      </c>
      <c r="P198" s="4">
        <v>43690</v>
      </c>
      <c r="Q198" s="2">
        <v>914.56</v>
      </c>
      <c r="R198" s="2">
        <v>37706.589999999997</v>
      </c>
      <c r="S198" s="2" t="s">
        <v>52</v>
      </c>
      <c r="U198" s="4">
        <v>43693</v>
      </c>
      <c r="V198" s="2">
        <v>946.38</v>
      </c>
      <c r="W198" s="2">
        <v>-8602.4</v>
      </c>
      <c r="X198" s="2" t="s">
        <v>54</v>
      </c>
      <c r="Z198" s="12">
        <v>43683</v>
      </c>
      <c r="AA198" s="10">
        <v>8741.7000000000007</v>
      </c>
      <c r="AB198" s="10">
        <v>-49230.96</v>
      </c>
    </row>
    <row r="199" spans="1:28" ht="15.75" hidden="1" customHeight="1" x14ac:dyDescent="0.3">
      <c r="A199" s="4">
        <v>43522</v>
      </c>
      <c r="B199" s="2">
        <v>244.49</v>
      </c>
      <c r="C199" s="2">
        <v>-4387.95</v>
      </c>
      <c r="D199" s="2" t="s">
        <v>52</v>
      </c>
      <c r="F199" s="4">
        <v>43688</v>
      </c>
      <c r="G199" s="2">
        <v>47.6</v>
      </c>
      <c r="H199" s="2">
        <v>-554.33000000000004</v>
      </c>
      <c r="I199" s="2" t="s">
        <v>53</v>
      </c>
      <c r="K199" s="4">
        <v>43693</v>
      </c>
      <c r="L199" s="2">
        <v>817.84</v>
      </c>
      <c r="M199" s="2">
        <v>13739.25</v>
      </c>
      <c r="N199" s="2" t="s">
        <v>55</v>
      </c>
      <c r="P199" s="4">
        <v>43691</v>
      </c>
      <c r="Q199" s="2">
        <v>1043.1500000000001</v>
      </c>
      <c r="R199" s="2">
        <v>19761.95</v>
      </c>
      <c r="S199" s="2" t="s">
        <v>52</v>
      </c>
      <c r="U199" s="4">
        <v>43695</v>
      </c>
      <c r="V199" s="2">
        <v>20.77</v>
      </c>
      <c r="W199" s="2">
        <v>969.95</v>
      </c>
      <c r="X199" s="2" t="s">
        <v>54</v>
      </c>
      <c r="Z199" s="12">
        <v>43684</v>
      </c>
      <c r="AA199" s="10">
        <v>10127.34</v>
      </c>
      <c r="AB199" s="10">
        <v>-450387.25</v>
      </c>
    </row>
    <row r="200" spans="1:28" ht="15.75" customHeight="1" thickBot="1" x14ac:dyDescent="0.35">
      <c r="A200" s="4">
        <v>43522</v>
      </c>
      <c r="B200" s="2">
        <v>193.94</v>
      </c>
      <c r="C200" s="2">
        <v>-3851.37</v>
      </c>
      <c r="D200" s="2" t="s">
        <v>54</v>
      </c>
      <c r="F200" s="4">
        <v>43689</v>
      </c>
      <c r="G200" s="2">
        <v>2957.2</v>
      </c>
      <c r="H200" s="2">
        <v>-28114.81</v>
      </c>
      <c r="I200" s="2" t="s">
        <v>53</v>
      </c>
      <c r="K200" s="4">
        <v>43695</v>
      </c>
      <c r="L200" s="2">
        <v>21.69</v>
      </c>
      <c r="M200" s="2">
        <v>-15275.69</v>
      </c>
      <c r="N200" s="2" t="s">
        <v>55</v>
      </c>
      <c r="P200" s="4">
        <v>43692</v>
      </c>
      <c r="Q200" s="2">
        <v>523.54</v>
      </c>
      <c r="R200" s="2">
        <v>13730.15</v>
      </c>
      <c r="S200" s="2" t="s">
        <v>52</v>
      </c>
      <c r="U200" s="4">
        <v>43696</v>
      </c>
      <c r="V200" s="2">
        <v>947.3</v>
      </c>
      <c r="W200" s="2">
        <v>-17817.78</v>
      </c>
      <c r="X200" s="2" t="s">
        <v>54</v>
      </c>
      <c r="Z200" s="12">
        <v>43685</v>
      </c>
      <c r="AA200" s="10">
        <v>8680.98</v>
      </c>
      <c r="AB200" s="10">
        <v>-116660.07</v>
      </c>
    </row>
    <row r="201" spans="1:28" ht="15.75" hidden="1" customHeight="1" x14ac:dyDescent="0.3">
      <c r="A201" s="4">
        <v>43523</v>
      </c>
      <c r="B201" s="2">
        <v>259.64</v>
      </c>
      <c r="C201" s="2">
        <v>-2767.66</v>
      </c>
      <c r="D201" s="2" t="s">
        <v>52</v>
      </c>
      <c r="F201" s="4">
        <v>43690</v>
      </c>
      <c r="G201" s="2">
        <v>3555.46</v>
      </c>
      <c r="H201" s="2">
        <v>18316.560000000001</v>
      </c>
      <c r="I201" s="2" t="s">
        <v>53</v>
      </c>
      <c r="K201" s="4">
        <v>43696</v>
      </c>
      <c r="L201" s="2">
        <v>1113.1500000000001</v>
      </c>
      <c r="M201" s="2">
        <v>20211.5</v>
      </c>
      <c r="N201" s="2" t="s">
        <v>55</v>
      </c>
      <c r="P201" s="4">
        <v>43693</v>
      </c>
      <c r="Q201" s="2">
        <v>305.20999999999998</v>
      </c>
      <c r="R201" s="2">
        <v>2887.41</v>
      </c>
      <c r="S201" s="2" t="s">
        <v>52</v>
      </c>
      <c r="U201" s="4">
        <v>43697</v>
      </c>
      <c r="V201" s="2">
        <v>760.33</v>
      </c>
      <c r="W201" s="2">
        <v>11015.44</v>
      </c>
      <c r="X201" s="2" t="s">
        <v>54</v>
      </c>
      <c r="Z201" s="12">
        <v>43686</v>
      </c>
      <c r="AA201" s="10">
        <v>7483.15</v>
      </c>
      <c r="AB201" s="10">
        <v>-290912.53000000003</v>
      </c>
    </row>
    <row r="202" spans="1:28" ht="15.75" hidden="1" customHeight="1" x14ac:dyDescent="0.3">
      <c r="A202" s="4">
        <v>43523</v>
      </c>
      <c r="B202" s="2">
        <v>1784.39</v>
      </c>
      <c r="C202" s="2">
        <v>18056.240000000002</v>
      </c>
      <c r="D202" s="2" t="s">
        <v>53</v>
      </c>
      <c r="F202" s="4">
        <v>43691</v>
      </c>
      <c r="G202" s="2">
        <v>3828.49</v>
      </c>
      <c r="H202" s="2">
        <v>-22965.119999999999</v>
      </c>
      <c r="I202" s="2" t="s">
        <v>53</v>
      </c>
      <c r="K202" s="4">
        <v>43697</v>
      </c>
      <c r="L202" s="2">
        <v>1464.81</v>
      </c>
      <c r="M202" s="2">
        <v>60823.11</v>
      </c>
      <c r="N202" s="2" t="s">
        <v>55</v>
      </c>
      <c r="P202" s="4">
        <v>43695</v>
      </c>
      <c r="Q202" s="2">
        <v>11.85</v>
      </c>
      <c r="R202" s="2">
        <v>8.99</v>
      </c>
      <c r="S202" s="2" t="s">
        <v>52</v>
      </c>
      <c r="U202" s="4">
        <v>43698</v>
      </c>
      <c r="V202" s="2">
        <v>726.53</v>
      </c>
      <c r="W202" s="2">
        <v>16379.53</v>
      </c>
      <c r="X202" s="2" t="s">
        <v>54</v>
      </c>
      <c r="Z202" s="12">
        <v>43688</v>
      </c>
      <c r="AA202" s="10">
        <v>344.99</v>
      </c>
      <c r="AB202" s="10">
        <v>-46939.77</v>
      </c>
    </row>
    <row r="203" spans="1:28" ht="15.75" customHeight="1" thickBot="1" x14ac:dyDescent="0.35">
      <c r="A203" s="4">
        <v>43523</v>
      </c>
      <c r="B203" s="2">
        <v>192.98</v>
      </c>
      <c r="C203" s="2">
        <v>-13909.08</v>
      </c>
      <c r="D203" s="2" t="s">
        <v>54</v>
      </c>
      <c r="F203" s="4">
        <v>43692</v>
      </c>
      <c r="G203" s="2">
        <v>3840.72</v>
      </c>
      <c r="H203" s="2">
        <v>-36908.660000000003</v>
      </c>
      <c r="I203" s="2" t="s">
        <v>53</v>
      </c>
      <c r="K203" s="4">
        <v>43698</v>
      </c>
      <c r="L203" s="2">
        <v>1241.57</v>
      </c>
      <c r="M203" s="2">
        <v>21776.9</v>
      </c>
      <c r="N203" s="2" t="s">
        <v>55</v>
      </c>
      <c r="P203" s="4">
        <v>43696</v>
      </c>
      <c r="Q203" s="2">
        <v>276.17</v>
      </c>
      <c r="R203" s="2">
        <v>1123.8499999999999</v>
      </c>
      <c r="S203" s="2" t="s">
        <v>52</v>
      </c>
      <c r="U203" s="4">
        <v>43699</v>
      </c>
      <c r="V203" s="2">
        <v>885.51</v>
      </c>
      <c r="W203" s="2">
        <v>2826.02</v>
      </c>
      <c r="X203" s="2" t="s">
        <v>54</v>
      </c>
      <c r="Z203" s="12">
        <v>43689</v>
      </c>
      <c r="AA203" s="10">
        <v>7056.14</v>
      </c>
      <c r="AB203" s="10">
        <v>-253804.19</v>
      </c>
    </row>
    <row r="204" spans="1:28" ht="15.75" hidden="1" customHeight="1" x14ac:dyDescent="0.3">
      <c r="A204" s="4">
        <v>43523</v>
      </c>
      <c r="B204" s="2">
        <v>1503.29</v>
      </c>
      <c r="C204" s="2">
        <v>-116868.19</v>
      </c>
      <c r="D204" s="2" t="s">
        <v>55</v>
      </c>
      <c r="F204" s="4">
        <v>43693</v>
      </c>
      <c r="G204" s="2">
        <v>3246.52</v>
      </c>
      <c r="H204" s="2">
        <v>-18316.41</v>
      </c>
      <c r="I204" s="2" t="s">
        <v>53</v>
      </c>
      <c r="K204" s="4">
        <v>43699</v>
      </c>
      <c r="L204" s="2">
        <v>1835.28</v>
      </c>
      <c r="M204" s="2">
        <v>-54235.22</v>
      </c>
      <c r="N204" s="2" t="s">
        <v>55</v>
      </c>
      <c r="P204" s="4">
        <v>43697</v>
      </c>
      <c r="Q204" s="2">
        <v>370.35</v>
      </c>
      <c r="R204" s="2">
        <v>792.53</v>
      </c>
      <c r="S204" s="2" t="s">
        <v>52</v>
      </c>
      <c r="U204" s="4">
        <v>43700</v>
      </c>
      <c r="V204" s="2">
        <v>1220.3699999999999</v>
      </c>
      <c r="W204" s="2">
        <v>-142622.79999999999</v>
      </c>
      <c r="X204" s="2" t="s">
        <v>54</v>
      </c>
      <c r="Z204" s="12">
        <v>43690</v>
      </c>
      <c r="AA204" s="10">
        <v>9872.66</v>
      </c>
      <c r="AB204" s="10">
        <v>-203572.52</v>
      </c>
    </row>
    <row r="205" spans="1:28" ht="15.75" hidden="1" customHeight="1" x14ac:dyDescent="0.3">
      <c r="A205" s="4">
        <v>43524</v>
      </c>
      <c r="B205" s="2">
        <v>362.57</v>
      </c>
      <c r="C205" s="2">
        <v>-4758.58</v>
      </c>
      <c r="D205" s="2" t="s">
        <v>52</v>
      </c>
      <c r="F205" s="4">
        <v>43695</v>
      </c>
      <c r="G205" s="2">
        <v>44.21</v>
      </c>
      <c r="H205" s="2">
        <v>-599.04999999999995</v>
      </c>
      <c r="I205" s="2" t="s">
        <v>53</v>
      </c>
      <c r="K205" s="4">
        <v>43700</v>
      </c>
      <c r="L205" s="2">
        <v>1443.88</v>
      </c>
      <c r="M205" s="2">
        <v>28130.75</v>
      </c>
      <c r="N205" s="2" t="s">
        <v>55</v>
      </c>
      <c r="P205" s="4">
        <v>43698</v>
      </c>
      <c r="Q205" s="2">
        <v>359.11</v>
      </c>
      <c r="R205" s="2">
        <v>1350.94</v>
      </c>
      <c r="S205" s="2" t="s">
        <v>52</v>
      </c>
      <c r="U205" s="4">
        <v>43702</v>
      </c>
      <c r="V205" s="2">
        <v>185.1</v>
      </c>
      <c r="W205" s="2">
        <v>-233654.83</v>
      </c>
      <c r="X205" s="2" t="s">
        <v>54</v>
      </c>
      <c r="Z205" s="12">
        <v>43691</v>
      </c>
      <c r="AA205" s="10">
        <v>9579.1200000000008</v>
      </c>
      <c r="AB205" s="10">
        <v>-83969.46</v>
      </c>
    </row>
    <row r="206" spans="1:28" ht="15.75" hidden="1" customHeight="1" x14ac:dyDescent="0.3">
      <c r="A206" s="4">
        <v>43524</v>
      </c>
      <c r="B206" s="2">
        <v>2487.23</v>
      </c>
      <c r="C206" s="2">
        <v>21784.01</v>
      </c>
      <c r="D206" s="2" t="s">
        <v>53</v>
      </c>
      <c r="F206" s="4">
        <v>43696</v>
      </c>
      <c r="G206" s="2">
        <v>2511.0100000000002</v>
      </c>
      <c r="H206" s="2">
        <v>-19650.599999999999</v>
      </c>
      <c r="I206" s="2" t="s">
        <v>53</v>
      </c>
      <c r="K206" s="4">
        <v>43702</v>
      </c>
      <c r="L206" s="2">
        <v>46.35</v>
      </c>
      <c r="M206" s="2">
        <v>-12575.47</v>
      </c>
      <c r="N206" s="2" t="s">
        <v>55</v>
      </c>
      <c r="P206" s="4">
        <v>43699</v>
      </c>
      <c r="Q206" s="2">
        <v>507.86</v>
      </c>
      <c r="R206" s="2">
        <v>8763.3799999999992</v>
      </c>
      <c r="S206" s="2" t="s">
        <v>52</v>
      </c>
      <c r="U206" s="4">
        <v>43703</v>
      </c>
      <c r="V206" s="2">
        <v>1132.05</v>
      </c>
      <c r="W206" s="2">
        <v>76361.070000000007</v>
      </c>
      <c r="X206" s="2" t="s">
        <v>54</v>
      </c>
      <c r="Z206" s="12">
        <v>43692</v>
      </c>
      <c r="AA206" s="10">
        <v>9081.43</v>
      </c>
      <c r="AB206" s="10">
        <v>58176.43</v>
      </c>
    </row>
    <row r="207" spans="1:28" ht="15.75" customHeight="1" thickBot="1" x14ac:dyDescent="0.35">
      <c r="A207" s="4">
        <v>43524</v>
      </c>
      <c r="B207" s="2">
        <v>217.88</v>
      </c>
      <c r="C207" s="2">
        <v>5860.68</v>
      </c>
      <c r="D207" s="2" t="s">
        <v>54</v>
      </c>
      <c r="F207" s="4">
        <v>43697</v>
      </c>
      <c r="G207" s="2">
        <v>3307.26</v>
      </c>
      <c r="H207" s="2">
        <v>22973.759999999998</v>
      </c>
      <c r="I207" s="2" t="s">
        <v>53</v>
      </c>
      <c r="K207" s="4">
        <v>43703</v>
      </c>
      <c r="L207" s="2">
        <v>811.55</v>
      </c>
      <c r="M207" s="2">
        <v>6262.09</v>
      </c>
      <c r="N207" s="2" t="s">
        <v>55</v>
      </c>
      <c r="P207" s="4">
        <v>43700</v>
      </c>
      <c r="Q207" s="2">
        <v>817.46</v>
      </c>
      <c r="R207" s="2">
        <v>-31015.48</v>
      </c>
      <c r="S207" s="2" t="s">
        <v>52</v>
      </c>
      <c r="U207" s="4">
        <v>43704</v>
      </c>
      <c r="V207" s="2">
        <v>835.88</v>
      </c>
      <c r="W207" s="2">
        <v>-8235.9599999999991</v>
      </c>
      <c r="X207" s="2" t="s">
        <v>54</v>
      </c>
      <c r="Z207" s="12">
        <v>43693</v>
      </c>
      <c r="AA207" s="10">
        <v>7451.77</v>
      </c>
      <c r="AB207" s="10">
        <v>-18338.759999999998</v>
      </c>
    </row>
    <row r="208" spans="1:28" ht="15.75" hidden="1" customHeight="1" x14ac:dyDescent="0.3">
      <c r="A208" s="4">
        <v>43524</v>
      </c>
      <c r="B208" s="2">
        <v>1398.63</v>
      </c>
      <c r="C208" s="2">
        <v>4708.67</v>
      </c>
      <c r="D208" s="2" t="s">
        <v>55</v>
      </c>
      <c r="F208" s="4">
        <v>43698</v>
      </c>
      <c r="G208" s="2">
        <v>2727.52</v>
      </c>
      <c r="H208" s="2">
        <v>5611.3</v>
      </c>
      <c r="I208" s="2" t="s">
        <v>53</v>
      </c>
      <c r="K208" s="4">
        <v>43704</v>
      </c>
      <c r="L208" s="2">
        <v>1309.77</v>
      </c>
      <c r="M208" s="2">
        <v>-23138.67</v>
      </c>
      <c r="N208" s="2" t="s">
        <v>55</v>
      </c>
      <c r="P208" s="4">
        <v>43702</v>
      </c>
      <c r="Q208" s="2">
        <v>128.34</v>
      </c>
      <c r="R208" s="2">
        <v>-41865.040000000001</v>
      </c>
      <c r="S208" s="2" t="s">
        <v>52</v>
      </c>
      <c r="U208" s="4">
        <v>43705</v>
      </c>
      <c r="V208" s="2">
        <v>914.41</v>
      </c>
      <c r="W208" s="2">
        <v>33449.64</v>
      </c>
      <c r="X208" s="2" t="s">
        <v>54</v>
      </c>
      <c r="Z208" s="12">
        <v>43695</v>
      </c>
      <c r="AA208" s="10">
        <v>226.51</v>
      </c>
      <c r="AB208" s="10">
        <v>-19663.14</v>
      </c>
    </row>
    <row r="209" spans="1:28" ht="15.75" customHeight="1" thickBot="1" x14ac:dyDescent="0.35">
      <c r="A209" s="4">
        <v>43525</v>
      </c>
      <c r="B209" s="2">
        <v>361.22</v>
      </c>
      <c r="C209" s="2">
        <v>-31929.19</v>
      </c>
      <c r="D209" s="2" t="s">
        <v>54</v>
      </c>
      <c r="F209" s="4">
        <v>43699</v>
      </c>
      <c r="G209" s="2">
        <v>4556.5600000000004</v>
      </c>
      <c r="H209" s="2">
        <v>36763.120000000003</v>
      </c>
      <c r="I209" s="2" t="s">
        <v>53</v>
      </c>
      <c r="K209" s="4">
        <v>43705</v>
      </c>
      <c r="L209" s="2">
        <v>1494.1</v>
      </c>
      <c r="M209" s="2">
        <v>47395.9</v>
      </c>
      <c r="N209" s="2" t="s">
        <v>55</v>
      </c>
      <c r="P209" s="4">
        <v>43703</v>
      </c>
      <c r="Q209" s="2">
        <v>948.71</v>
      </c>
      <c r="R209" s="2">
        <v>9025.59</v>
      </c>
      <c r="S209" s="2" t="s">
        <v>52</v>
      </c>
      <c r="U209" s="4">
        <v>43706</v>
      </c>
      <c r="V209" s="2">
        <v>1621.76</v>
      </c>
      <c r="W209" s="2">
        <v>-9156.65</v>
      </c>
      <c r="X209" s="2" t="s">
        <v>54</v>
      </c>
      <c r="Z209" s="12">
        <v>43696</v>
      </c>
      <c r="AA209" s="10">
        <v>6934.48</v>
      </c>
      <c r="AB209" s="10">
        <v>-20845.54</v>
      </c>
    </row>
    <row r="210" spans="1:28" ht="15.75" hidden="1" customHeight="1" x14ac:dyDescent="0.3">
      <c r="A210" s="4">
        <v>43525</v>
      </c>
      <c r="B210" s="2">
        <v>1818.42</v>
      </c>
      <c r="C210" s="2">
        <v>14015.88</v>
      </c>
      <c r="D210" s="2" t="s">
        <v>53</v>
      </c>
      <c r="F210" s="4">
        <v>43700</v>
      </c>
      <c r="G210" s="2">
        <v>4045.3</v>
      </c>
      <c r="H210" s="2">
        <v>1689.99</v>
      </c>
      <c r="I210" s="2" t="s">
        <v>53</v>
      </c>
      <c r="K210" s="4">
        <v>43706</v>
      </c>
      <c r="L210" s="2">
        <v>1049.3</v>
      </c>
      <c r="M210" s="2">
        <v>7910.53</v>
      </c>
      <c r="N210" s="2" t="s">
        <v>55</v>
      </c>
      <c r="P210" s="4">
        <v>43704</v>
      </c>
      <c r="Q210" s="2">
        <v>629.34</v>
      </c>
      <c r="R210" s="2">
        <v>4462.05</v>
      </c>
      <c r="S210" s="2" t="s">
        <v>52</v>
      </c>
      <c r="U210" s="4">
        <v>43707</v>
      </c>
      <c r="V210" s="2">
        <v>1138.0899999999999</v>
      </c>
      <c r="W210" s="2">
        <v>22029.58</v>
      </c>
      <c r="X210" s="2" t="s">
        <v>54</v>
      </c>
      <c r="Z210" s="12">
        <v>43697</v>
      </c>
      <c r="AA210" s="10">
        <v>8855.41</v>
      </c>
      <c r="AB210" s="10">
        <v>149922.04999999999</v>
      </c>
    </row>
    <row r="211" spans="1:28" ht="15.75" hidden="1" customHeight="1" x14ac:dyDescent="0.3">
      <c r="A211" s="4">
        <v>43525</v>
      </c>
      <c r="B211" s="2">
        <v>352.82</v>
      </c>
      <c r="C211" s="2">
        <v>-25195.78</v>
      </c>
      <c r="D211" s="2" t="s">
        <v>52</v>
      </c>
      <c r="F211" s="4">
        <v>43702</v>
      </c>
      <c r="G211" s="2">
        <v>168</v>
      </c>
      <c r="H211" s="2">
        <v>-15938.72</v>
      </c>
      <c r="I211" s="2" t="s">
        <v>53</v>
      </c>
      <c r="K211" s="4">
        <v>43707</v>
      </c>
      <c r="L211" s="2">
        <v>1149.46</v>
      </c>
      <c r="M211" s="2">
        <v>-13253.68</v>
      </c>
      <c r="N211" s="2" t="s">
        <v>55</v>
      </c>
      <c r="P211" s="4">
        <v>43705</v>
      </c>
      <c r="Q211" s="2">
        <v>659.12</v>
      </c>
      <c r="R211" s="2">
        <v>3890.6</v>
      </c>
      <c r="S211" s="2" t="s">
        <v>52</v>
      </c>
      <c r="U211" s="4">
        <v>43709</v>
      </c>
      <c r="V211" s="2">
        <v>69.3</v>
      </c>
      <c r="W211" s="2">
        <v>4426.83</v>
      </c>
      <c r="X211" s="2" t="s">
        <v>54</v>
      </c>
      <c r="Z211" s="12">
        <v>43698</v>
      </c>
      <c r="AA211" s="10">
        <v>7706.78</v>
      </c>
      <c r="AB211" s="10">
        <v>67546.38</v>
      </c>
    </row>
    <row r="212" spans="1:28" ht="15.75" hidden="1" customHeight="1" x14ac:dyDescent="0.3">
      <c r="A212" s="4">
        <v>43525</v>
      </c>
      <c r="B212" s="2">
        <v>1123.76</v>
      </c>
      <c r="C212" s="2">
        <v>-14356.33</v>
      </c>
      <c r="D212" s="2" t="s">
        <v>55</v>
      </c>
      <c r="F212" s="4">
        <v>43703</v>
      </c>
      <c r="G212" s="2">
        <v>3073.63</v>
      </c>
      <c r="H212" s="2">
        <v>5158.67</v>
      </c>
      <c r="I212" s="2" t="s">
        <v>53</v>
      </c>
      <c r="K212" s="4">
        <v>43709</v>
      </c>
      <c r="L212" s="2">
        <v>25</v>
      </c>
      <c r="M212" s="2">
        <v>74.14</v>
      </c>
      <c r="N212" s="2" t="s">
        <v>55</v>
      </c>
      <c r="P212" s="4">
        <v>43706</v>
      </c>
      <c r="Q212" s="2">
        <v>600.83000000000004</v>
      </c>
      <c r="R212" s="2">
        <v>-3284.96</v>
      </c>
      <c r="S212" s="2" t="s">
        <v>52</v>
      </c>
      <c r="U212" s="4">
        <v>43710</v>
      </c>
      <c r="V212" s="2">
        <v>777.76</v>
      </c>
      <c r="W212" s="2">
        <v>16234.55</v>
      </c>
      <c r="X212" s="2" t="s">
        <v>54</v>
      </c>
      <c r="Z212" s="12">
        <v>43699</v>
      </c>
      <c r="AA212" s="10">
        <v>11209.14</v>
      </c>
      <c r="AB212" s="10">
        <v>-72101.41</v>
      </c>
    </row>
    <row r="213" spans="1:28" ht="15.75" hidden="1" customHeight="1" x14ac:dyDescent="0.3">
      <c r="A213" s="4">
        <v>43526</v>
      </c>
      <c r="B213" s="2">
        <v>0.04</v>
      </c>
      <c r="C213" s="2">
        <v>-1.89</v>
      </c>
      <c r="D213" s="2" t="s">
        <v>53</v>
      </c>
      <c r="F213" s="4">
        <v>43704</v>
      </c>
      <c r="G213" s="2">
        <v>2411.23</v>
      </c>
      <c r="H213" s="2">
        <v>-6096.33</v>
      </c>
      <c r="I213" s="2" t="s">
        <v>53</v>
      </c>
      <c r="K213" s="4">
        <v>43710</v>
      </c>
      <c r="L213" s="2">
        <v>1267.6600000000001</v>
      </c>
      <c r="M213" s="2">
        <v>-100346.02</v>
      </c>
      <c r="N213" s="2" t="s">
        <v>55</v>
      </c>
      <c r="P213" s="4">
        <v>43707</v>
      </c>
      <c r="Q213" s="2">
        <v>531.09</v>
      </c>
      <c r="R213" s="2">
        <v>10842.2</v>
      </c>
      <c r="S213" s="2" t="s">
        <v>52</v>
      </c>
      <c r="U213" s="4">
        <v>43711</v>
      </c>
      <c r="V213" s="2">
        <v>1337.59</v>
      </c>
      <c r="W213" s="2">
        <v>-94877.07</v>
      </c>
      <c r="X213" s="2" t="s">
        <v>54</v>
      </c>
      <c r="Z213" s="12">
        <v>43700</v>
      </c>
      <c r="AA213" s="10">
        <v>10719.43</v>
      </c>
      <c r="AB213" s="10">
        <v>-117435.53</v>
      </c>
    </row>
    <row r="214" spans="1:28" ht="15.75" hidden="1" customHeight="1" x14ac:dyDescent="0.3">
      <c r="A214" s="4">
        <v>43526</v>
      </c>
      <c r="B214" s="2">
        <v>0.03</v>
      </c>
      <c r="C214" s="2">
        <v>-0.98</v>
      </c>
      <c r="D214" s="2" t="s">
        <v>55</v>
      </c>
      <c r="F214" s="4">
        <v>43705</v>
      </c>
      <c r="G214" s="2">
        <v>2598.88</v>
      </c>
      <c r="H214" s="2">
        <v>-12109.95</v>
      </c>
      <c r="I214" s="2" t="s">
        <v>53</v>
      </c>
      <c r="K214" s="4">
        <v>43711</v>
      </c>
      <c r="L214" s="2">
        <v>1917.8</v>
      </c>
      <c r="M214" s="2">
        <v>-197732.6</v>
      </c>
      <c r="N214" s="2" t="s">
        <v>55</v>
      </c>
      <c r="P214" s="4">
        <v>43709</v>
      </c>
      <c r="Q214" s="2">
        <v>36.520000000000003</v>
      </c>
      <c r="R214" s="2">
        <v>1514.56</v>
      </c>
      <c r="S214" s="2" t="s">
        <v>52</v>
      </c>
      <c r="U214" s="4">
        <v>43712</v>
      </c>
      <c r="V214" s="2">
        <v>1193.25</v>
      </c>
      <c r="W214" s="2">
        <v>7418.79</v>
      </c>
      <c r="X214" s="2" t="s">
        <v>54</v>
      </c>
      <c r="Z214" s="12">
        <v>43702</v>
      </c>
      <c r="AA214" s="10">
        <v>876.63</v>
      </c>
      <c r="AB214" s="10">
        <v>-421823.65</v>
      </c>
    </row>
    <row r="215" spans="1:28" ht="15.75" customHeight="1" thickBot="1" x14ac:dyDescent="0.35">
      <c r="A215" s="4">
        <v>43527</v>
      </c>
      <c r="B215" s="2">
        <v>6.75</v>
      </c>
      <c r="C215" s="2">
        <v>1134.0899999999999</v>
      </c>
      <c r="D215" s="2" t="s">
        <v>54</v>
      </c>
      <c r="F215" s="4">
        <v>43706</v>
      </c>
      <c r="G215" s="2">
        <v>3336.18</v>
      </c>
      <c r="H215" s="2">
        <v>-65320.05</v>
      </c>
      <c r="I215" s="2" t="s">
        <v>53</v>
      </c>
      <c r="K215" s="4">
        <v>43712</v>
      </c>
      <c r="L215" s="2">
        <v>1229.3699999999999</v>
      </c>
      <c r="M215" s="2">
        <v>-64454.01</v>
      </c>
      <c r="N215" s="2" t="s">
        <v>55</v>
      </c>
      <c r="P215" s="4">
        <v>43710</v>
      </c>
      <c r="Q215" s="2">
        <v>319.67</v>
      </c>
      <c r="R215" s="2">
        <v>-755.31</v>
      </c>
      <c r="S215" s="2" t="s">
        <v>52</v>
      </c>
      <c r="U215" s="4">
        <v>43713</v>
      </c>
      <c r="V215" s="2">
        <v>1604.74</v>
      </c>
      <c r="W215" s="2">
        <v>-49938.05</v>
      </c>
      <c r="X215" s="2" t="s">
        <v>54</v>
      </c>
      <c r="Z215" s="12">
        <v>43703</v>
      </c>
      <c r="AA215" s="10">
        <v>8318.44</v>
      </c>
      <c r="AB215" s="10">
        <v>105501.4</v>
      </c>
    </row>
    <row r="216" spans="1:28" ht="15.75" hidden="1" customHeight="1" x14ac:dyDescent="0.3">
      <c r="A216" s="4">
        <v>43527</v>
      </c>
      <c r="B216" s="2">
        <v>68.08</v>
      </c>
      <c r="C216" s="2">
        <v>3216.31</v>
      </c>
      <c r="D216" s="2" t="s">
        <v>53</v>
      </c>
      <c r="F216" s="4">
        <v>43707</v>
      </c>
      <c r="G216" s="2">
        <v>3895.24</v>
      </c>
      <c r="H216" s="2">
        <v>-638323.84</v>
      </c>
      <c r="I216" s="2" t="s">
        <v>53</v>
      </c>
      <c r="K216" s="4">
        <v>43713</v>
      </c>
      <c r="L216" s="2">
        <v>1119.01</v>
      </c>
      <c r="M216" s="2">
        <v>-121642.86</v>
      </c>
      <c r="N216" s="2" t="s">
        <v>55</v>
      </c>
      <c r="P216" s="4">
        <v>43711</v>
      </c>
      <c r="Q216" s="2">
        <v>632.69000000000005</v>
      </c>
      <c r="R216" s="2">
        <v>8511.7800000000007</v>
      </c>
      <c r="S216" s="2" t="s">
        <v>52</v>
      </c>
      <c r="U216" s="4">
        <v>43714</v>
      </c>
      <c r="V216" s="2">
        <v>1641.28</v>
      </c>
      <c r="W216" s="2">
        <v>-41215.040000000001</v>
      </c>
      <c r="X216" s="2" t="s">
        <v>54</v>
      </c>
      <c r="Z216" s="12">
        <v>43704</v>
      </c>
      <c r="AA216" s="10">
        <v>7848.56</v>
      </c>
      <c r="AB216" s="10">
        <v>-26487.759999999998</v>
      </c>
    </row>
    <row r="217" spans="1:28" ht="15.75" hidden="1" customHeight="1" x14ac:dyDescent="0.3">
      <c r="A217" s="4">
        <v>43527</v>
      </c>
      <c r="B217" s="2">
        <v>27.4</v>
      </c>
      <c r="C217" s="2">
        <v>2342.73</v>
      </c>
      <c r="D217" s="2" t="s">
        <v>55</v>
      </c>
      <c r="F217" s="4">
        <v>43709</v>
      </c>
      <c r="G217" s="2">
        <v>51.44</v>
      </c>
      <c r="H217" s="2">
        <v>-5046.42</v>
      </c>
      <c r="I217" s="2" t="s">
        <v>53</v>
      </c>
      <c r="K217" s="4">
        <v>43714</v>
      </c>
      <c r="L217" s="2">
        <v>895.96</v>
      </c>
      <c r="M217" s="2">
        <v>-29124.2</v>
      </c>
      <c r="N217" s="2" t="s">
        <v>55</v>
      </c>
      <c r="P217" s="4">
        <v>43712</v>
      </c>
      <c r="Q217" s="2">
        <v>391.88</v>
      </c>
      <c r="R217" s="2">
        <v>-5192.3</v>
      </c>
      <c r="S217" s="2" t="s">
        <v>52</v>
      </c>
      <c r="U217" s="4">
        <v>43716</v>
      </c>
      <c r="V217" s="2">
        <v>37.270000000000003</v>
      </c>
      <c r="W217" s="2">
        <v>-10204.790000000001</v>
      </c>
      <c r="X217" s="2" t="s">
        <v>54</v>
      </c>
      <c r="Z217" s="12">
        <v>43705</v>
      </c>
      <c r="AA217" s="10">
        <v>8476.3700000000008</v>
      </c>
      <c r="AB217" s="10">
        <v>105731.02</v>
      </c>
    </row>
    <row r="218" spans="1:28" ht="15.75" hidden="1" customHeight="1" x14ac:dyDescent="0.3">
      <c r="A218" s="4">
        <v>43527</v>
      </c>
      <c r="B218" s="2">
        <v>12.33</v>
      </c>
      <c r="C218" s="2">
        <v>-216.5</v>
      </c>
      <c r="D218" s="2" t="s">
        <v>52</v>
      </c>
      <c r="F218" s="4">
        <v>43710</v>
      </c>
      <c r="G218" s="2">
        <v>1416.7</v>
      </c>
      <c r="H218" s="2">
        <v>-88438.75</v>
      </c>
      <c r="I218" s="2" t="s">
        <v>53</v>
      </c>
      <c r="K218" s="4">
        <v>43716</v>
      </c>
      <c r="L218" s="2">
        <v>19.14</v>
      </c>
      <c r="M218" s="2">
        <v>-400.71</v>
      </c>
      <c r="N218" s="2" t="s">
        <v>55</v>
      </c>
      <c r="P218" s="4">
        <v>43713</v>
      </c>
      <c r="Q218" s="2">
        <v>495.86</v>
      </c>
      <c r="R218" s="2">
        <v>-19254.91</v>
      </c>
      <c r="S218" s="2" t="s">
        <v>52</v>
      </c>
      <c r="U218" s="4">
        <v>43717</v>
      </c>
      <c r="V218" s="2">
        <v>1177.22</v>
      </c>
      <c r="W218" s="2">
        <v>-40885.4</v>
      </c>
      <c r="X218" s="2" t="s">
        <v>54</v>
      </c>
      <c r="Z218" s="12">
        <v>43706</v>
      </c>
      <c r="AA218" s="10">
        <v>9820.43</v>
      </c>
      <c r="AB218" s="10">
        <v>-65927.28</v>
      </c>
    </row>
    <row r="219" spans="1:28" ht="15.75" hidden="1" customHeight="1" x14ac:dyDescent="0.3">
      <c r="A219" s="4">
        <v>43528</v>
      </c>
      <c r="B219" s="2">
        <v>986.07</v>
      </c>
      <c r="C219" s="2">
        <v>12852.93</v>
      </c>
      <c r="D219" s="2" t="s">
        <v>55</v>
      </c>
      <c r="F219" s="4">
        <v>43711</v>
      </c>
      <c r="G219" s="2">
        <v>2975.88</v>
      </c>
      <c r="H219" s="2">
        <v>-176135.15</v>
      </c>
      <c r="I219" s="2" t="s">
        <v>53</v>
      </c>
      <c r="K219" s="4">
        <v>43717</v>
      </c>
      <c r="L219" s="2">
        <v>1443.39</v>
      </c>
      <c r="M219" s="2">
        <v>-798.84</v>
      </c>
      <c r="N219" s="2" t="s">
        <v>55</v>
      </c>
      <c r="P219" s="4">
        <v>43714</v>
      </c>
      <c r="Q219" s="2">
        <v>345.69</v>
      </c>
      <c r="R219" s="2">
        <v>-3222.68</v>
      </c>
      <c r="S219" s="2" t="s">
        <v>52</v>
      </c>
      <c r="U219" s="4">
        <v>43718</v>
      </c>
      <c r="V219" s="2">
        <v>1392.26</v>
      </c>
      <c r="W219" s="2">
        <v>-62286.98</v>
      </c>
      <c r="X219" s="2" t="s">
        <v>54</v>
      </c>
      <c r="Z219" s="12">
        <v>43707</v>
      </c>
      <c r="AA219" s="10">
        <v>9903.67</v>
      </c>
      <c r="AB219" s="10">
        <v>-788274.05</v>
      </c>
    </row>
    <row r="220" spans="1:28" ht="15.75" customHeight="1" thickBot="1" x14ac:dyDescent="0.35">
      <c r="A220" s="4">
        <v>43528</v>
      </c>
      <c r="B220" s="2">
        <v>260.27</v>
      </c>
      <c r="C220" s="2">
        <v>-10723.65</v>
      </c>
      <c r="D220" s="2" t="s">
        <v>54</v>
      </c>
      <c r="F220" s="4">
        <v>43712</v>
      </c>
      <c r="G220" s="2">
        <v>2793.56</v>
      </c>
      <c r="H220" s="2">
        <v>-54456.86</v>
      </c>
      <c r="I220" s="2" t="s">
        <v>53</v>
      </c>
      <c r="K220" s="4">
        <v>43718</v>
      </c>
      <c r="L220" s="2">
        <v>1075.44</v>
      </c>
      <c r="M220" s="2">
        <v>-32420.27</v>
      </c>
      <c r="N220" s="2" t="s">
        <v>55</v>
      </c>
      <c r="P220" s="4">
        <v>43716</v>
      </c>
      <c r="Q220" s="2">
        <v>19.28</v>
      </c>
      <c r="R220" s="2">
        <v>-6300.57</v>
      </c>
      <c r="S220" s="2" t="s">
        <v>52</v>
      </c>
      <c r="U220" s="4">
        <v>43719</v>
      </c>
      <c r="V220" s="2">
        <v>1123.22</v>
      </c>
      <c r="W220" s="2">
        <v>12900.95</v>
      </c>
      <c r="X220" s="2" t="s">
        <v>54</v>
      </c>
      <c r="Z220" s="12">
        <v>43709</v>
      </c>
      <c r="AA220" s="10">
        <v>288.37</v>
      </c>
      <c r="AB220" s="10">
        <v>-6768.96</v>
      </c>
    </row>
    <row r="221" spans="1:28" ht="15.75" hidden="1" customHeight="1" x14ac:dyDescent="0.3">
      <c r="A221" s="4">
        <v>43528</v>
      </c>
      <c r="B221" s="2">
        <v>211.45</v>
      </c>
      <c r="C221" s="2">
        <v>1028.1500000000001</v>
      </c>
      <c r="D221" s="2" t="s">
        <v>52</v>
      </c>
      <c r="F221" s="4">
        <v>43713</v>
      </c>
      <c r="G221" s="2">
        <v>2884.71</v>
      </c>
      <c r="H221" s="2">
        <v>-39330.01</v>
      </c>
      <c r="I221" s="2" t="s">
        <v>53</v>
      </c>
      <c r="K221" s="4">
        <v>43719</v>
      </c>
      <c r="L221" s="2">
        <v>931.54</v>
      </c>
      <c r="M221" s="2">
        <v>2279.2600000000002</v>
      </c>
      <c r="N221" s="2" t="s">
        <v>55</v>
      </c>
      <c r="P221" s="4">
        <v>43717</v>
      </c>
      <c r="Q221" s="2">
        <v>396.17</v>
      </c>
      <c r="R221" s="2">
        <v>-10294.879999999999</v>
      </c>
      <c r="S221" s="2" t="s">
        <v>52</v>
      </c>
      <c r="U221" s="4">
        <v>43720</v>
      </c>
      <c r="V221" s="2">
        <v>1915.01</v>
      </c>
      <c r="W221" s="2">
        <v>-58883.18</v>
      </c>
      <c r="X221" s="2" t="s">
        <v>54</v>
      </c>
      <c r="Z221" s="12">
        <v>43710</v>
      </c>
      <c r="AA221" s="10">
        <v>5906.82</v>
      </c>
      <c r="AB221" s="10">
        <v>-215276.87</v>
      </c>
    </row>
    <row r="222" spans="1:28" ht="15.75" hidden="1" customHeight="1" x14ac:dyDescent="0.3">
      <c r="A222" s="4">
        <v>43528</v>
      </c>
      <c r="B222" s="2">
        <v>1646.75</v>
      </c>
      <c r="C222" s="2">
        <v>-9163.4599999999991</v>
      </c>
      <c r="D222" s="2" t="s">
        <v>53</v>
      </c>
      <c r="F222" s="4">
        <v>43714</v>
      </c>
      <c r="G222" s="2">
        <v>2222.65</v>
      </c>
      <c r="H222" s="2">
        <v>-1603.54</v>
      </c>
      <c r="I222" s="2" t="s">
        <v>53</v>
      </c>
      <c r="K222" s="4">
        <v>43720</v>
      </c>
      <c r="L222" s="2">
        <v>996.11</v>
      </c>
      <c r="M222" s="2">
        <v>-14810.92</v>
      </c>
      <c r="N222" s="2" t="s">
        <v>55</v>
      </c>
      <c r="P222" s="4">
        <v>43718</v>
      </c>
      <c r="Q222" s="2">
        <v>406</v>
      </c>
      <c r="R222" s="2">
        <v>-8029.66</v>
      </c>
      <c r="S222" s="2" t="s">
        <v>52</v>
      </c>
      <c r="U222" s="4">
        <v>43721</v>
      </c>
      <c r="V222" s="2">
        <v>1394.95</v>
      </c>
      <c r="W222" s="2">
        <v>-9194.73</v>
      </c>
      <c r="X222" s="2" t="s">
        <v>54</v>
      </c>
      <c r="Z222" s="12">
        <v>43711</v>
      </c>
      <c r="AA222" s="10">
        <v>10990.16</v>
      </c>
      <c r="AB222" s="10">
        <v>-643541.18999999994</v>
      </c>
    </row>
    <row r="223" spans="1:28" ht="15.75" customHeight="1" thickBot="1" x14ac:dyDescent="0.35">
      <c r="A223" s="4">
        <v>43529</v>
      </c>
      <c r="B223" s="2">
        <v>200.53</v>
      </c>
      <c r="C223" s="2">
        <v>-5335</v>
      </c>
      <c r="D223" s="2" t="s">
        <v>54</v>
      </c>
      <c r="F223" s="4">
        <v>43716</v>
      </c>
      <c r="G223" s="2">
        <v>33.299999999999997</v>
      </c>
      <c r="H223" s="2">
        <v>1059.0999999999999</v>
      </c>
      <c r="I223" s="2" t="s">
        <v>53</v>
      </c>
      <c r="K223" s="4">
        <v>43721</v>
      </c>
      <c r="L223" s="2">
        <v>1194.99</v>
      </c>
      <c r="M223" s="2">
        <v>-115624.6</v>
      </c>
      <c r="N223" s="2" t="s">
        <v>55</v>
      </c>
      <c r="P223" s="4">
        <v>43719</v>
      </c>
      <c r="Q223" s="2">
        <v>405.31</v>
      </c>
      <c r="R223" s="2">
        <v>-29897.31</v>
      </c>
      <c r="S223" s="2" t="s">
        <v>52</v>
      </c>
      <c r="U223" s="4">
        <v>43723</v>
      </c>
      <c r="V223" s="2">
        <v>179.25</v>
      </c>
      <c r="W223" s="2">
        <v>27925.14</v>
      </c>
      <c r="X223" s="2" t="s">
        <v>54</v>
      </c>
      <c r="Z223" s="12">
        <v>43712</v>
      </c>
      <c r="AA223" s="10">
        <v>9007.77</v>
      </c>
      <c r="AB223" s="10">
        <v>-401144.1</v>
      </c>
    </row>
    <row r="224" spans="1:28" ht="15.75" hidden="1" customHeight="1" x14ac:dyDescent="0.3">
      <c r="A224" s="4">
        <v>43529</v>
      </c>
      <c r="B224" s="2">
        <v>285.20999999999998</v>
      </c>
      <c r="C224" s="2">
        <v>-7014.79</v>
      </c>
      <c r="D224" s="2" t="s">
        <v>52</v>
      </c>
      <c r="F224" s="4">
        <v>43717</v>
      </c>
      <c r="G224" s="2">
        <v>2422.1999999999998</v>
      </c>
      <c r="H224" s="2">
        <v>-9308.66</v>
      </c>
      <c r="I224" s="2" t="s">
        <v>53</v>
      </c>
      <c r="K224" s="4">
        <v>43723</v>
      </c>
      <c r="L224" s="2">
        <v>18.600000000000001</v>
      </c>
      <c r="M224" s="2">
        <v>-11565.52</v>
      </c>
      <c r="N224" s="2" t="s">
        <v>55</v>
      </c>
      <c r="P224" s="4">
        <v>43720</v>
      </c>
      <c r="Q224" s="2">
        <v>597.1</v>
      </c>
      <c r="R224" s="2">
        <v>-4147.1400000000003</v>
      </c>
      <c r="S224" s="2" t="s">
        <v>52</v>
      </c>
      <c r="U224" s="4">
        <v>43724</v>
      </c>
      <c r="V224" s="2">
        <v>1510.36</v>
      </c>
      <c r="W224" s="2">
        <v>25447.41</v>
      </c>
      <c r="X224" s="2" t="s">
        <v>54</v>
      </c>
      <c r="Z224" s="12">
        <v>43713</v>
      </c>
      <c r="AA224" s="10">
        <v>8788.43</v>
      </c>
      <c r="AB224" s="10">
        <v>-389892.17</v>
      </c>
    </row>
    <row r="225" spans="1:28" ht="15.75" hidden="1" customHeight="1" x14ac:dyDescent="0.3">
      <c r="A225" s="4">
        <v>43529</v>
      </c>
      <c r="B225" s="2">
        <v>1382.12</v>
      </c>
      <c r="C225" s="2">
        <v>-5898.66</v>
      </c>
      <c r="D225" s="2" t="s">
        <v>55</v>
      </c>
      <c r="F225" s="4">
        <v>43718</v>
      </c>
      <c r="G225" s="2">
        <v>2541.34</v>
      </c>
      <c r="H225" s="2">
        <v>6104.8</v>
      </c>
      <c r="I225" s="2" t="s">
        <v>53</v>
      </c>
      <c r="K225" s="4">
        <v>43724</v>
      </c>
      <c r="L225" s="2">
        <v>988.11</v>
      </c>
      <c r="M225" s="2">
        <v>14904.73</v>
      </c>
      <c r="N225" s="2" t="s">
        <v>55</v>
      </c>
      <c r="P225" s="4">
        <v>43721</v>
      </c>
      <c r="Q225" s="2">
        <v>242.7</v>
      </c>
      <c r="R225" s="2">
        <v>-3487.57</v>
      </c>
      <c r="S225" s="2" t="s">
        <v>52</v>
      </c>
      <c r="U225" s="4">
        <v>43725</v>
      </c>
      <c r="V225" s="2">
        <v>1270.23</v>
      </c>
      <c r="W225" s="2">
        <v>-9777.7800000000007</v>
      </c>
      <c r="X225" s="2" t="s">
        <v>54</v>
      </c>
      <c r="Z225" s="12">
        <v>43714</v>
      </c>
      <c r="AA225" s="10">
        <v>7259.91</v>
      </c>
      <c r="AB225" s="10">
        <v>-81302.86</v>
      </c>
    </row>
    <row r="226" spans="1:28" ht="15.75" hidden="1" customHeight="1" x14ac:dyDescent="0.3">
      <c r="A226" s="4">
        <v>43529</v>
      </c>
      <c r="B226" s="2">
        <v>1589.38</v>
      </c>
      <c r="C226" s="2">
        <v>-251.55</v>
      </c>
      <c r="D226" s="2" t="s">
        <v>53</v>
      </c>
      <c r="F226" s="4">
        <v>43719</v>
      </c>
      <c r="G226" s="2">
        <v>3522.22</v>
      </c>
      <c r="H226" s="2">
        <v>-49637.9</v>
      </c>
      <c r="I226" s="2" t="s">
        <v>53</v>
      </c>
      <c r="K226" s="4">
        <v>43725</v>
      </c>
      <c r="L226" s="2">
        <v>999.28</v>
      </c>
      <c r="M226" s="2">
        <v>-37560.68</v>
      </c>
      <c r="N226" s="2" t="s">
        <v>55</v>
      </c>
      <c r="P226" s="4">
        <v>43723</v>
      </c>
      <c r="Q226" s="2">
        <v>107.1</v>
      </c>
      <c r="R226" s="2">
        <v>10907.65</v>
      </c>
      <c r="S226" s="2" t="s">
        <v>52</v>
      </c>
      <c r="U226" s="4">
        <v>43726</v>
      </c>
      <c r="V226" s="2">
        <v>1730.71</v>
      </c>
      <c r="W226" s="2">
        <v>-60106.85</v>
      </c>
      <c r="X226" s="2" t="s">
        <v>54</v>
      </c>
      <c r="Z226" s="12">
        <v>43716</v>
      </c>
      <c r="AA226" s="10">
        <v>153.53</v>
      </c>
      <c r="AB226" s="10">
        <v>-21836.98</v>
      </c>
    </row>
    <row r="227" spans="1:28" ht="15.75" customHeight="1" thickBot="1" x14ac:dyDescent="0.35">
      <c r="A227" s="4">
        <v>43530</v>
      </c>
      <c r="B227" s="2">
        <v>198.5</v>
      </c>
      <c r="C227" s="2">
        <v>-9569.5400000000009</v>
      </c>
      <c r="D227" s="2" t="s">
        <v>54</v>
      </c>
      <c r="F227" s="4">
        <v>43720</v>
      </c>
      <c r="G227" s="2">
        <v>4343.24</v>
      </c>
      <c r="H227" s="2">
        <v>-57956.05</v>
      </c>
      <c r="I227" s="2" t="s">
        <v>53</v>
      </c>
      <c r="K227" s="4">
        <v>43726</v>
      </c>
      <c r="L227" s="2">
        <v>1471.01</v>
      </c>
      <c r="M227" s="2">
        <v>6393.38</v>
      </c>
      <c r="N227" s="2" t="s">
        <v>55</v>
      </c>
      <c r="P227" s="4">
        <v>43724</v>
      </c>
      <c r="Q227" s="2">
        <v>358.37</v>
      </c>
      <c r="R227" s="2">
        <v>2000.22</v>
      </c>
      <c r="S227" s="2" t="s">
        <v>52</v>
      </c>
      <c r="U227" s="4">
        <v>43727</v>
      </c>
      <c r="V227" s="2">
        <v>1030.24</v>
      </c>
      <c r="W227" s="2">
        <v>21762.31</v>
      </c>
      <c r="X227" s="2" t="s">
        <v>54</v>
      </c>
      <c r="Z227" s="12">
        <v>43717</v>
      </c>
      <c r="AA227" s="10">
        <v>7458.66</v>
      </c>
      <c r="AB227" s="10">
        <v>-133147.85999999999</v>
      </c>
    </row>
    <row r="228" spans="1:28" ht="15.75" hidden="1" customHeight="1" x14ac:dyDescent="0.3">
      <c r="A228" s="4">
        <v>43530</v>
      </c>
      <c r="B228" s="2">
        <v>1035.19</v>
      </c>
      <c r="C228" s="2">
        <v>21585.38</v>
      </c>
      <c r="D228" s="2" t="s">
        <v>55</v>
      </c>
      <c r="F228" s="4">
        <v>43721</v>
      </c>
      <c r="G228" s="2">
        <v>2441.15</v>
      </c>
      <c r="H228" s="2">
        <v>-6066.31</v>
      </c>
      <c r="I228" s="2" t="s">
        <v>53</v>
      </c>
      <c r="K228" s="4">
        <v>43727</v>
      </c>
      <c r="L228" s="2">
        <v>1391.09</v>
      </c>
      <c r="M228" s="2">
        <v>-6352.72</v>
      </c>
      <c r="N228" s="2" t="s">
        <v>55</v>
      </c>
      <c r="P228" s="4">
        <v>43725</v>
      </c>
      <c r="Q228" s="2">
        <v>529.97</v>
      </c>
      <c r="R228" s="2">
        <v>-12601.27</v>
      </c>
      <c r="S228" s="2" t="s">
        <v>52</v>
      </c>
      <c r="U228" s="4">
        <v>43728</v>
      </c>
      <c r="V228" s="2">
        <v>1287.45</v>
      </c>
      <c r="W228" s="2">
        <v>-64712.29</v>
      </c>
      <c r="X228" s="2" t="s">
        <v>54</v>
      </c>
      <c r="Z228" s="12">
        <v>43718</v>
      </c>
      <c r="AA228" s="10">
        <v>7674.22</v>
      </c>
      <c r="AB228" s="10">
        <v>-145451.76999999999</v>
      </c>
    </row>
    <row r="229" spans="1:28" ht="15.75" hidden="1" customHeight="1" x14ac:dyDescent="0.3">
      <c r="A229" s="4">
        <v>43530</v>
      </c>
      <c r="B229" s="2">
        <v>1494.95</v>
      </c>
      <c r="C229" s="2">
        <v>2525.7800000000002</v>
      </c>
      <c r="D229" s="2" t="s">
        <v>53</v>
      </c>
      <c r="F229" s="4">
        <v>43723</v>
      </c>
      <c r="G229" s="2">
        <v>52.22</v>
      </c>
      <c r="H229" s="2">
        <v>996.71</v>
      </c>
      <c r="I229" s="2" t="s">
        <v>53</v>
      </c>
      <c r="K229" s="4">
        <v>43728</v>
      </c>
      <c r="L229" s="2">
        <v>1225.83</v>
      </c>
      <c r="M229" s="2">
        <v>-18192.02</v>
      </c>
      <c r="N229" s="2" t="s">
        <v>55</v>
      </c>
      <c r="P229" s="4">
        <v>43726</v>
      </c>
      <c r="Q229" s="2">
        <v>416.98</v>
      </c>
      <c r="R229" s="2">
        <v>-13879.43</v>
      </c>
      <c r="S229" s="2" t="s">
        <v>52</v>
      </c>
      <c r="U229" s="4">
        <v>43730</v>
      </c>
      <c r="V229" s="2">
        <v>80.34</v>
      </c>
      <c r="W229" s="2">
        <v>3049.49</v>
      </c>
      <c r="X229" s="2" t="s">
        <v>54</v>
      </c>
      <c r="Z229" s="12">
        <v>43719</v>
      </c>
      <c r="AA229" s="10">
        <v>8150.65</v>
      </c>
      <c r="AB229" s="10">
        <v>-118211.34</v>
      </c>
    </row>
    <row r="230" spans="1:28" ht="15.75" hidden="1" customHeight="1" x14ac:dyDescent="0.3">
      <c r="A230" s="4">
        <v>43530</v>
      </c>
      <c r="B230" s="2">
        <v>258.19</v>
      </c>
      <c r="C230" s="2">
        <v>813.98</v>
      </c>
      <c r="D230" s="2" t="s">
        <v>52</v>
      </c>
      <c r="F230" s="4">
        <v>43724</v>
      </c>
      <c r="G230" s="2">
        <v>2539.58</v>
      </c>
      <c r="H230" s="2">
        <v>-12100.22</v>
      </c>
      <c r="I230" s="2" t="s">
        <v>53</v>
      </c>
      <c r="K230" s="4">
        <v>43730</v>
      </c>
      <c r="L230" s="2">
        <v>12.1</v>
      </c>
      <c r="M230" s="2">
        <v>-93.17</v>
      </c>
      <c r="N230" s="2" t="s">
        <v>55</v>
      </c>
      <c r="P230" s="4">
        <v>43727</v>
      </c>
      <c r="Q230" s="2">
        <v>489.28</v>
      </c>
      <c r="R230" s="2">
        <v>13238.21</v>
      </c>
      <c r="S230" s="2" t="s">
        <v>52</v>
      </c>
      <c r="U230" s="4">
        <v>43731</v>
      </c>
      <c r="V230" s="2">
        <v>1391.44</v>
      </c>
      <c r="W230" s="2">
        <v>-43597.37</v>
      </c>
      <c r="X230" s="2" t="s">
        <v>54</v>
      </c>
      <c r="Z230" s="12">
        <v>43720</v>
      </c>
      <c r="AA230" s="10">
        <v>11014.17</v>
      </c>
      <c r="AB230" s="10">
        <v>-169676.51</v>
      </c>
    </row>
    <row r="231" spans="1:28" ht="15.75" hidden="1" customHeight="1" x14ac:dyDescent="0.3">
      <c r="A231" s="4">
        <v>43531</v>
      </c>
      <c r="B231" s="2">
        <v>265.33</v>
      </c>
      <c r="C231" s="2">
        <v>-2656.64</v>
      </c>
      <c r="D231" s="2" t="s">
        <v>52</v>
      </c>
      <c r="F231" s="4">
        <v>43725</v>
      </c>
      <c r="G231" s="2">
        <v>3310.2</v>
      </c>
      <c r="H231" s="2">
        <v>1127.01</v>
      </c>
      <c r="I231" s="2" t="s">
        <v>53</v>
      </c>
      <c r="K231" s="4">
        <v>43731</v>
      </c>
      <c r="L231" s="2">
        <v>868.29</v>
      </c>
      <c r="M231" s="2">
        <v>6317.47</v>
      </c>
      <c r="N231" s="2" t="s">
        <v>55</v>
      </c>
      <c r="P231" s="4">
        <v>43728</v>
      </c>
      <c r="Q231" s="2">
        <v>402.98</v>
      </c>
      <c r="R231" s="2">
        <v>618.83000000000004</v>
      </c>
      <c r="S231" s="2" t="s">
        <v>52</v>
      </c>
      <c r="U231" s="4">
        <v>43732</v>
      </c>
      <c r="V231" s="2">
        <v>1579.46</v>
      </c>
      <c r="W231" s="2">
        <v>-131611.19</v>
      </c>
      <c r="X231" s="2" t="s">
        <v>54</v>
      </c>
      <c r="Z231" s="12">
        <v>43721</v>
      </c>
      <c r="AA231" s="10">
        <v>7295.24</v>
      </c>
      <c r="AB231" s="10">
        <v>-322710.59000000003</v>
      </c>
    </row>
    <row r="232" spans="1:28" ht="15.75" hidden="1" customHeight="1" x14ac:dyDescent="0.3">
      <c r="A232" s="4">
        <v>43531</v>
      </c>
      <c r="B232" s="2">
        <v>1391.05</v>
      </c>
      <c r="C232" s="2">
        <v>-23486.32</v>
      </c>
      <c r="D232" s="2" t="s">
        <v>55</v>
      </c>
      <c r="F232" s="4">
        <v>43726</v>
      </c>
      <c r="G232" s="2">
        <v>2822.3</v>
      </c>
      <c r="H232" s="2">
        <v>2355.85</v>
      </c>
      <c r="I232" s="2" t="s">
        <v>53</v>
      </c>
      <c r="K232" s="4">
        <v>43732</v>
      </c>
      <c r="L232" s="2">
        <v>1258.95</v>
      </c>
      <c r="M232" s="2">
        <v>-9525.98</v>
      </c>
      <c r="N232" s="2" t="s">
        <v>55</v>
      </c>
      <c r="P232" s="4">
        <v>43730</v>
      </c>
      <c r="Q232" s="2">
        <v>24.48</v>
      </c>
      <c r="R232" s="2">
        <v>564.29999999999995</v>
      </c>
      <c r="S232" s="2" t="s">
        <v>52</v>
      </c>
      <c r="U232" s="4">
        <v>43733</v>
      </c>
      <c r="V232" s="2">
        <v>1631.73</v>
      </c>
      <c r="W232" s="2">
        <v>-106169.74</v>
      </c>
      <c r="X232" s="2" t="s">
        <v>54</v>
      </c>
      <c r="Z232" s="12">
        <v>43723</v>
      </c>
      <c r="AA232" s="10">
        <v>556.83000000000004</v>
      </c>
      <c r="AB232" s="10">
        <v>36823.78</v>
      </c>
    </row>
    <row r="233" spans="1:28" ht="15.75" customHeight="1" thickBot="1" x14ac:dyDescent="0.35">
      <c r="A233" s="4">
        <v>43531</v>
      </c>
      <c r="B233" s="2">
        <v>190.08</v>
      </c>
      <c r="C233" s="2">
        <v>-2700.32</v>
      </c>
      <c r="D233" s="2" t="s">
        <v>54</v>
      </c>
      <c r="F233" s="4">
        <v>43727</v>
      </c>
      <c r="G233" s="2">
        <v>3064.96</v>
      </c>
      <c r="H233" s="2">
        <v>1988.41</v>
      </c>
      <c r="I233" s="2" t="s">
        <v>53</v>
      </c>
      <c r="K233" s="4">
        <v>43733</v>
      </c>
      <c r="L233" s="2">
        <v>1283.73</v>
      </c>
      <c r="M233" s="2">
        <v>-54138.71</v>
      </c>
      <c r="N233" s="2" t="s">
        <v>55</v>
      </c>
      <c r="P233" s="4">
        <v>43731</v>
      </c>
      <c r="Q233" s="2">
        <v>337.91</v>
      </c>
      <c r="R233" s="2">
        <v>3800.72</v>
      </c>
      <c r="S233" s="2" t="s">
        <v>52</v>
      </c>
      <c r="U233" s="4">
        <v>43734</v>
      </c>
      <c r="V233" s="2">
        <v>1433.63</v>
      </c>
      <c r="W233" s="2">
        <v>30194.3</v>
      </c>
      <c r="X233" s="2" t="s">
        <v>54</v>
      </c>
      <c r="Z233" s="12">
        <v>43724</v>
      </c>
      <c r="AA233" s="10">
        <v>7523.03</v>
      </c>
      <c r="AB233" s="10">
        <v>35167.35</v>
      </c>
    </row>
    <row r="234" spans="1:28" ht="15.75" hidden="1" customHeight="1" x14ac:dyDescent="0.3">
      <c r="A234" s="4">
        <v>43531</v>
      </c>
      <c r="B234" s="2">
        <v>2853.16</v>
      </c>
      <c r="C234" s="2">
        <v>-349625.89</v>
      </c>
      <c r="D234" s="2" t="s">
        <v>53</v>
      </c>
      <c r="F234" s="4">
        <v>43728</v>
      </c>
      <c r="G234" s="2">
        <v>3549.47</v>
      </c>
      <c r="H234" s="2">
        <v>-9163.66</v>
      </c>
      <c r="I234" s="2" t="s">
        <v>53</v>
      </c>
      <c r="K234" s="4">
        <v>43734</v>
      </c>
      <c r="L234" s="2">
        <v>1649.12</v>
      </c>
      <c r="M234" s="2">
        <v>-38192.300000000003</v>
      </c>
      <c r="N234" s="2" t="s">
        <v>55</v>
      </c>
      <c r="P234" s="4">
        <v>43732</v>
      </c>
      <c r="Q234" s="2">
        <v>505.05</v>
      </c>
      <c r="R234" s="2">
        <v>11585.23</v>
      </c>
      <c r="S234" s="2" t="s">
        <v>52</v>
      </c>
      <c r="U234" s="4">
        <v>43735</v>
      </c>
      <c r="V234" s="2">
        <v>1711.58</v>
      </c>
      <c r="W234" s="2">
        <v>-87805.54</v>
      </c>
      <c r="X234" s="2" t="s">
        <v>54</v>
      </c>
      <c r="Z234" s="12">
        <v>43725</v>
      </c>
      <c r="AA234" s="10">
        <v>8500.52</v>
      </c>
      <c r="AB234" s="10">
        <v>-83163.72</v>
      </c>
    </row>
    <row r="235" spans="1:28" ht="15.75" hidden="1" customHeight="1" x14ac:dyDescent="0.3">
      <c r="A235" s="4">
        <v>43532</v>
      </c>
      <c r="B235" s="2">
        <v>234.18</v>
      </c>
      <c r="C235" s="2">
        <v>-1385.82</v>
      </c>
      <c r="D235" s="2" t="s">
        <v>52</v>
      </c>
      <c r="F235" s="4">
        <v>43730</v>
      </c>
      <c r="G235" s="2">
        <v>21.63</v>
      </c>
      <c r="H235" s="2">
        <v>-750.23</v>
      </c>
      <c r="I235" s="2" t="s">
        <v>53</v>
      </c>
      <c r="K235" s="4">
        <v>43735</v>
      </c>
      <c r="L235" s="2">
        <v>1445.18</v>
      </c>
      <c r="M235" s="2">
        <v>-14583.98</v>
      </c>
      <c r="N235" s="2" t="s">
        <v>55</v>
      </c>
      <c r="P235" s="4">
        <v>43733</v>
      </c>
      <c r="Q235" s="2">
        <v>456.81</v>
      </c>
      <c r="R235" s="2">
        <v>-10552.41</v>
      </c>
      <c r="S235" s="2" t="s">
        <v>52</v>
      </c>
      <c r="U235" s="4">
        <v>43737</v>
      </c>
      <c r="V235" s="2">
        <v>71.77</v>
      </c>
      <c r="W235" s="2">
        <v>2216.21</v>
      </c>
      <c r="X235" s="2" t="s">
        <v>54</v>
      </c>
      <c r="Z235" s="12">
        <v>43726</v>
      </c>
      <c r="AA235" s="10">
        <v>9047.7999999999993</v>
      </c>
      <c r="AB235" s="10">
        <v>-65747.22</v>
      </c>
    </row>
    <row r="236" spans="1:28" ht="15.75" customHeight="1" thickBot="1" x14ac:dyDescent="0.35">
      <c r="A236" s="4">
        <v>43532</v>
      </c>
      <c r="B236" s="2">
        <v>236.93</v>
      </c>
      <c r="C236" s="2">
        <v>-8794.41</v>
      </c>
      <c r="D236" s="2" t="s">
        <v>54</v>
      </c>
      <c r="F236" s="4">
        <v>43731</v>
      </c>
      <c r="G236" s="2">
        <v>3111</v>
      </c>
      <c r="H236" s="2">
        <v>-25040.959999999999</v>
      </c>
      <c r="I236" s="2" t="s">
        <v>53</v>
      </c>
      <c r="K236" s="4">
        <v>43737</v>
      </c>
      <c r="L236" s="2">
        <v>13.83</v>
      </c>
      <c r="M236" s="2">
        <v>-415.56</v>
      </c>
      <c r="N236" s="2" t="s">
        <v>55</v>
      </c>
      <c r="P236" s="4">
        <v>43734</v>
      </c>
      <c r="Q236" s="2">
        <v>423.61</v>
      </c>
      <c r="R236" s="2">
        <v>-9156.82</v>
      </c>
      <c r="S236" s="2" t="s">
        <v>52</v>
      </c>
      <c r="U236" s="4">
        <v>43738</v>
      </c>
      <c r="V236" s="2">
        <v>1980.93</v>
      </c>
      <c r="W236" s="2">
        <v>-466824.89</v>
      </c>
      <c r="X236" s="2" t="s">
        <v>54</v>
      </c>
      <c r="Z236" s="12">
        <v>43727</v>
      </c>
      <c r="AA236" s="10">
        <v>8976.7199999999993</v>
      </c>
      <c r="AB236" s="10">
        <v>-61083.1</v>
      </c>
    </row>
    <row r="237" spans="1:28" ht="15.75" hidden="1" customHeight="1" x14ac:dyDescent="0.3">
      <c r="A237" s="4">
        <v>43532</v>
      </c>
      <c r="B237" s="2">
        <v>1734.5</v>
      </c>
      <c r="C237" s="2">
        <v>-5507.6</v>
      </c>
      <c r="D237" s="2" t="s">
        <v>53</v>
      </c>
      <c r="F237" s="4">
        <v>43732</v>
      </c>
      <c r="G237" s="2">
        <v>3621.64</v>
      </c>
      <c r="H237" s="2">
        <v>-2053.2800000000002</v>
      </c>
      <c r="I237" s="2" t="s">
        <v>53</v>
      </c>
      <c r="K237" s="4">
        <v>43738</v>
      </c>
      <c r="L237" s="2">
        <v>1407.4</v>
      </c>
      <c r="M237" s="2">
        <v>5960</v>
      </c>
      <c r="N237" s="2" t="s">
        <v>55</v>
      </c>
      <c r="P237" s="4">
        <v>43735</v>
      </c>
      <c r="Q237" s="2">
        <v>474.13</v>
      </c>
      <c r="R237" s="2">
        <v>-12550.56</v>
      </c>
      <c r="S237" s="2" t="s">
        <v>52</v>
      </c>
      <c r="U237" s="4">
        <v>43739</v>
      </c>
      <c r="V237" s="2">
        <v>1744.74</v>
      </c>
      <c r="W237" s="2">
        <v>-106781.01</v>
      </c>
      <c r="X237" s="2" t="s">
        <v>54</v>
      </c>
      <c r="Z237" s="12">
        <v>43728</v>
      </c>
      <c r="AA237" s="10">
        <v>8898.5400000000009</v>
      </c>
      <c r="AB237" s="10">
        <v>-207973.31</v>
      </c>
    </row>
    <row r="238" spans="1:28" ht="15.75" hidden="1" customHeight="1" x14ac:dyDescent="0.3">
      <c r="A238" s="4">
        <v>43532</v>
      </c>
      <c r="B238" s="2">
        <v>1105.3800000000001</v>
      </c>
      <c r="C238" s="2">
        <v>-13487.9</v>
      </c>
      <c r="D238" s="2" t="s">
        <v>55</v>
      </c>
      <c r="F238" s="4">
        <v>43733</v>
      </c>
      <c r="G238" s="2">
        <v>3996.91</v>
      </c>
      <c r="H238" s="2">
        <v>-82214.66</v>
      </c>
      <c r="I238" s="2" t="s">
        <v>53</v>
      </c>
      <c r="K238" s="4">
        <v>43739</v>
      </c>
      <c r="L238" s="2">
        <v>1756.59</v>
      </c>
      <c r="M238" s="2">
        <v>39486.32</v>
      </c>
      <c r="N238" s="2" t="s">
        <v>55</v>
      </c>
      <c r="P238" s="4">
        <v>43737</v>
      </c>
      <c r="Q238" s="2">
        <v>18.68</v>
      </c>
      <c r="R238" s="2">
        <v>511.74</v>
      </c>
      <c r="S238" s="2" t="s">
        <v>52</v>
      </c>
      <c r="U238" s="4">
        <v>43740</v>
      </c>
      <c r="V238" s="2">
        <v>1531.04</v>
      </c>
      <c r="W238" s="2">
        <v>-142953.49</v>
      </c>
      <c r="X238" s="2" t="s">
        <v>54</v>
      </c>
      <c r="Z238" s="12">
        <v>43730</v>
      </c>
      <c r="AA238" s="10">
        <v>212.68</v>
      </c>
      <c r="AB238" s="10">
        <v>3047.7</v>
      </c>
    </row>
    <row r="239" spans="1:28" ht="15.75" customHeight="1" thickBot="1" x14ac:dyDescent="0.35">
      <c r="A239" s="4">
        <v>43533</v>
      </c>
      <c r="B239" s="2">
        <v>0.01</v>
      </c>
      <c r="C239" s="2">
        <v>-0.92</v>
      </c>
      <c r="D239" s="2" t="s">
        <v>54</v>
      </c>
      <c r="F239" s="4">
        <v>43734</v>
      </c>
      <c r="G239" s="2">
        <v>5247.19</v>
      </c>
      <c r="H239" s="2">
        <v>-62431.59</v>
      </c>
      <c r="I239" s="2" t="s">
        <v>53</v>
      </c>
      <c r="K239" s="4">
        <v>43740</v>
      </c>
      <c r="L239" s="2">
        <v>1228.72</v>
      </c>
      <c r="M239" s="2">
        <v>19609.580000000002</v>
      </c>
      <c r="N239" s="2" t="s">
        <v>55</v>
      </c>
      <c r="P239" s="4">
        <v>43738</v>
      </c>
      <c r="Q239" s="2">
        <v>379</v>
      </c>
      <c r="R239" s="2">
        <v>-11369.58</v>
      </c>
      <c r="S239" s="2" t="s">
        <v>52</v>
      </c>
      <c r="U239" s="4">
        <v>43741</v>
      </c>
      <c r="V239" s="2">
        <v>1362.62</v>
      </c>
      <c r="W239" s="2">
        <v>-38845.730000000003</v>
      </c>
      <c r="X239" s="2" t="s">
        <v>54</v>
      </c>
      <c r="Z239" s="12">
        <v>43731</v>
      </c>
      <c r="AA239" s="10">
        <v>7880.86</v>
      </c>
      <c r="AB239" s="10">
        <v>-25228.59</v>
      </c>
    </row>
    <row r="240" spans="1:28" ht="15.75" hidden="1" customHeight="1" x14ac:dyDescent="0.3">
      <c r="A240" s="4">
        <v>43533</v>
      </c>
      <c r="B240" s="2">
        <v>0.02</v>
      </c>
      <c r="C240" s="2">
        <v>-11.85</v>
      </c>
      <c r="D240" s="2" t="s">
        <v>52</v>
      </c>
      <c r="F240" s="4">
        <v>43735</v>
      </c>
      <c r="G240" s="2">
        <v>3063.23</v>
      </c>
      <c r="H240" s="2">
        <v>-29034.79</v>
      </c>
      <c r="I240" s="2" t="s">
        <v>53</v>
      </c>
      <c r="K240" s="4">
        <v>43741</v>
      </c>
      <c r="L240" s="2">
        <v>1959.68</v>
      </c>
      <c r="M240" s="2">
        <v>-37111.67</v>
      </c>
      <c r="N240" s="2" t="s">
        <v>55</v>
      </c>
      <c r="P240" s="4">
        <v>43739</v>
      </c>
      <c r="Q240" s="2">
        <v>591.21</v>
      </c>
      <c r="R240" s="2">
        <v>-22253.7</v>
      </c>
      <c r="S240" s="2" t="s">
        <v>52</v>
      </c>
      <c r="U240" s="4">
        <v>43742</v>
      </c>
      <c r="V240" s="2">
        <v>1305.76</v>
      </c>
      <c r="W240" s="2">
        <v>-58332.02</v>
      </c>
      <c r="X240" s="2" t="s">
        <v>54</v>
      </c>
      <c r="Z240" s="12">
        <v>43732</v>
      </c>
      <c r="AA240" s="10">
        <v>9783.2199999999993</v>
      </c>
      <c r="AB240" s="10">
        <v>-91704.02</v>
      </c>
    </row>
    <row r="241" spans="1:28" ht="15.75" hidden="1" customHeight="1" x14ac:dyDescent="0.3">
      <c r="A241" s="4">
        <v>43533</v>
      </c>
      <c r="B241" s="2">
        <v>0.15</v>
      </c>
      <c r="C241" s="2">
        <v>-183.55</v>
      </c>
      <c r="D241" s="2" t="s">
        <v>53</v>
      </c>
      <c r="F241" s="4">
        <v>43737</v>
      </c>
      <c r="G241" s="2">
        <v>29.09</v>
      </c>
      <c r="H241" s="2">
        <v>-453.58</v>
      </c>
      <c r="I241" s="2" t="s">
        <v>53</v>
      </c>
      <c r="K241" s="4">
        <v>43742</v>
      </c>
      <c r="L241" s="2">
        <v>1300.8399999999999</v>
      </c>
      <c r="M241" s="2">
        <v>22422.31</v>
      </c>
      <c r="N241" s="2" t="s">
        <v>55</v>
      </c>
      <c r="P241" s="4">
        <v>43740</v>
      </c>
      <c r="Q241" s="2">
        <v>518.16</v>
      </c>
      <c r="R241" s="2">
        <v>-12480.93</v>
      </c>
      <c r="S241" s="2" t="s">
        <v>52</v>
      </c>
      <c r="U241" s="4">
        <v>43744</v>
      </c>
      <c r="V241" s="2">
        <v>71.59</v>
      </c>
      <c r="W241" s="2">
        <v>-6056.05</v>
      </c>
      <c r="X241" s="2" t="s">
        <v>54</v>
      </c>
      <c r="Z241" s="12">
        <v>43733</v>
      </c>
      <c r="AA241" s="10">
        <v>10341.84</v>
      </c>
      <c r="AB241" s="10">
        <v>-379363.21</v>
      </c>
    </row>
    <row r="242" spans="1:28" ht="15.75" hidden="1" customHeight="1" x14ac:dyDescent="0.3">
      <c r="A242" s="4">
        <v>43534</v>
      </c>
      <c r="B242" s="2">
        <v>28.3</v>
      </c>
      <c r="C242" s="2">
        <v>-1188.49</v>
      </c>
      <c r="D242" s="2" t="s">
        <v>53</v>
      </c>
      <c r="F242" s="4">
        <v>43738</v>
      </c>
      <c r="G242" s="2">
        <v>2626.74</v>
      </c>
      <c r="H242" s="2">
        <v>-63957.06</v>
      </c>
      <c r="I242" s="2" t="s">
        <v>53</v>
      </c>
      <c r="K242" s="4">
        <v>43744</v>
      </c>
      <c r="L242" s="2">
        <v>34.22</v>
      </c>
      <c r="M242" s="2">
        <v>1411.02</v>
      </c>
      <c r="N242" s="2" t="s">
        <v>55</v>
      </c>
      <c r="P242" s="4">
        <v>43741</v>
      </c>
      <c r="Q242" s="2">
        <v>501.89</v>
      </c>
      <c r="R242" s="2">
        <v>-7463.95</v>
      </c>
      <c r="S242" s="2" t="s">
        <v>52</v>
      </c>
      <c r="U242" s="4">
        <v>43745</v>
      </c>
      <c r="V242" s="2">
        <v>1117.01</v>
      </c>
      <c r="W242" s="2">
        <v>-14966.13</v>
      </c>
      <c r="X242" s="2" t="s">
        <v>54</v>
      </c>
      <c r="Z242" s="12">
        <v>43734</v>
      </c>
      <c r="AA242" s="10">
        <v>11336.87</v>
      </c>
      <c r="AB242" s="10">
        <v>-19326.02</v>
      </c>
    </row>
    <row r="243" spans="1:28" ht="15.75" hidden="1" customHeight="1" x14ac:dyDescent="0.3">
      <c r="A243" s="4">
        <v>43534</v>
      </c>
      <c r="B243" s="2">
        <v>23.12</v>
      </c>
      <c r="C243" s="2">
        <v>-2636.21</v>
      </c>
      <c r="D243" s="2" t="s">
        <v>55</v>
      </c>
      <c r="F243" s="4">
        <v>43739</v>
      </c>
      <c r="G243" s="2">
        <v>2569.06</v>
      </c>
      <c r="H243" s="2">
        <v>-29078.59</v>
      </c>
      <c r="I243" s="2" t="s">
        <v>53</v>
      </c>
      <c r="K243" s="4">
        <v>43745</v>
      </c>
      <c r="L243" s="2">
        <v>1119.53</v>
      </c>
      <c r="M243" s="2">
        <v>17827.900000000001</v>
      </c>
      <c r="N243" s="2" t="s">
        <v>55</v>
      </c>
      <c r="P243" s="4">
        <v>43742</v>
      </c>
      <c r="Q243" s="2">
        <v>336.98</v>
      </c>
      <c r="R243" s="2">
        <v>1254.52</v>
      </c>
      <c r="S243" s="2" t="s">
        <v>52</v>
      </c>
      <c r="U243" s="4">
        <v>43746</v>
      </c>
      <c r="V243" s="2">
        <v>1482.15</v>
      </c>
      <c r="W243" s="2">
        <v>-63973.87</v>
      </c>
      <c r="X243" s="2" t="s">
        <v>54</v>
      </c>
      <c r="Z243" s="12">
        <v>43735</v>
      </c>
      <c r="AA243" s="10">
        <v>9503.18</v>
      </c>
      <c r="AB243" s="10">
        <v>-138666.66</v>
      </c>
    </row>
    <row r="244" spans="1:28" ht="15.75" customHeight="1" thickBot="1" x14ac:dyDescent="0.35">
      <c r="A244" s="4">
        <v>43534</v>
      </c>
      <c r="B244" s="2">
        <v>2.2200000000000002</v>
      </c>
      <c r="C244" s="2">
        <v>17.52</v>
      </c>
      <c r="D244" s="2" t="s">
        <v>54</v>
      </c>
      <c r="F244" s="4">
        <v>43740</v>
      </c>
      <c r="G244" s="2">
        <v>2515.71</v>
      </c>
      <c r="H244" s="2">
        <v>3171.29</v>
      </c>
      <c r="I244" s="2" t="s">
        <v>53</v>
      </c>
      <c r="K244" s="4">
        <v>43746</v>
      </c>
      <c r="L244" s="2">
        <v>1629.83</v>
      </c>
      <c r="M244" s="2">
        <v>-38032.370000000003</v>
      </c>
      <c r="N244" s="2" t="s">
        <v>55</v>
      </c>
      <c r="P244" s="4">
        <v>43744</v>
      </c>
      <c r="Q244" s="2">
        <v>33.67</v>
      </c>
      <c r="R244" s="2">
        <v>-300.69</v>
      </c>
      <c r="S244" s="2" t="s">
        <v>52</v>
      </c>
      <c r="U244" s="4">
        <v>43747</v>
      </c>
      <c r="V244" s="2">
        <v>1382.08</v>
      </c>
      <c r="W244" s="2">
        <v>-69842.100000000006</v>
      </c>
      <c r="X244" s="2" t="s">
        <v>54</v>
      </c>
      <c r="Z244" s="12">
        <v>43737</v>
      </c>
      <c r="AA244" s="10">
        <v>203.75</v>
      </c>
      <c r="AB244" s="10">
        <v>-1253.49</v>
      </c>
    </row>
    <row r="245" spans="1:28" ht="15.75" hidden="1" customHeight="1" x14ac:dyDescent="0.3">
      <c r="A245" s="4">
        <v>43534</v>
      </c>
      <c r="B245" s="2">
        <v>4.68</v>
      </c>
      <c r="C245" s="2">
        <v>276.01</v>
      </c>
      <c r="D245" s="2" t="s">
        <v>52</v>
      </c>
      <c r="F245" s="4">
        <v>43741</v>
      </c>
      <c r="G245" s="2">
        <v>3326.48</v>
      </c>
      <c r="H245" s="2">
        <v>30275.22</v>
      </c>
      <c r="I245" s="2" t="s">
        <v>53</v>
      </c>
      <c r="K245" s="4">
        <v>43747</v>
      </c>
      <c r="L245" s="2">
        <v>1221.33</v>
      </c>
      <c r="M245" s="2">
        <v>31284.98</v>
      </c>
      <c r="N245" s="2" t="s">
        <v>55</v>
      </c>
      <c r="P245" s="4">
        <v>43745</v>
      </c>
      <c r="Q245" s="2">
        <v>360.84</v>
      </c>
      <c r="R245" s="2">
        <v>-2229.2399999999998</v>
      </c>
      <c r="S245" s="2" t="s">
        <v>52</v>
      </c>
      <c r="U245" s="4">
        <v>43748</v>
      </c>
      <c r="V245" s="2">
        <v>1523.84</v>
      </c>
      <c r="W245" s="2">
        <v>38053.69</v>
      </c>
      <c r="X245" s="2" t="s">
        <v>54</v>
      </c>
      <c r="Z245" s="12">
        <v>43738</v>
      </c>
      <c r="AA245" s="10">
        <v>8851.6</v>
      </c>
      <c r="AB245" s="10">
        <v>-570970.01</v>
      </c>
    </row>
    <row r="246" spans="1:28" ht="15.75" hidden="1" customHeight="1" x14ac:dyDescent="0.3">
      <c r="A246" s="4">
        <v>43535</v>
      </c>
      <c r="B246" s="2">
        <v>161.58000000000001</v>
      </c>
      <c r="C246" s="2">
        <v>-2851.81</v>
      </c>
      <c r="D246" s="2" t="s">
        <v>52</v>
      </c>
      <c r="F246" s="4">
        <v>43742</v>
      </c>
      <c r="G246" s="2">
        <v>2776.82</v>
      </c>
      <c r="H246" s="2">
        <v>31072.46</v>
      </c>
      <c r="I246" s="2" t="s">
        <v>53</v>
      </c>
      <c r="K246" s="4">
        <v>43748</v>
      </c>
      <c r="L246" s="2">
        <v>2686.75</v>
      </c>
      <c r="M246" s="2">
        <v>-169272.34</v>
      </c>
      <c r="N246" s="2" t="s">
        <v>55</v>
      </c>
      <c r="P246" s="4">
        <v>43746</v>
      </c>
      <c r="Q246" s="2">
        <v>581.69000000000005</v>
      </c>
      <c r="R246" s="2">
        <v>4035.13</v>
      </c>
      <c r="S246" s="2" t="s">
        <v>52</v>
      </c>
      <c r="U246" s="4">
        <v>43749</v>
      </c>
      <c r="V246" s="2">
        <v>1323.44</v>
      </c>
      <c r="W246" s="2">
        <v>-31189.55</v>
      </c>
      <c r="X246" s="2" t="s">
        <v>54</v>
      </c>
      <c r="Z246" s="12">
        <v>43739</v>
      </c>
      <c r="AA246" s="10">
        <v>10743.92</v>
      </c>
      <c r="AB246" s="10">
        <v>-407142.2</v>
      </c>
    </row>
    <row r="247" spans="1:28" ht="15.75" hidden="1" customHeight="1" x14ac:dyDescent="0.3">
      <c r="A247" s="4">
        <v>43535</v>
      </c>
      <c r="B247" s="2">
        <v>1588.72</v>
      </c>
      <c r="C247" s="2">
        <v>-1983.8</v>
      </c>
      <c r="D247" s="2" t="s">
        <v>53</v>
      </c>
      <c r="F247" s="4">
        <v>43744</v>
      </c>
      <c r="G247" s="2">
        <v>29.21</v>
      </c>
      <c r="H247" s="2">
        <v>-500.13</v>
      </c>
      <c r="I247" s="2" t="s">
        <v>53</v>
      </c>
      <c r="K247" s="4">
        <v>43749</v>
      </c>
      <c r="L247" s="2">
        <v>2573.1799999999998</v>
      </c>
      <c r="M247" s="2">
        <v>-297396.59999999998</v>
      </c>
      <c r="N247" s="2" t="s">
        <v>55</v>
      </c>
      <c r="P247" s="4">
        <v>43747</v>
      </c>
      <c r="Q247" s="2">
        <v>529.91999999999996</v>
      </c>
      <c r="R247" s="2">
        <v>18366.66</v>
      </c>
      <c r="S247" s="2" t="s">
        <v>52</v>
      </c>
      <c r="U247" s="4">
        <v>43751</v>
      </c>
      <c r="V247" s="2">
        <v>26.71</v>
      </c>
      <c r="W247" s="2">
        <v>-500.64</v>
      </c>
      <c r="X247" s="2" t="s">
        <v>54</v>
      </c>
      <c r="Z247" s="12">
        <v>43740</v>
      </c>
      <c r="AA247" s="10">
        <v>9028.4500000000007</v>
      </c>
      <c r="AB247" s="10">
        <v>-121506.7</v>
      </c>
    </row>
    <row r="248" spans="1:28" ht="15.75" customHeight="1" thickBot="1" x14ac:dyDescent="0.35">
      <c r="A248" s="4">
        <v>43535</v>
      </c>
      <c r="B248" s="2">
        <v>160.99</v>
      </c>
      <c r="C248" s="2">
        <v>-9053.51</v>
      </c>
      <c r="D248" s="2" t="s">
        <v>54</v>
      </c>
      <c r="F248" s="4">
        <v>43745</v>
      </c>
      <c r="G248" s="2">
        <v>4055.5</v>
      </c>
      <c r="H248" s="2">
        <v>9345.64</v>
      </c>
      <c r="I248" s="2" t="s">
        <v>53</v>
      </c>
      <c r="K248" s="4">
        <v>43751</v>
      </c>
      <c r="L248" s="2">
        <v>99.01</v>
      </c>
      <c r="M248" s="2">
        <v>309.08999999999997</v>
      </c>
      <c r="N248" s="2" t="s">
        <v>55</v>
      </c>
      <c r="P248" s="4">
        <v>43748</v>
      </c>
      <c r="Q248" s="2">
        <v>542.01</v>
      </c>
      <c r="R248" s="2">
        <v>-7609.32</v>
      </c>
      <c r="S248" s="2" t="s">
        <v>52</v>
      </c>
      <c r="U248" s="4">
        <v>43752</v>
      </c>
      <c r="V248" s="2">
        <v>717.39</v>
      </c>
      <c r="W248" s="2">
        <v>-4806.2299999999996</v>
      </c>
      <c r="X248" s="2" t="s">
        <v>54</v>
      </c>
      <c r="Z248" s="12">
        <v>43741</v>
      </c>
      <c r="AA248" s="10">
        <v>10318.34</v>
      </c>
      <c r="AB248" s="10">
        <v>-75894.48</v>
      </c>
    </row>
    <row r="249" spans="1:28" ht="15.75" hidden="1" customHeight="1" x14ac:dyDescent="0.3">
      <c r="A249" s="4">
        <v>43535</v>
      </c>
      <c r="B249" s="2">
        <v>1612.59</v>
      </c>
      <c r="C249" s="2">
        <v>-60606.14</v>
      </c>
      <c r="D249" s="2" t="s">
        <v>55</v>
      </c>
      <c r="F249" s="4">
        <v>43746</v>
      </c>
      <c r="G249" s="2">
        <v>3220.89</v>
      </c>
      <c r="H249" s="2">
        <v>9214.9599999999991</v>
      </c>
      <c r="I249" s="2" t="s">
        <v>53</v>
      </c>
      <c r="K249" s="4">
        <v>43752</v>
      </c>
      <c r="L249" s="2">
        <v>1964.87</v>
      </c>
      <c r="M249" s="2">
        <v>12495.7</v>
      </c>
      <c r="N249" s="2" t="s">
        <v>55</v>
      </c>
      <c r="P249" s="4">
        <v>43749</v>
      </c>
      <c r="Q249" s="2">
        <v>540.38</v>
      </c>
      <c r="R249" s="2">
        <v>-35224.28</v>
      </c>
      <c r="S249" s="2" t="s">
        <v>52</v>
      </c>
      <c r="U249" s="4">
        <v>43753</v>
      </c>
      <c r="V249" s="2">
        <v>1143.5999999999999</v>
      </c>
      <c r="W249" s="2">
        <v>13073.83</v>
      </c>
      <c r="X249" s="2" t="s">
        <v>54</v>
      </c>
      <c r="Z249" s="12">
        <v>43742</v>
      </c>
      <c r="AA249" s="10">
        <v>8444.5400000000009</v>
      </c>
      <c r="AB249" s="10">
        <v>28527.8</v>
      </c>
    </row>
    <row r="250" spans="1:28" ht="15.75" customHeight="1" thickBot="1" x14ac:dyDescent="0.35">
      <c r="A250" s="4">
        <v>43536</v>
      </c>
      <c r="B250" s="2">
        <v>174.19</v>
      </c>
      <c r="C250" s="2">
        <v>6565.36</v>
      </c>
      <c r="D250" s="2" t="s">
        <v>54</v>
      </c>
      <c r="F250" s="4">
        <v>43747</v>
      </c>
      <c r="G250" s="2">
        <v>2325.5100000000002</v>
      </c>
      <c r="H250" s="2">
        <v>20787</v>
      </c>
      <c r="I250" s="2" t="s">
        <v>53</v>
      </c>
      <c r="K250" s="4">
        <v>43753</v>
      </c>
      <c r="L250" s="2">
        <v>2795.11</v>
      </c>
      <c r="M250" s="2">
        <v>1418.4</v>
      </c>
      <c r="N250" s="2" t="s">
        <v>55</v>
      </c>
      <c r="P250" s="4">
        <v>43751</v>
      </c>
      <c r="Q250" s="2">
        <v>28.31</v>
      </c>
      <c r="R250" s="2">
        <v>-744.16</v>
      </c>
      <c r="S250" s="2" t="s">
        <v>52</v>
      </c>
      <c r="U250" s="4">
        <v>43754</v>
      </c>
      <c r="V250" s="2">
        <v>1166.93</v>
      </c>
      <c r="W250" s="2">
        <v>43346.2</v>
      </c>
      <c r="X250" s="2" t="s">
        <v>54</v>
      </c>
      <c r="Z250" s="12">
        <v>43744</v>
      </c>
      <c r="AA250" s="10">
        <v>293.22000000000003</v>
      </c>
      <c r="AB250" s="10">
        <v>-8629.2000000000007</v>
      </c>
    </row>
    <row r="251" spans="1:28" ht="15.75" hidden="1" customHeight="1" x14ac:dyDescent="0.3">
      <c r="A251" s="4">
        <v>43536</v>
      </c>
      <c r="B251" s="2">
        <v>1799.19</v>
      </c>
      <c r="C251" s="2">
        <v>13978.32</v>
      </c>
      <c r="D251" s="2" t="s">
        <v>53</v>
      </c>
      <c r="F251" s="4">
        <v>43748</v>
      </c>
      <c r="G251" s="2">
        <v>3036.88</v>
      </c>
      <c r="H251" s="2">
        <v>-31949.5</v>
      </c>
      <c r="I251" s="2" t="s">
        <v>53</v>
      </c>
      <c r="K251" s="4">
        <v>43754</v>
      </c>
      <c r="L251" s="2">
        <v>3224.82</v>
      </c>
      <c r="M251" s="2">
        <v>110081.65</v>
      </c>
      <c r="N251" s="2" t="s">
        <v>55</v>
      </c>
      <c r="P251" s="4">
        <v>43752</v>
      </c>
      <c r="Q251" s="2">
        <v>326.5</v>
      </c>
      <c r="R251" s="2">
        <v>2289.09</v>
      </c>
      <c r="S251" s="2" t="s">
        <v>52</v>
      </c>
      <c r="U251" s="4">
        <v>43755</v>
      </c>
      <c r="V251" s="2">
        <v>1157.5899999999999</v>
      </c>
      <c r="W251" s="2">
        <v>70741.960000000006</v>
      </c>
      <c r="X251" s="2" t="s">
        <v>54</v>
      </c>
      <c r="Z251" s="12">
        <v>43745</v>
      </c>
      <c r="AA251" s="10">
        <v>9207.7099999999991</v>
      </c>
      <c r="AB251" s="10">
        <v>60297.47</v>
      </c>
    </row>
    <row r="252" spans="1:28" ht="15.75" hidden="1" customHeight="1" x14ac:dyDescent="0.3">
      <c r="A252" s="4">
        <v>43536</v>
      </c>
      <c r="B252" s="2">
        <v>129.09</v>
      </c>
      <c r="C252" s="2">
        <v>417.94</v>
      </c>
      <c r="D252" s="2" t="s">
        <v>52</v>
      </c>
      <c r="F252" s="4">
        <v>43749</v>
      </c>
      <c r="G252" s="2">
        <v>2801.1</v>
      </c>
      <c r="H252" s="2">
        <v>-22986.22</v>
      </c>
      <c r="I252" s="2" t="s">
        <v>53</v>
      </c>
      <c r="K252" s="4">
        <v>43755</v>
      </c>
      <c r="L252" s="2">
        <v>3519.62</v>
      </c>
      <c r="M252" s="2">
        <v>-81920.460000000006</v>
      </c>
      <c r="N252" s="2" t="s">
        <v>55</v>
      </c>
      <c r="P252" s="4">
        <v>43753</v>
      </c>
      <c r="Q252" s="2">
        <v>467.83</v>
      </c>
      <c r="R252" s="2">
        <v>-31542.799999999999</v>
      </c>
      <c r="S252" s="2" t="s">
        <v>52</v>
      </c>
      <c r="U252" s="4">
        <v>43756</v>
      </c>
      <c r="V252" s="2">
        <v>758.94</v>
      </c>
      <c r="W252" s="2">
        <v>-3496.27</v>
      </c>
      <c r="X252" s="2" t="s">
        <v>54</v>
      </c>
      <c r="Z252" s="12">
        <v>43746</v>
      </c>
      <c r="AA252" s="10">
        <v>10417.719999999999</v>
      </c>
      <c r="AB252" s="10">
        <v>-88118.07</v>
      </c>
    </row>
    <row r="253" spans="1:28" ht="15.75" hidden="1" customHeight="1" x14ac:dyDescent="0.3">
      <c r="A253" s="4">
        <v>43536</v>
      </c>
      <c r="B253" s="2">
        <v>1870.85</v>
      </c>
      <c r="C253" s="2">
        <v>21379.96</v>
      </c>
      <c r="D253" s="2" t="s">
        <v>55</v>
      </c>
      <c r="F253" s="4">
        <v>43751</v>
      </c>
      <c r="G253" s="2">
        <v>69.89</v>
      </c>
      <c r="H253" s="2">
        <v>-2163.0500000000002</v>
      </c>
      <c r="I253" s="2" t="s">
        <v>53</v>
      </c>
      <c r="K253" s="4">
        <v>43756</v>
      </c>
      <c r="L253" s="2">
        <v>2122.4499999999998</v>
      </c>
      <c r="M253" s="2">
        <v>-140655.32</v>
      </c>
      <c r="N253" s="2" t="s">
        <v>55</v>
      </c>
      <c r="P253" s="4">
        <v>43754</v>
      </c>
      <c r="Q253" s="2">
        <v>419.09</v>
      </c>
      <c r="R253" s="2">
        <v>1946.85</v>
      </c>
      <c r="S253" s="2" t="s">
        <v>52</v>
      </c>
      <c r="U253" s="4">
        <v>43758</v>
      </c>
      <c r="V253" s="2">
        <v>12.5</v>
      </c>
      <c r="W253" s="2">
        <v>-1033.3699999999999</v>
      </c>
      <c r="X253" s="2" t="s">
        <v>54</v>
      </c>
      <c r="Z253" s="12">
        <v>43747</v>
      </c>
      <c r="AA253" s="10">
        <v>8515.77</v>
      </c>
      <c r="AB253" s="10">
        <v>59514.09</v>
      </c>
    </row>
    <row r="254" spans="1:28" ht="15.75" hidden="1" customHeight="1" x14ac:dyDescent="0.3">
      <c r="A254" s="4">
        <v>43537</v>
      </c>
      <c r="B254" s="2">
        <v>229.47</v>
      </c>
      <c r="C254" s="2">
        <v>-699.76</v>
      </c>
      <c r="D254" s="2" t="s">
        <v>52</v>
      </c>
      <c r="F254" s="4">
        <v>43752</v>
      </c>
      <c r="G254" s="2">
        <v>1722.73</v>
      </c>
      <c r="H254" s="2">
        <v>3589.95</v>
      </c>
      <c r="I254" s="2" t="s">
        <v>53</v>
      </c>
      <c r="K254" s="4">
        <v>43758</v>
      </c>
      <c r="L254" s="2">
        <v>117.09</v>
      </c>
      <c r="M254" s="2">
        <v>2529.3000000000002</v>
      </c>
      <c r="N254" s="2" t="s">
        <v>55</v>
      </c>
      <c r="P254" s="4">
        <v>43755</v>
      </c>
      <c r="Q254" s="2">
        <v>398.84</v>
      </c>
      <c r="R254" s="2">
        <v>-12962.47</v>
      </c>
      <c r="S254" s="2" t="s">
        <v>52</v>
      </c>
      <c r="U254" s="4">
        <v>43759</v>
      </c>
      <c r="V254" s="2">
        <v>889.72</v>
      </c>
      <c r="W254" s="2">
        <v>29159.46</v>
      </c>
      <c r="X254" s="2" t="s">
        <v>54</v>
      </c>
      <c r="Z254" s="12">
        <v>43748</v>
      </c>
      <c r="AA254" s="10">
        <v>12034.08</v>
      </c>
      <c r="AB254" s="10">
        <v>-310147.88</v>
      </c>
    </row>
    <row r="255" spans="1:28" ht="15.75" hidden="1" customHeight="1" x14ac:dyDescent="0.3">
      <c r="A255" s="4">
        <v>43537</v>
      </c>
      <c r="B255" s="2">
        <v>1462.93</v>
      </c>
      <c r="C255" s="2">
        <v>-95342.29</v>
      </c>
      <c r="D255" s="2" t="s">
        <v>55</v>
      </c>
      <c r="F255" s="4">
        <v>43753</v>
      </c>
      <c r="G255" s="2">
        <v>3116.46</v>
      </c>
      <c r="H255" s="2">
        <v>67156.98</v>
      </c>
      <c r="I255" s="2" t="s">
        <v>53</v>
      </c>
      <c r="K255" s="4">
        <v>43759</v>
      </c>
      <c r="L255" s="2">
        <v>2196.27</v>
      </c>
      <c r="M255" s="2">
        <v>-23244.43</v>
      </c>
      <c r="N255" s="2" t="s">
        <v>55</v>
      </c>
      <c r="P255" s="4">
        <v>43756</v>
      </c>
      <c r="Q255" s="2">
        <v>319.14999999999998</v>
      </c>
      <c r="R255" s="2">
        <v>3865.38</v>
      </c>
      <c r="S255" s="2" t="s">
        <v>52</v>
      </c>
      <c r="U255" s="4">
        <v>43760</v>
      </c>
      <c r="V255" s="2">
        <v>853.74</v>
      </c>
      <c r="W255" s="2">
        <v>24014.720000000001</v>
      </c>
      <c r="X255" s="2" t="s">
        <v>54</v>
      </c>
      <c r="Z255" s="12">
        <v>43749</v>
      </c>
      <c r="AA255" s="10">
        <v>10592.45</v>
      </c>
      <c r="AB255" s="10">
        <v>-906007.75</v>
      </c>
    </row>
    <row r="256" spans="1:28" ht="15.75" customHeight="1" thickBot="1" x14ac:dyDescent="0.35">
      <c r="A256" s="4">
        <v>43537</v>
      </c>
      <c r="B256" s="2">
        <v>161.33000000000001</v>
      </c>
      <c r="C256" s="2">
        <v>3345.35</v>
      </c>
      <c r="D256" s="2" t="s">
        <v>54</v>
      </c>
      <c r="F256" s="4">
        <v>43754</v>
      </c>
      <c r="G256" s="2">
        <v>2949.49</v>
      </c>
      <c r="H256" s="2">
        <v>533.54999999999995</v>
      </c>
      <c r="I256" s="2" t="s">
        <v>53</v>
      </c>
      <c r="K256" s="4">
        <v>43760</v>
      </c>
      <c r="L256" s="2">
        <v>2810.78</v>
      </c>
      <c r="M256" s="2">
        <v>-17076.23</v>
      </c>
      <c r="N256" s="2" t="s">
        <v>55</v>
      </c>
      <c r="P256" s="4">
        <v>43758</v>
      </c>
      <c r="Q256" s="2">
        <v>43.86</v>
      </c>
      <c r="R256" s="2">
        <v>-851.73</v>
      </c>
      <c r="S256" s="2" t="s">
        <v>52</v>
      </c>
      <c r="U256" s="4">
        <v>43761</v>
      </c>
      <c r="V256" s="2">
        <v>989.73</v>
      </c>
      <c r="W256" s="2">
        <v>14583.27</v>
      </c>
      <c r="X256" s="2" t="s">
        <v>54</v>
      </c>
      <c r="Z256" s="12">
        <v>43751</v>
      </c>
      <c r="AA256" s="10">
        <v>310.27999999999997</v>
      </c>
      <c r="AB256" s="10">
        <v>-15423.8</v>
      </c>
    </row>
    <row r="257" spans="1:28" ht="15.75" hidden="1" customHeight="1" x14ac:dyDescent="0.3">
      <c r="A257" s="4">
        <v>43537</v>
      </c>
      <c r="B257" s="2">
        <v>1638.45</v>
      </c>
      <c r="C257" s="2">
        <v>-9822.7900000000009</v>
      </c>
      <c r="D257" s="2" t="s">
        <v>53</v>
      </c>
      <c r="F257" s="4">
        <v>43755</v>
      </c>
      <c r="G257" s="2">
        <v>3107.88</v>
      </c>
      <c r="H257" s="2">
        <v>75671.69</v>
      </c>
      <c r="I257" s="2" t="s">
        <v>53</v>
      </c>
      <c r="K257" s="4">
        <v>43761</v>
      </c>
      <c r="L257" s="2">
        <v>2247.42</v>
      </c>
      <c r="M257" s="2">
        <v>-7457.77</v>
      </c>
      <c r="N257" s="2" t="s">
        <v>55</v>
      </c>
      <c r="P257" s="4">
        <v>43759</v>
      </c>
      <c r="Q257" s="2">
        <v>338.59</v>
      </c>
      <c r="R257" s="2">
        <v>-4416.5200000000004</v>
      </c>
      <c r="S257" s="2" t="s">
        <v>52</v>
      </c>
      <c r="U257" s="4">
        <v>43762</v>
      </c>
      <c r="V257" s="2">
        <v>1410.46</v>
      </c>
      <c r="W257" s="2">
        <v>-78056.84</v>
      </c>
      <c r="X257" s="2" t="s">
        <v>54</v>
      </c>
      <c r="Z257" s="12">
        <v>43752</v>
      </c>
      <c r="AA257" s="10">
        <v>7605.77</v>
      </c>
      <c r="AB257" s="10">
        <v>565.46</v>
      </c>
    </row>
    <row r="258" spans="1:28" ht="15.75" hidden="1" customHeight="1" x14ac:dyDescent="0.3">
      <c r="A258" s="4">
        <v>43538</v>
      </c>
      <c r="B258" s="2">
        <v>1659.86</v>
      </c>
      <c r="C258" s="2">
        <v>3557.84</v>
      </c>
      <c r="D258" s="2" t="s">
        <v>55</v>
      </c>
      <c r="F258" s="4">
        <v>43756</v>
      </c>
      <c r="G258" s="2">
        <v>2882.37</v>
      </c>
      <c r="H258" s="2">
        <v>18751.63</v>
      </c>
      <c r="I258" s="2" t="s">
        <v>53</v>
      </c>
      <c r="K258" s="4">
        <v>43762</v>
      </c>
      <c r="L258" s="2">
        <v>2278.77</v>
      </c>
      <c r="M258" s="2">
        <v>-36665.96</v>
      </c>
      <c r="N258" s="2" t="s">
        <v>55</v>
      </c>
      <c r="P258" s="4">
        <v>43760</v>
      </c>
      <c r="Q258" s="2">
        <v>408.39</v>
      </c>
      <c r="R258" s="2">
        <v>-4859.18</v>
      </c>
      <c r="S258" s="2" t="s">
        <v>52</v>
      </c>
      <c r="U258" s="4">
        <v>43763</v>
      </c>
      <c r="V258" s="2">
        <v>1556.12</v>
      </c>
      <c r="W258" s="2">
        <v>-208003.34</v>
      </c>
      <c r="X258" s="2" t="s">
        <v>54</v>
      </c>
      <c r="Z258" s="12">
        <v>43753</v>
      </c>
      <c r="AA258" s="10">
        <v>10799.36</v>
      </c>
      <c r="AB258" s="10">
        <v>-135885.49</v>
      </c>
    </row>
    <row r="259" spans="1:28" ht="15.75" hidden="1" customHeight="1" x14ac:dyDescent="0.3">
      <c r="A259" s="4">
        <v>43538</v>
      </c>
      <c r="B259" s="2">
        <v>1306.1300000000001</v>
      </c>
      <c r="C259" s="2">
        <v>8346.17</v>
      </c>
      <c r="D259" s="2" t="s">
        <v>53</v>
      </c>
      <c r="F259" s="4">
        <v>43758</v>
      </c>
      <c r="G259" s="2">
        <v>113.28</v>
      </c>
      <c r="H259" s="2">
        <v>-6932.72</v>
      </c>
      <c r="I259" s="2" t="s">
        <v>53</v>
      </c>
      <c r="K259" s="4">
        <v>43763</v>
      </c>
      <c r="L259" s="2">
        <v>1385.61</v>
      </c>
      <c r="M259" s="2">
        <v>-10285.950000000001</v>
      </c>
      <c r="N259" s="2" t="s">
        <v>55</v>
      </c>
      <c r="P259" s="4">
        <v>43761</v>
      </c>
      <c r="Q259" s="2">
        <v>397.85</v>
      </c>
      <c r="R259" s="2">
        <v>-2743.85</v>
      </c>
      <c r="S259" s="2" t="s">
        <v>52</v>
      </c>
      <c r="U259" s="4">
        <v>43765</v>
      </c>
      <c r="V259" s="2">
        <v>19.670000000000002</v>
      </c>
      <c r="W259" s="2">
        <v>-3807.54</v>
      </c>
      <c r="X259" s="2" t="s">
        <v>54</v>
      </c>
      <c r="Z259" s="12">
        <v>43754</v>
      </c>
      <c r="AA259" s="10">
        <v>10782.25</v>
      </c>
      <c r="AB259" s="10">
        <v>65287.51</v>
      </c>
    </row>
    <row r="260" spans="1:28" ht="15.75" customHeight="1" thickBot="1" x14ac:dyDescent="0.35">
      <c r="A260" s="4">
        <v>43538</v>
      </c>
      <c r="B260" s="2">
        <v>300.05</v>
      </c>
      <c r="C260" s="2">
        <v>7878.35</v>
      </c>
      <c r="D260" s="2" t="s">
        <v>54</v>
      </c>
      <c r="F260" s="4">
        <v>43759</v>
      </c>
      <c r="G260" s="2">
        <v>2334.48</v>
      </c>
      <c r="H260" s="2">
        <v>-39710.18</v>
      </c>
      <c r="I260" s="2" t="s">
        <v>53</v>
      </c>
      <c r="K260" s="4">
        <v>43765</v>
      </c>
      <c r="L260" s="2">
        <v>29.22</v>
      </c>
      <c r="M260" s="2">
        <v>-1643.92</v>
      </c>
      <c r="N260" s="2" t="s">
        <v>55</v>
      </c>
      <c r="P260" s="4">
        <v>43762</v>
      </c>
      <c r="Q260" s="2">
        <v>335.5</v>
      </c>
      <c r="R260" s="2">
        <v>346.76</v>
      </c>
      <c r="S260" s="2" t="s">
        <v>52</v>
      </c>
      <c r="U260" s="4">
        <v>43766</v>
      </c>
      <c r="V260" s="2">
        <v>1230.8499999999999</v>
      </c>
      <c r="W260" s="2">
        <v>27541.08</v>
      </c>
      <c r="X260" s="2" t="s">
        <v>54</v>
      </c>
      <c r="Z260" s="12">
        <v>43755</v>
      </c>
      <c r="AA260" s="10">
        <v>11747.25</v>
      </c>
      <c r="AB260" s="10">
        <v>98839.79</v>
      </c>
    </row>
    <row r="261" spans="1:28" ht="15.75" hidden="1" customHeight="1" x14ac:dyDescent="0.3">
      <c r="A261" s="4">
        <v>43538</v>
      </c>
      <c r="B261" s="2">
        <v>198.76</v>
      </c>
      <c r="C261" s="2">
        <v>-31.83</v>
      </c>
      <c r="D261" s="2" t="s">
        <v>52</v>
      </c>
      <c r="F261" s="4">
        <v>43760</v>
      </c>
      <c r="G261" s="2">
        <v>2162.35</v>
      </c>
      <c r="H261" s="2">
        <v>1416.24</v>
      </c>
      <c r="I261" s="2" t="s">
        <v>53</v>
      </c>
      <c r="K261" s="4">
        <v>43766</v>
      </c>
      <c r="L261" s="2">
        <v>1420.65</v>
      </c>
      <c r="M261" s="2">
        <v>29853.52</v>
      </c>
      <c r="N261" s="2" t="s">
        <v>55</v>
      </c>
      <c r="P261" s="4">
        <v>43763</v>
      </c>
      <c r="Q261" s="2">
        <v>331.71</v>
      </c>
      <c r="R261" s="2">
        <v>1491.54</v>
      </c>
      <c r="S261" s="2" t="s">
        <v>52</v>
      </c>
      <c r="U261" s="4">
        <v>43767</v>
      </c>
      <c r="V261" s="2">
        <v>1213.07</v>
      </c>
      <c r="W261" s="2">
        <v>5679.25</v>
      </c>
      <c r="X261" s="2" t="s">
        <v>54</v>
      </c>
      <c r="Z261" s="12">
        <v>43756</v>
      </c>
      <c r="AA261" s="10">
        <v>8159.38</v>
      </c>
      <c r="AB261" s="10">
        <v>-174217.89</v>
      </c>
    </row>
    <row r="262" spans="1:28" ht="15.75" hidden="1" customHeight="1" x14ac:dyDescent="0.3">
      <c r="A262" s="4">
        <v>43539</v>
      </c>
      <c r="B262" s="2">
        <v>201.9</v>
      </c>
      <c r="C262" s="2">
        <v>293.16000000000003</v>
      </c>
      <c r="D262" s="2" t="s">
        <v>52</v>
      </c>
      <c r="F262" s="4">
        <v>43761</v>
      </c>
      <c r="G262" s="2">
        <v>2057.09</v>
      </c>
      <c r="H262" s="2">
        <v>6098.59</v>
      </c>
      <c r="I262" s="2" t="s">
        <v>53</v>
      </c>
      <c r="K262" s="4">
        <v>43767</v>
      </c>
      <c r="L262" s="2">
        <v>2229.84</v>
      </c>
      <c r="M262" s="2">
        <v>22735.29</v>
      </c>
      <c r="N262" s="2" t="s">
        <v>55</v>
      </c>
      <c r="P262" s="4">
        <v>43765</v>
      </c>
      <c r="Q262" s="2">
        <v>19.309999999999999</v>
      </c>
      <c r="R262" s="2">
        <v>-130.19</v>
      </c>
      <c r="S262" s="2" t="s">
        <v>52</v>
      </c>
      <c r="U262" s="4">
        <v>43768</v>
      </c>
      <c r="V262" s="2">
        <v>1546.65</v>
      </c>
      <c r="W262" s="2">
        <v>63804.74</v>
      </c>
      <c r="X262" s="2" t="s">
        <v>54</v>
      </c>
      <c r="Z262" s="12">
        <v>43758</v>
      </c>
      <c r="AA262" s="10">
        <v>507.55</v>
      </c>
      <c r="AB262" s="10">
        <v>-164.82</v>
      </c>
    </row>
    <row r="263" spans="1:28" ht="15.75" hidden="1" customHeight="1" x14ac:dyDescent="0.3">
      <c r="A263" s="4">
        <v>43539</v>
      </c>
      <c r="B263" s="2">
        <v>1589.45</v>
      </c>
      <c r="C263" s="2">
        <v>-4900.6099999999997</v>
      </c>
      <c r="D263" s="2" t="s">
        <v>53</v>
      </c>
      <c r="F263" s="4">
        <v>43762</v>
      </c>
      <c r="G263" s="2">
        <v>3026.64</v>
      </c>
      <c r="H263" s="2">
        <v>-2310.85</v>
      </c>
      <c r="I263" s="2" t="s">
        <v>53</v>
      </c>
      <c r="K263" s="4">
        <v>43768</v>
      </c>
      <c r="L263" s="2">
        <v>1750.42</v>
      </c>
      <c r="M263" s="2">
        <v>18556.55</v>
      </c>
      <c r="N263" s="2" t="s">
        <v>55</v>
      </c>
      <c r="P263" s="4">
        <v>43766</v>
      </c>
      <c r="Q263" s="2">
        <v>292.64</v>
      </c>
      <c r="R263" s="2">
        <v>-8712.74</v>
      </c>
      <c r="S263" s="2" t="s">
        <v>52</v>
      </c>
      <c r="U263" s="4">
        <v>43769</v>
      </c>
      <c r="V263" s="2">
        <v>1322.18</v>
      </c>
      <c r="W263" s="2">
        <v>-67644.539999999994</v>
      </c>
      <c r="X263" s="2" t="s">
        <v>54</v>
      </c>
      <c r="Z263" s="12">
        <v>43759</v>
      </c>
      <c r="AA263" s="10">
        <v>8170.8</v>
      </c>
      <c r="AB263" s="10">
        <v>-100071.03</v>
      </c>
    </row>
    <row r="264" spans="1:28" ht="15.75" customHeight="1" thickBot="1" x14ac:dyDescent="0.35">
      <c r="A264" s="4">
        <v>43539</v>
      </c>
      <c r="B264" s="2">
        <v>239.56</v>
      </c>
      <c r="C264" s="2">
        <v>6429.63</v>
      </c>
      <c r="D264" s="2" t="s">
        <v>54</v>
      </c>
      <c r="F264" s="4">
        <v>43763</v>
      </c>
      <c r="G264" s="2">
        <v>2339.9299999999998</v>
      </c>
      <c r="H264" s="2">
        <v>-12888.55</v>
      </c>
      <c r="I264" s="2" t="s">
        <v>53</v>
      </c>
      <c r="K264" s="4">
        <v>43769</v>
      </c>
      <c r="L264" s="2">
        <v>1845.69</v>
      </c>
      <c r="M264" s="2">
        <v>-81903.44</v>
      </c>
      <c r="N264" s="2" t="s">
        <v>55</v>
      </c>
      <c r="P264" s="4">
        <v>43767</v>
      </c>
      <c r="Q264" s="2">
        <v>331.25</v>
      </c>
      <c r="R264" s="2">
        <v>-1346.07</v>
      </c>
      <c r="S264" s="2" t="s">
        <v>52</v>
      </c>
      <c r="U264" s="4">
        <v>43770</v>
      </c>
      <c r="V264" s="2">
        <v>1559.85</v>
      </c>
      <c r="W264" s="2">
        <v>-20272.34</v>
      </c>
      <c r="X264" s="2" t="s">
        <v>54</v>
      </c>
      <c r="Z264" s="12">
        <v>43760</v>
      </c>
      <c r="AA264" s="10">
        <v>9378.76</v>
      </c>
      <c r="AB264" s="10">
        <v>73001.83</v>
      </c>
    </row>
    <row r="265" spans="1:28" ht="15.75" hidden="1" customHeight="1" x14ac:dyDescent="0.3">
      <c r="A265" s="4">
        <v>43539</v>
      </c>
      <c r="B265" s="2">
        <v>1213.47</v>
      </c>
      <c r="C265" s="2">
        <v>10645.72</v>
      </c>
      <c r="D265" s="2" t="s">
        <v>55</v>
      </c>
      <c r="F265" s="4">
        <v>43765</v>
      </c>
      <c r="G265" s="2">
        <v>25.55</v>
      </c>
      <c r="H265" s="2">
        <v>-36.840000000000003</v>
      </c>
      <c r="I265" s="2" t="s">
        <v>53</v>
      </c>
      <c r="K265" s="4">
        <v>43770</v>
      </c>
      <c r="L265" s="2">
        <v>1793.91</v>
      </c>
      <c r="M265" s="2">
        <v>12800.89</v>
      </c>
      <c r="N265" s="2" t="s">
        <v>55</v>
      </c>
      <c r="P265" s="4">
        <v>43768</v>
      </c>
      <c r="Q265" s="2">
        <v>535.55999999999995</v>
      </c>
      <c r="R265" s="2">
        <v>-17554.28</v>
      </c>
      <c r="S265" s="2" t="s">
        <v>52</v>
      </c>
      <c r="U265" s="4">
        <v>43772</v>
      </c>
      <c r="V265" s="2">
        <v>11.59</v>
      </c>
      <c r="W265" s="2">
        <v>1034.52</v>
      </c>
      <c r="X265" s="2" t="s">
        <v>54</v>
      </c>
      <c r="Z265" s="12">
        <v>43761</v>
      </c>
      <c r="AA265" s="10">
        <v>7936.45</v>
      </c>
      <c r="AB265" s="10">
        <v>-17150.84</v>
      </c>
    </row>
    <row r="266" spans="1:28" ht="15.75" hidden="1" customHeight="1" x14ac:dyDescent="0.3">
      <c r="A266" s="4">
        <v>43540</v>
      </c>
      <c r="B266" s="2">
        <v>7.0000000000000007E-2</v>
      </c>
      <c r="C266" s="2">
        <v>-1.63</v>
      </c>
      <c r="D266" s="2" t="s">
        <v>53</v>
      </c>
      <c r="F266" s="4">
        <v>43766</v>
      </c>
      <c r="G266" s="2">
        <v>2048.65</v>
      </c>
      <c r="H266" s="2">
        <v>4773.5600000000004</v>
      </c>
      <c r="I266" s="2" t="s">
        <v>53</v>
      </c>
      <c r="K266" s="4">
        <v>43772</v>
      </c>
      <c r="L266" s="2">
        <v>21.24</v>
      </c>
      <c r="M266" s="2">
        <v>141.68</v>
      </c>
      <c r="N266" s="2" t="s">
        <v>55</v>
      </c>
      <c r="P266" s="4">
        <v>43769</v>
      </c>
      <c r="Q266" s="2">
        <v>558.58000000000004</v>
      </c>
      <c r="R266" s="2">
        <v>21750.06</v>
      </c>
      <c r="S266" s="2" t="s">
        <v>52</v>
      </c>
      <c r="U266" s="4">
        <v>43773</v>
      </c>
      <c r="V266" s="2">
        <v>1585.6</v>
      </c>
      <c r="W266" s="2">
        <v>57420.47</v>
      </c>
      <c r="X266" s="2" t="s">
        <v>54</v>
      </c>
      <c r="Z266" s="12">
        <v>43762</v>
      </c>
      <c r="AA266" s="10">
        <v>9671.1299999999992</v>
      </c>
      <c r="AB266" s="10">
        <v>-117250.44</v>
      </c>
    </row>
    <row r="267" spans="1:28" ht="15.75" hidden="1" customHeight="1" x14ac:dyDescent="0.3">
      <c r="A267" s="4">
        <v>43540</v>
      </c>
      <c r="B267" s="2">
        <v>0.02</v>
      </c>
      <c r="C267" s="2">
        <v>-0.99</v>
      </c>
      <c r="D267" s="2" t="s">
        <v>52</v>
      </c>
      <c r="F267" s="4">
        <v>43767</v>
      </c>
      <c r="G267" s="2">
        <v>2239.86</v>
      </c>
      <c r="H267" s="2">
        <v>701.54</v>
      </c>
      <c r="I267" s="2" t="s">
        <v>53</v>
      </c>
      <c r="K267" s="4">
        <v>43773</v>
      </c>
      <c r="L267" s="2">
        <v>1694.86</v>
      </c>
      <c r="M267" s="2">
        <v>6731.86</v>
      </c>
      <c r="N267" s="2" t="s">
        <v>55</v>
      </c>
      <c r="P267" s="4">
        <v>43770</v>
      </c>
      <c r="Q267" s="2">
        <v>352.22</v>
      </c>
      <c r="R267" s="2">
        <v>5530.97</v>
      </c>
      <c r="S267" s="2" t="s">
        <v>52</v>
      </c>
      <c r="U267" s="4">
        <v>43774</v>
      </c>
      <c r="V267" s="2">
        <v>2251.34</v>
      </c>
      <c r="W267" s="2">
        <v>-257955.08</v>
      </c>
      <c r="X267" s="2" t="s">
        <v>54</v>
      </c>
      <c r="Z267" s="12">
        <v>43763</v>
      </c>
      <c r="AA267" s="10">
        <v>7206.11</v>
      </c>
      <c r="AB267" s="10">
        <v>-263912.69</v>
      </c>
    </row>
    <row r="268" spans="1:28" ht="15.75" customHeight="1" thickBot="1" x14ac:dyDescent="0.35">
      <c r="A268" s="4">
        <v>43541</v>
      </c>
      <c r="B268" s="2">
        <v>2.4</v>
      </c>
      <c r="C268" s="2">
        <v>-120.03</v>
      </c>
      <c r="D268" s="2" t="s">
        <v>54</v>
      </c>
      <c r="F268" s="4">
        <v>43768</v>
      </c>
      <c r="G268" s="2">
        <v>3016.5</v>
      </c>
      <c r="H268" s="2">
        <v>-7671.58</v>
      </c>
      <c r="I268" s="2" t="s">
        <v>53</v>
      </c>
      <c r="K268" s="4">
        <v>43774</v>
      </c>
      <c r="L268" s="2">
        <v>1424.71</v>
      </c>
      <c r="M268" s="2">
        <v>19627.46</v>
      </c>
      <c r="N268" s="2" t="s">
        <v>55</v>
      </c>
      <c r="P268" s="4">
        <v>43772</v>
      </c>
      <c r="Q268" s="2">
        <v>2.59</v>
      </c>
      <c r="R268" s="2">
        <v>149.91</v>
      </c>
      <c r="S268" s="2" t="s">
        <v>52</v>
      </c>
      <c r="U268" s="4">
        <v>43775</v>
      </c>
      <c r="V268" s="2">
        <v>1166.01</v>
      </c>
      <c r="W268" s="2">
        <v>38122.65</v>
      </c>
      <c r="X268" s="2" t="s">
        <v>54</v>
      </c>
      <c r="Z268" s="12">
        <v>43765</v>
      </c>
      <c r="AA268" s="10">
        <v>130.77000000000001</v>
      </c>
      <c r="AB268" s="10">
        <v>-8033.5</v>
      </c>
    </row>
    <row r="269" spans="1:28" ht="15.75" hidden="1" customHeight="1" x14ac:dyDescent="0.3">
      <c r="A269" s="4">
        <v>43541</v>
      </c>
      <c r="B269" s="2">
        <v>4.4400000000000004</v>
      </c>
      <c r="C269" s="2">
        <v>90.83</v>
      </c>
      <c r="D269" s="2" t="s">
        <v>52</v>
      </c>
      <c r="F269" s="4">
        <v>43769</v>
      </c>
      <c r="G269" s="2">
        <v>3037.75</v>
      </c>
      <c r="H269" s="2">
        <v>2845.42</v>
      </c>
      <c r="I269" s="2" t="s">
        <v>53</v>
      </c>
      <c r="K269" s="4">
        <v>43775</v>
      </c>
      <c r="L269" s="2">
        <v>1230.81</v>
      </c>
      <c r="M269" s="2">
        <v>8856.4500000000007</v>
      </c>
      <c r="N269" s="2" t="s">
        <v>55</v>
      </c>
      <c r="P269" s="4">
        <v>43773</v>
      </c>
      <c r="Q269" s="2">
        <v>278.49</v>
      </c>
      <c r="R269" s="2">
        <v>-5628.98</v>
      </c>
      <c r="S269" s="2" t="s">
        <v>52</v>
      </c>
      <c r="U269" s="4">
        <v>43776</v>
      </c>
      <c r="V269" s="2">
        <v>2105.65</v>
      </c>
      <c r="W269" s="2">
        <v>-446509.83</v>
      </c>
      <c r="X269" s="2" t="s">
        <v>54</v>
      </c>
      <c r="Z269" s="12">
        <v>43766</v>
      </c>
      <c r="AA269" s="10">
        <v>6963.91</v>
      </c>
      <c r="AB269" s="10">
        <v>-10832.51</v>
      </c>
    </row>
    <row r="270" spans="1:28" ht="15.75" hidden="1" customHeight="1" x14ac:dyDescent="0.3">
      <c r="A270" s="4">
        <v>43541</v>
      </c>
      <c r="B270" s="2">
        <v>13.09</v>
      </c>
      <c r="C270" s="2">
        <v>-431.79</v>
      </c>
      <c r="D270" s="2" t="s">
        <v>55</v>
      </c>
      <c r="F270" s="4">
        <v>43770</v>
      </c>
      <c r="G270" s="2">
        <v>2691.01</v>
      </c>
      <c r="H270" s="2">
        <v>29043.62</v>
      </c>
      <c r="I270" s="2" t="s">
        <v>53</v>
      </c>
      <c r="K270" s="4">
        <v>43776</v>
      </c>
      <c r="L270" s="2">
        <v>1669.47</v>
      </c>
      <c r="M270" s="2">
        <v>-46498.15</v>
      </c>
      <c r="N270" s="2" t="s">
        <v>55</v>
      </c>
      <c r="P270" s="4">
        <v>43774</v>
      </c>
      <c r="Q270" s="2">
        <v>550.66999999999996</v>
      </c>
      <c r="R270" s="2">
        <v>-38695.15</v>
      </c>
      <c r="S270" s="2" t="s">
        <v>52</v>
      </c>
      <c r="U270" s="4">
        <v>43777</v>
      </c>
      <c r="V270" s="2">
        <v>1597.66</v>
      </c>
      <c r="W270" s="2">
        <v>-169168.06</v>
      </c>
      <c r="X270" s="2" t="s">
        <v>54</v>
      </c>
      <c r="Z270" s="12">
        <v>43767</v>
      </c>
      <c r="AA270" s="10">
        <v>8907.2999999999993</v>
      </c>
      <c r="AB270" s="10">
        <v>68921.17</v>
      </c>
    </row>
    <row r="271" spans="1:28" ht="15.75" hidden="1" customHeight="1" x14ac:dyDescent="0.3">
      <c r="A271" s="4">
        <v>43541</v>
      </c>
      <c r="B271" s="2">
        <v>18.88</v>
      </c>
      <c r="C271" s="2">
        <v>-258.07</v>
      </c>
      <c r="D271" s="2" t="s">
        <v>53</v>
      </c>
      <c r="F271" s="4">
        <v>43772</v>
      </c>
      <c r="G271" s="2">
        <v>16.04</v>
      </c>
      <c r="H271" s="2">
        <v>-477.62</v>
      </c>
      <c r="I271" s="2" t="s">
        <v>53</v>
      </c>
      <c r="K271" s="4">
        <v>43777</v>
      </c>
      <c r="L271" s="2">
        <v>1012.17</v>
      </c>
      <c r="M271" s="2">
        <v>-78114.429999999993</v>
      </c>
      <c r="N271" s="2" t="s">
        <v>55</v>
      </c>
      <c r="P271" s="4">
        <v>43775</v>
      </c>
      <c r="Q271" s="2">
        <v>512.82000000000005</v>
      </c>
      <c r="R271" s="2">
        <v>10263.51</v>
      </c>
      <c r="S271" s="2" t="s">
        <v>52</v>
      </c>
      <c r="U271" s="4">
        <v>43779</v>
      </c>
      <c r="V271" s="2">
        <v>14.62</v>
      </c>
      <c r="W271" s="2">
        <v>152.54</v>
      </c>
      <c r="X271" s="2" t="s">
        <v>54</v>
      </c>
      <c r="Z271" s="12">
        <v>43768</v>
      </c>
      <c r="AA271" s="10">
        <v>10516.2</v>
      </c>
      <c r="AB271" s="10">
        <v>40150.49</v>
      </c>
    </row>
    <row r="272" spans="1:28" ht="15.75" hidden="1" customHeight="1" x14ac:dyDescent="0.3">
      <c r="A272" s="4">
        <v>43542</v>
      </c>
      <c r="B272" s="2">
        <v>149.09</v>
      </c>
      <c r="C272" s="2">
        <v>614.32000000000005</v>
      </c>
      <c r="D272" s="2" t="s">
        <v>52</v>
      </c>
      <c r="F272" s="4">
        <v>43773</v>
      </c>
      <c r="G272" s="2">
        <v>2824.93</v>
      </c>
      <c r="H272" s="2">
        <v>31677.32</v>
      </c>
      <c r="I272" s="2" t="s">
        <v>53</v>
      </c>
      <c r="K272" s="4">
        <v>43779</v>
      </c>
      <c r="L272" s="2">
        <v>27.41</v>
      </c>
      <c r="M272" s="2">
        <v>-8.3800000000000008</v>
      </c>
      <c r="N272" s="2" t="s">
        <v>55</v>
      </c>
      <c r="P272" s="4">
        <v>43776</v>
      </c>
      <c r="Q272" s="2">
        <v>855.09</v>
      </c>
      <c r="R272" s="2">
        <v>-35906.53</v>
      </c>
      <c r="S272" s="2" t="s">
        <v>52</v>
      </c>
      <c r="U272" s="4">
        <v>43780</v>
      </c>
      <c r="V272" s="2">
        <v>1335.19</v>
      </c>
      <c r="W272" s="2">
        <v>-107721.39</v>
      </c>
      <c r="X272" s="2" t="s">
        <v>54</v>
      </c>
      <c r="Z272" s="12">
        <v>43769</v>
      </c>
      <c r="AA272" s="10">
        <v>9972.84</v>
      </c>
      <c r="AB272" s="10">
        <v>-156679.63</v>
      </c>
    </row>
    <row r="273" spans="1:28" ht="15.75" hidden="1" customHeight="1" x14ac:dyDescent="0.3">
      <c r="A273" s="4">
        <v>43542</v>
      </c>
      <c r="B273" s="2">
        <v>1589.37</v>
      </c>
      <c r="C273" s="2">
        <v>6065.9</v>
      </c>
      <c r="D273" s="2" t="s">
        <v>53</v>
      </c>
      <c r="F273" s="4">
        <v>43774</v>
      </c>
      <c r="G273" s="2">
        <v>3331.38</v>
      </c>
      <c r="H273" s="2">
        <v>-54870.400000000001</v>
      </c>
      <c r="I273" s="2" t="s">
        <v>53</v>
      </c>
      <c r="K273" s="4">
        <v>43780</v>
      </c>
      <c r="L273" s="2">
        <v>1555.81</v>
      </c>
      <c r="M273" s="2">
        <v>-48267.76</v>
      </c>
      <c r="N273" s="2" t="s">
        <v>55</v>
      </c>
      <c r="P273" s="4">
        <v>43777</v>
      </c>
      <c r="Q273" s="2">
        <v>402.65</v>
      </c>
      <c r="R273" s="2">
        <v>632.51</v>
      </c>
      <c r="S273" s="2" t="s">
        <v>52</v>
      </c>
      <c r="U273" s="4">
        <v>43781</v>
      </c>
      <c r="V273" s="2">
        <v>1562.66</v>
      </c>
      <c r="W273" s="2">
        <v>4905.49</v>
      </c>
      <c r="X273" s="2" t="s">
        <v>54</v>
      </c>
      <c r="Z273" s="12">
        <v>43770</v>
      </c>
      <c r="AA273" s="10">
        <v>8755.41</v>
      </c>
      <c r="AB273" s="10">
        <v>39723.25</v>
      </c>
    </row>
    <row r="274" spans="1:28" ht="15.75" customHeight="1" thickBot="1" x14ac:dyDescent="0.35">
      <c r="A274" s="4">
        <v>43542</v>
      </c>
      <c r="B274" s="2">
        <v>209.64</v>
      </c>
      <c r="C274" s="2">
        <v>2873.5</v>
      </c>
      <c r="D274" s="2" t="s">
        <v>54</v>
      </c>
      <c r="F274" s="4">
        <v>43775</v>
      </c>
      <c r="G274" s="2">
        <v>2391.58</v>
      </c>
      <c r="H274" s="2">
        <v>-12665.45</v>
      </c>
      <c r="I274" s="2" t="s">
        <v>53</v>
      </c>
      <c r="K274" s="4">
        <v>43781</v>
      </c>
      <c r="L274" s="2">
        <v>1088.42</v>
      </c>
      <c r="M274" s="2">
        <v>1711.12</v>
      </c>
      <c r="N274" s="2" t="s">
        <v>55</v>
      </c>
      <c r="P274" s="4">
        <v>43779</v>
      </c>
      <c r="Q274" s="2">
        <v>3.56</v>
      </c>
      <c r="R274" s="2">
        <v>15.68</v>
      </c>
      <c r="S274" s="2" t="s">
        <v>52</v>
      </c>
      <c r="U274" s="4">
        <v>43782</v>
      </c>
      <c r="V274" s="2">
        <v>1290.48</v>
      </c>
      <c r="W274" s="2">
        <v>-16424.580000000002</v>
      </c>
      <c r="X274" s="2" t="s">
        <v>54</v>
      </c>
      <c r="Z274" s="12">
        <v>43772</v>
      </c>
      <c r="AA274" s="10">
        <v>103.12</v>
      </c>
      <c r="AB274" s="10">
        <v>364.58</v>
      </c>
    </row>
    <row r="275" spans="1:28" ht="15.75" hidden="1" customHeight="1" x14ac:dyDescent="0.3">
      <c r="A275" s="4">
        <v>43542</v>
      </c>
      <c r="B275" s="2">
        <v>1528.3</v>
      </c>
      <c r="C275" s="2">
        <v>39587.129999999997</v>
      </c>
      <c r="D275" s="2" t="s">
        <v>55</v>
      </c>
      <c r="F275" s="4">
        <v>43776</v>
      </c>
      <c r="G275" s="2">
        <v>2999.9</v>
      </c>
      <c r="H275" s="2">
        <v>-60434.99</v>
      </c>
      <c r="I275" s="2" t="s">
        <v>53</v>
      </c>
      <c r="K275" s="4">
        <v>43782</v>
      </c>
      <c r="L275" s="2">
        <v>1015.44</v>
      </c>
      <c r="M275" s="2">
        <v>11632.19</v>
      </c>
      <c r="N275" s="2" t="s">
        <v>55</v>
      </c>
      <c r="P275" s="4">
        <v>43780</v>
      </c>
      <c r="Q275" s="2">
        <v>390.08</v>
      </c>
      <c r="R275" s="2">
        <v>7648.62</v>
      </c>
      <c r="S275" s="2" t="s">
        <v>52</v>
      </c>
      <c r="U275" s="4">
        <v>43783</v>
      </c>
      <c r="V275" s="2">
        <v>1261.43</v>
      </c>
      <c r="W275" s="2">
        <v>-30782.95</v>
      </c>
      <c r="X275" s="2" t="s">
        <v>54</v>
      </c>
      <c r="Z275" s="12">
        <v>43773</v>
      </c>
      <c r="AA275" s="10">
        <v>9260.42</v>
      </c>
      <c r="AB275" s="10">
        <v>67790.06</v>
      </c>
    </row>
    <row r="276" spans="1:28" ht="15.75" customHeight="1" thickBot="1" x14ac:dyDescent="0.35">
      <c r="A276" s="4">
        <v>43543</v>
      </c>
      <c r="B276" s="2">
        <v>283.45999999999998</v>
      </c>
      <c r="C276" s="2">
        <v>9699.7900000000009</v>
      </c>
      <c r="D276" s="2" t="s">
        <v>54</v>
      </c>
      <c r="F276" s="4">
        <v>43777</v>
      </c>
      <c r="G276" s="2">
        <v>2014.7</v>
      </c>
      <c r="H276" s="2">
        <v>-55029.81</v>
      </c>
      <c r="I276" s="2" t="s">
        <v>53</v>
      </c>
      <c r="K276" s="4">
        <v>43783</v>
      </c>
      <c r="L276" s="2">
        <v>1392.83</v>
      </c>
      <c r="M276" s="2">
        <v>13768.26</v>
      </c>
      <c r="N276" s="2" t="s">
        <v>55</v>
      </c>
      <c r="P276" s="4">
        <v>43781</v>
      </c>
      <c r="Q276" s="2">
        <v>475.11</v>
      </c>
      <c r="R276" s="2">
        <v>52.22</v>
      </c>
      <c r="S276" s="2" t="s">
        <v>52</v>
      </c>
      <c r="U276" s="4">
        <v>43784</v>
      </c>
      <c r="V276" s="2">
        <v>1050.72</v>
      </c>
      <c r="W276" s="2">
        <v>-39409.279999999999</v>
      </c>
      <c r="X276" s="2" t="s">
        <v>54</v>
      </c>
      <c r="Z276" s="12">
        <v>43774</v>
      </c>
      <c r="AA276" s="10">
        <v>11270.88</v>
      </c>
      <c r="AB276" s="10">
        <v>-381298.43</v>
      </c>
    </row>
    <row r="277" spans="1:28" ht="15.75" hidden="1" customHeight="1" x14ac:dyDescent="0.3">
      <c r="A277" s="4">
        <v>43543</v>
      </c>
      <c r="B277" s="2">
        <v>1480.8</v>
      </c>
      <c r="C277" s="2">
        <v>9931.2199999999993</v>
      </c>
      <c r="D277" s="2" t="s">
        <v>55</v>
      </c>
      <c r="F277" s="4">
        <v>43779</v>
      </c>
      <c r="G277" s="2">
        <v>27.63</v>
      </c>
      <c r="H277" s="2">
        <v>-2212.16</v>
      </c>
      <c r="I277" s="2" t="s">
        <v>53</v>
      </c>
      <c r="K277" s="4">
        <v>43784</v>
      </c>
      <c r="L277" s="2">
        <v>1255.3900000000001</v>
      </c>
      <c r="M277" s="2">
        <v>-812.7</v>
      </c>
      <c r="N277" s="2" t="s">
        <v>55</v>
      </c>
      <c r="P277" s="4">
        <v>43782</v>
      </c>
      <c r="Q277" s="2">
        <v>411.1</v>
      </c>
      <c r="R277" s="2">
        <v>7627.14</v>
      </c>
      <c r="S277" s="2" t="s">
        <v>52</v>
      </c>
      <c r="U277" s="4">
        <v>43786</v>
      </c>
      <c r="V277" s="2">
        <v>33.270000000000003</v>
      </c>
      <c r="W277" s="2">
        <v>-204.38</v>
      </c>
      <c r="X277" s="2" t="s">
        <v>54</v>
      </c>
      <c r="Z277" s="12">
        <v>43775</v>
      </c>
      <c r="AA277" s="10">
        <v>7934.59</v>
      </c>
      <c r="AB277" s="10">
        <v>95735.92</v>
      </c>
    </row>
    <row r="278" spans="1:28" ht="15.75" hidden="1" customHeight="1" x14ac:dyDescent="0.3">
      <c r="A278" s="4">
        <v>43543</v>
      </c>
      <c r="B278" s="2">
        <v>198.41</v>
      </c>
      <c r="C278" s="2">
        <v>1161.6400000000001</v>
      </c>
      <c r="D278" s="2" t="s">
        <v>52</v>
      </c>
      <c r="F278" s="4">
        <v>43780</v>
      </c>
      <c r="G278" s="2">
        <v>1748.84</v>
      </c>
      <c r="H278" s="2">
        <v>-1485.36</v>
      </c>
      <c r="I278" s="2" t="s">
        <v>53</v>
      </c>
      <c r="K278" s="4">
        <v>43786</v>
      </c>
      <c r="L278" s="2">
        <v>38.729999999999997</v>
      </c>
      <c r="M278" s="2">
        <v>-1346.17</v>
      </c>
      <c r="N278" s="2" t="s">
        <v>55</v>
      </c>
      <c r="P278" s="4">
        <v>43783</v>
      </c>
      <c r="Q278" s="2">
        <v>471.44</v>
      </c>
      <c r="R278" s="2">
        <v>-7080.83</v>
      </c>
      <c r="S278" s="2" t="s">
        <v>52</v>
      </c>
      <c r="U278" s="4">
        <v>43787</v>
      </c>
      <c r="V278" s="2">
        <v>1351.37</v>
      </c>
      <c r="W278" s="2">
        <v>-8362.31</v>
      </c>
      <c r="X278" s="2" t="s">
        <v>54</v>
      </c>
      <c r="Z278" s="12">
        <v>43776</v>
      </c>
      <c r="AA278" s="10">
        <v>11655.53</v>
      </c>
      <c r="AB278" s="10">
        <v>-676414.66</v>
      </c>
    </row>
    <row r="279" spans="1:28" ht="15.75" hidden="1" customHeight="1" x14ac:dyDescent="0.3">
      <c r="A279" s="4">
        <v>43543</v>
      </c>
      <c r="B279" s="2">
        <v>1543.32</v>
      </c>
      <c r="C279" s="2">
        <v>10190.89</v>
      </c>
      <c r="D279" s="2" t="s">
        <v>53</v>
      </c>
      <c r="F279" s="4">
        <v>43781</v>
      </c>
      <c r="G279" s="2">
        <v>2469.1</v>
      </c>
      <c r="H279" s="2">
        <v>-17919.13</v>
      </c>
      <c r="I279" s="2" t="s">
        <v>53</v>
      </c>
      <c r="K279" s="4">
        <v>43787</v>
      </c>
      <c r="L279" s="2">
        <v>1345.8</v>
      </c>
      <c r="M279" s="2">
        <v>-84247.71</v>
      </c>
      <c r="N279" s="2" t="s">
        <v>55</v>
      </c>
      <c r="P279" s="4">
        <v>43784</v>
      </c>
      <c r="Q279" s="2">
        <v>296.57</v>
      </c>
      <c r="R279" s="2">
        <v>-5745.71</v>
      </c>
      <c r="S279" s="2" t="s">
        <v>52</v>
      </c>
      <c r="U279" s="4">
        <v>43788</v>
      </c>
      <c r="V279" s="2">
        <v>1394.21</v>
      </c>
      <c r="W279" s="2">
        <v>20273.48</v>
      </c>
      <c r="X279" s="2" t="s">
        <v>54</v>
      </c>
      <c r="Z279" s="12">
        <v>43777</v>
      </c>
      <c r="AA279" s="10">
        <v>7411.58</v>
      </c>
      <c r="AB279" s="10">
        <v>-329648.56</v>
      </c>
    </row>
    <row r="280" spans="1:28" ht="15.75" hidden="1" customHeight="1" x14ac:dyDescent="0.3">
      <c r="A280" s="4">
        <v>43544</v>
      </c>
      <c r="B280" s="2">
        <v>287.27999999999997</v>
      </c>
      <c r="C280" s="2">
        <v>3339.58</v>
      </c>
      <c r="D280" s="2" t="s">
        <v>52</v>
      </c>
      <c r="F280" s="4">
        <v>43782</v>
      </c>
      <c r="G280" s="2">
        <v>2361.08</v>
      </c>
      <c r="H280" s="2">
        <v>-5426.19</v>
      </c>
      <c r="I280" s="2" t="s">
        <v>53</v>
      </c>
      <c r="K280" s="4">
        <v>43788</v>
      </c>
      <c r="L280" s="2">
        <v>1596.05</v>
      </c>
      <c r="M280" s="2">
        <v>32707.75</v>
      </c>
      <c r="N280" s="2" t="s">
        <v>55</v>
      </c>
      <c r="P280" s="4">
        <v>43786</v>
      </c>
      <c r="Q280" s="2">
        <v>9.17</v>
      </c>
      <c r="R280" s="2">
        <v>-118.78</v>
      </c>
      <c r="S280" s="2" t="s">
        <v>52</v>
      </c>
      <c r="U280" s="4">
        <v>43789</v>
      </c>
      <c r="V280" s="2">
        <v>1722.71</v>
      </c>
      <c r="W280" s="2">
        <v>-12581.01</v>
      </c>
      <c r="X280" s="2" t="s">
        <v>54</v>
      </c>
      <c r="Z280" s="12">
        <v>43779</v>
      </c>
      <c r="AA280" s="10">
        <v>102.8</v>
      </c>
      <c r="AB280" s="10">
        <v>-1285.8699999999999</v>
      </c>
    </row>
    <row r="281" spans="1:28" ht="15.75" customHeight="1" thickBot="1" x14ac:dyDescent="0.35">
      <c r="A281" s="4">
        <v>43544</v>
      </c>
      <c r="B281" s="2">
        <v>480.02</v>
      </c>
      <c r="C281" s="2">
        <v>19763.88</v>
      </c>
      <c r="D281" s="2" t="s">
        <v>54</v>
      </c>
      <c r="F281" s="4">
        <v>43783</v>
      </c>
      <c r="G281" s="2">
        <v>2852.18</v>
      </c>
      <c r="H281" s="2">
        <v>-3064.26</v>
      </c>
      <c r="I281" s="2" t="s">
        <v>53</v>
      </c>
      <c r="K281" s="4">
        <v>43789</v>
      </c>
      <c r="L281" s="2">
        <v>1688.62</v>
      </c>
      <c r="M281" s="2">
        <v>2759.35</v>
      </c>
      <c r="N281" s="2" t="s">
        <v>55</v>
      </c>
      <c r="P281" s="4">
        <v>43787</v>
      </c>
      <c r="Q281" s="2">
        <v>418.4</v>
      </c>
      <c r="R281" s="2">
        <v>2331.91</v>
      </c>
      <c r="S281" s="2" t="s">
        <v>52</v>
      </c>
      <c r="U281" s="4">
        <v>43790</v>
      </c>
      <c r="V281" s="2">
        <v>1449.7</v>
      </c>
      <c r="W281" s="2">
        <v>67350.149999999994</v>
      </c>
      <c r="X281" s="2" t="s">
        <v>54</v>
      </c>
      <c r="Z281" s="12">
        <v>43780</v>
      </c>
      <c r="AA281" s="10">
        <v>7527.19</v>
      </c>
      <c r="AB281" s="10">
        <v>-138076.10999999999</v>
      </c>
    </row>
    <row r="282" spans="1:28" ht="15.75" hidden="1" customHeight="1" x14ac:dyDescent="0.3">
      <c r="A282" s="4">
        <v>43544</v>
      </c>
      <c r="B282" s="2">
        <v>1960.4</v>
      </c>
      <c r="C282" s="2">
        <v>33666.629999999997</v>
      </c>
      <c r="D282" s="2" t="s">
        <v>55</v>
      </c>
      <c r="F282" s="4">
        <v>43784</v>
      </c>
      <c r="G282" s="2">
        <v>2322.52</v>
      </c>
      <c r="H282" s="2">
        <v>-6273.74</v>
      </c>
      <c r="I282" s="2" t="s">
        <v>53</v>
      </c>
      <c r="K282" s="4">
        <v>43790</v>
      </c>
      <c r="L282" s="2">
        <v>1947.53</v>
      </c>
      <c r="M282" s="2">
        <v>-11544.61</v>
      </c>
      <c r="N282" s="2" t="s">
        <v>55</v>
      </c>
      <c r="P282" s="4">
        <v>43788</v>
      </c>
      <c r="Q282" s="2">
        <v>430.63</v>
      </c>
      <c r="R282" s="2">
        <v>5216.37</v>
      </c>
      <c r="S282" s="2" t="s">
        <v>52</v>
      </c>
      <c r="U282" s="4">
        <v>43791</v>
      </c>
      <c r="V282" s="2">
        <v>1489.18</v>
      </c>
      <c r="W282" s="2">
        <v>106205.16</v>
      </c>
      <c r="X282" s="2" t="s">
        <v>54</v>
      </c>
      <c r="Z282" s="12">
        <v>43781</v>
      </c>
      <c r="AA282" s="10">
        <v>8849.7999999999993</v>
      </c>
      <c r="AB282" s="10">
        <v>-8037.88</v>
      </c>
    </row>
    <row r="283" spans="1:28" ht="15.75" hidden="1" customHeight="1" x14ac:dyDescent="0.3">
      <c r="A283" s="4">
        <v>43544</v>
      </c>
      <c r="B283" s="2">
        <v>2746.84</v>
      </c>
      <c r="C283" s="2">
        <v>-130203.94</v>
      </c>
      <c r="D283" s="2" t="s">
        <v>53</v>
      </c>
      <c r="F283" s="4">
        <v>43786</v>
      </c>
      <c r="G283" s="2">
        <v>31.49</v>
      </c>
      <c r="H283" s="2">
        <v>799.11</v>
      </c>
      <c r="I283" s="2" t="s">
        <v>53</v>
      </c>
      <c r="K283" s="4">
        <v>43791</v>
      </c>
      <c r="L283" s="2">
        <v>1309.1199999999999</v>
      </c>
      <c r="M283" s="2">
        <v>-2661.72</v>
      </c>
      <c r="N283" s="2" t="s">
        <v>55</v>
      </c>
      <c r="P283" s="4">
        <v>43789</v>
      </c>
      <c r="Q283" s="2">
        <v>503.08</v>
      </c>
      <c r="R283" s="2">
        <v>8034.33</v>
      </c>
      <c r="S283" s="2" t="s">
        <v>52</v>
      </c>
      <c r="U283" s="4">
        <v>43793</v>
      </c>
      <c r="V283" s="2">
        <v>47.91</v>
      </c>
      <c r="W283" s="2">
        <v>-21040.79</v>
      </c>
      <c r="X283" s="2" t="s">
        <v>54</v>
      </c>
      <c r="Z283" s="12">
        <v>43782</v>
      </c>
      <c r="AA283" s="10">
        <v>8711.84</v>
      </c>
      <c r="AB283" s="10">
        <v>148180.53</v>
      </c>
    </row>
    <row r="284" spans="1:28" ht="15.75" hidden="1" customHeight="1" x14ac:dyDescent="0.3">
      <c r="A284" s="4">
        <v>43545</v>
      </c>
      <c r="B284" s="2">
        <v>2333.16</v>
      </c>
      <c r="C284" s="2">
        <v>29590.39</v>
      </c>
      <c r="D284" s="2" t="s">
        <v>53</v>
      </c>
      <c r="F284" s="4">
        <v>43787</v>
      </c>
      <c r="G284" s="2">
        <v>2299.19</v>
      </c>
      <c r="H284" s="2">
        <v>-24549.71</v>
      </c>
      <c r="I284" s="2" t="s">
        <v>53</v>
      </c>
      <c r="K284" s="4">
        <v>43793</v>
      </c>
      <c r="L284" s="2">
        <v>71.69</v>
      </c>
      <c r="M284" s="2">
        <v>-423.6</v>
      </c>
      <c r="N284" s="2" t="s">
        <v>55</v>
      </c>
      <c r="P284" s="4">
        <v>43790</v>
      </c>
      <c r="Q284" s="2">
        <v>562.25</v>
      </c>
      <c r="R284" s="2">
        <v>3576.22</v>
      </c>
      <c r="S284" s="2" t="s">
        <v>52</v>
      </c>
      <c r="U284" s="4">
        <v>43794</v>
      </c>
      <c r="V284" s="2">
        <v>1183.73</v>
      </c>
      <c r="W284" s="2">
        <v>-21071.43</v>
      </c>
      <c r="X284" s="2" t="s">
        <v>54</v>
      </c>
      <c r="Z284" s="12">
        <v>43783</v>
      </c>
      <c r="AA284" s="10">
        <v>9553.89</v>
      </c>
      <c r="AB284" s="10">
        <v>-77636.37</v>
      </c>
    </row>
    <row r="285" spans="1:28" ht="15.75" hidden="1" customHeight="1" x14ac:dyDescent="0.3">
      <c r="A285" s="4">
        <v>43545</v>
      </c>
      <c r="B285" s="2">
        <v>1718.68</v>
      </c>
      <c r="C285" s="2">
        <v>9003.3799999999992</v>
      </c>
      <c r="D285" s="2" t="s">
        <v>55</v>
      </c>
      <c r="F285" s="4">
        <v>43788</v>
      </c>
      <c r="G285" s="2">
        <v>2074.2600000000002</v>
      </c>
      <c r="H285" s="2">
        <v>3540.43</v>
      </c>
      <c r="I285" s="2" t="s">
        <v>53</v>
      </c>
      <c r="K285" s="4">
        <v>43794</v>
      </c>
      <c r="L285" s="2">
        <v>1192.8599999999999</v>
      </c>
      <c r="M285" s="2">
        <v>6032.63</v>
      </c>
      <c r="N285" s="2" t="s">
        <v>55</v>
      </c>
      <c r="P285" s="4">
        <v>43791</v>
      </c>
      <c r="Q285" s="2">
        <v>285.72000000000003</v>
      </c>
      <c r="R285" s="2">
        <v>-1208.1500000000001</v>
      </c>
      <c r="S285" s="2" t="s">
        <v>52</v>
      </c>
      <c r="U285" s="4">
        <v>43795</v>
      </c>
      <c r="V285" s="2">
        <v>1592.95</v>
      </c>
      <c r="W285" s="2">
        <v>-11624.02</v>
      </c>
      <c r="X285" s="2" t="s">
        <v>54</v>
      </c>
      <c r="Z285" s="12">
        <v>43784</v>
      </c>
      <c r="AA285" s="10">
        <v>7752.25</v>
      </c>
      <c r="AB285" s="10">
        <v>-21377.65</v>
      </c>
    </row>
    <row r="286" spans="1:28" ht="15.75" customHeight="1" thickBot="1" x14ac:dyDescent="0.35">
      <c r="A286" s="4">
        <v>43545</v>
      </c>
      <c r="B286" s="2">
        <v>365.09</v>
      </c>
      <c r="C286" s="2">
        <v>17805.45</v>
      </c>
      <c r="D286" s="2" t="s">
        <v>54</v>
      </c>
      <c r="F286" s="4">
        <v>43789</v>
      </c>
      <c r="G286" s="2">
        <v>2761.94</v>
      </c>
      <c r="H286" s="2">
        <v>15518.3</v>
      </c>
      <c r="I286" s="2" t="s">
        <v>53</v>
      </c>
      <c r="K286" s="4">
        <v>43795</v>
      </c>
      <c r="L286" s="2">
        <v>1815.61</v>
      </c>
      <c r="M286" s="2">
        <v>29564.55</v>
      </c>
      <c r="N286" s="2" t="s">
        <v>55</v>
      </c>
      <c r="P286" s="4">
        <v>43793</v>
      </c>
      <c r="Q286" s="2">
        <v>16.41</v>
      </c>
      <c r="R286" s="2">
        <v>-977.4</v>
      </c>
      <c r="S286" s="2" t="s">
        <v>52</v>
      </c>
      <c r="U286" s="4">
        <v>43796</v>
      </c>
      <c r="V286" s="2">
        <v>1565.55</v>
      </c>
      <c r="W286" s="2">
        <v>76742.53</v>
      </c>
      <c r="X286" s="2" t="s">
        <v>54</v>
      </c>
      <c r="Z286" s="12">
        <v>43786</v>
      </c>
      <c r="AA286" s="10">
        <v>236.43</v>
      </c>
      <c r="AB286" s="10">
        <v>-16749.099999999999</v>
      </c>
    </row>
    <row r="287" spans="1:28" ht="15.75" hidden="1" customHeight="1" x14ac:dyDescent="0.3">
      <c r="A287" s="4">
        <v>43545</v>
      </c>
      <c r="B287" s="2">
        <v>474.19</v>
      </c>
      <c r="C287" s="2">
        <v>27837.98</v>
      </c>
      <c r="D287" s="2" t="s">
        <v>52</v>
      </c>
      <c r="F287" s="4">
        <v>43790</v>
      </c>
      <c r="G287" s="2">
        <v>2477.63</v>
      </c>
      <c r="H287" s="2">
        <v>-12120.66</v>
      </c>
      <c r="I287" s="2" t="s">
        <v>53</v>
      </c>
      <c r="K287" s="4">
        <v>43796</v>
      </c>
      <c r="L287" s="2">
        <v>2676.07</v>
      </c>
      <c r="M287" s="2">
        <v>6516.52</v>
      </c>
      <c r="N287" s="2" t="s">
        <v>55</v>
      </c>
      <c r="P287" s="4">
        <v>43794</v>
      </c>
      <c r="Q287" s="2">
        <v>292.02999999999997</v>
      </c>
      <c r="R287" s="2">
        <v>-3103.05</v>
      </c>
      <c r="S287" s="2" t="s">
        <v>52</v>
      </c>
      <c r="U287" s="4">
        <v>43797</v>
      </c>
      <c r="V287" s="2">
        <v>558.14</v>
      </c>
      <c r="W287" s="2">
        <v>12525.48</v>
      </c>
      <c r="X287" s="2" t="s">
        <v>54</v>
      </c>
      <c r="Z287" s="12">
        <v>43787</v>
      </c>
      <c r="AA287" s="10">
        <v>8380.67</v>
      </c>
      <c r="AB287" s="10">
        <v>-320675.65000000002</v>
      </c>
    </row>
    <row r="288" spans="1:28" ht="15.75" hidden="1" customHeight="1" x14ac:dyDescent="0.3">
      <c r="A288" s="4">
        <v>43546</v>
      </c>
      <c r="B288" s="2">
        <v>320.49</v>
      </c>
      <c r="C288" s="2">
        <v>-7632.74</v>
      </c>
      <c r="D288" s="2" t="s">
        <v>52</v>
      </c>
      <c r="F288" s="4">
        <v>43791</v>
      </c>
      <c r="G288" s="2">
        <v>2920.96</v>
      </c>
      <c r="H288" s="2">
        <v>9352.0400000000009</v>
      </c>
      <c r="I288" s="2" t="s">
        <v>53</v>
      </c>
      <c r="K288" s="4">
        <v>43797</v>
      </c>
      <c r="L288" s="2">
        <v>1416.34</v>
      </c>
      <c r="M288" s="2">
        <v>7363.31</v>
      </c>
      <c r="N288" s="2" t="s">
        <v>55</v>
      </c>
      <c r="P288" s="4">
        <v>43795</v>
      </c>
      <c r="Q288" s="2">
        <v>446.95</v>
      </c>
      <c r="R288" s="2">
        <v>-23841.54</v>
      </c>
      <c r="S288" s="2" t="s">
        <v>52</v>
      </c>
      <c r="U288" s="4">
        <v>43798</v>
      </c>
      <c r="V288" s="2">
        <v>1481.29</v>
      </c>
      <c r="W288" s="2">
        <v>72588.28</v>
      </c>
      <c r="X288" s="2" t="s">
        <v>54</v>
      </c>
      <c r="Z288" s="12">
        <v>43788</v>
      </c>
      <c r="AA288" s="10">
        <v>8933.39</v>
      </c>
      <c r="AB288" s="10">
        <v>108747.78</v>
      </c>
    </row>
    <row r="289" spans="1:28" ht="15.75" hidden="1" customHeight="1" x14ac:dyDescent="0.3">
      <c r="A289" s="4">
        <v>43546</v>
      </c>
      <c r="B289" s="2">
        <v>1273.06</v>
      </c>
      <c r="C289" s="2">
        <v>21264.76</v>
      </c>
      <c r="D289" s="2" t="s">
        <v>55</v>
      </c>
      <c r="F289" s="4">
        <v>43793</v>
      </c>
      <c r="G289" s="2">
        <v>24.69</v>
      </c>
      <c r="H289" s="2">
        <v>-3060.16</v>
      </c>
      <c r="I289" s="2" t="s">
        <v>53</v>
      </c>
      <c r="K289" s="4">
        <v>43798</v>
      </c>
      <c r="L289" s="2">
        <v>2439.5500000000002</v>
      </c>
      <c r="M289" s="2">
        <v>-12554.46</v>
      </c>
      <c r="N289" s="2" t="s">
        <v>55</v>
      </c>
      <c r="P289" s="4">
        <v>43796</v>
      </c>
      <c r="Q289" s="2">
        <v>595.74</v>
      </c>
      <c r="R289" s="2">
        <v>-44714.55</v>
      </c>
      <c r="S289" s="2" t="s">
        <v>52</v>
      </c>
      <c r="U289" s="4">
        <v>43800</v>
      </c>
      <c r="V289" s="2">
        <v>41.63</v>
      </c>
      <c r="W289" s="2">
        <v>1102.56</v>
      </c>
      <c r="X289" s="2" t="s">
        <v>54</v>
      </c>
      <c r="Z289" s="12">
        <v>43789</v>
      </c>
      <c r="AA289" s="10">
        <v>10670.99</v>
      </c>
      <c r="AB289" s="10">
        <v>19918.48</v>
      </c>
    </row>
    <row r="290" spans="1:28" ht="15.75" hidden="1" customHeight="1" x14ac:dyDescent="0.3">
      <c r="A290" s="4">
        <v>43546</v>
      </c>
      <c r="B290" s="2">
        <v>1924.82</v>
      </c>
      <c r="C290" s="2">
        <v>1603.98</v>
      </c>
      <c r="D290" s="2" t="s">
        <v>53</v>
      </c>
      <c r="F290" s="4">
        <v>43794</v>
      </c>
      <c r="G290" s="2">
        <v>2574.2600000000002</v>
      </c>
      <c r="H290" s="2">
        <v>-9925.35</v>
      </c>
      <c r="I290" s="2" t="s">
        <v>53</v>
      </c>
      <c r="K290" s="4">
        <v>43800</v>
      </c>
      <c r="L290" s="2">
        <v>52.98</v>
      </c>
      <c r="M290" s="2">
        <v>2357.16</v>
      </c>
      <c r="N290" s="2" t="s">
        <v>55</v>
      </c>
      <c r="P290" s="4">
        <v>43797</v>
      </c>
      <c r="Q290" s="2">
        <v>219.69</v>
      </c>
      <c r="R290" s="2">
        <v>-10642.68</v>
      </c>
      <c r="S290" s="2" t="s">
        <v>52</v>
      </c>
      <c r="U290" s="4">
        <v>43801</v>
      </c>
      <c r="V290" s="2">
        <v>1672.95</v>
      </c>
      <c r="W290" s="2">
        <v>106465.86</v>
      </c>
      <c r="X290" s="2" t="s">
        <v>54</v>
      </c>
      <c r="Z290" s="12">
        <v>43790</v>
      </c>
      <c r="AA290" s="10">
        <v>10527.32</v>
      </c>
      <c r="AB290" s="10">
        <v>126578.94</v>
      </c>
    </row>
    <row r="291" spans="1:28" ht="15.75" customHeight="1" thickBot="1" x14ac:dyDescent="0.35">
      <c r="A291" s="4">
        <v>43546</v>
      </c>
      <c r="B291" s="2">
        <v>200.13</v>
      </c>
      <c r="C291" s="2">
        <v>3952.16</v>
      </c>
      <c r="D291" s="2" t="s">
        <v>54</v>
      </c>
      <c r="F291" s="4">
        <v>43795</v>
      </c>
      <c r="G291" s="2">
        <v>2584.4699999999998</v>
      </c>
      <c r="H291" s="2">
        <v>1057.98</v>
      </c>
      <c r="I291" s="2" t="s">
        <v>53</v>
      </c>
      <c r="K291" s="4">
        <v>43801</v>
      </c>
      <c r="L291" s="2">
        <v>1529.76</v>
      </c>
      <c r="M291" s="2">
        <v>7218.36</v>
      </c>
      <c r="N291" s="2" t="s">
        <v>55</v>
      </c>
      <c r="P291" s="4">
        <v>43798</v>
      </c>
      <c r="Q291" s="2">
        <v>469.35</v>
      </c>
      <c r="R291" s="2">
        <v>-7843.48</v>
      </c>
      <c r="S291" s="2" t="s">
        <v>52</v>
      </c>
      <c r="U291" s="4">
        <v>43802</v>
      </c>
      <c r="V291" s="2">
        <v>1935.42</v>
      </c>
      <c r="W291" s="2">
        <v>-372285.98</v>
      </c>
      <c r="X291" s="2" t="s">
        <v>54</v>
      </c>
      <c r="Z291" s="12">
        <v>43791</v>
      </c>
      <c r="AA291" s="10">
        <v>9149.75</v>
      </c>
      <c r="AB291" s="10">
        <v>148776.72</v>
      </c>
    </row>
    <row r="292" spans="1:28" ht="15.75" hidden="1" customHeight="1" x14ac:dyDescent="0.3">
      <c r="A292" s="4">
        <v>43547</v>
      </c>
      <c r="B292" s="2">
        <v>0.51</v>
      </c>
      <c r="C292" s="2">
        <v>21.72</v>
      </c>
      <c r="D292" s="2" t="s">
        <v>53</v>
      </c>
      <c r="F292" s="4">
        <v>43796</v>
      </c>
      <c r="G292" s="2">
        <v>3311.97</v>
      </c>
      <c r="H292" s="2">
        <v>-38172.300000000003</v>
      </c>
      <c r="I292" s="2" t="s">
        <v>53</v>
      </c>
      <c r="K292" s="4">
        <v>43802</v>
      </c>
      <c r="L292" s="2">
        <v>1718.97</v>
      </c>
      <c r="M292" s="2">
        <v>-173117.88</v>
      </c>
      <c r="N292" s="2" t="s">
        <v>55</v>
      </c>
      <c r="P292" s="4">
        <v>43800</v>
      </c>
      <c r="Q292" s="2">
        <v>23.26</v>
      </c>
      <c r="R292" s="2">
        <v>-135.07</v>
      </c>
      <c r="S292" s="2" t="s">
        <v>52</v>
      </c>
      <c r="U292" s="4">
        <v>43803</v>
      </c>
      <c r="V292" s="2">
        <v>1617.01</v>
      </c>
      <c r="W292" s="2">
        <v>-17872.11</v>
      </c>
      <c r="X292" s="2" t="s">
        <v>54</v>
      </c>
      <c r="Z292" s="12">
        <v>43793</v>
      </c>
      <c r="AA292" s="10">
        <v>275.02</v>
      </c>
      <c r="AB292" s="10">
        <v>-31226.57</v>
      </c>
    </row>
    <row r="293" spans="1:28" ht="15.75" hidden="1" customHeight="1" x14ac:dyDescent="0.3">
      <c r="A293" s="4">
        <v>43548</v>
      </c>
      <c r="B293" s="2">
        <v>8.07</v>
      </c>
      <c r="C293" s="2">
        <v>221.59</v>
      </c>
      <c r="D293" s="2" t="s">
        <v>52</v>
      </c>
      <c r="F293" s="4">
        <v>43797</v>
      </c>
      <c r="G293" s="2">
        <v>2143.17</v>
      </c>
      <c r="H293" s="2">
        <v>273.66000000000003</v>
      </c>
      <c r="I293" s="2" t="s">
        <v>53</v>
      </c>
      <c r="K293" s="4">
        <v>43803</v>
      </c>
      <c r="L293" s="2">
        <v>1979.61</v>
      </c>
      <c r="M293" s="2">
        <v>-443462.5</v>
      </c>
      <c r="N293" s="2" t="s">
        <v>55</v>
      </c>
      <c r="P293" s="4">
        <v>43801</v>
      </c>
      <c r="Q293" s="2">
        <v>833.26</v>
      </c>
      <c r="R293" s="2">
        <v>29455.360000000001</v>
      </c>
      <c r="S293" s="2" t="s">
        <v>52</v>
      </c>
      <c r="U293" s="4">
        <v>43804</v>
      </c>
      <c r="V293" s="2">
        <v>1115.3399999999999</v>
      </c>
      <c r="W293" s="2">
        <v>16071.57</v>
      </c>
      <c r="X293" s="2" t="s">
        <v>54</v>
      </c>
      <c r="Z293" s="12">
        <v>43794</v>
      </c>
      <c r="AA293" s="10">
        <v>8317.24</v>
      </c>
      <c r="AB293" s="10">
        <v>-27167.09</v>
      </c>
    </row>
    <row r="294" spans="1:28" ht="15.75" hidden="1" customHeight="1" x14ac:dyDescent="0.3">
      <c r="A294" s="4">
        <v>43548</v>
      </c>
      <c r="B294" s="2">
        <v>14.46</v>
      </c>
      <c r="C294" s="2">
        <v>-526.88</v>
      </c>
      <c r="D294" s="2" t="s">
        <v>53</v>
      </c>
      <c r="F294" s="4">
        <v>43798</v>
      </c>
      <c r="G294" s="2">
        <v>3098.51</v>
      </c>
      <c r="H294" s="2">
        <v>-16044.93</v>
      </c>
      <c r="I294" s="2" t="s">
        <v>53</v>
      </c>
      <c r="K294" s="4">
        <v>43804</v>
      </c>
      <c r="L294" s="2">
        <v>1307.68</v>
      </c>
      <c r="M294" s="2">
        <v>-146115.20000000001</v>
      </c>
      <c r="N294" s="2" t="s">
        <v>55</v>
      </c>
      <c r="P294" s="4">
        <v>43802</v>
      </c>
      <c r="Q294" s="2">
        <v>609.27</v>
      </c>
      <c r="R294" s="2">
        <v>18156.93</v>
      </c>
      <c r="S294" s="2" t="s">
        <v>52</v>
      </c>
      <c r="U294" s="4">
        <v>43805</v>
      </c>
      <c r="V294" s="2">
        <v>1357.62</v>
      </c>
      <c r="W294" s="2">
        <v>55045.66</v>
      </c>
      <c r="X294" s="2" t="s">
        <v>54</v>
      </c>
      <c r="Z294" s="12">
        <v>43795</v>
      </c>
      <c r="AA294" s="10">
        <v>10053.16</v>
      </c>
      <c r="AB294" s="10">
        <v>74454.16</v>
      </c>
    </row>
    <row r="295" spans="1:28" ht="15.75" hidden="1" customHeight="1" x14ac:dyDescent="0.3">
      <c r="A295" s="4">
        <v>43548</v>
      </c>
      <c r="B295" s="2">
        <v>6.88</v>
      </c>
      <c r="C295" s="2">
        <v>-99.06</v>
      </c>
      <c r="D295" s="2" t="s">
        <v>55</v>
      </c>
      <c r="F295" s="4">
        <v>43800</v>
      </c>
      <c r="G295" s="2">
        <v>21.22</v>
      </c>
      <c r="H295" s="2">
        <v>469.3</v>
      </c>
      <c r="I295" s="2" t="s">
        <v>53</v>
      </c>
      <c r="K295" s="4">
        <v>43805</v>
      </c>
      <c r="L295" s="2">
        <v>1529.55</v>
      </c>
      <c r="M295" s="2">
        <v>-2367.4699999999998</v>
      </c>
      <c r="N295" s="2" t="s">
        <v>55</v>
      </c>
      <c r="P295" s="4">
        <v>43803</v>
      </c>
      <c r="Q295" s="2">
        <v>628.47</v>
      </c>
      <c r="R295" s="2">
        <v>-3434.55</v>
      </c>
      <c r="S295" s="2" t="s">
        <v>52</v>
      </c>
      <c r="U295" s="4">
        <v>43807</v>
      </c>
      <c r="V295" s="2">
        <v>30.65</v>
      </c>
      <c r="W295" s="2">
        <v>-13132.2</v>
      </c>
      <c r="X295" s="2" t="s">
        <v>54</v>
      </c>
      <c r="Z295" s="12">
        <v>43796</v>
      </c>
      <c r="AA295" s="10">
        <v>12185.13</v>
      </c>
      <c r="AB295" s="10">
        <v>-312411.94</v>
      </c>
    </row>
    <row r="296" spans="1:28" ht="15.75" customHeight="1" thickBot="1" x14ac:dyDescent="0.35">
      <c r="A296" s="4">
        <v>43548</v>
      </c>
      <c r="B296" s="2">
        <v>3.39</v>
      </c>
      <c r="C296" s="2">
        <v>-362.87</v>
      </c>
      <c r="D296" s="2" t="s">
        <v>54</v>
      </c>
      <c r="F296" s="4">
        <v>43801</v>
      </c>
      <c r="G296" s="2">
        <v>3300.7</v>
      </c>
      <c r="H296" s="2">
        <v>36423.370000000003</v>
      </c>
      <c r="I296" s="2" t="s">
        <v>53</v>
      </c>
      <c r="K296" s="4">
        <v>43807</v>
      </c>
      <c r="L296" s="2">
        <v>10.64</v>
      </c>
      <c r="M296" s="2">
        <v>-800.89</v>
      </c>
      <c r="N296" s="2" t="s">
        <v>55</v>
      </c>
      <c r="P296" s="4">
        <v>43804</v>
      </c>
      <c r="Q296" s="2">
        <v>241.34</v>
      </c>
      <c r="R296" s="2">
        <v>-1320.07</v>
      </c>
      <c r="S296" s="2" t="s">
        <v>52</v>
      </c>
      <c r="U296" s="4">
        <v>43808</v>
      </c>
      <c r="V296" s="2">
        <v>782.4</v>
      </c>
      <c r="W296" s="2">
        <v>30643.33</v>
      </c>
      <c r="X296" s="2" t="s">
        <v>54</v>
      </c>
      <c r="Z296" s="12">
        <v>43797</v>
      </c>
      <c r="AA296" s="10">
        <v>6500.24</v>
      </c>
      <c r="AB296" s="10">
        <v>-13454.56</v>
      </c>
    </row>
    <row r="297" spans="1:28" ht="15.75" hidden="1" customHeight="1" x14ac:dyDescent="0.3">
      <c r="A297" s="4">
        <v>43549</v>
      </c>
      <c r="B297" s="2">
        <v>294.95999999999998</v>
      </c>
      <c r="C297" s="2">
        <v>529.89</v>
      </c>
      <c r="D297" s="2" t="s">
        <v>52</v>
      </c>
      <c r="F297" s="4">
        <v>43802</v>
      </c>
      <c r="G297" s="2">
        <v>2800.57</v>
      </c>
      <c r="H297" s="2">
        <v>-3164.86</v>
      </c>
      <c r="I297" s="2" t="s">
        <v>53</v>
      </c>
      <c r="K297" s="4">
        <v>43808</v>
      </c>
      <c r="L297" s="2">
        <v>1468.16</v>
      </c>
      <c r="M297" s="2">
        <v>-80303.81</v>
      </c>
      <c r="N297" s="2" t="s">
        <v>55</v>
      </c>
      <c r="P297" s="4">
        <v>43805</v>
      </c>
      <c r="Q297" s="2">
        <v>489.36</v>
      </c>
      <c r="R297" s="2">
        <v>2210.37</v>
      </c>
      <c r="S297" s="2" t="s">
        <v>52</v>
      </c>
      <c r="U297" s="4">
        <v>43809</v>
      </c>
      <c r="V297" s="2">
        <v>1233.33</v>
      </c>
      <c r="W297" s="2">
        <v>36291.19</v>
      </c>
      <c r="X297" s="2" t="s">
        <v>54</v>
      </c>
      <c r="Z297" s="12">
        <v>43798</v>
      </c>
      <c r="AA297" s="10">
        <v>10629.46</v>
      </c>
      <c r="AB297" s="10">
        <v>-21387.72</v>
      </c>
    </row>
    <row r="298" spans="1:28" ht="15.75" customHeight="1" thickBot="1" x14ac:dyDescent="0.35">
      <c r="A298" s="4">
        <v>43549</v>
      </c>
      <c r="B298" s="2">
        <v>189.17</v>
      </c>
      <c r="C298" s="2">
        <v>-8785.48</v>
      </c>
      <c r="D298" s="2" t="s">
        <v>54</v>
      </c>
      <c r="F298" s="4">
        <v>43803</v>
      </c>
      <c r="G298" s="2">
        <v>3033.69</v>
      </c>
      <c r="H298" s="2">
        <v>-35761.230000000003</v>
      </c>
      <c r="I298" s="2" t="s">
        <v>53</v>
      </c>
      <c r="K298" s="4">
        <v>43809</v>
      </c>
      <c r="L298" s="2">
        <v>2677.69</v>
      </c>
      <c r="M298" s="2">
        <v>-88360.87</v>
      </c>
      <c r="N298" s="2" t="s">
        <v>55</v>
      </c>
      <c r="P298" s="4">
        <v>43807</v>
      </c>
      <c r="Q298" s="2">
        <v>13.33</v>
      </c>
      <c r="R298" s="2">
        <v>-3815.73</v>
      </c>
      <c r="S298" s="2" t="s">
        <v>52</v>
      </c>
      <c r="U298" s="4">
        <v>43810</v>
      </c>
      <c r="V298" s="2">
        <v>1204.18</v>
      </c>
      <c r="W298" s="2">
        <v>-65186.080000000002</v>
      </c>
      <c r="X298" s="2" t="s">
        <v>54</v>
      </c>
      <c r="Z298" s="12">
        <v>43800</v>
      </c>
      <c r="AA298" s="10">
        <v>277.64</v>
      </c>
      <c r="AB298" s="10">
        <v>4466.05</v>
      </c>
    </row>
    <row r="299" spans="1:28" ht="15.75" hidden="1" customHeight="1" x14ac:dyDescent="0.3">
      <c r="A299" s="4">
        <v>43549</v>
      </c>
      <c r="B299" s="2">
        <v>1581.67</v>
      </c>
      <c r="C299" s="2">
        <v>79389.25</v>
      </c>
      <c r="D299" s="2" t="s">
        <v>55</v>
      </c>
      <c r="F299" s="4">
        <v>43804</v>
      </c>
      <c r="G299" s="2">
        <v>2363.63</v>
      </c>
      <c r="H299" s="2">
        <v>-10109.9</v>
      </c>
      <c r="I299" s="2" t="s">
        <v>53</v>
      </c>
      <c r="K299" s="4">
        <v>43810</v>
      </c>
      <c r="L299" s="2">
        <v>1801.17</v>
      </c>
      <c r="M299" s="2">
        <v>-49449.66</v>
      </c>
      <c r="N299" s="2" t="s">
        <v>55</v>
      </c>
      <c r="P299" s="4">
        <v>43808</v>
      </c>
      <c r="Q299" s="2">
        <v>325.79000000000002</v>
      </c>
      <c r="R299" s="2">
        <v>8018.42</v>
      </c>
      <c r="S299" s="2" t="s">
        <v>52</v>
      </c>
      <c r="U299" s="4">
        <v>43811</v>
      </c>
      <c r="V299" s="2">
        <v>1792.02</v>
      </c>
      <c r="W299" s="2">
        <v>-34837.99</v>
      </c>
      <c r="X299" s="2" t="s">
        <v>54</v>
      </c>
      <c r="Z299" s="12">
        <v>43801</v>
      </c>
      <c r="AA299" s="10">
        <v>11331.04</v>
      </c>
      <c r="AB299" s="10">
        <v>120742.93</v>
      </c>
    </row>
    <row r="300" spans="1:28" ht="15.75" hidden="1" customHeight="1" x14ac:dyDescent="0.3">
      <c r="A300" s="4">
        <v>43549</v>
      </c>
      <c r="B300" s="2">
        <v>1419.85</v>
      </c>
      <c r="C300" s="2">
        <v>22602.9</v>
      </c>
      <c r="D300" s="2" t="s">
        <v>53</v>
      </c>
      <c r="F300" s="4">
        <v>43805</v>
      </c>
      <c r="G300" s="2">
        <v>2828.45</v>
      </c>
      <c r="H300" s="2">
        <v>25115.19</v>
      </c>
      <c r="I300" s="2" t="s">
        <v>53</v>
      </c>
      <c r="K300" s="4">
        <v>43811</v>
      </c>
      <c r="L300" s="2">
        <v>3166.64</v>
      </c>
      <c r="M300" s="2">
        <v>-353593.96</v>
      </c>
      <c r="N300" s="2" t="s">
        <v>55</v>
      </c>
      <c r="P300" s="4">
        <v>43809</v>
      </c>
      <c r="Q300" s="2">
        <v>262.55</v>
      </c>
      <c r="R300" s="2">
        <v>-8538.58</v>
      </c>
      <c r="S300" s="2" t="s">
        <v>52</v>
      </c>
      <c r="U300" s="4">
        <v>43812</v>
      </c>
      <c r="V300" s="2">
        <v>1413.92</v>
      </c>
      <c r="W300" s="2">
        <v>37987.93</v>
      </c>
      <c r="X300" s="2" t="s">
        <v>54</v>
      </c>
      <c r="Z300" s="12">
        <v>43802</v>
      </c>
      <c r="AA300" s="10">
        <v>10904.98</v>
      </c>
      <c r="AB300" s="10">
        <v>-577553.17000000004</v>
      </c>
    </row>
    <row r="301" spans="1:28" ht="15.75" hidden="1" customHeight="1" x14ac:dyDescent="0.3">
      <c r="A301" s="4">
        <v>43550</v>
      </c>
      <c r="B301" s="2">
        <v>1513.49</v>
      </c>
      <c r="C301" s="2">
        <v>-146.1</v>
      </c>
      <c r="D301" s="2" t="s">
        <v>53</v>
      </c>
      <c r="F301" s="4">
        <v>43807</v>
      </c>
      <c r="G301" s="2">
        <v>12.62</v>
      </c>
      <c r="H301" s="2">
        <v>-1663.54</v>
      </c>
      <c r="I301" s="2" t="s">
        <v>53</v>
      </c>
      <c r="K301" s="4">
        <v>43812</v>
      </c>
      <c r="L301" s="2">
        <v>2887.27</v>
      </c>
      <c r="M301" s="2">
        <v>84884.56</v>
      </c>
      <c r="N301" s="2" t="s">
        <v>55</v>
      </c>
      <c r="P301" s="4">
        <v>43810</v>
      </c>
      <c r="Q301" s="2">
        <v>292.25</v>
      </c>
      <c r="R301" s="2">
        <v>898.75</v>
      </c>
      <c r="S301" s="2" t="s">
        <v>52</v>
      </c>
      <c r="U301" s="4">
        <v>43814</v>
      </c>
      <c r="V301" s="2">
        <v>16.21</v>
      </c>
      <c r="W301" s="2">
        <v>-346.39</v>
      </c>
      <c r="X301" s="2" t="s">
        <v>54</v>
      </c>
      <c r="Z301" s="12">
        <v>43803</v>
      </c>
      <c r="AA301" s="10">
        <v>11929.36</v>
      </c>
      <c r="AB301" s="10">
        <v>-714089.49</v>
      </c>
    </row>
    <row r="302" spans="1:28" ht="15.75" hidden="1" customHeight="1" x14ac:dyDescent="0.3">
      <c r="A302" s="4">
        <v>43550</v>
      </c>
      <c r="B302" s="2">
        <v>270.64999999999998</v>
      </c>
      <c r="C302" s="2">
        <v>689.25</v>
      </c>
      <c r="D302" s="2" t="s">
        <v>52</v>
      </c>
      <c r="F302" s="4">
        <v>43808</v>
      </c>
      <c r="G302" s="2">
        <v>2267.4299999999998</v>
      </c>
      <c r="H302" s="2">
        <v>6852.75</v>
      </c>
      <c r="I302" s="2" t="s">
        <v>53</v>
      </c>
      <c r="K302" s="4">
        <v>43814</v>
      </c>
      <c r="L302" s="2">
        <v>20.49</v>
      </c>
      <c r="M302" s="2">
        <v>643.45000000000005</v>
      </c>
      <c r="N302" s="2" t="s">
        <v>55</v>
      </c>
      <c r="P302" s="4">
        <v>43811</v>
      </c>
      <c r="Q302" s="2">
        <v>568.47</v>
      </c>
      <c r="R302" s="2">
        <v>-19276.36</v>
      </c>
      <c r="S302" s="2" t="s">
        <v>52</v>
      </c>
      <c r="U302" s="4">
        <v>43815</v>
      </c>
      <c r="V302" s="2">
        <v>987.44</v>
      </c>
      <c r="W302" s="2">
        <v>27031.14</v>
      </c>
      <c r="X302" s="2" t="s">
        <v>54</v>
      </c>
      <c r="Z302" s="12">
        <v>43804</v>
      </c>
      <c r="AA302" s="10">
        <v>8067.02</v>
      </c>
      <c r="AB302" s="10">
        <v>-304180.24</v>
      </c>
    </row>
    <row r="303" spans="1:28" ht="15.75" customHeight="1" thickBot="1" x14ac:dyDescent="0.35">
      <c r="A303" s="4">
        <v>43550</v>
      </c>
      <c r="B303" s="2">
        <v>279.95</v>
      </c>
      <c r="C303" s="2">
        <v>21798.87</v>
      </c>
      <c r="D303" s="2" t="s">
        <v>54</v>
      </c>
      <c r="F303" s="4">
        <v>43809</v>
      </c>
      <c r="G303" s="2">
        <v>3175.8</v>
      </c>
      <c r="H303" s="2">
        <v>-22812.05</v>
      </c>
      <c r="I303" s="2" t="s">
        <v>53</v>
      </c>
      <c r="K303" s="4">
        <v>43815</v>
      </c>
      <c r="L303" s="2">
        <v>2558.27</v>
      </c>
      <c r="M303" s="2">
        <v>8469.17</v>
      </c>
      <c r="N303" s="2" t="s">
        <v>55</v>
      </c>
      <c r="P303" s="4">
        <v>43812</v>
      </c>
      <c r="Q303" s="2">
        <v>408.32</v>
      </c>
      <c r="R303" s="2">
        <v>8201.06</v>
      </c>
      <c r="S303" s="2" t="s">
        <v>52</v>
      </c>
      <c r="U303" s="4">
        <v>43816</v>
      </c>
      <c r="V303" s="2">
        <v>916.04</v>
      </c>
      <c r="W303" s="2">
        <v>16931.59</v>
      </c>
      <c r="X303" s="2" t="s">
        <v>54</v>
      </c>
      <c r="Z303" s="12">
        <v>43805</v>
      </c>
      <c r="AA303" s="10">
        <v>9420.3799999999992</v>
      </c>
      <c r="AB303" s="10">
        <v>-41995.57</v>
      </c>
    </row>
    <row r="304" spans="1:28" ht="15.75" hidden="1" customHeight="1" x14ac:dyDescent="0.3">
      <c r="A304" s="4">
        <v>43550</v>
      </c>
      <c r="B304" s="2">
        <v>1776.13</v>
      </c>
      <c r="C304" s="2">
        <v>54004.34</v>
      </c>
      <c r="D304" s="2" t="s">
        <v>55</v>
      </c>
      <c r="F304" s="4">
        <v>43810</v>
      </c>
      <c r="G304" s="2">
        <v>3480.23</v>
      </c>
      <c r="H304" s="2">
        <v>-64387.360000000001</v>
      </c>
      <c r="I304" s="2" t="s">
        <v>53</v>
      </c>
      <c r="K304" s="4">
        <v>43816</v>
      </c>
      <c r="L304" s="2">
        <v>3456.5</v>
      </c>
      <c r="M304" s="2">
        <v>-57436.97</v>
      </c>
      <c r="N304" s="2" t="s">
        <v>55</v>
      </c>
      <c r="P304" s="4">
        <v>43814</v>
      </c>
      <c r="Q304" s="2">
        <v>16.2</v>
      </c>
      <c r="R304" s="2">
        <v>42.77</v>
      </c>
      <c r="S304" s="2" t="s">
        <v>52</v>
      </c>
      <c r="U304" s="4">
        <v>43817</v>
      </c>
      <c r="V304" s="2">
        <v>1087.79</v>
      </c>
      <c r="W304" s="2">
        <v>69002.490000000005</v>
      </c>
      <c r="X304" s="2" t="s">
        <v>54</v>
      </c>
      <c r="Z304" s="12">
        <v>43807</v>
      </c>
      <c r="AA304" s="10">
        <v>155.79</v>
      </c>
      <c r="AB304" s="10">
        <v>-20900.72</v>
      </c>
    </row>
    <row r="305" spans="1:28" ht="15.75" hidden="1" customHeight="1" x14ac:dyDescent="0.3">
      <c r="A305" s="4">
        <v>43551</v>
      </c>
      <c r="B305" s="2">
        <v>239.33</v>
      </c>
      <c r="C305" s="2">
        <v>1078.3499999999999</v>
      </c>
      <c r="D305" s="2" t="s">
        <v>52</v>
      </c>
      <c r="F305" s="4">
        <v>43811</v>
      </c>
      <c r="G305" s="2">
        <v>5296.16</v>
      </c>
      <c r="H305" s="2">
        <v>-153566.07</v>
      </c>
      <c r="I305" s="2" t="s">
        <v>53</v>
      </c>
      <c r="K305" s="4">
        <v>43817</v>
      </c>
      <c r="L305" s="2">
        <v>2320.27</v>
      </c>
      <c r="M305" s="2">
        <v>-46377.53</v>
      </c>
      <c r="N305" s="2" t="s">
        <v>55</v>
      </c>
      <c r="P305" s="4">
        <v>43815</v>
      </c>
      <c r="Q305" s="2">
        <v>275.48</v>
      </c>
      <c r="R305" s="2">
        <v>-1880.64</v>
      </c>
      <c r="S305" s="2" t="s">
        <v>52</v>
      </c>
      <c r="U305" s="4">
        <v>43818</v>
      </c>
      <c r="V305" s="2">
        <v>1054.43</v>
      </c>
      <c r="W305" s="2">
        <v>26445.22</v>
      </c>
      <c r="X305" s="2" t="s">
        <v>54</v>
      </c>
      <c r="Z305" s="12">
        <v>43808</v>
      </c>
      <c r="AA305" s="10">
        <v>7031.18</v>
      </c>
      <c r="AB305" s="10">
        <v>-85923.17</v>
      </c>
    </row>
    <row r="306" spans="1:28" ht="15.75" customHeight="1" thickBot="1" x14ac:dyDescent="0.35">
      <c r="A306" s="4">
        <v>43551</v>
      </c>
      <c r="B306" s="2">
        <v>296.25</v>
      </c>
      <c r="C306" s="2">
        <v>9492.66</v>
      </c>
      <c r="D306" s="2" t="s">
        <v>54</v>
      </c>
      <c r="F306" s="4">
        <v>43812</v>
      </c>
      <c r="G306" s="2">
        <v>3227.46</v>
      </c>
      <c r="H306" s="2">
        <v>35871.18</v>
      </c>
      <c r="I306" s="2" t="s">
        <v>53</v>
      </c>
      <c r="K306" s="4">
        <v>43818</v>
      </c>
      <c r="L306" s="2">
        <v>3273.7</v>
      </c>
      <c r="M306" s="2">
        <v>-123632.54</v>
      </c>
      <c r="N306" s="2" t="s">
        <v>55</v>
      </c>
      <c r="P306" s="4">
        <v>43816</v>
      </c>
      <c r="Q306" s="2">
        <v>279.39</v>
      </c>
      <c r="R306" s="2">
        <v>1637.29</v>
      </c>
      <c r="S306" s="2" t="s">
        <v>52</v>
      </c>
      <c r="U306" s="4">
        <v>43819</v>
      </c>
      <c r="V306" s="2">
        <v>905.3</v>
      </c>
      <c r="W306" s="2">
        <v>21511.56</v>
      </c>
      <c r="X306" s="2" t="s">
        <v>54</v>
      </c>
      <c r="Z306" s="12">
        <v>43809</v>
      </c>
      <c r="AA306" s="10">
        <v>10552.08</v>
      </c>
      <c r="AB306" s="10">
        <v>-210553.62</v>
      </c>
    </row>
    <row r="307" spans="1:28" ht="15.75" hidden="1" customHeight="1" x14ac:dyDescent="0.3">
      <c r="A307" s="4">
        <v>43551</v>
      </c>
      <c r="B307" s="2">
        <v>1826.96</v>
      </c>
      <c r="C307" s="2">
        <v>33481.01</v>
      </c>
      <c r="D307" s="2" t="s">
        <v>53</v>
      </c>
      <c r="F307" s="4">
        <v>43814</v>
      </c>
      <c r="G307" s="2">
        <v>48.55</v>
      </c>
      <c r="H307" s="2">
        <v>20.91</v>
      </c>
      <c r="I307" s="2" t="s">
        <v>53</v>
      </c>
      <c r="K307" s="4">
        <v>43819</v>
      </c>
      <c r="L307" s="2">
        <v>1830.38</v>
      </c>
      <c r="M307" s="2">
        <v>-31764.65</v>
      </c>
      <c r="N307" s="2" t="s">
        <v>55</v>
      </c>
      <c r="P307" s="4">
        <v>43817</v>
      </c>
      <c r="Q307" s="2">
        <v>287.66000000000003</v>
      </c>
      <c r="R307" s="2">
        <v>1215.3599999999999</v>
      </c>
      <c r="S307" s="2" t="s">
        <v>52</v>
      </c>
      <c r="U307" s="4">
        <v>43821</v>
      </c>
      <c r="V307" s="2">
        <v>9.9499999999999993</v>
      </c>
      <c r="W307" s="2">
        <v>194.97</v>
      </c>
      <c r="X307" s="2" t="s">
        <v>54</v>
      </c>
      <c r="Z307" s="12">
        <v>43810</v>
      </c>
      <c r="AA307" s="10">
        <v>10026.280000000001</v>
      </c>
      <c r="AB307" s="10">
        <v>-240429.81</v>
      </c>
    </row>
    <row r="308" spans="1:28" ht="15.75" hidden="1" customHeight="1" x14ac:dyDescent="0.3">
      <c r="A308" s="4">
        <v>43551</v>
      </c>
      <c r="B308" s="2">
        <v>1563.19</v>
      </c>
      <c r="C308" s="2">
        <v>44966.96</v>
      </c>
      <c r="D308" s="2" t="s">
        <v>55</v>
      </c>
      <c r="F308" s="4">
        <v>43815</v>
      </c>
      <c r="G308" s="2">
        <v>2778.71</v>
      </c>
      <c r="H308" s="2">
        <v>3373.28</v>
      </c>
      <c r="I308" s="2" t="s">
        <v>53</v>
      </c>
      <c r="K308" s="4">
        <v>43821</v>
      </c>
      <c r="L308" s="2">
        <v>38.270000000000003</v>
      </c>
      <c r="M308" s="2">
        <v>1372.66</v>
      </c>
      <c r="N308" s="2" t="s">
        <v>55</v>
      </c>
      <c r="P308" s="4">
        <v>43818</v>
      </c>
      <c r="Q308" s="2">
        <v>452.94</v>
      </c>
      <c r="R308" s="2">
        <v>11332.34</v>
      </c>
      <c r="S308" s="2" t="s">
        <v>52</v>
      </c>
      <c r="U308" s="4">
        <v>43822</v>
      </c>
      <c r="V308" s="2">
        <v>1031.77</v>
      </c>
      <c r="W308" s="2">
        <v>-40937.74</v>
      </c>
      <c r="X308" s="2" t="s">
        <v>54</v>
      </c>
      <c r="Z308" s="12">
        <v>43811</v>
      </c>
      <c r="AA308" s="10">
        <v>15276.15</v>
      </c>
      <c r="AB308" s="10">
        <v>-1449453.19</v>
      </c>
    </row>
    <row r="309" spans="1:28" ht="15.75" hidden="1" customHeight="1" x14ac:dyDescent="0.3">
      <c r="A309" s="4">
        <v>43552</v>
      </c>
      <c r="B309" s="2">
        <v>322.35000000000002</v>
      </c>
      <c r="C309" s="2">
        <v>4493.72</v>
      </c>
      <c r="D309" s="2" t="s">
        <v>52</v>
      </c>
      <c r="F309" s="4">
        <v>43816</v>
      </c>
      <c r="G309" s="2">
        <v>3895.91</v>
      </c>
      <c r="H309" s="2">
        <v>-4710.0200000000004</v>
      </c>
      <c r="I309" s="2" t="s">
        <v>53</v>
      </c>
      <c r="K309" s="4">
        <v>43822</v>
      </c>
      <c r="L309" s="2">
        <v>2438.4899999999998</v>
      </c>
      <c r="M309" s="2">
        <v>-174510.19</v>
      </c>
      <c r="N309" s="2" t="s">
        <v>55</v>
      </c>
      <c r="P309" s="4">
        <v>43819</v>
      </c>
      <c r="Q309" s="2">
        <v>258.45</v>
      </c>
      <c r="R309" s="2">
        <v>-1419.92</v>
      </c>
      <c r="S309" s="2" t="s">
        <v>52</v>
      </c>
      <c r="U309" s="4">
        <v>43823</v>
      </c>
      <c r="V309" s="2">
        <v>1642</v>
      </c>
      <c r="W309" s="2">
        <v>-356123.83</v>
      </c>
      <c r="X309" s="2" t="s">
        <v>54</v>
      </c>
      <c r="Z309" s="12">
        <v>43812</v>
      </c>
      <c r="AA309" s="10">
        <v>11177.07</v>
      </c>
      <c r="AB309" s="10">
        <v>144322.34</v>
      </c>
    </row>
    <row r="310" spans="1:28" ht="15.75" hidden="1" customHeight="1" x14ac:dyDescent="0.3">
      <c r="A310" s="4">
        <v>43552</v>
      </c>
      <c r="B310" s="2">
        <v>1647.22</v>
      </c>
      <c r="C310" s="2">
        <v>-17425.98</v>
      </c>
      <c r="D310" s="2" t="s">
        <v>53</v>
      </c>
      <c r="F310" s="4">
        <v>43817</v>
      </c>
      <c r="G310" s="2">
        <v>3852.27</v>
      </c>
      <c r="H310" s="2">
        <v>9082.77</v>
      </c>
      <c r="I310" s="2" t="s">
        <v>53</v>
      </c>
      <c r="K310" s="4">
        <v>43823</v>
      </c>
      <c r="L310" s="2">
        <v>1027.52</v>
      </c>
      <c r="M310" s="2">
        <v>-24693.77</v>
      </c>
      <c r="N310" s="2" t="s">
        <v>55</v>
      </c>
      <c r="P310" s="4">
        <v>43821</v>
      </c>
      <c r="Q310" s="2">
        <v>15.35</v>
      </c>
      <c r="R310" s="2">
        <v>-502.04</v>
      </c>
      <c r="S310" s="2" t="s">
        <v>52</v>
      </c>
      <c r="U310" s="4">
        <v>43824</v>
      </c>
      <c r="V310" s="2">
        <v>67.92</v>
      </c>
      <c r="W310" s="2">
        <v>-41519.410000000003</v>
      </c>
      <c r="X310" s="2" t="s">
        <v>54</v>
      </c>
      <c r="Z310" s="12">
        <v>43814</v>
      </c>
      <c r="AA310" s="10">
        <v>172.55</v>
      </c>
      <c r="AB310" s="10">
        <v>-844.21</v>
      </c>
    </row>
    <row r="311" spans="1:28" ht="15.75" hidden="1" customHeight="1" x14ac:dyDescent="0.3">
      <c r="A311" s="4">
        <v>43552</v>
      </c>
      <c r="B311" s="2">
        <v>1278.6099999999999</v>
      </c>
      <c r="C311" s="2">
        <v>12769.22</v>
      </c>
      <c r="D311" s="2" t="s">
        <v>55</v>
      </c>
      <c r="F311" s="4">
        <v>43818</v>
      </c>
      <c r="G311" s="2">
        <v>3633</v>
      </c>
      <c r="H311" s="2">
        <v>38191.71</v>
      </c>
      <c r="I311" s="2" t="s">
        <v>53</v>
      </c>
      <c r="K311" s="4">
        <v>43824</v>
      </c>
      <c r="L311" s="2">
        <v>22.31</v>
      </c>
      <c r="M311" s="2">
        <v>-513.95000000000005</v>
      </c>
      <c r="N311" s="2" t="s">
        <v>55</v>
      </c>
      <c r="P311" s="4">
        <v>43822</v>
      </c>
      <c r="Q311" s="2">
        <v>202.58</v>
      </c>
      <c r="R311" s="2">
        <v>386.27</v>
      </c>
      <c r="S311" s="2" t="s">
        <v>52</v>
      </c>
      <c r="U311" s="4">
        <v>43825</v>
      </c>
      <c r="V311" s="2">
        <v>1520.48</v>
      </c>
      <c r="W311" s="2">
        <v>-189009.9</v>
      </c>
      <c r="X311" s="2" t="s">
        <v>54</v>
      </c>
      <c r="Z311" s="12">
        <v>43815</v>
      </c>
      <c r="AA311" s="10">
        <v>9471.7900000000009</v>
      </c>
      <c r="AB311" s="10">
        <v>83171.009999999995</v>
      </c>
    </row>
    <row r="312" spans="1:28" ht="15.75" customHeight="1" thickBot="1" x14ac:dyDescent="0.35">
      <c r="A312" s="4">
        <v>43552</v>
      </c>
      <c r="B312" s="2">
        <v>383.28</v>
      </c>
      <c r="C312" s="2">
        <v>-40611.79</v>
      </c>
      <c r="D312" s="2" t="s">
        <v>54</v>
      </c>
      <c r="F312" s="4">
        <v>43819</v>
      </c>
      <c r="G312" s="2">
        <v>3536.44</v>
      </c>
      <c r="H312" s="2">
        <v>-18634.32</v>
      </c>
      <c r="I312" s="2" t="s">
        <v>53</v>
      </c>
      <c r="K312" s="4">
        <v>43825</v>
      </c>
      <c r="L312" s="2">
        <v>949.11</v>
      </c>
      <c r="M312" s="2">
        <v>-32710.639999999999</v>
      </c>
      <c r="N312" s="2" t="s">
        <v>55</v>
      </c>
      <c r="P312" s="4">
        <v>43823</v>
      </c>
      <c r="Q312" s="2">
        <v>102.91</v>
      </c>
      <c r="R312" s="2">
        <v>-708.93</v>
      </c>
      <c r="S312" s="2" t="s">
        <v>52</v>
      </c>
      <c r="U312" s="4">
        <v>43826</v>
      </c>
      <c r="V312" s="2">
        <v>1164.47</v>
      </c>
      <c r="W312" s="2">
        <v>-52648.22</v>
      </c>
      <c r="X312" s="2" t="s">
        <v>54</v>
      </c>
      <c r="Z312" s="12">
        <v>43816</v>
      </c>
      <c r="AA312" s="10">
        <v>12226.06</v>
      </c>
      <c r="AB312" s="10">
        <v>-102769.45</v>
      </c>
    </row>
    <row r="313" spans="1:28" ht="15.75" hidden="1" customHeight="1" x14ac:dyDescent="0.3">
      <c r="A313" s="4">
        <v>43553</v>
      </c>
      <c r="B313" s="2">
        <v>1636.6</v>
      </c>
      <c r="C313" s="2">
        <v>23416.52</v>
      </c>
      <c r="D313" s="2" t="s">
        <v>53</v>
      </c>
      <c r="F313" s="4">
        <v>43821</v>
      </c>
      <c r="G313" s="2">
        <v>25.52</v>
      </c>
      <c r="H313" s="2">
        <v>-602.26</v>
      </c>
      <c r="I313" s="2" t="s">
        <v>53</v>
      </c>
      <c r="K313" s="4">
        <v>43826</v>
      </c>
      <c r="L313" s="2">
        <v>1501.7</v>
      </c>
      <c r="M313" s="2">
        <v>-55535.95</v>
      </c>
      <c r="N313" s="2" t="s">
        <v>55</v>
      </c>
      <c r="P313" s="4">
        <v>43824</v>
      </c>
      <c r="Q313" s="2">
        <v>2.2400000000000002</v>
      </c>
      <c r="R313" s="2">
        <v>6.75</v>
      </c>
      <c r="S313" s="2" t="s">
        <v>52</v>
      </c>
      <c r="U313" s="4">
        <v>43828</v>
      </c>
      <c r="V313" s="2">
        <v>18.59</v>
      </c>
      <c r="W313" s="2">
        <v>-1699.34</v>
      </c>
      <c r="X313" s="2" t="s">
        <v>54</v>
      </c>
      <c r="Z313" s="12">
        <v>43817</v>
      </c>
      <c r="AA313" s="10">
        <v>10817.28</v>
      </c>
      <c r="AB313" s="10">
        <v>-4087.57</v>
      </c>
    </row>
    <row r="314" spans="1:28" ht="15.75" customHeight="1" thickBot="1" x14ac:dyDescent="0.35">
      <c r="A314" s="4">
        <v>43553</v>
      </c>
      <c r="B314" s="2">
        <v>360.15</v>
      </c>
      <c r="C314" s="2">
        <v>-3531.4</v>
      </c>
      <c r="D314" s="2" t="s">
        <v>54</v>
      </c>
      <c r="F314" s="4">
        <v>43822</v>
      </c>
      <c r="G314" s="2">
        <v>2016.27</v>
      </c>
      <c r="H314" s="2">
        <v>-9889.59</v>
      </c>
      <c r="I314" s="2" t="s">
        <v>53</v>
      </c>
      <c r="K314" s="4">
        <v>43828</v>
      </c>
      <c r="L314" s="2">
        <v>39.43</v>
      </c>
      <c r="M314" s="2">
        <v>-3696.6</v>
      </c>
      <c r="N314" s="2" t="s">
        <v>55</v>
      </c>
      <c r="P314" s="4">
        <v>43825</v>
      </c>
      <c r="Q314" s="2">
        <v>259.17</v>
      </c>
      <c r="R314" s="2">
        <v>-677.97</v>
      </c>
      <c r="S314" s="2" t="s">
        <v>52</v>
      </c>
      <c r="U314" s="4">
        <v>43829</v>
      </c>
      <c r="V314" s="2">
        <v>966.83</v>
      </c>
      <c r="W314" s="2">
        <v>-12339.5</v>
      </c>
      <c r="X314" s="2" t="s">
        <v>54</v>
      </c>
      <c r="Z314" s="12">
        <v>43818</v>
      </c>
      <c r="AA314" s="10">
        <v>12542.78</v>
      </c>
      <c r="AB314" s="10">
        <v>-144662.07999999999</v>
      </c>
    </row>
    <row r="315" spans="1:28" ht="15.75" hidden="1" customHeight="1" x14ac:dyDescent="0.3">
      <c r="A315" s="4">
        <v>43553</v>
      </c>
      <c r="B315" s="2">
        <v>1621.16</v>
      </c>
      <c r="C315" s="2">
        <v>33815.370000000003</v>
      </c>
      <c r="D315" s="2" t="s">
        <v>55</v>
      </c>
      <c r="F315" s="4">
        <v>43823</v>
      </c>
      <c r="G315" s="2">
        <v>1891.04</v>
      </c>
      <c r="H315" s="2">
        <v>-6804.97</v>
      </c>
      <c r="I315" s="2" t="s">
        <v>53</v>
      </c>
      <c r="K315" s="4">
        <v>43829</v>
      </c>
      <c r="L315" s="2">
        <v>1915.11</v>
      </c>
      <c r="M315" s="2">
        <v>-30928.71</v>
      </c>
      <c r="N315" s="2" t="s">
        <v>55</v>
      </c>
      <c r="P315" s="4">
        <v>43826</v>
      </c>
      <c r="Q315" s="2">
        <v>419.03</v>
      </c>
      <c r="R315" s="2">
        <v>8005.95</v>
      </c>
      <c r="S315" s="2" t="s">
        <v>52</v>
      </c>
      <c r="U315" s="4">
        <v>43830</v>
      </c>
      <c r="V315" s="2">
        <v>1386.13</v>
      </c>
      <c r="W315" s="2">
        <v>-246120.79</v>
      </c>
      <c r="X315" s="2" t="s">
        <v>54</v>
      </c>
      <c r="Z315" s="12">
        <v>43819</v>
      </c>
      <c r="AA315" s="10">
        <v>10151.07</v>
      </c>
      <c r="AB315" s="10">
        <v>-65638.36</v>
      </c>
    </row>
    <row r="316" spans="1:28" ht="15.75" hidden="1" customHeight="1" x14ac:dyDescent="0.3">
      <c r="A316" s="4">
        <v>43553</v>
      </c>
      <c r="B316" s="2">
        <v>204.32</v>
      </c>
      <c r="C316" s="2">
        <v>-92.59</v>
      </c>
      <c r="D316" s="2" t="s">
        <v>52</v>
      </c>
      <c r="F316" s="4">
        <v>43824</v>
      </c>
      <c r="G316" s="2">
        <v>38.770000000000003</v>
      </c>
      <c r="H316" s="2">
        <v>-439.17</v>
      </c>
      <c r="I316" s="2" t="s">
        <v>53</v>
      </c>
      <c r="K316" s="4">
        <v>43830</v>
      </c>
      <c r="L316" s="2">
        <v>2704.69</v>
      </c>
      <c r="M316" s="2">
        <v>-119340.4</v>
      </c>
      <c r="N316" s="2" t="s">
        <v>55</v>
      </c>
      <c r="P316" s="4">
        <v>43828</v>
      </c>
      <c r="Q316" s="2">
        <v>9.1199999999999992</v>
      </c>
      <c r="R316" s="2">
        <v>186.42</v>
      </c>
      <c r="S316" s="2" t="s">
        <v>52</v>
      </c>
      <c r="U316" s="4">
        <v>43831</v>
      </c>
      <c r="V316" s="2">
        <v>26.71</v>
      </c>
      <c r="W316" s="2">
        <v>-3339.94</v>
      </c>
      <c r="X316" s="2" t="s">
        <v>54</v>
      </c>
      <c r="Z316" s="12">
        <v>43821</v>
      </c>
      <c r="AA316" s="10">
        <v>185.95</v>
      </c>
      <c r="AB316" s="10">
        <v>-3168.6</v>
      </c>
    </row>
    <row r="317" spans="1:28" ht="15.75" hidden="1" customHeight="1" x14ac:dyDescent="0.3">
      <c r="A317" s="4">
        <v>43554</v>
      </c>
      <c r="B317" s="2">
        <v>0.03</v>
      </c>
      <c r="C317" s="2">
        <v>0.61</v>
      </c>
      <c r="D317" s="2" t="s">
        <v>52</v>
      </c>
      <c r="F317" s="4">
        <v>43825</v>
      </c>
      <c r="G317" s="2">
        <v>1960.05</v>
      </c>
      <c r="H317" s="2">
        <v>1937.17</v>
      </c>
      <c r="I317" s="2" t="s">
        <v>53</v>
      </c>
      <c r="K317" s="4">
        <v>43831</v>
      </c>
      <c r="L317" s="2">
        <v>19.97</v>
      </c>
      <c r="M317" s="2">
        <v>114.75</v>
      </c>
      <c r="N317" s="2" t="s">
        <v>55</v>
      </c>
      <c r="P317" s="4">
        <v>43829</v>
      </c>
      <c r="Q317" s="2">
        <v>504.15</v>
      </c>
      <c r="R317" s="2">
        <v>20504.55</v>
      </c>
      <c r="S317" s="2" t="s">
        <v>52</v>
      </c>
      <c r="U317" s="4">
        <v>43832</v>
      </c>
      <c r="V317" s="2">
        <v>1374.82</v>
      </c>
      <c r="W317" s="2">
        <v>-109918.23</v>
      </c>
      <c r="X317" s="2" t="s">
        <v>54</v>
      </c>
      <c r="Z317" s="12">
        <v>43822</v>
      </c>
      <c r="AA317" s="10">
        <v>8604.94</v>
      </c>
      <c r="AB317" s="10">
        <v>-429517.26</v>
      </c>
    </row>
    <row r="318" spans="1:28" ht="15.75" hidden="1" customHeight="1" x14ac:dyDescent="0.3">
      <c r="A318" s="4">
        <v>43554</v>
      </c>
      <c r="B318" s="2">
        <v>0.05</v>
      </c>
      <c r="C318" s="2">
        <v>-6.76</v>
      </c>
      <c r="D318" s="2" t="s">
        <v>55</v>
      </c>
      <c r="F318" s="4">
        <v>43826</v>
      </c>
      <c r="G318" s="2">
        <v>3582.28</v>
      </c>
      <c r="H318" s="2">
        <v>-174007.69</v>
      </c>
      <c r="I318" s="2" t="s">
        <v>53</v>
      </c>
      <c r="K318" s="4">
        <v>43832</v>
      </c>
      <c r="L318" s="2">
        <v>2310.5100000000002</v>
      </c>
      <c r="M318" s="2">
        <v>-37224.15</v>
      </c>
      <c r="N318" s="2" t="s">
        <v>55</v>
      </c>
      <c r="P318" s="4">
        <v>43830</v>
      </c>
      <c r="Q318" s="2">
        <v>259.7</v>
      </c>
      <c r="R318" s="2">
        <v>-2801.06</v>
      </c>
      <c r="S318" s="2" t="s">
        <v>52</v>
      </c>
      <c r="U318" s="4">
        <v>43833</v>
      </c>
      <c r="V318" s="2">
        <v>2317.4899999999998</v>
      </c>
      <c r="W318" s="2">
        <v>-451752.19</v>
      </c>
      <c r="X318" s="2" t="s">
        <v>54</v>
      </c>
      <c r="Z318" s="12">
        <v>43823</v>
      </c>
      <c r="AA318" s="10">
        <v>6571.81</v>
      </c>
      <c r="AB318" s="10">
        <v>-504145.27</v>
      </c>
    </row>
    <row r="319" spans="1:28" ht="15.75" hidden="1" customHeight="1" x14ac:dyDescent="0.3">
      <c r="A319" s="4">
        <v>43554</v>
      </c>
      <c r="B319" s="2">
        <v>0.19</v>
      </c>
      <c r="C319" s="2">
        <v>-0.86</v>
      </c>
      <c r="D319" s="2" t="s">
        <v>53</v>
      </c>
      <c r="F319" s="4">
        <v>43828</v>
      </c>
      <c r="G319" s="2">
        <v>25.51</v>
      </c>
      <c r="H319" s="2">
        <v>-3547.94</v>
      </c>
      <c r="I319" s="2" t="s">
        <v>53</v>
      </c>
      <c r="K319" s="4">
        <v>43833</v>
      </c>
      <c r="L319" s="2">
        <v>1815.97</v>
      </c>
      <c r="M319" s="2">
        <v>-30502.77</v>
      </c>
      <c r="N319" s="2" t="s">
        <v>55</v>
      </c>
      <c r="P319" s="4">
        <v>43831</v>
      </c>
      <c r="Q319" s="2">
        <v>7.53</v>
      </c>
      <c r="R319" s="2">
        <v>-96.48</v>
      </c>
      <c r="S319" s="2" t="s">
        <v>52</v>
      </c>
      <c r="U319" s="4">
        <v>43835</v>
      </c>
      <c r="V319" s="2">
        <v>367.43</v>
      </c>
      <c r="W319" s="2">
        <v>-552935.41</v>
      </c>
      <c r="X319" s="2" t="s">
        <v>54</v>
      </c>
      <c r="Z319" s="12">
        <v>43824</v>
      </c>
      <c r="AA319" s="10">
        <v>186.66</v>
      </c>
      <c r="AB319" s="10">
        <v>-48640.45</v>
      </c>
    </row>
    <row r="320" spans="1:28" ht="15.75" hidden="1" customHeight="1" x14ac:dyDescent="0.3">
      <c r="A320" s="4">
        <v>43555</v>
      </c>
      <c r="B320" s="2">
        <v>24.15</v>
      </c>
      <c r="C320" s="2">
        <v>-2837.04</v>
      </c>
      <c r="D320" s="2" t="s">
        <v>52</v>
      </c>
      <c r="F320" s="4">
        <v>43829</v>
      </c>
      <c r="G320" s="2">
        <v>3444.87</v>
      </c>
      <c r="H320" s="2">
        <v>-95314.09</v>
      </c>
      <c r="I320" s="2" t="s">
        <v>53</v>
      </c>
      <c r="K320" s="4">
        <v>43835</v>
      </c>
      <c r="L320" s="2">
        <v>52.55</v>
      </c>
      <c r="M320" s="2">
        <v>-15833.14</v>
      </c>
      <c r="N320" s="2" t="s">
        <v>55</v>
      </c>
      <c r="P320" s="4">
        <v>43832</v>
      </c>
      <c r="Q320" s="2">
        <v>360.81</v>
      </c>
      <c r="R320" s="2">
        <v>3438.53</v>
      </c>
      <c r="S320" s="2" t="s">
        <v>52</v>
      </c>
      <c r="U320" s="4">
        <v>43836</v>
      </c>
      <c r="V320" s="2">
        <v>2125.13</v>
      </c>
      <c r="W320" s="2">
        <v>-89979.68</v>
      </c>
      <c r="X320" s="2" t="s">
        <v>54</v>
      </c>
      <c r="Z320" s="12">
        <v>43825</v>
      </c>
      <c r="AA320" s="10">
        <v>6492.11</v>
      </c>
      <c r="AB320" s="10">
        <v>-450205.61</v>
      </c>
    </row>
    <row r="321" spans="1:28" ht="15.75" customHeight="1" thickBot="1" x14ac:dyDescent="0.35">
      <c r="A321" s="4">
        <v>43555</v>
      </c>
      <c r="B321" s="2">
        <v>21.82</v>
      </c>
      <c r="C321" s="2">
        <v>4309.0200000000004</v>
      </c>
      <c r="D321" s="2" t="s">
        <v>54</v>
      </c>
      <c r="F321" s="4">
        <v>43830</v>
      </c>
      <c r="G321" s="2">
        <v>2846.37</v>
      </c>
      <c r="H321" s="2">
        <v>-54135.24</v>
      </c>
      <c r="I321" s="2" t="s">
        <v>53</v>
      </c>
      <c r="K321" s="4">
        <v>43836</v>
      </c>
      <c r="L321" s="2">
        <v>1890.24</v>
      </c>
      <c r="M321" s="2">
        <v>-12896.37</v>
      </c>
      <c r="N321" s="2" t="s">
        <v>55</v>
      </c>
      <c r="P321" s="4">
        <v>43833</v>
      </c>
      <c r="Q321" s="2">
        <v>498.77</v>
      </c>
      <c r="R321" s="2">
        <v>-4143.57</v>
      </c>
      <c r="S321" s="2" t="s">
        <v>52</v>
      </c>
      <c r="U321" s="4">
        <v>43837</v>
      </c>
      <c r="V321" s="2">
        <v>1964.61</v>
      </c>
      <c r="W321" s="2">
        <v>-211276.3</v>
      </c>
      <c r="X321" s="2" t="s">
        <v>54</v>
      </c>
      <c r="Z321" s="12">
        <v>43826</v>
      </c>
      <c r="AA321" s="10">
        <v>9228.15</v>
      </c>
      <c r="AB321" s="10">
        <v>-346555.59</v>
      </c>
    </row>
    <row r="322" spans="1:28" ht="15.75" hidden="1" customHeight="1" x14ac:dyDescent="0.3">
      <c r="A322" s="4">
        <v>43555</v>
      </c>
      <c r="B322" s="2">
        <v>52.56</v>
      </c>
      <c r="C322" s="2">
        <v>-1720.69</v>
      </c>
      <c r="D322" s="2" t="s">
        <v>53</v>
      </c>
      <c r="F322" s="4">
        <v>43831</v>
      </c>
      <c r="G322" s="2">
        <v>14.86</v>
      </c>
      <c r="H322" s="2">
        <v>-494.18</v>
      </c>
      <c r="I322" s="2" t="s">
        <v>53</v>
      </c>
      <c r="K322" s="4">
        <v>43837</v>
      </c>
      <c r="L322" s="2">
        <v>2064.4299999999998</v>
      </c>
      <c r="M322" s="2">
        <v>-17223.68</v>
      </c>
      <c r="N322" s="2" t="s">
        <v>55</v>
      </c>
      <c r="P322" s="4">
        <v>43835</v>
      </c>
      <c r="Q322" s="2">
        <v>32.229999999999997</v>
      </c>
      <c r="R322" s="2">
        <v>-3821.33</v>
      </c>
      <c r="S322" s="2" t="s">
        <v>52</v>
      </c>
      <c r="U322" s="4">
        <v>43838</v>
      </c>
      <c r="V322" s="2">
        <v>3239.59</v>
      </c>
      <c r="W322" s="2">
        <v>-352300.5</v>
      </c>
      <c r="X322" s="2" t="s">
        <v>54</v>
      </c>
      <c r="Z322" s="12">
        <v>43828</v>
      </c>
      <c r="AA322" s="10">
        <v>141.02000000000001</v>
      </c>
      <c r="AB322" s="10">
        <v>-24066.87</v>
      </c>
    </row>
    <row r="323" spans="1:28" ht="15.75" hidden="1" customHeight="1" x14ac:dyDescent="0.3">
      <c r="A323" s="4">
        <v>43555</v>
      </c>
      <c r="B323" s="2">
        <v>27.18</v>
      </c>
      <c r="C323" s="2">
        <v>-196.14</v>
      </c>
      <c r="D323" s="2" t="s">
        <v>55</v>
      </c>
      <c r="F323" s="4">
        <v>43832</v>
      </c>
      <c r="G323" s="2">
        <v>3553.74</v>
      </c>
      <c r="H323" s="2">
        <v>20275.68</v>
      </c>
      <c r="I323" s="2" t="s">
        <v>53</v>
      </c>
      <c r="K323" s="4">
        <v>43838</v>
      </c>
      <c r="L323" s="2">
        <v>1663.1</v>
      </c>
      <c r="M323" s="2">
        <v>-16506.52</v>
      </c>
      <c r="N323" s="2" t="s">
        <v>55</v>
      </c>
      <c r="P323" s="4">
        <v>43836</v>
      </c>
      <c r="Q323" s="2">
        <v>388.29</v>
      </c>
      <c r="R323" s="2">
        <v>177.37</v>
      </c>
      <c r="S323" s="2" t="s">
        <v>52</v>
      </c>
      <c r="U323" s="4">
        <v>43839</v>
      </c>
      <c r="V323" s="2">
        <v>1534.88</v>
      </c>
      <c r="W323" s="2">
        <v>-150256.65</v>
      </c>
      <c r="X323" s="2" t="s">
        <v>54</v>
      </c>
      <c r="Z323" s="12">
        <v>43829</v>
      </c>
      <c r="AA323" s="10">
        <v>8927.64</v>
      </c>
      <c r="AB323" s="10">
        <v>-111563.74</v>
      </c>
    </row>
    <row r="324" spans="1:28" ht="15.75" hidden="1" customHeight="1" x14ac:dyDescent="0.3">
      <c r="A324" s="4">
        <v>43556</v>
      </c>
      <c r="B324" s="2">
        <v>1434.55</v>
      </c>
      <c r="C324" s="2">
        <v>-10542.65</v>
      </c>
      <c r="D324" s="2" t="s">
        <v>53</v>
      </c>
      <c r="F324" s="4">
        <v>43833</v>
      </c>
      <c r="G324" s="2">
        <v>3304.3</v>
      </c>
      <c r="H324" s="2">
        <v>-45475.98</v>
      </c>
      <c r="I324" s="2" t="s">
        <v>53</v>
      </c>
      <c r="K324" s="4">
        <v>43839</v>
      </c>
      <c r="L324" s="2">
        <v>1619.4</v>
      </c>
      <c r="M324" s="2">
        <v>11379.36</v>
      </c>
      <c r="N324" s="2" t="s">
        <v>55</v>
      </c>
      <c r="P324" s="4">
        <v>43837</v>
      </c>
      <c r="Q324" s="2">
        <v>410.98</v>
      </c>
      <c r="R324" s="2">
        <v>2850.91</v>
      </c>
      <c r="S324" s="2" t="s">
        <v>52</v>
      </c>
      <c r="U324" s="4">
        <v>43840</v>
      </c>
      <c r="V324" s="2">
        <v>1473.47</v>
      </c>
      <c r="W324" s="2">
        <v>-45527.13</v>
      </c>
      <c r="X324" s="2" t="s">
        <v>54</v>
      </c>
      <c r="Z324" s="12">
        <v>43830</v>
      </c>
      <c r="AA324" s="10">
        <v>9511.17</v>
      </c>
      <c r="AB324" s="10">
        <v>-494456.92</v>
      </c>
    </row>
    <row r="325" spans="1:28" ht="15.75" hidden="1" customHeight="1" x14ac:dyDescent="0.3">
      <c r="A325" s="4">
        <v>43556</v>
      </c>
      <c r="B325" s="2">
        <v>227.34</v>
      </c>
      <c r="C325" s="2">
        <v>-7530.35</v>
      </c>
      <c r="D325" s="2" t="s">
        <v>52</v>
      </c>
      <c r="F325" s="4">
        <v>43835</v>
      </c>
      <c r="G325" s="2">
        <v>59.81</v>
      </c>
      <c r="H325" s="2">
        <v>-13652.4</v>
      </c>
      <c r="I325" s="2" t="s">
        <v>53</v>
      </c>
      <c r="K325" s="4">
        <v>43840</v>
      </c>
      <c r="L325" s="2">
        <v>1476.16</v>
      </c>
      <c r="M325" s="2">
        <v>-14904.24</v>
      </c>
      <c r="N325" s="2" t="s">
        <v>55</v>
      </c>
      <c r="P325" s="4">
        <v>43838</v>
      </c>
      <c r="Q325" s="2">
        <v>657.83</v>
      </c>
      <c r="R325" s="2">
        <v>-11039.53</v>
      </c>
      <c r="S325" s="2" t="s">
        <v>52</v>
      </c>
      <c r="U325" s="4">
        <v>43842</v>
      </c>
      <c r="V325" s="2">
        <v>46.74</v>
      </c>
      <c r="W325" s="2">
        <v>-8640.64</v>
      </c>
      <c r="X325" s="2" t="s">
        <v>54</v>
      </c>
      <c r="Z325" s="12">
        <v>43831</v>
      </c>
      <c r="AA325" s="10">
        <v>91.84</v>
      </c>
      <c r="AB325" s="10">
        <v>-3193.61</v>
      </c>
    </row>
    <row r="326" spans="1:28" ht="15.75" customHeight="1" thickBot="1" x14ac:dyDescent="0.35">
      <c r="A326" s="4">
        <v>43556</v>
      </c>
      <c r="B326" s="2">
        <v>410.64</v>
      </c>
      <c r="C326" s="2">
        <v>-17280.02</v>
      </c>
      <c r="D326" s="2" t="s">
        <v>54</v>
      </c>
      <c r="F326" s="4">
        <v>43836</v>
      </c>
      <c r="G326" s="2">
        <v>2679.4</v>
      </c>
      <c r="H326" s="2">
        <v>-23505.37</v>
      </c>
      <c r="I326" s="2" t="s">
        <v>53</v>
      </c>
      <c r="K326" s="4">
        <v>43842</v>
      </c>
      <c r="L326" s="2">
        <v>54.06</v>
      </c>
      <c r="M326" s="2">
        <v>-3722.51</v>
      </c>
      <c r="N326" s="2" t="s">
        <v>55</v>
      </c>
      <c r="P326" s="4">
        <v>43839</v>
      </c>
      <c r="Q326" s="2">
        <v>422.7</v>
      </c>
      <c r="R326" s="2">
        <v>-21714.18</v>
      </c>
      <c r="S326" s="2" t="s">
        <v>52</v>
      </c>
      <c r="U326" s="4">
        <v>43843</v>
      </c>
      <c r="V326" s="2">
        <v>1100.05</v>
      </c>
      <c r="W326" s="2">
        <v>-40706.550000000003</v>
      </c>
      <c r="X326" s="2" t="s">
        <v>54</v>
      </c>
      <c r="Z326" s="12">
        <v>43832</v>
      </c>
      <c r="AA326" s="10">
        <v>10207.85</v>
      </c>
      <c r="AB326" s="10">
        <v>-129012.52</v>
      </c>
    </row>
    <row r="327" spans="1:28" ht="15.75" hidden="1" customHeight="1" x14ac:dyDescent="0.3">
      <c r="A327" s="4">
        <v>43556</v>
      </c>
      <c r="B327" s="2">
        <v>1720.59</v>
      </c>
      <c r="C327" s="2">
        <v>-58484.35</v>
      </c>
      <c r="D327" s="2" t="s">
        <v>55</v>
      </c>
      <c r="F327" s="4">
        <v>43837</v>
      </c>
      <c r="G327" s="2">
        <v>3591.94</v>
      </c>
      <c r="H327" s="2">
        <v>-31314.1</v>
      </c>
      <c r="I327" s="2" t="s">
        <v>53</v>
      </c>
      <c r="K327" s="4">
        <v>43843</v>
      </c>
      <c r="L327" s="2">
        <v>1945.87</v>
      </c>
      <c r="M327" s="2">
        <v>-48679.76</v>
      </c>
      <c r="N327" s="2" t="s">
        <v>55</v>
      </c>
      <c r="P327" s="4">
        <v>43840</v>
      </c>
      <c r="Q327" s="2">
        <v>358.74</v>
      </c>
      <c r="R327" s="2">
        <v>-4648.04</v>
      </c>
      <c r="S327" s="2" t="s">
        <v>52</v>
      </c>
      <c r="U327" s="4">
        <v>43844</v>
      </c>
      <c r="V327" s="2">
        <v>1257.44</v>
      </c>
      <c r="W327" s="2">
        <v>-96624.86</v>
      </c>
      <c r="X327" s="2" t="s">
        <v>54</v>
      </c>
      <c r="Z327" s="12">
        <v>43833</v>
      </c>
      <c r="AA327" s="10">
        <v>10568.5</v>
      </c>
      <c r="AB327" s="10">
        <v>-572916.51</v>
      </c>
    </row>
    <row r="328" spans="1:28" ht="15.75" hidden="1" customHeight="1" x14ac:dyDescent="0.3">
      <c r="A328" s="4">
        <v>43557</v>
      </c>
      <c r="B328" s="2">
        <v>153.32</v>
      </c>
      <c r="C328" s="2">
        <v>-505.03</v>
      </c>
      <c r="D328" s="2" t="s">
        <v>52</v>
      </c>
      <c r="F328" s="4">
        <v>43838</v>
      </c>
      <c r="G328" s="2">
        <v>3982.19</v>
      </c>
      <c r="H328" s="2">
        <v>-37729.800000000003</v>
      </c>
      <c r="I328" s="2" t="s">
        <v>53</v>
      </c>
      <c r="K328" s="4">
        <v>43844</v>
      </c>
      <c r="L328" s="2">
        <v>1778.37</v>
      </c>
      <c r="M328" s="2">
        <v>-1211.08</v>
      </c>
      <c r="N328" s="2" t="s">
        <v>55</v>
      </c>
      <c r="P328" s="4">
        <v>43842</v>
      </c>
      <c r="Q328" s="2">
        <v>10.29</v>
      </c>
      <c r="R328" s="2">
        <v>-188.06</v>
      </c>
      <c r="S328" s="2" t="s">
        <v>52</v>
      </c>
      <c r="U328" s="4">
        <v>43845</v>
      </c>
      <c r="V328" s="2">
        <v>1137.1199999999999</v>
      </c>
      <c r="W328" s="2">
        <v>-48546.49</v>
      </c>
      <c r="X328" s="2" t="s">
        <v>54</v>
      </c>
      <c r="Z328" s="12">
        <v>43835</v>
      </c>
      <c r="AA328" s="10">
        <v>741.86</v>
      </c>
      <c r="AB328" s="10">
        <v>-635880.88</v>
      </c>
    </row>
    <row r="329" spans="1:28" ht="15.75" hidden="1" customHeight="1" x14ac:dyDescent="0.3">
      <c r="A329" s="4">
        <v>43557</v>
      </c>
      <c r="B329" s="2">
        <v>1626.75</v>
      </c>
      <c r="C329" s="2">
        <v>-5221.7700000000004</v>
      </c>
      <c r="D329" s="2" t="s">
        <v>53</v>
      </c>
      <c r="F329" s="4">
        <v>43839</v>
      </c>
      <c r="G329" s="2">
        <v>3228.23</v>
      </c>
      <c r="H329" s="2">
        <v>-30468.32</v>
      </c>
      <c r="I329" s="2" t="s">
        <v>53</v>
      </c>
      <c r="K329" s="4">
        <v>43845</v>
      </c>
      <c r="L329" s="2">
        <v>1639.86</v>
      </c>
      <c r="M329" s="2">
        <v>10799.65</v>
      </c>
      <c r="N329" s="2" t="s">
        <v>55</v>
      </c>
      <c r="P329" s="4">
        <v>43843</v>
      </c>
      <c r="Q329" s="2">
        <v>518.30999999999995</v>
      </c>
      <c r="R329" s="2">
        <v>-72646.210000000006</v>
      </c>
      <c r="S329" s="2" t="s">
        <v>52</v>
      </c>
      <c r="U329" s="4">
        <v>43846</v>
      </c>
      <c r="V329" s="2">
        <v>1027.8499999999999</v>
      </c>
      <c r="W329" s="2">
        <v>6270.42</v>
      </c>
      <c r="X329" s="2" t="s">
        <v>54</v>
      </c>
      <c r="Z329" s="12">
        <v>43836</v>
      </c>
      <c r="AA329" s="10">
        <v>10129.83</v>
      </c>
      <c r="AB329" s="10">
        <v>-179551.69</v>
      </c>
    </row>
    <row r="330" spans="1:28" ht="15.75" customHeight="1" thickBot="1" x14ac:dyDescent="0.35">
      <c r="A330" s="4">
        <v>43557</v>
      </c>
      <c r="B330" s="2">
        <v>337.35</v>
      </c>
      <c r="C330" s="2">
        <v>37904.269999999997</v>
      </c>
      <c r="D330" s="2" t="s">
        <v>54</v>
      </c>
      <c r="F330" s="4">
        <v>43840</v>
      </c>
      <c r="G330" s="2">
        <v>3239.39</v>
      </c>
      <c r="H330" s="2">
        <v>-9910.18</v>
      </c>
      <c r="I330" s="2" t="s">
        <v>53</v>
      </c>
      <c r="K330" s="4">
        <v>43846</v>
      </c>
      <c r="L330" s="2">
        <v>1769.07</v>
      </c>
      <c r="M330" s="2">
        <v>10353.49</v>
      </c>
      <c r="N330" s="2" t="s">
        <v>55</v>
      </c>
      <c r="P330" s="4">
        <v>43844</v>
      </c>
      <c r="Q330" s="2">
        <v>473.73</v>
      </c>
      <c r="R330" s="2">
        <v>-36671.949999999997</v>
      </c>
      <c r="S330" s="2" t="s">
        <v>52</v>
      </c>
      <c r="U330" s="4">
        <v>43847</v>
      </c>
      <c r="V330" s="2">
        <v>1069.5999999999999</v>
      </c>
      <c r="W330" s="2">
        <v>936.62</v>
      </c>
      <c r="X330" s="2" t="s">
        <v>54</v>
      </c>
      <c r="Z330" s="12">
        <v>43837</v>
      </c>
      <c r="AA330" s="10">
        <v>12005.61</v>
      </c>
      <c r="AB330" s="10">
        <v>-313537.38</v>
      </c>
    </row>
    <row r="331" spans="1:28" ht="15.75" hidden="1" customHeight="1" x14ac:dyDescent="0.3">
      <c r="A331" s="4">
        <v>43557</v>
      </c>
      <c r="B331" s="2">
        <v>1148.97</v>
      </c>
      <c r="C331" s="2">
        <v>51273.79</v>
      </c>
      <c r="D331" s="2" t="s">
        <v>55</v>
      </c>
      <c r="F331" s="4">
        <v>43842</v>
      </c>
      <c r="G331" s="2">
        <v>31.08</v>
      </c>
      <c r="H331" s="2">
        <v>-39.54</v>
      </c>
      <c r="I331" s="2" t="s">
        <v>53</v>
      </c>
      <c r="K331" s="4">
        <v>43847</v>
      </c>
      <c r="L331" s="2">
        <v>1949.24</v>
      </c>
      <c r="M331" s="2">
        <v>10004.879999999999</v>
      </c>
      <c r="N331" s="2" t="s">
        <v>55</v>
      </c>
      <c r="P331" s="4">
        <v>43845</v>
      </c>
      <c r="Q331" s="2">
        <v>271.89999999999998</v>
      </c>
      <c r="R331" s="2">
        <v>-522.21</v>
      </c>
      <c r="S331" s="2" t="s">
        <v>52</v>
      </c>
      <c r="U331" s="4">
        <v>43849</v>
      </c>
      <c r="V331" s="2">
        <v>28.41</v>
      </c>
      <c r="W331" s="2">
        <v>1246.43</v>
      </c>
      <c r="X331" s="2" t="s">
        <v>54</v>
      </c>
      <c r="Z331" s="12">
        <v>43838</v>
      </c>
      <c r="AA331" s="10">
        <v>13149.43</v>
      </c>
      <c r="AB331" s="10">
        <v>-533410.82999999996</v>
      </c>
    </row>
    <row r="332" spans="1:28" ht="15.75" hidden="1" customHeight="1" x14ac:dyDescent="0.3">
      <c r="A332" s="4">
        <v>43558</v>
      </c>
      <c r="B332" s="2">
        <v>269.29000000000002</v>
      </c>
      <c r="C332" s="2">
        <v>-8068.63</v>
      </c>
      <c r="D332" s="2" t="s">
        <v>52</v>
      </c>
      <c r="F332" s="4">
        <v>43843</v>
      </c>
      <c r="G332" s="2">
        <v>3353.05</v>
      </c>
      <c r="H332" s="2">
        <v>-10726.27</v>
      </c>
      <c r="I332" s="2" t="s">
        <v>53</v>
      </c>
      <c r="K332" s="4">
        <v>43849</v>
      </c>
      <c r="L332" s="2">
        <v>86.97</v>
      </c>
      <c r="M332" s="2">
        <v>-32222.98</v>
      </c>
      <c r="N332" s="2" t="s">
        <v>55</v>
      </c>
      <c r="P332" s="4">
        <v>43846</v>
      </c>
      <c r="Q332" s="2">
        <v>293.51</v>
      </c>
      <c r="R332" s="2">
        <v>-8291.5300000000007</v>
      </c>
      <c r="S332" s="2" t="s">
        <v>52</v>
      </c>
      <c r="U332" s="4">
        <v>43850</v>
      </c>
      <c r="V332" s="2">
        <v>555.73</v>
      </c>
      <c r="W332" s="2">
        <v>-31066.14</v>
      </c>
      <c r="X332" s="2" t="s">
        <v>54</v>
      </c>
      <c r="Z332" s="12">
        <v>43839</v>
      </c>
      <c r="AA332" s="10">
        <v>9235.15</v>
      </c>
      <c r="AB332" s="10">
        <v>-328545.98</v>
      </c>
    </row>
    <row r="333" spans="1:28" ht="15.75" hidden="1" customHeight="1" x14ac:dyDescent="0.3">
      <c r="A333" s="4">
        <v>43558</v>
      </c>
      <c r="B333" s="2">
        <v>1583.2</v>
      </c>
      <c r="C333" s="2">
        <v>44845.53</v>
      </c>
      <c r="D333" s="2" t="s">
        <v>53</v>
      </c>
      <c r="F333" s="4">
        <v>43844</v>
      </c>
      <c r="G333" s="2">
        <v>3250.24</v>
      </c>
      <c r="H333" s="2">
        <v>-18076.419999999998</v>
      </c>
      <c r="I333" s="2" t="s">
        <v>53</v>
      </c>
      <c r="K333" s="4">
        <v>43850</v>
      </c>
      <c r="L333" s="2">
        <v>1522.98</v>
      </c>
      <c r="M333" s="2">
        <v>-24899.03</v>
      </c>
      <c r="N333" s="2" t="s">
        <v>55</v>
      </c>
      <c r="P333" s="4">
        <v>43847</v>
      </c>
      <c r="Q333" s="2">
        <v>288.87</v>
      </c>
      <c r="R333" s="2">
        <v>-4450.0200000000004</v>
      </c>
      <c r="S333" s="2" t="s">
        <v>52</v>
      </c>
      <c r="U333" s="4">
        <v>43851</v>
      </c>
      <c r="V333" s="2">
        <v>2284.58</v>
      </c>
      <c r="W333" s="2">
        <v>-123404.12</v>
      </c>
      <c r="X333" s="2" t="s">
        <v>54</v>
      </c>
      <c r="Z333" s="12">
        <v>43840</v>
      </c>
      <c r="AA333" s="10">
        <v>8769.2800000000007</v>
      </c>
      <c r="AB333" s="10">
        <v>-77205.429999999993</v>
      </c>
    </row>
    <row r="334" spans="1:28" ht="15.75" customHeight="1" thickBot="1" x14ac:dyDescent="0.35">
      <c r="A334" s="4">
        <v>43558</v>
      </c>
      <c r="B334" s="2">
        <v>174.58</v>
      </c>
      <c r="C334" s="2">
        <v>583.34</v>
      </c>
      <c r="D334" s="2" t="s">
        <v>54</v>
      </c>
      <c r="F334" s="4">
        <v>43845</v>
      </c>
      <c r="G334" s="2">
        <v>4077.5</v>
      </c>
      <c r="H334" s="2">
        <v>-25295.41</v>
      </c>
      <c r="I334" s="2" t="s">
        <v>53</v>
      </c>
      <c r="K334" s="4">
        <v>43851</v>
      </c>
      <c r="L334" s="2">
        <v>2399.0700000000002</v>
      </c>
      <c r="M334" s="2">
        <v>-2539.9899999999998</v>
      </c>
      <c r="N334" s="2" t="s">
        <v>55</v>
      </c>
      <c r="P334" s="4">
        <v>43849</v>
      </c>
      <c r="Q334" s="2">
        <v>10.39</v>
      </c>
      <c r="R334" s="2">
        <v>-1122.71</v>
      </c>
      <c r="S334" s="2" t="s">
        <v>52</v>
      </c>
      <c r="U334" s="4">
        <v>43852</v>
      </c>
      <c r="V334" s="2">
        <v>1152.3699999999999</v>
      </c>
      <c r="W334" s="2">
        <v>-2216.5100000000002</v>
      </c>
      <c r="X334" s="2" t="s">
        <v>54</v>
      </c>
      <c r="Z334" s="12">
        <v>43842</v>
      </c>
      <c r="AA334" s="10">
        <v>198.43</v>
      </c>
      <c r="AB334" s="10">
        <v>-16379.2</v>
      </c>
    </row>
    <row r="335" spans="1:28" ht="15.75" hidden="1" customHeight="1" x14ac:dyDescent="0.3">
      <c r="A335" s="4">
        <v>43558</v>
      </c>
      <c r="B335" s="2">
        <v>1397.18</v>
      </c>
      <c r="C335" s="2">
        <v>-41610.050000000003</v>
      </c>
      <c r="D335" s="2" t="s">
        <v>55</v>
      </c>
      <c r="F335" s="4">
        <v>43846</v>
      </c>
      <c r="G335" s="2">
        <v>3997.31</v>
      </c>
      <c r="H335" s="2">
        <v>-2307.09</v>
      </c>
      <c r="I335" s="2" t="s">
        <v>53</v>
      </c>
      <c r="K335" s="4">
        <v>43852</v>
      </c>
      <c r="L335" s="2">
        <v>2265.5</v>
      </c>
      <c r="M335" s="2">
        <v>-122219.95</v>
      </c>
      <c r="N335" s="2" t="s">
        <v>55</v>
      </c>
      <c r="P335" s="4">
        <v>43850</v>
      </c>
      <c r="Q335" s="2">
        <v>130.61000000000001</v>
      </c>
      <c r="R335" s="2">
        <v>-2089.6799999999998</v>
      </c>
      <c r="S335" s="2" t="s">
        <v>52</v>
      </c>
      <c r="U335" s="4">
        <v>43853</v>
      </c>
      <c r="V335" s="2">
        <v>1804.39</v>
      </c>
      <c r="W335" s="2">
        <v>22522.01</v>
      </c>
      <c r="X335" s="2" t="s">
        <v>54</v>
      </c>
      <c r="Z335" s="12">
        <v>43843</v>
      </c>
      <c r="AA335" s="10">
        <v>9374.06</v>
      </c>
      <c r="AB335" s="10">
        <v>-364797.93</v>
      </c>
    </row>
    <row r="336" spans="1:28" ht="15.75" hidden="1" customHeight="1" x14ac:dyDescent="0.3">
      <c r="A336" s="4">
        <v>43559</v>
      </c>
      <c r="B336" s="2">
        <v>241.64</v>
      </c>
      <c r="C336" s="2">
        <v>-9627.98</v>
      </c>
      <c r="D336" s="2" t="s">
        <v>52</v>
      </c>
      <c r="F336" s="4">
        <v>43847</v>
      </c>
      <c r="G336" s="2">
        <v>2876.38</v>
      </c>
      <c r="H336" s="2">
        <v>-37455.730000000003</v>
      </c>
      <c r="I336" s="2" t="s">
        <v>53</v>
      </c>
      <c r="K336" s="4">
        <v>43853</v>
      </c>
      <c r="L336" s="2">
        <v>1609.8</v>
      </c>
      <c r="M336" s="2">
        <v>-18956.150000000001</v>
      </c>
      <c r="N336" s="2" t="s">
        <v>55</v>
      </c>
      <c r="P336" s="4">
        <v>43851</v>
      </c>
      <c r="Q336" s="2">
        <v>673.95</v>
      </c>
      <c r="R336" s="2">
        <v>15730.68</v>
      </c>
      <c r="S336" s="2" t="s">
        <v>52</v>
      </c>
      <c r="U336" s="4">
        <v>43854</v>
      </c>
      <c r="V336" s="2">
        <v>1909.66</v>
      </c>
      <c r="W336" s="2">
        <v>-4340.6499999999996</v>
      </c>
      <c r="X336" s="2" t="s">
        <v>54</v>
      </c>
      <c r="Z336" s="12">
        <v>43844</v>
      </c>
      <c r="AA336" s="10">
        <v>9517.61</v>
      </c>
      <c r="AB336" s="10">
        <v>-256754.2</v>
      </c>
    </row>
    <row r="337" spans="1:28" ht="15.75" hidden="1" customHeight="1" x14ac:dyDescent="0.3">
      <c r="A337" s="4">
        <v>43559</v>
      </c>
      <c r="B337" s="2">
        <v>1191.17</v>
      </c>
      <c r="C337" s="2">
        <v>-3339.03</v>
      </c>
      <c r="D337" s="2" t="s">
        <v>53</v>
      </c>
      <c r="F337" s="4">
        <v>43849</v>
      </c>
      <c r="G337" s="2">
        <v>37</v>
      </c>
      <c r="H337" s="2">
        <v>-2116.4499999999998</v>
      </c>
      <c r="I337" s="2" t="s">
        <v>53</v>
      </c>
      <c r="K337" s="4">
        <v>43854</v>
      </c>
      <c r="L337" s="2">
        <v>1923.72</v>
      </c>
      <c r="M337" s="2">
        <v>-8016.71</v>
      </c>
      <c r="N337" s="2" t="s">
        <v>55</v>
      </c>
      <c r="P337" s="4">
        <v>43852</v>
      </c>
      <c r="Q337" s="2">
        <v>376.93</v>
      </c>
      <c r="R337" s="2">
        <v>708.01</v>
      </c>
      <c r="S337" s="2" t="s">
        <v>52</v>
      </c>
      <c r="U337" s="4">
        <v>43856</v>
      </c>
      <c r="V337" s="2">
        <v>267.35000000000002</v>
      </c>
      <c r="W337" s="2">
        <v>-191014.12</v>
      </c>
      <c r="X337" s="2" t="s">
        <v>54</v>
      </c>
      <c r="Z337" s="12">
        <v>43845</v>
      </c>
      <c r="AA337" s="10">
        <v>10041.450000000001</v>
      </c>
      <c r="AB337" s="10">
        <v>-149999.76999999999</v>
      </c>
    </row>
    <row r="338" spans="1:28" ht="15.75" hidden="1" customHeight="1" x14ac:dyDescent="0.3">
      <c r="A338" s="4">
        <v>43559</v>
      </c>
      <c r="B338" s="2">
        <v>1087.55</v>
      </c>
      <c r="C338" s="2">
        <v>45742.559999999998</v>
      </c>
      <c r="D338" s="2" t="s">
        <v>55</v>
      </c>
      <c r="F338" s="4">
        <v>43850</v>
      </c>
      <c r="G338" s="2">
        <v>2501.4699999999998</v>
      </c>
      <c r="H338" s="2">
        <v>-23988.6</v>
      </c>
      <c r="I338" s="2" t="s">
        <v>53</v>
      </c>
      <c r="K338" s="4">
        <v>43856</v>
      </c>
      <c r="L338" s="2">
        <v>52.64</v>
      </c>
      <c r="M338" s="2">
        <v>-23663.91</v>
      </c>
      <c r="N338" s="2" t="s">
        <v>55</v>
      </c>
      <c r="P338" s="4">
        <v>43853</v>
      </c>
      <c r="Q338" s="2">
        <v>564.20000000000005</v>
      </c>
      <c r="R338" s="2">
        <v>18645.46</v>
      </c>
      <c r="S338" s="2" t="s">
        <v>52</v>
      </c>
      <c r="U338" s="4">
        <v>43857</v>
      </c>
      <c r="V338" s="2">
        <v>1826.77</v>
      </c>
      <c r="W338" s="2">
        <v>40400.93</v>
      </c>
      <c r="X338" s="2" t="s">
        <v>54</v>
      </c>
      <c r="Z338" s="12">
        <v>43846</v>
      </c>
      <c r="AA338" s="10">
        <v>10472.870000000001</v>
      </c>
      <c r="AB338" s="10">
        <v>-59463.46</v>
      </c>
    </row>
    <row r="339" spans="1:28" ht="15.75" customHeight="1" thickBot="1" x14ac:dyDescent="0.35">
      <c r="A339" s="4">
        <v>43559</v>
      </c>
      <c r="B339" s="2">
        <v>402.94</v>
      </c>
      <c r="C339" s="2">
        <v>14728.44</v>
      </c>
      <c r="D339" s="2" t="s">
        <v>54</v>
      </c>
      <c r="F339" s="4">
        <v>43851</v>
      </c>
      <c r="G339" s="2">
        <v>3906.75</v>
      </c>
      <c r="H339" s="2">
        <v>-15343.86</v>
      </c>
      <c r="I339" s="2" t="s">
        <v>53</v>
      </c>
      <c r="K339" s="4">
        <v>43857</v>
      </c>
      <c r="L339" s="2">
        <v>1862.04</v>
      </c>
      <c r="M339" s="2">
        <v>-1216.2</v>
      </c>
      <c r="N339" s="2" t="s">
        <v>55</v>
      </c>
      <c r="P339" s="4">
        <v>43854</v>
      </c>
      <c r="Q339" s="2">
        <v>331.28</v>
      </c>
      <c r="R339" s="2">
        <v>6018.44</v>
      </c>
      <c r="S339" s="2" t="s">
        <v>52</v>
      </c>
      <c r="U339" s="4">
        <v>43858</v>
      </c>
      <c r="V339" s="2">
        <v>1790.06</v>
      </c>
      <c r="W339" s="2">
        <v>-24334.35</v>
      </c>
      <c r="X339" s="2" t="s">
        <v>54</v>
      </c>
      <c r="Z339" s="12">
        <v>43847</v>
      </c>
      <c r="AA339" s="10">
        <v>9060.36</v>
      </c>
      <c r="AB339" s="10">
        <v>-13911.89</v>
      </c>
    </row>
    <row r="340" spans="1:28" ht="15.75" hidden="1" customHeight="1" x14ac:dyDescent="0.3">
      <c r="A340" s="4">
        <v>43560</v>
      </c>
      <c r="B340" s="2">
        <v>1199.18</v>
      </c>
      <c r="C340" s="2">
        <v>-235.05</v>
      </c>
      <c r="D340" s="2" t="s">
        <v>53</v>
      </c>
      <c r="F340" s="4">
        <v>43852</v>
      </c>
      <c r="G340" s="2">
        <v>4819.0600000000004</v>
      </c>
      <c r="H340" s="2">
        <v>-7608.55</v>
      </c>
      <c r="I340" s="2" t="s">
        <v>53</v>
      </c>
      <c r="K340" s="4">
        <v>43858</v>
      </c>
      <c r="L340" s="2">
        <v>2531.81</v>
      </c>
      <c r="M340" s="2">
        <v>-23409.07</v>
      </c>
      <c r="N340" s="2" t="s">
        <v>55</v>
      </c>
      <c r="P340" s="4">
        <v>43856</v>
      </c>
      <c r="Q340" s="2">
        <v>74.53</v>
      </c>
      <c r="R340" s="2">
        <v>-2057.59</v>
      </c>
      <c r="S340" s="2" t="s">
        <v>52</v>
      </c>
      <c r="U340" s="4">
        <v>43859</v>
      </c>
      <c r="V340" s="2">
        <v>1766.01</v>
      </c>
      <c r="W340" s="2">
        <v>-28620.83</v>
      </c>
      <c r="X340" s="2" t="s">
        <v>54</v>
      </c>
      <c r="Z340" s="12">
        <v>43849</v>
      </c>
      <c r="AA340" s="10">
        <v>218.67</v>
      </c>
      <c r="AB340" s="10">
        <v>-38024.629999999997</v>
      </c>
    </row>
    <row r="341" spans="1:28" ht="15.75" customHeight="1" thickBot="1" x14ac:dyDescent="0.35">
      <c r="A341" s="4">
        <v>43560</v>
      </c>
      <c r="B341" s="2">
        <v>479.08</v>
      </c>
      <c r="C341" s="2">
        <v>45019.01</v>
      </c>
      <c r="D341" s="2" t="s">
        <v>54</v>
      </c>
      <c r="F341" s="4">
        <v>43853</v>
      </c>
      <c r="G341" s="2">
        <v>4914.3100000000004</v>
      </c>
      <c r="H341" s="2">
        <v>-83792.100000000006</v>
      </c>
      <c r="I341" s="2" t="s">
        <v>53</v>
      </c>
      <c r="K341" s="4">
        <v>43859</v>
      </c>
      <c r="L341" s="2">
        <v>1098.3800000000001</v>
      </c>
      <c r="M341" s="2">
        <v>-9269.68</v>
      </c>
      <c r="N341" s="2" t="s">
        <v>55</v>
      </c>
      <c r="P341" s="4">
        <v>43857</v>
      </c>
      <c r="Q341" s="2">
        <v>407.09</v>
      </c>
      <c r="R341" s="2">
        <v>4268.1099999999997</v>
      </c>
      <c r="S341" s="2" t="s">
        <v>52</v>
      </c>
      <c r="U341" s="4">
        <v>43860</v>
      </c>
      <c r="V341" s="2">
        <v>2382.23</v>
      </c>
      <c r="W341" s="2">
        <v>-8697.1299999999992</v>
      </c>
      <c r="X341" s="2" t="s">
        <v>54</v>
      </c>
      <c r="Z341" s="12">
        <v>43850</v>
      </c>
      <c r="AA341" s="10">
        <v>6698.08</v>
      </c>
      <c r="AB341" s="10">
        <v>-104912.49</v>
      </c>
    </row>
    <row r="342" spans="1:28" ht="15.75" hidden="1" customHeight="1" x14ac:dyDescent="0.3">
      <c r="A342" s="4">
        <v>43560</v>
      </c>
      <c r="B342" s="2">
        <v>1694.87</v>
      </c>
      <c r="C342" s="2">
        <v>77136.69</v>
      </c>
      <c r="D342" s="2" t="s">
        <v>55</v>
      </c>
      <c r="F342" s="4">
        <v>43854</v>
      </c>
      <c r="G342" s="2">
        <v>4432.8599999999997</v>
      </c>
      <c r="H342" s="2">
        <v>-64270.7</v>
      </c>
      <c r="I342" s="2" t="s">
        <v>53</v>
      </c>
      <c r="K342" s="4">
        <v>43860</v>
      </c>
      <c r="L342" s="2">
        <v>1966.54</v>
      </c>
      <c r="M342" s="2">
        <v>9852.07</v>
      </c>
      <c r="N342" s="2" t="s">
        <v>55</v>
      </c>
      <c r="P342" s="4">
        <v>43858</v>
      </c>
      <c r="Q342" s="2">
        <v>461.24</v>
      </c>
      <c r="R342" s="2">
        <v>6881.17</v>
      </c>
      <c r="S342" s="2" t="s">
        <v>52</v>
      </c>
      <c r="U342" s="4">
        <v>43861</v>
      </c>
      <c r="V342" s="2">
        <v>2216.36</v>
      </c>
      <c r="W342" s="2">
        <v>-70295.25</v>
      </c>
      <c r="X342" s="2" t="s">
        <v>54</v>
      </c>
      <c r="Z342" s="12">
        <v>43851</v>
      </c>
      <c r="AA342" s="10">
        <v>13137.63</v>
      </c>
      <c r="AB342" s="10">
        <v>-66396.37</v>
      </c>
    </row>
    <row r="343" spans="1:28" ht="15.75" hidden="1" customHeight="1" x14ac:dyDescent="0.3">
      <c r="A343" s="4">
        <v>43560</v>
      </c>
      <c r="B343" s="2">
        <v>289.89</v>
      </c>
      <c r="C343" s="2">
        <v>-18501.72</v>
      </c>
      <c r="D343" s="2" t="s">
        <v>52</v>
      </c>
      <c r="F343" s="4">
        <v>43856</v>
      </c>
      <c r="G343" s="2">
        <v>69.23</v>
      </c>
      <c r="H343" s="2">
        <v>-8189.81</v>
      </c>
      <c r="I343" s="2" t="s">
        <v>53</v>
      </c>
      <c r="K343" s="4">
        <v>43861</v>
      </c>
      <c r="L343" s="2">
        <v>1884.16</v>
      </c>
      <c r="M343" s="2">
        <v>-69073.789999999994</v>
      </c>
      <c r="N343" s="2" t="s">
        <v>55</v>
      </c>
      <c r="P343" s="4">
        <v>43859</v>
      </c>
      <c r="Q343" s="2">
        <v>389.03</v>
      </c>
      <c r="R343" s="2">
        <v>3952.85</v>
      </c>
      <c r="S343" s="2" t="s">
        <v>52</v>
      </c>
      <c r="U343" s="4">
        <v>43863</v>
      </c>
      <c r="V343" s="2">
        <v>102.58</v>
      </c>
      <c r="W343" s="2">
        <v>-36741.1</v>
      </c>
      <c r="X343" s="2" t="s">
        <v>54</v>
      </c>
      <c r="Z343" s="12">
        <v>43852</v>
      </c>
      <c r="AA343" s="10">
        <v>13116.49</v>
      </c>
      <c r="AB343" s="10">
        <v>-305763.06</v>
      </c>
    </row>
    <row r="344" spans="1:28" ht="15.75" customHeight="1" thickBot="1" x14ac:dyDescent="0.35">
      <c r="A344" s="4">
        <v>43562</v>
      </c>
      <c r="B344" s="2">
        <v>8.06</v>
      </c>
      <c r="C344" s="2">
        <v>-1359.96</v>
      </c>
      <c r="D344" s="2" t="s">
        <v>54</v>
      </c>
      <c r="F344" s="4">
        <v>43857</v>
      </c>
      <c r="G344" s="2">
        <v>3736.25</v>
      </c>
      <c r="H344" s="2">
        <v>-49002.73</v>
      </c>
      <c r="I344" s="2" t="s">
        <v>53</v>
      </c>
      <c r="K344" s="4">
        <v>43863</v>
      </c>
      <c r="L344" s="2">
        <v>49.3</v>
      </c>
      <c r="M344" s="2">
        <v>-49.26</v>
      </c>
      <c r="N344" s="2" t="s">
        <v>55</v>
      </c>
      <c r="P344" s="4">
        <v>43860</v>
      </c>
      <c r="Q344" s="2">
        <v>482.11</v>
      </c>
      <c r="R344" s="2">
        <v>873.93</v>
      </c>
      <c r="S344" s="2" t="s">
        <v>52</v>
      </c>
      <c r="U344" s="4">
        <v>43864</v>
      </c>
      <c r="V344" s="2">
        <v>2177.59</v>
      </c>
      <c r="W344" s="2">
        <v>-23933.4</v>
      </c>
      <c r="X344" s="2" t="s">
        <v>54</v>
      </c>
      <c r="Z344" s="12">
        <v>43853</v>
      </c>
      <c r="AA344" s="10">
        <v>13212.05</v>
      </c>
      <c r="AB344" s="10">
        <v>-14311.04</v>
      </c>
    </row>
    <row r="345" spans="1:28" ht="15.75" hidden="1" customHeight="1" x14ac:dyDescent="0.3">
      <c r="A345" s="4">
        <v>43562</v>
      </c>
      <c r="B345" s="2">
        <v>5.41</v>
      </c>
      <c r="C345" s="2">
        <v>-107.2</v>
      </c>
      <c r="D345" s="2" t="s">
        <v>52</v>
      </c>
      <c r="F345" s="4">
        <v>43858</v>
      </c>
      <c r="G345" s="2">
        <v>5599.59</v>
      </c>
      <c r="H345" s="2">
        <v>-45527.32</v>
      </c>
      <c r="I345" s="2" t="s">
        <v>53</v>
      </c>
      <c r="K345" s="4">
        <v>43864</v>
      </c>
      <c r="L345" s="2">
        <v>2577.64</v>
      </c>
      <c r="M345" s="2">
        <v>-54319.83</v>
      </c>
      <c r="N345" s="2" t="s">
        <v>55</v>
      </c>
      <c r="P345" s="4">
        <v>43861</v>
      </c>
      <c r="Q345" s="2">
        <v>464.23</v>
      </c>
      <c r="R345" s="2">
        <v>-11962.16</v>
      </c>
      <c r="S345" s="2" t="s">
        <v>52</v>
      </c>
      <c r="U345" s="4">
        <v>43865</v>
      </c>
      <c r="V345" s="2">
        <v>2591.4499999999998</v>
      </c>
      <c r="W345" s="2">
        <v>-213946.21</v>
      </c>
      <c r="X345" s="2" t="s">
        <v>54</v>
      </c>
      <c r="Z345" s="12">
        <v>43854</v>
      </c>
      <c r="AA345" s="10">
        <v>11754.5</v>
      </c>
      <c r="AB345" s="10">
        <v>-152900.70000000001</v>
      </c>
    </row>
    <row r="346" spans="1:28" ht="15.75" hidden="1" customHeight="1" x14ac:dyDescent="0.3">
      <c r="A346" s="4">
        <v>43562</v>
      </c>
      <c r="B346" s="2">
        <v>21.07</v>
      </c>
      <c r="C346" s="2">
        <v>774.36</v>
      </c>
      <c r="D346" s="2" t="s">
        <v>55</v>
      </c>
      <c r="F346" s="4">
        <v>43859</v>
      </c>
      <c r="G346" s="2">
        <v>4569.8100000000004</v>
      </c>
      <c r="H346" s="2">
        <v>-24561.200000000001</v>
      </c>
      <c r="I346" s="2" t="s">
        <v>53</v>
      </c>
      <c r="K346" s="4">
        <v>43865</v>
      </c>
      <c r="L346" s="2">
        <v>2391.9299999999998</v>
      </c>
      <c r="M346" s="2">
        <v>-52120.47</v>
      </c>
      <c r="N346" s="2" t="s">
        <v>55</v>
      </c>
      <c r="P346" s="4">
        <v>43863</v>
      </c>
      <c r="Q346" s="2">
        <v>22.11</v>
      </c>
      <c r="R346" s="2">
        <v>-766.04</v>
      </c>
      <c r="S346" s="2" t="s">
        <v>52</v>
      </c>
      <c r="U346" s="4">
        <v>43866</v>
      </c>
      <c r="V346" s="2">
        <v>2057.94</v>
      </c>
      <c r="W346" s="2">
        <v>-27096.76</v>
      </c>
      <c r="X346" s="2" t="s">
        <v>54</v>
      </c>
      <c r="Z346" s="12">
        <v>43856</v>
      </c>
      <c r="AA346" s="10">
        <v>832.79</v>
      </c>
      <c r="AB346" s="10">
        <v>-311439.38</v>
      </c>
    </row>
    <row r="347" spans="1:28" ht="15.75" hidden="1" customHeight="1" x14ac:dyDescent="0.3">
      <c r="A347" s="4">
        <v>43562</v>
      </c>
      <c r="B347" s="2">
        <v>25.36</v>
      </c>
      <c r="C347" s="2">
        <v>-607.6</v>
      </c>
      <c r="D347" s="2" t="s">
        <v>53</v>
      </c>
      <c r="F347" s="4">
        <v>43860</v>
      </c>
      <c r="G347" s="2">
        <v>2911.43</v>
      </c>
      <c r="H347" s="2">
        <v>-22598.080000000002</v>
      </c>
      <c r="I347" s="2" t="s">
        <v>53</v>
      </c>
      <c r="K347" s="4">
        <v>43866</v>
      </c>
      <c r="L347" s="2">
        <v>2310.8200000000002</v>
      </c>
      <c r="M347" s="2">
        <v>-18408.990000000002</v>
      </c>
      <c r="N347" s="2" t="s">
        <v>55</v>
      </c>
      <c r="P347" s="4">
        <v>43864</v>
      </c>
      <c r="Q347" s="2">
        <v>515.73</v>
      </c>
      <c r="R347" s="2">
        <v>4394.58</v>
      </c>
      <c r="S347" s="2" t="s">
        <v>52</v>
      </c>
      <c r="U347" s="4">
        <v>43867</v>
      </c>
      <c r="V347" s="2">
        <v>1835.25</v>
      </c>
      <c r="W347" s="2">
        <v>-34292.639999999999</v>
      </c>
      <c r="X347" s="2" t="s">
        <v>54</v>
      </c>
      <c r="Z347" s="12">
        <v>43857</v>
      </c>
      <c r="AA347" s="10">
        <v>11047.96</v>
      </c>
      <c r="AB347" s="10">
        <v>-225312.92</v>
      </c>
    </row>
    <row r="348" spans="1:28" ht="15.75" customHeight="1" thickBot="1" x14ac:dyDescent="0.35">
      <c r="A348" s="4">
        <v>43563</v>
      </c>
      <c r="B348" s="2">
        <v>336.24</v>
      </c>
      <c r="C348" s="2">
        <v>15301.96</v>
      </c>
      <c r="D348" s="2" t="s">
        <v>54</v>
      </c>
      <c r="F348" s="4">
        <v>43861</v>
      </c>
      <c r="G348" s="2">
        <v>4150.87</v>
      </c>
      <c r="H348" s="2">
        <v>-47694.29</v>
      </c>
      <c r="I348" s="2" t="s">
        <v>53</v>
      </c>
      <c r="K348" s="4">
        <v>43867</v>
      </c>
      <c r="L348" s="2">
        <v>2244.4</v>
      </c>
      <c r="M348" s="2">
        <v>-97858.39</v>
      </c>
      <c r="N348" s="2" t="s">
        <v>55</v>
      </c>
      <c r="P348" s="4">
        <v>43865</v>
      </c>
      <c r="Q348" s="2">
        <v>503.63</v>
      </c>
      <c r="R348" s="2">
        <v>-9833.2800000000007</v>
      </c>
      <c r="S348" s="2" t="s">
        <v>52</v>
      </c>
      <c r="U348" s="4">
        <v>43868</v>
      </c>
      <c r="V348" s="2">
        <v>2113.61</v>
      </c>
      <c r="W348" s="2">
        <v>-37286.559999999998</v>
      </c>
      <c r="X348" s="2" t="s">
        <v>54</v>
      </c>
      <c r="Z348" s="12">
        <v>43858</v>
      </c>
      <c r="AA348" s="10">
        <v>14340.32</v>
      </c>
      <c r="AB348" s="10">
        <v>-363805.73</v>
      </c>
    </row>
    <row r="349" spans="1:28" ht="15.75" hidden="1" customHeight="1" x14ac:dyDescent="0.3">
      <c r="A349" s="4">
        <v>43563</v>
      </c>
      <c r="B349" s="2">
        <v>577.29999999999995</v>
      </c>
      <c r="C349" s="2">
        <v>59255.6</v>
      </c>
      <c r="D349" s="2" t="s">
        <v>52</v>
      </c>
      <c r="F349" s="4">
        <v>43863</v>
      </c>
      <c r="G349" s="2">
        <v>52.68</v>
      </c>
      <c r="H349" s="2">
        <v>1043.24</v>
      </c>
      <c r="I349" s="2" t="s">
        <v>53</v>
      </c>
      <c r="K349" s="4">
        <v>43868</v>
      </c>
      <c r="L349" s="2">
        <v>2037.97</v>
      </c>
      <c r="M349" s="2">
        <v>-77180.31</v>
      </c>
      <c r="N349" s="2" t="s">
        <v>55</v>
      </c>
      <c r="P349" s="4">
        <v>43866</v>
      </c>
      <c r="Q349" s="2">
        <v>424.64</v>
      </c>
      <c r="R349" s="2">
        <v>-7434.11</v>
      </c>
      <c r="S349" s="2" t="s">
        <v>52</v>
      </c>
      <c r="U349" s="4">
        <v>43870</v>
      </c>
      <c r="V349" s="2">
        <v>136.74</v>
      </c>
      <c r="W349" s="2">
        <v>-21644.560000000001</v>
      </c>
      <c r="X349" s="2" t="s">
        <v>54</v>
      </c>
      <c r="Z349" s="12">
        <v>43859</v>
      </c>
      <c r="AA349" s="10">
        <v>11219.3</v>
      </c>
      <c r="AB349" s="10">
        <v>-73229.3</v>
      </c>
    </row>
    <row r="350" spans="1:28" ht="15.75" hidden="1" customHeight="1" x14ac:dyDescent="0.3">
      <c r="A350" s="4">
        <v>43563</v>
      </c>
      <c r="B350" s="2">
        <v>821.65</v>
      </c>
      <c r="C350" s="2">
        <v>21001.02</v>
      </c>
      <c r="D350" s="2" t="s">
        <v>55</v>
      </c>
      <c r="F350" s="4">
        <v>43864</v>
      </c>
      <c r="G350" s="2">
        <v>2649.59</v>
      </c>
      <c r="H350" s="2">
        <v>-829.54</v>
      </c>
      <c r="I350" s="2" t="s">
        <v>53</v>
      </c>
      <c r="K350" s="4">
        <v>43870</v>
      </c>
      <c r="L350" s="2">
        <v>34.4</v>
      </c>
      <c r="M350" s="2">
        <v>-6286.39</v>
      </c>
      <c r="N350" s="2" t="s">
        <v>55</v>
      </c>
      <c r="P350" s="4">
        <v>43867</v>
      </c>
      <c r="Q350" s="2">
        <v>360.94</v>
      </c>
      <c r="R350" s="2">
        <v>-11449.61</v>
      </c>
      <c r="S350" s="2" t="s">
        <v>52</v>
      </c>
      <c r="U350" s="4">
        <v>43871</v>
      </c>
      <c r="V350" s="2">
        <v>1419.36</v>
      </c>
      <c r="W350" s="2">
        <v>15737.43</v>
      </c>
      <c r="X350" s="2" t="s">
        <v>54</v>
      </c>
      <c r="Z350" s="12">
        <v>43860</v>
      </c>
      <c r="AA350" s="10">
        <v>12154.72</v>
      </c>
      <c r="AB350" s="10">
        <v>-365818.86</v>
      </c>
    </row>
    <row r="351" spans="1:28" ht="15.75" hidden="1" customHeight="1" x14ac:dyDescent="0.3">
      <c r="A351" s="4">
        <v>43563</v>
      </c>
      <c r="B351" s="2">
        <v>1392.96</v>
      </c>
      <c r="C351" s="2">
        <v>9787.17</v>
      </c>
      <c r="D351" s="2" t="s">
        <v>53</v>
      </c>
      <c r="F351" s="4">
        <v>43865</v>
      </c>
      <c r="G351" s="2">
        <v>2082.4299999999998</v>
      </c>
      <c r="H351" s="2">
        <v>-15942.89</v>
      </c>
      <c r="I351" s="2" t="s">
        <v>53</v>
      </c>
      <c r="K351" s="4">
        <v>43871</v>
      </c>
      <c r="L351" s="2">
        <v>1722.57</v>
      </c>
      <c r="M351" s="2">
        <v>-63941.82</v>
      </c>
      <c r="N351" s="2" t="s">
        <v>55</v>
      </c>
      <c r="P351" s="4">
        <v>43868</v>
      </c>
      <c r="Q351" s="2">
        <v>544.5</v>
      </c>
      <c r="R351" s="2">
        <v>1444.85</v>
      </c>
      <c r="S351" s="2" t="s">
        <v>52</v>
      </c>
      <c r="U351" s="4">
        <v>43872</v>
      </c>
      <c r="V351" s="2">
        <v>2151.6</v>
      </c>
      <c r="W351" s="2">
        <v>40784.21</v>
      </c>
      <c r="X351" s="2" t="s">
        <v>54</v>
      </c>
      <c r="Z351" s="12">
        <v>43861</v>
      </c>
      <c r="AA351" s="10">
        <v>12746.1</v>
      </c>
      <c r="AB351" s="10">
        <v>-658022.96</v>
      </c>
    </row>
    <row r="352" spans="1:28" ht="15.75" hidden="1" customHeight="1" x14ac:dyDescent="0.3">
      <c r="A352" s="4">
        <v>43564</v>
      </c>
      <c r="B352" s="2">
        <v>298.56</v>
      </c>
      <c r="C352" s="2">
        <v>11950.34</v>
      </c>
      <c r="D352" s="2" t="s">
        <v>52</v>
      </c>
      <c r="F352" s="4">
        <v>43866</v>
      </c>
      <c r="G352" s="2">
        <v>2841.55</v>
      </c>
      <c r="H352" s="2">
        <v>-74318.97</v>
      </c>
      <c r="I352" s="2" t="s">
        <v>53</v>
      </c>
      <c r="K352" s="4">
        <v>43872</v>
      </c>
      <c r="L352" s="2">
        <v>2038.89</v>
      </c>
      <c r="M352" s="2">
        <v>-5641.96</v>
      </c>
      <c r="N352" s="2" t="s">
        <v>55</v>
      </c>
      <c r="P352" s="4">
        <v>43870</v>
      </c>
      <c r="Q352" s="2">
        <v>55.44</v>
      </c>
      <c r="R352" s="2">
        <v>-1113.32</v>
      </c>
      <c r="S352" s="2" t="s">
        <v>52</v>
      </c>
      <c r="U352" s="4">
        <v>43873</v>
      </c>
      <c r="V352" s="2">
        <v>1420.65</v>
      </c>
      <c r="W352" s="2">
        <v>34320.410000000003</v>
      </c>
      <c r="X352" s="2" t="s">
        <v>54</v>
      </c>
      <c r="Z352" s="12">
        <v>43863</v>
      </c>
      <c r="AA352" s="10">
        <v>336.79</v>
      </c>
      <c r="AB352" s="10">
        <v>-42224.7</v>
      </c>
    </row>
    <row r="353" spans="1:28" ht="15.75" hidden="1" customHeight="1" x14ac:dyDescent="0.3">
      <c r="A353" s="4">
        <v>43564</v>
      </c>
      <c r="B353" s="2">
        <v>1405.16</v>
      </c>
      <c r="C353" s="2">
        <v>85551.95</v>
      </c>
      <c r="D353" s="2" t="s">
        <v>55</v>
      </c>
      <c r="F353" s="4">
        <v>43867</v>
      </c>
      <c r="G353" s="2">
        <v>3006.44</v>
      </c>
      <c r="H353" s="2">
        <v>-96482.14</v>
      </c>
      <c r="I353" s="2" t="s">
        <v>53</v>
      </c>
      <c r="K353" s="4">
        <v>43873</v>
      </c>
      <c r="L353" s="2">
        <v>1470.23</v>
      </c>
      <c r="M353" s="2">
        <v>-14983.88</v>
      </c>
      <c r="N353" s="2" t="s">
        <v>55</v>
      </c>
      <c r="P353" s="4">
        <v>43871</v>
      </c>
      <c r="Q353" s="2">
        <v>370.12</v>
      </c>
      <c r="R353" s="2">
        <v>305.32</v>
      </c>
      <c r="S353" s="2" t="s">
        <v>52</v>
      </c>
      <c r="U353" s="4">
        <v>43874</v>
      </c>
      <c r="V353" s="2">
        <v>1783.82</v>
      </c>
      <c r="W353" s="2">
        <v>-46620.82</v>
      </c>
      <c r="X353" s="2" t="s">
        <v>54</v>
      </c>
      <c r="Z353" s="12">
        <v>43864</v>
      </c>
      <c r="AA353" s="10">
        <v>11687.03</v>
      </c>
      <c r="AB353" s="10">
        <v>-169236.15</v>
      </c>
    </row>
    <row r="354" spans="1:28" ht="15.75" hidden="1" customHeight="1" x14ac:dyDescent="0.3">
      <c r="A354" s="4">
        <v>43564</v>
      </c>
      <c r="B354" s="2">
        <v>1261.75</v>
      </c>
      <c r="C354" s="2">
        <v>10561.88</v>
      </c>
      <c r="D354" s="2" t="s">
        <v>53</v>
      </c>
      <c r="F354" s="4">
        <v>43868</v>
      </c>
      <c r="G354" s="2">
        <v>3036.99</v>
      </c>
      <c r="H354" s="2">
        <v>-224217.65</v>
      </c>
      <c r="I354" s="2" t="s">
        <v>53</v>
      </c>
      <c r="K354" s="4">
        <v>43874</v>
      </c>
      <c r="L354" s="2">
        <v>2155.8200000000002</v>
      </c>
      <c r="M354" s="2">
        <v>-77483.31</v>
      </c>
      <c r="N354" s="2" t="s">
        <v>55</v>
      </c>
      <c r="P354" s="4">
        <v>43872</v>
      </c>
      <c r="Q354" s="2">
        <v>426.39</v>
      </c>
      <c r="R354" s="2">
        <v>-2946.73</v>
      </c>
      <c r="S354" s="2" t="s">
        <v>52</v>
      </c>
      <c r="U354" s="4">
        <v>43875</v>
      </c>
      <c r="V354" s="2">
        <v>1502.58</v>
      </c>
      <c r="W354" s="2">
        <v>-101672.77</v>
      </c>
      <c r="X354" s="2" t="s">
        <v>54</v>
      </c>
      <c r="Z354" s="12">
        <v>43865</v>
      </c>
      <c r="AA354" s="10">
        <v>12718.97</v>
      </c>
      <c r="AB354" s="10">
        <v>-255836.56</v>
      </c>
    </row>
    <row r="355" spans="1:28" ht="15.75" customHeight="1" thickBot="1" x14ac:dyDescent="0.35">
      <c r="A355" s="4">
        <v>43564</v>
      </c>
      <c r="B355" s="2">
        <v>330.19</v>
      </c>
      <c r="C355" s="2">
        <v>-29802.13</v>
      </c>
      <c r="D355" s="2" t="s">
        <v>54</v>
      </c>
      <c r="F355" s="4">
        <v>43870</v>
      </c>
      <c r="G355" s="2">
        <v>101.32</v>
      </c>
      <c r="H355" s="2">
        <v>-10318.77</v>
      </c>
      <c r="I355" s="2" t="s">
        <v>53</v>
      </c>
      <c r="K355" s="4">
        <v>43875</v>
      </c>
      <c r="L355" s="2">
        <v>1331.94</v>
      </c>
      <c r="M355" s="2">
        <v>-5320.6</v>
      </c>
      <c r="N355" s="2" t="s">
        <v>55</v>
      </c>
      <c r="P355" s="4">
        <v>43873</v>
      </c>
      <c r="Q355" s="2">
        <v>448.65</v>
      </c>
      <c r="R355" s="2">
        <v>-6277.53</v>
      </c>
      <c r="S355" s="2" t="s">
        <v>52</v>
      </c>
      <c r="U355" s="4">
        <v>43877</v>
      </c>
      <c r="V355" s="2">
        <v>47.32</v>
      </c>
      <c r="W355" s="2">
        <v>-747.31</v>
      </c>
      <c r="X355" s="2" t="s">
        <v>54</v>
      </c>
      <c r="Z355" s="12">
        <v>43866</v>
      </c>
      <c r="AA355" s="10">
        <v>11833.19</v>
      </c>
      <c r="AB355" s="10">
        <v>-121643.25</v>
      </c>
    </row>
    <row r="356" spans="1:28" ht="15.75" hidden="1" customHeight="1" x14ac:dyDescent="0.3">
      <c r="A356" s="4">
        <v>43565</v>
      </c>
      <c r="B356" s="2">
        <v>281.87</v>
      </c>
      <c r="C356" s="2">
        <v>7852.53</v>
      </c>
      <c r="D356" s="2" t="s">
        <v>52</v>
      </c>
      <c r="F356" s="4">
        <v>43871</v>
      </c>
      <c r="G356" s="2">
        <v>2980.1</v>
      </c>
      <c r="H356" s="2">
        <v>-304345.09999999998</v>
      </c>
      <c r="I356" s="2" t="s">
        <v>53</v>
      </c>
      <c r="K356" s="4">
        <v>43877</v>
      </c>
      <c r="L356" s="2">
        <v>27.38</v>
      </c>
      <c r="M356" s="2">
        <v>-1356.65</v>
      </c>
      <c r="N356" s="2" t="s">
        <v>55</v>
      </c>
      <c r="P356" s="4">
        <v>43874</v>
      </c>
      <c r="Q356" s="2">
        <v>505.74</v>
      </c>
      <c r="R356" s="2">
        <v>5903.95</v>
      </c>
      <c r="S356" s="2" t="s">
        <v>52</v>
      </c>
      <c r="U356" s="4">
        <v>43878</v>
      </c>
      <c r="V356" s="2">
        <v>678.95</v>
      </c>
      <c r="W356" s="2">
        <v>-12957.13</v>
      </c>
      <c r="X356" s="2" t="s">
        <v>54</v>
      </c>
      <c r="Z356" s="12">
        <v>43867</v>
      </c>
      <c r="AA356" s="10">
        <v>10334.709999999999</v>
      </c>
      <c r="AB356" s="10">
        <v>-264634.57</v>
      </c>
    </row>
    <row r="357" spans="1:28" ht="15.75" customHeight="1" thickBot="1" x14ac:dyDescent="0.35">
      <c r="A357" s="4">
        <v>43565</v>
      </c>
      <c r="B357" s="2">
        <v>407.19</v>
      </c>
      <c r="C357" s="2">
        <v>10665.38</v>
      </c>
      <c r="D357" s="2" t="s">
        <v>54</v>
      </c>
      <c r="F357" s="4">
        <v>43872</v>
      </c>
      <c r="G357" s="2">
        <v>3080.52</v>
      </c>
      <c r="H357" s="2">
        <v>-93248.8</v>
      </c>
      <c r="I357" s="2" t="s">
        <v>53</v>
      </c>
      <c r="K357" s="4">
        <v>43878</v>
      </c>
      <c r="L357" s="2">
        <v>877.01</v>
      </c>
      <c r="M357" s="2">
        <v>-83.72</v>
      </c>
      <c r="N357" s="2" t="s">
        <v>55</v>
      </c>
      <c r="P357" s="4">
        <v>43875</v>
      </c>
      <c r="Q357" s="2">
        <v>262.73</v>
      </c>
      <c r="R357" s="2">
        <v>255.44</v>
      </c>
      <c r="S357" s="2" t="s">
        <v>52</v>
      </c>
      <c r="U357" s="4">
        <v>43879</v>
      </c>
      <c r="V357" s="2">
        <v>2215.5100000000002</v>
      </c>
      <c r="W357" s="2">
        <v>-544262.03</v>
      </c>
      <c r="X357" s="2" t="s">
        <v>54</v>
      </c>
      <c r="Z357" s="12">
        <v>43868</v>
      </c>
      <c r="AA357" s="10">
        <v>11398.68</v>
      </c>
      <c r="AB357" s="10">
        <v>-431598.37</v>
      </c>
    </row>
    <row r="358" spans="1:28" ht="15.75" hidden="1" customHeight="1" x14ac:dyDescent="0.3">
      <c r="A358" s="4">
        <v>43565</v>
      </c>
      <c r="B358" s="2">
        <v>982.93</v>
      </c>
      <c r="C358" s="2">
        <v>17495.66</v>
      </c>
      <c r="D358" s="2" t="s">
        <v>55</v>
      </c>
      <c r="F358" s="4">
        <v>43873</v>
      </c>
      <c r="G358" s="2">
        <v>3684.94</v>
      </c>
      <c r="H358" s="2">
        <v>-210173.55</v>
      </c>
      <c r="I358" s="2" t="s">
        <v>53</v>
      </c>
      <c r="K358" s="4">
        <v>43879</v>
      </c>
      <c r="L358" s="2">
        <v>1954.13</v>
      </c>
      <c r="M358" s="2">
        <v>-14368</v>
      </c>
      <c r="N358" s="2" t="s">
        <v>55</v>
      </c>
      <c r="P358" s="4">
        <v>43877</v>
      </c>
      <c r="Q358" s="2">
        <v>12.74</v>
      </c>
      <c r="R358" s="2">
        <v>-373.48</v>
      </c>
      <c r="S358" s="2" t="s">
        <v>52</v>
      </c>
      <c r="U358" s="4">
        <v>43880</v>
      </c>
      <c r="V358" s="2">
        <v>1791.34</v>
      </c>
      <c r="W358" s="2">
        <v>-267715.09999999998</v>
      </c>
      <c r="X358" s="2" t="s">
        <v>54</v>
      </c>
      <c r="Z358" s="12">
        <v>43870</v>
      </c>
      <c r="AA358" s="10">
        <v>470.25</v>
      </c>
      <c r="AB358" s="10">
        <v>-58212.01</v>
      </c>
    </row>
    <row r="359" spans="1:28" ht="15.75" hidden="1" customHeight="1" x14ac:dyDescent="0.3">
      <c r="A359" s="4">
        <v>43565</v>
      </c>
      <c r="B359" s="2">
        <v>1990.4</v>
      </c>
      <c r="C359" s="2">
        <v>41124.86</v>
      </c>
      <c r="D359" s="2" t="s">
        <v>53</v>
      </c>
      <c r="F359" s="4">
        <v>43874</v>
      </c>
      <c r="G359" s="2">
        <v>3931.15</v>
      </c>
      <c r="H359" s="2">
        <v>-316080.45</v>
      </c>
      <c r="I359" s="2" t="s">
        <v>53</v>
      </c>
      <c r="K359" s="4">
        <v>43880</v>
      </c>
      <c r="L359" s="2">
        <v>1917.51</v>
      </c>
      <c r="M359" s="2">
        <v>-55737.18</v>
      </c>
      <c r="N359" s="2" t="s">
        <v>55</v>
      </c>
      <c r="P359" s="4">
        <v>43878</v>
      </c>
      <c r="Q359" s="2">
        <v>218.75</v>
      </c>
      <c r="R359" s="2">
        <v>-1368.39</v>
      </c>
      <c r="S359" s="2" t="s">
        <v>52</v>
      </c>
      <c r="U359" s="4">
        <v>43881</v>
      </c>
      <c r="V359" s="2">
        <v>1944.71</v>
      </c>
      <c r="W359" s="2">
        <v>-397021.14</v>
      </c>
      <c r="X359" s="2" t="s">
        <v>54</v>
      </c>
      <c r="Z359" s="12">
        <v>43871</v>
      </c>
      <c r="AA359" s="10">
        <v>9476.93</v>
      </c>
      <c r="AB359" s="10">
        <v>-543574.52</v>
      </c>
    </row>
    <row r="360" spans="1:28" ht="15.75" hidden="1" customHeight="1" x14ac:dyDescent="0.3">
      <c r="A360" s="4">
        <v>43566</v>
      </c>
      <c r="B360" s="2">
        <v>1367.41</v>
      </c>
      <c r="C360" s="2">
        <v>9377.59</v>
      </c>
      <c r="D360" s="2" t="s">
        <v>53</v>
      </c>
      <c r="F360" s="4">
        <v>43875</v>
      </c>
      <c r="G360" s="2">
        <v>2607.81</v>
      </c>
      <c r="H360" s="2">
        <v>-75188.44</v>
      </c>
      <c r="I360" s="2" t="s">
        <v>53</v>
      </c>
      <c r="K360" s="4">
        <v>43881</v>
      </c>
      <c r="L360" s="2">
        <v>1621.55</v>
      </c>
      <c r="M360" s="2">
        <v>-93449.8</v>
      </c>
      <c r="N360" s="2" t="s">
        <v>55</v>
      </c>
      <c r="P360" s="4">
        <v>43879</v>
      </c>
      <c r="Q360" s="2">
        <v>393.68</v>
      </c>
      <c r="R360" s="2">
        <v>-779.72</v>
      </c>
      <c r="S360" s="2" t="s">
        <v>52</v>
      </c>
      <c r="U360" s="4">
        <v>43882</v>
      </c>
      <c r="V360" s="2">
        <v>2743.67</v>
      </c>
      <c r="W360" s="2">
        <v>-340311.2</v>
      </c>
      <c r="X360" s="2" t="s">
        <v>54</v>
      </c>
      <c r="Z360" s="12">
        <v>43872</v>
      </c>
      <c r="AA360" s="10">
        <v>11310.3</v>
      </c>
      <c r="AB360" s="10">
        <v>-32829.69</v>
      </c>
    </row>
    <row r="361" spans="1:28" ht="15.75" customHeight="1" thickBot="1" x14ac:dyDescent="0.35">
      <c r="A361" s="4">
        <v>43566</v>
      </c>
      <c r="B361" s="2">
        <v>616.66999999999996</v>
      </c>
      <c r="C361" s="2">
        <v>-29708.27</v>
      </c>
      <c r="D361" s="2" t="s">
        <v>54</v>
      </c>
      <c r="F361" s="4">
        <v>43877</v>
      </c>
      <c r="G361" s="2">
        <v>83.09</v>
      </c>
      <c r="H361" s="2">
        <v>-6303.01</v>
      </c>
      <c r="I361" s="2" t="s">
        <v>53</v>
      </c>
      <c r="K361" s="4">
        <v>43882</v>
      </c>
      <c r="L361" s="2">
        <v>1450.79</v>
      </c>
      <c r="M361" s="2">
        <v>-4309.3999999999996</v>
      </c>
      <c r="N361" s="2" t="s">
        <v>55</v>
      </c>
      <c r="P361" s="4">
        <v>43880</v>
      </c>
      <c r="Q361" s="2">
        <v>1152.43</v>
      </c>
      <c r="R361" s="2">
        <v>-152628.01</v>
      </c>
      <c r="S361" s="2" t="s">
        <v>52</v>
      </c>
      <c r="U361" s="4">
        <v>43884</v>
      </c>
      <c r="V361" s="2">
        <v>339.26</v>
      </c>
      <c r="W361" s="2">
        <v>-354213.67</v>
      </c>
      <c r="X361" s="2" t="s">
        <v>54</v>
      </c>
      <c r="Z361" s="12">
        <v>43873</v>
      </c>
      <c r="AA361" s="10">
        <v>11393.58</v>
      </c>
      <c r="AB361" s="10">
        <v>-182369.18</v>
      </c>
    </row>
    <row r="362" spans="1:28" ht="15.75" hidden="1" customHeight="1" x14ac:dyDescent="0.3">
      <c r="A362" s="4">
        <v>43566</v>
      </c>
      <c r="B362" s="2">
        <v>349.91</v>
      </c>
      <c r="C362" s="2">
        <v>-18716.96</v>
      </c>
      <c r="D362" s="2" t="s">
        <v>52</v>
      </c>
      <c r="F362" s="4">
        <v>43878</v>
      </c>
      <c r="G362" s="2">
        <v>2073.4299999999998</v>
      </c>
      <c r="H362" s="2">
        <v>-37139.949999999997</v>
      </c>
      <c r="I362" s="2" t="s">
        <v>53</v>
      </c>
      <c r="K362" s="4">
        <v>43884</v>
      </c>
      <c r="L362" s="2">
        <v>42.17</v>
      </c>
      <c r="M362" s="2">
        <v>-8704.64</v>
      </c>
      <c r="N362" s="2" t="s">
        <v>55</v>
      </c>
      <c r="P362" s="4">
        <v>43881</v>
      </c>
      <c r="Q362" s="2">
        <v>1203.95</v>
      </c>
      <c r="R362" s="2">
        <v>-89423.24</v>
      </c>
      <c r="S362" s="2" t="s">
        <v>52</v>
      </c>
      <c r="U362" s="4">
        <v>43885</v>
      </c>
      <c r="V362" s="2">
        <v>3878.13</v>
      </c>
      <c r="W362" s="2">
        <v>-159785.9</v>
      </c>
      <c r="X362" s="2" t="s">
        <v>54</v>
      </c>
      <c r="Z362" s="12">
        <v>43874</v>
      </c>
      <c r="AA362" s="10">
        <v>12194.87</v>
      </c>
      <c r="AB362" s="10">
        <v>-594441.07999999996</v>
      </c>
    </row>
    <row r="363" spans="1:28" ht="15.75" hidden="1" customHeight="1" x14ac:dyDescent="0.3">
      <c r="A363" s="4">
        <v>43566</v>
      </c>
      <c r="B363" s="2">
        <v>920.34</v>
      </c>
      <c r="C363" s="2">
        <v>21612.959999999999</v>
      </c>
      <c r="D363" s="2" t="s">
        <v>55</v>
      </c>
      <c r="F363" s="4">
        <v>43879</v>
      </c>
      <c r="G363" s="2">
        <v>4384.54</v>
      </c>
      <c r="H363" s="2">
        <v>-535156.09</v>
      </c>
      <c r="I363" s="2" t="s">
        <v>53</v>
      </c>
      <c r="K363" s="4">
        <v>43885</v>
      </c>
      <c r="L363" s="2">
        <v>1156.52</v>
      </c>
      <c r="M363" s="2">
        <v>-3956.44</v>
      </c>
      <c r="N363" s="2" t="s">
        <v>55</v>
      </c>
      <c r="P363" s="4">
        <v>43882</v>
      </c>
      <c r="Q363" s="2">
        <v>712.6</v>
      </c>
      <c r="R363" s="2">
        <v>-9184.8799999999992</v>
      </c>
      <c r="S363" s="2" t="s">
        <v>52</v>
      </c>
      <c r="U363" s="4">
        <v>43886</v>
      </c>
      <c r="V363" s="2">
        <v>3004.18</v>
      </c>
      <c r="W363" s="2">
        <v>-124329.16</v>
      </c>
      <c r="X363" s="2" t="s">
        <v>54</v>
      </c>
      <c r="Z363" s="12">
        <v>43875</v>
      </c>
      <c r="AA363" s="10">
        <v>8149.01</v>
      </c>
      <c r="AB363" s="10">
        <v>-201124.23</v>
      </c>
    </row>
    <row r="364" spans="1:28" ht="15.75" hidden="1" customHeight="1" x14ac:dyDescent="0.3">
      <c r="A364" s="4">
        <v>43567</v>
      </c>
      <c r="B364" s="2">
        <v>426.07</v>
      </c>
      <c r="C364" s="2">
        <v>-60294.52</v>
      </c>
      <c r="D364" s="2" t="s">
        <v>52</v>
      </c>
      <c r="F364" s="4">
        <v>43880</v>
      </c>
      <c r="G364" s="2">
        <v>3186.26</v>
      </c>
      <c r="H364" s="2">
        <v>-61061.22</v>
      </c>
      <c r="I364" s="2" t="s">
        <v>53</v>
      </c>
      <c r="K364" s="4">
        <v>43886</v>
      </c>
      <c r="L364" s="2">
        <v>1602.26</v>
      </c>
      <c r="M364" s="2">
        <v>6779.01</v>
      </c>
      <c r="N364" s="2" t="s">
        <v>55</v>
      </c>
      <c r="P364" s="4">
        <v>43884</v>
      </c>
      <c r="Q364" s="2">
        <v>42.49</v>
      </c>
      <c r="R364" s="2">
        <v>-3551.4</v>
      </c>
      <c r="S364" s="2" t="s">
        <v>52</v>
      </c>
      <c r="U364" s="4">
        <v>43887</v>
      </c>
      <c r="V364" s="2">
        <v>2423.9299999999998</v>
      </c>
      <c r="W364" s="2">
        <v>-10318.26</v>
      </c>
      <c r="X364" s="2" t="s">
        <v>54</v>
      </c>
      <c r="Z364" s="12">
        <v>43877</v>
      </c>
      <c r="AA364" s="10">
        <v>302.67</v>
      </c>
      <c r="AB364" s="10">
        <v>-15488.33</v>
      </c>
    </row>
    <row r="365" spans="1:28" ht="15.75" hidden="1" customHeight="1" x14ac:dyDescent="0.3">
      <c r="A365" s="4">
        <v>43567</v>
      </c>
      <c r="B365" s="2">
        <v>796.89</v>
      </c>
      <c r="C365" s="2">
        <v>12466.82</v>
      </c>
      <c r="D365" s="2" t="s">
        <v>55</v>
      </c>
      <c r="F365" s="4">
        <v>43881</v>
      </c>
      <c r="G365" s="2">
        <v>3895.98</v>
      </c>
      <c r="H365" s="2">
        <v>-60594.720000000001</v>
      </c>
      <c r="I365" s="2" t="s">
        <v>53</v>
      </c>
      <c r="K365" s="4">
        <v>43887</v>
      </c>
      <c r="L365" s="2">
        <v>1541.67</v>
      </c>
      <c r="M365" s="2">
        <v>-3883.87</v>
      </c>
      <c r="N365" s="2" t="s">
        <v>55</v>
      </c>
      <c r="P365" s="4">
        <v>43885</v>
      </c>
      <c r="Q365" s="2">
        <v>729.02</v>
      </c>
      <c r="R365" s="2">
        <v>27.38</v>
      </c>
      <c r="S365" s="2" t="s">
        <v>52</v>
      </c>
      <c r="U365" s="4">
        <v>43888</v>
      </c>
      <c r="V365" s="2">
        <v>2646.71</v>
      </c>
      <c r="W365" s="2">
        <v>-108453.21</v>
      </c>
      <c r="X365" s="2" t="s">
        <v>54</v>
      </c>
      <c r="Z365" s="12">
        <v>43878</v>
      </c>
      <c r="AA365" s="10">
        <v>6267.45</v>
      </c>
      <c r="AB365" s="10">
        <v>-122027.31</v>
      </c>
    </row>
    <row r="366" spans="1:28" ht="15.75" customHeight="1" thickBot="1" x14ac:dyDescent="0.35">
      <c r="A366" s="4">
        <v>43567</v>
      </c>
      <c r="B366" s="2">
        <v>213.23</v>
      </c>
      <c r="C366" s="2">
        <v>4822.2299999999996</v>
      </c>
      <c r="D366" s="2" t="s">
        <v>54</v>
      </c>
      <c r="F366" s="4">
        <v>43882</v>
      </c>
      <c r="G366" s="2">
        <v>3316.31</v>
      </c>
      <c r="H366" s="2">
        <v>-16089.56</v>
      </c>
      <c r="I366" s="2" t="s">
        <v>53</v>
      </c>
      <c r="K366" s="4">
        <v>43888</v>
      </c>
      <c r="L366" s="2">
        <v>2287.5500000000002</v>
      </c>
      <c r="M366" s="2">
        <v>-45071.17</v>
      </c>
      <c r="N366" s="2" t="s">
        <v>55</v>
      </c>
      <c r="P366" s="4">
        <v>43886</v>
      </c>
      <c r="Q366" s="2">
        <v>702.07</v>
      </c>
      <c r="R366" s="2">
        <v>-4697</v>
      </c>
      <c r="S366" s="2" t="s">
        <v>52</v>
      </c>
      <c r="U366" s="4">
        <v>43889</v>
      </c>
      <c r="V366" s="2">
        <v>3778.57</v>
      </c>
      <c r="W366" s="2">
        <v>-269709.62</v>
      </c>
      <c r="X366" s="2" t="s">
        <v>54</v>
      </c>
      <c r="Z366" s="12">
        <v>43879</v>
      </c>
      <c r="AA366" s="10">
        <v>12923.45</v>
      </c>
      <c r="AB366" s="10">
        <v>-1224177.96</v>
      </c>
    </row>
    <row r="367" spans="1:28" ht="15.75" hidden="1" customHeight="1" x14ac:dyDescent="0.3">
      <c r="A367" s="4">
        <v>43567</v>
      </c>
      <c r="B367" s="2">
        <v>2276.25</v>
      </c>
      <c r="C367" s="2">
        <v>66788.13</v>
      </c>
      <c r="D367" s="2" t="s">
        <v>53</v>
      </c>
      <c r="F367" s="4">
        <v>43884</v>
      </c>
      <c r="G367" s="2">
        <v>342.52</v>
      </c>
      <c r="H367" s="2">
        <v>-44118.34</v>
      </c>
      <c r="I367" s="2" t="s">
        <v>53</v>
      </c>
      <c r="K367" s="4">
        <v>43889</v>
      </c>
      <c r="L367" s="2">
        <v>2004.53</v>
      </c>
      <c r="M367" s="2">
        <v>-115869.83</v>
      </c>
      <c r="N367" s="2" t="s">
        <v>55</v>
      </c>
      <c r="P367" s="4">
        <v>43887</v>
      </c>
      <c r="Q367" s="2">
        <v>697.91</v>
      </c>
      <c r="R367" s="2">
        <v>5985.7</v>
      </c>
      <c r="S367" s="2" t="s">
        <v>52</v>
      </c>
      <c r="U367" s="4">
        <v>43891</v>
      </c>
      <c r="V367" s="2">
        <v>118.28</v>
      </c>
      <c r="W367" s="2">
        <v>8469.91</v>
      </c>
      <c r="X367" s="2" t="s">
        <v>54</v>
      </c>
      <c r="Z367" s="12">
        <v>43880</v>
      </c>
      <c r="AA367" s="10">
        <v>11803.44</v>
      </c>
      <c r="AB367" s="10">
        <v>-718308.86</v>
      </c>
    </row>
    <row r="368" spans="1:28" ht="15.75" hidden="1" customHeight="1" x14ac:dyDescent="0.3">
      <c r="A368" s="4">
        <v>43569</v>
      </c>
      <c r="B368" s="2">
        <v>28.63</v>
      </c>
      <c r="C368" s="2">
        <v>-96.31</v>
      </c>
      <c r="D368" s="2" t="s">
        <v>53</v>
      </c>
      <c r="F368" s="4">
        <v>43885</v>
      </c>
      <c r="G368" s="2">
        <v>4367.76</v>
      </c>
      <c r="H368" s="2">
        <v>-9862.9</v>
      </c>
      <c r="I368" s="2" t="s">
        <v>53</v>
      </c>
      <c r="K368" s="4">
        <v>43891</v>
      </c>
      <c r="L368" s="2">
        <v>14.87</v>
      </c>
      <c r="M368" s="2">
        <v>-2487.11</v>
      </c>
      <c r="N368" s="2" t="s">
        <v>55</v>
      </c>
      <c r="P368" s="4">
        <v>43888</v>
      </c>
      <c r="Q368" s="2">
        <v>1006.91</v>
      </c>
      <c r="R368" s="2">
        <v>7728.42</v>
      </c>
      <c r="S368" s="2" t="s">
        <v>52</v>
      </c>
      <c r="U368" s="4">
        <v>43892</v>
      </c>
      <c r="V368" s="2">
        <v>2725.59</v>
      </c>
      <c r="W368" s="2">
        <v>-70928.929999999993</v>
      </c>
      <c r="X368" s="2" t="s">
        <v>54</v>
      </c>
      <c r="Z368" s="12">
        <v>43881</v>
      </c>
      <c r="AA368" s="10">
        <v>12242.02</v>
      </c>
      <c r="AB368" s="10">
        <v>-986885.21</v>
      </c>
    </row>
    <row r="369" spans="1:28" ht="15.75" customHeight="1" thickBot="1" x14ac:dyDescent="0.35">
      <c r="A369" s="4">
        <v>43569</v>
      </c>
      <c r="B369" s="2">
        <v>10.59</v>
      </c>
      <c r="C369" s="2">
        <v>-3585.24</v>
      </c>
      <c r="D369" s="2" t="s">
        <v>54</v>
      </c>
      <c r="F369" s="4">
        <v>43886</v>
      </c>
      <c r="G369" s="2">
        <v>3971.59</v>
      </c>
      <c r="H369" s="2">
        <v>40975.300000000003</v>
      </c>
      <c r="I369" s="2" t="s">
        <v>53</v>
      </c>
      <c r="K369" s="4">
        <v>43892</v>
      </c>
      <c r="L369" s="2">
        <v>1187.6099999999999</v>
      </c>
      <c r="M369" s="2">
        <v>-4568.25</v>
      </c>
      <c r="N369" s="2" t="s">
        <v>55</v>
      </c>
      <c r="P369" s="4">
        <v>43889</v>
      </c>
      <c r="Q369" s="2">
        <v>903.56</v>
      </c>
      <c r="R369" s="2">
        <v>-50850.04</v>
      </c>
      <c r="S369" s="2" t="s">
        <v>52</v>
      </c>
      <c r="U369" s="4">
        <v>43893</v>
      </c>
      <c r="V369" s="2">
        <v>2962.2</v>
      </c>
      <c r="W369" s="2">
        <v>-512689.59</v>
      </c>
      <c r="X369" s="2" t="s">
        <v>54</v>
      </c>
      <c r="Z369" s="12">
        <v>43882</v>
      </c>
      <c r="AA369" s="10">
        <v>11150.88</v>
      </c>
      <c r="AB369" s="10">
        <v>-518817.23</v>
      </c>
    </row>
    <row r="370" spans="1:28" ht="15.75" hidden="1" customHeight="1" x14ac:dyDescent="0.3">
      <c r="A370" s="4">
        <v>43569</v>
      </c>
      <c r="B370" s="2">
        <v>11.09</v>
      </c>
      <c r="C370" s="2">
        <v>-525.85</v>
      </c>
      <c r="D370" s="2" t="s">
        <v>55</v>
      </c>
      <c r="F370" s="4">
        <v>43887</v>
      </c>
      <c r="G370" s="2">
        <v>4186.18</v>
      </c>
      <c r="H370" s="2">
        <v>43902.34</v>
      </c>
      <c r="I370" s="2" t="s">
        <v>53</v>
      </c>
      <c r="K370" s="4">
        <v>43893</v>
      </c>
      <c r="L370" s="2">
        <v>1584.79</v>
      </c>
      <c r="M370" s="2">
        <v>-4804.32</v>
      </c>
      <c r="N370" s="2" t="s">
        <v>55</v>
      </c>
      <c r="P370" s="4">
        <v>43891</v>
      </c>
      <c r="Q370" s="2">
        <v>39.64</v>
      </c>
      <c r="R370" s="2">
        <v>-4881.55</v>
      </c>
      <c r="S370" s="2" t="s">
        <v>52</v>
      </c>
      <c r="U370" s="4">
        <v>43894</v>
      </c>
      <c r="V370" s="2">
        <v>2305.42</v>
      </c>
      <c r="W370" s="2">
        <v>-18268.259999999998</v>
      </c>
      <c r="X370" s="2" t="s">
        <v>54</v>
      </c>
      <c r="Z370" s="12">
        <v>43884</v>
      </c>
      <c r="AA370" s="10">
        <v>1000.84</v>
      </c>
      <c r="AB370" s="10">
        <v>-487827.29</v>
      </c>
    </row>
    <row r="371" spans="1:28" ht="15.75" hidden="1" customHeight="1" x14ac:dyDescent="0.3">
      <c r="A371" s="4">
        <v>43569</v>
      </c>
      <c r="B371" s="2">
        <v>13.91</v>
      </c>
      <c r="C371" s="2">
        <v>-291.01</v>
      </c>
      <c r="D371" s="2" t="s">
        <v>52</v>
      </c>
      <c r="F371" s="4">
        <v>43888</v>
      </c>
      <c r="G371" s="2">
        <v>5134.8500000000004</v>
      </c>
      <c r="H371" s="2">
        <v>2889.2</v>
      </c>
      <c r="I371" s="2" t="s">
        <v>53</v>
      </c>
      <c r="K371" s="4">
        <v>43894</v>
      </c>
      <c r="L371" s="2">
        <v>1428.24</v>
      </c>
      <c r="M371" s="2">
        <v>45772.15</v>
      </c>
      <c r="N371" s="2" t="s">
        <v>55</v>
      </c>
      <c r="P371" s="4">
        <v>43892</v>
      </c>
      <c r="Q371" s="2">
        <v>1022.47</v>
      </c>
      <c r="R371" s="2">
        <v>-1281.17</v>
      </c>
      <c r="S371" s="2" t="s">
        <v>52</v>
      </c>
      <c r="U371" s="4">
        <v>43895</v>
      </c>
      <c r="V371" s="2">
        <v>2651.58</v>
      </c>
      <c r="W371" s="2">
        <v>-178910.89</v>
      </c>
      <c r="X371" s="2" t="s">
        <v>54</v>
      </c>
      <c r="Z371" s="12">
        <v>43885</v>
      </c>
      <c r="AA371" s="10">
        <v>13788</v>
      </c>
      <c r="AB371" s="10">
        <v>-349596.93</v>
      </c>
    </row>
    <row r="372" spans="1:28" ht="15.75" hidden="1" customHeight="1" x14ac:dyDescent="0.3">
      <c r="A372" s="4">
        <v>43570</v>
      </c>
      <c r="B372" s="2">
        <v>1028.93</v>
      </c>
      <c r="C372" s="2">
        <v>12533.59</v>
      </c>
      <c r="D372" s="2" t="s">
        <v>53</v>
      </c>
      <c r="F372" s="4">
        <v>43889</v>
      </c>
      <c r="G372" s="2">
        <v>4140.03</v>
      </c>
      <c r="H372" s="2">
        <v>-173766.49</v>
      </c>
      <c r="I372" s="2" t="s">
        <v>53</v>
      </c>
      <c r="K372" s="4">
        <v>43895</v>
      </c>
      <c r="L372" s="2">
        <v>1388.28</v>
      </c>
      <c r="M372" s="2">
        <v>-41690.629999999997</v>
      </c>
      <c r="N372" s="2" t="s">
        <v>55</v>
      </c>
      <c r="P372" s="4">
        <v>43893</v>
      </c>
      <c r="Q372" s="2">
        <v>870.04</v>
      </c>
      <c r="R372" s="2">
        <v>-15254.33</v>
      </c>
      <c r="S372" s="2" t="s">
        <v>52</v>
      </c>
      <c r="U372" s="4">
        <v>43896</v>
      </c>
      <c r="V372" s="2">
        <v>3788.71</v>
      </c>
      <c r="W372" s="2">
        <v>-250562.31</v>
      </c>
      <c r="X372" s="2" t="s">
        <v>54</v>
      </c>
      <c r="Z372" s="12">
        <v>43886</v>
      </c>
      <c r="AA372" s="10">
        <v>12854.68</v>
      </c>
      <c r="AB372" s="10">
        <v>-159771.79</v>
      </c>
    </row>
    <row r="373" spans="1:28" ht="15.75" hidden="1" customHeight="1" x14ac:dyDescent="0.3">
      <c r="A373" s="4">
        <v>43570</v>
      </c>
      <c r="B373" s="2">
        <v>342.45</v>
      </c>
      <c r="C373" s="2">
        <v>2243.36</v>
      </c>
      <c r="D373" s="2" t="s">
        <v>52</v>
      </c>
      <c r="F373" s="4">
        <v>43891</v>
      </c>
      <c r="G373" s="2">
        <v>373.98</v>
      </c>
      <c r="H373" s="2">
        <v>-2293.14</v>
      </c>
      <c r="I373" s="2" t="s">
        <v>53</v>
      </c>
      <c r="K373" s="4">
        <v>43896</v>
      </c>
      <c r="L373" s="2">
        <v>1581.18</v>
      </c>
      <c r="M373" s="2">
        <v>-126816.35</v>
      </c>
      <c r="N373" s="2" t="s">
        <v>55</v>
      </c>
      <c r="P373" s="4">
        <v>43894</v>
      </c>
      <c r="Q373" s="2">
        <v>627.59</v>
      </c>
      <c r="R373" s="2">
        <v>4395.8100000000004</v>
      </c>
      <c r="S373" s="2" t="s">
        <v>52</v>
      </c>
      <c r="U373" s="4">
        <v>43898</v>
      </c>
      <c r="V373" s="2">
        <v>380.2</v>
      </c>
      <c r="W373" s="2">
        <v>-74448.37</v>
      </c>
      <c r="X373" s="2" t="s">
        <v>54</v>
      </c>
      <c r="Z373" s="12">
        <v>43887</v>
      </c>
      <c r="AA373" s="10">
        <v>13004.35</v>
      </c>
      <c r="AB373" s="10">
        <v>-92180.74</v>
      </c>
    </row>
    <row r="374" spans="1:28" ht="15.75" hidden="1" customHeight="1" x14ac:dyDescent="0.3">
      <c r="A374" s="4">
        <v>43570</v>
      </c>
      <c r="B374" s="2">
        <v>541.04999999999995</v>
      </c>
      <c r="C374" s="2">
        <v>14545.06</v>
      </c>
      <c r="D374" s="2" t="s">
        <v>55</v>
      </c>
      <c r="F374" s="4">
        <v>43892</v>
      </c>
      <c r="G374" s="2">
        <v>4833.54</v>
      </c>
      <c r="H374" s="2">
        <v>-41347.53</v>
      </c>
      <c r="I374" s="2" t="s">
        <v>53</v>
      </c>
      <c r="K374" s="4">
        <v>43898</v>
      </c>
      <c r="L374" s="2">
        <v>106.48</v>
      </c>
      <c r="M374" s="2">
        <v>-46333.760000000002</v>
      </c>
      <c r="N374" s="2" t="s">
        <v>55</v>
      </c>
      <c r="P374" s="4">
        <v>43895</v>
      </c>
      <c r="Q374" s="2">
        <v>999.46</v>
      </c>
      <c r="R374" s="2">
        <v>-101281.17</v>
      </c>
      <c r="S374" s="2" t="s">
        <v>52</v>
      </c>
      <c r="U374" s="4">
        <v>43899</v>
      </c>
      <c r="V374" s="2">
        <v>3470.76</v>
      </c>
      <c r="W374" s="2">
        <v>18085.68</v>
      </c>
      <c r="X374" s="2" t="s">
        <v>54</v>
      </c>
      <c r="Z374" s="12">
        <v>43888</v>
      </c>
      <c r="AA374" s="10">
        <v>15878.58</v>
      </c>
      <c r="AB374" s="10">
        <v>-522934.6</v>
      </c>
    </row>
    <row r="375" spans="1:28" ht="15.75" customHeight="1" thickBot="1" x14ac:dyDescent="0.35">
      <c r="A375" s="4">
        <v>43570</v>
      </c>
      <c r="B375" s="2">
        <v>270.12</v>
      </c>
      <c r="C375" s="2">
        <v>-19948.259999999998</v>
      </c>
      <c r="D375" s="2" t="s">
        <v>54</v>
      </c>
      <c r="F375" s="4">
        <v>43893</v>
      </c>
      <c r="G375" s="2">
        <v>3838.45</v>
      </c>
      <c r="H375" s="2">
        <v>-325868.92</v>
      </c>
      <c r="I375" s="2" t="s">
        <v>53</v>
      </c>
      <c r="K375" s="4">
        <v>43899</v>
      </c>
      <c r="L375" s="2">
        <v>1387.47</v>
      </c>
      <c r="M375" s="2">
        <v>-72327.58</v>
      </c>
      <c r="N375" s="2" t="s">
        <v>55</v>
      </c>
      <c r="P375" s="4">
        <v>43896</v>
      </c>
      <c r="Q375" s="2">
        <v>911.07</v>
      </c>
      <c r="R375" s="2">
        <v>-77334.740000000005</v>
      </c>
      <c r="S375" s="2" t="s">
        <v>52</v>
      </c>
      <c r="U375" s="4">
        <v>43900</v>
      </c>
      <c r="V375" s="2">
        <v>2535.9699999999998</v>
      </c>
      <c r="W375" s="2">
        <v>-22007.93</v>
      </c>
      <c r="X375" s="2" t="s">
        <v>54</v>
      </c>
      <c r="Z375" s="12">
        <v>43889</v>
      </c>
      <c r="AA375" s="10">
        <v>17133.97</v>
      </c>
      <c r="AB375" s="10">
        <v>-1701715.09</v>
      </c>
    </row>
    <row r="376" spans="1:28" ht="15.75" hidden="1" customHeight="1" x14ac:dyDescent="0.3">
      <c r="A376" s="4">
        <v>43571</v>
      </c>
      <c r="B376" s="2">
        <v>868.3</v>
      </c>
      <c r="C376" s="2">
        <v>19354.3</v>
      </c>
      <c r="D376" s="2" t="s">
        <v>55</v>
      </c>
      <c r="F376" s="4">
        <v>43894</v>
      </c>
      <c r="G376" s="2">
        <v>3491.37</v>
      </c>
      <c r="H376" s="2">
        <v>-23358.639999999999</v>
      </c>
      <c r="I376" s="2" t="s">
        <v>53</v>
      </c>
      <c r="K376" s="4">
        <v>43900</v>
      </c>
      <c r="L376" s="2">
        <v>1058.28</v>
      </c>
      <c r="M376" s="2">
        <v>-56846.82</v>
      </c>
      <c r="N376" s="2" t="s">
        <v>55</v>
      </c>
      <c r="P376" s="4">
        <v>43898</v>
      </c>
      <c r="Q376" s="2">
        <v>166.62</v>
      </c>
      <c r="R376" s="2">
        <v>-62010.74</v>
      </c>
      <c r="S376" s="2" t="s">
        <v>52</v>
      </c>
      <c r="U376" s="4">
        <v>43901</v>
      </c>
      <c r="V376" s="2">
        <v>2557.06</v>
      </c>
      <c r="W376" s="2">
        <v>-146569.49</v>
      </c>
      <c r="X376" s="2" t="s">
        <v>54</v>
      </c>
      <c r="Z376" s="12">
        <v>43891</v>
      </c>
      <c r="AA376" s="10">
        <v>690.83</v>
      </c>
      <c r="AB376" s="10">
        <v>-36367.949999999997</v>
      </c>
    </row>
    <row r="377" spans="1:28" ht="15.75" customHeight="1" thickBot="1" x14ac:dyDescent="0.35">
      <c r="A377" s="4">
        <v>43571</v>
      </c>
      <c r="B377" s="2">
        <v>395.25</v>
      </c>
      <c r="C377" s="2">
        <v>-39883.620000000003</v>
      </c>
      <c r="D377" s="2" t="s">
        <v>54</v>
      </c>
      <c r="F377" s="4">
        <v>43895</v>
      </c>
      <c r="G377" s="2">
        <v>4678.1899999999996</v>
      </c>
      <c r="H377" s="2">
        <v>-85493.52</v>
      </c>
      <c r="I377" s="2" t="s">
        <v>53</v>
      </c>
      <c r="K377" s="4">
        <v>43901</v>
      </c>
      <c r="L377" s="2">
        <v>1035.24</v>
      </c>
      <c r="M377" s="2">
        <v>-11498.75</v>
      </c>
      <c r="N377" s="2" t="s">
        <v>55</v>
      </c>
      <c r="P377" s="4">
        <v>43899</v>
      </c>
      <c r="Q377" s="2">
        <v>1542.86</v>
      </c>
      <c r="R377" s="2">
        <v>-178217.43</v>
      </c>
      <c r="S377" s="2" t="s">
        <v>52</v>
      </c>
      <c r="U377" s="4">
        <v>43902</v>
      </c>
      <c r="V377" s="2">
        <v>3566.19</v>
      </c>
      <c r="W377" s="2">
        <v>-754399.68</v>
      </c>
      <c r="X377" s="2" t="s">
        <v>54</v>
      </c>
      <c r="Z377" s="12">
        <v>43892</v>
      </c>
      <c r="AA377" s="10">
        <v>14935.53</v>
      </c>
      <c r="AB377" s="10">
        <v>-122878.39</v>
      </c>
    </row>
    <row r="378" spans="1:28" ht="15.75" hidden="1" customHeight="1" x14ac:dyDescent="0.3">
      <c r="A378" s="4">
        <v>43571</v>
      </c>
      <c r="B378" s="2">
        <v>1735.76</v>
      </c>
      <c r="C378" s="2">
        <v>20920.580000000002</v>
      </c>
      <c r="D378" s="2" t="s">
        <v>53</v>
      </c>
      <c r="F378" s="4">
        <v>43896</v>
      </c>
      <c r="G378" s="2">
        <v>4743.42</v>
      </c>
      <c r="H378" s="2">
        <v>-187520.83</v>
      </c>
      <c r="I378" s="2" t="s">
        <v>53</v>
      </c>
      <c r="K378" s="4">
        <v>43902</v>
      </c>
      <c r="L378" s="2">
        <v>1396.74</v>
      </c>
      <c r="M378" s="2">
        <v>-120790.64</v>
      </c>
      <c r="N378" s="2" t="s">
        <v>55</v>
      </c>
      <c r="P378" s="4">
        <v>43900</v>
      </c>
      <c r="Q378" s="2">
        <v>1438.5</v>
      </c>
      <c r="R378" s="2">
        <v>30309.98</v>
      </c>
      <c r="S378" s="2" t="s">
        <v>52</v>
      </c>
      <c r="U378" s="4">
        <v>43903</v>
      </c>
      <c r="V378" s="2">
        <v>3519.19</v>
      </c>
      <c r="W378" s="2">
        <v>-271838.26</v>
      </c>
      <c r="X378" s="2" t="s">
        <v>54</v>
      </c>
      <c r="Z378" s="12">
        <v>43893</v>
      </c>
      <c r="AA378" s="10">
        <v>14851.58</v>
      </c>
      <c r="AB378" s="10">
        <v>-806748.77</v>
      </c>
    </row>
    <row r="379" spans="1:28" ht="15.75" hidden="1" customHeight="1" x14ac:dyDescent="0.3">
      <c r="A379" s="4">
        <v>43571</v>
      </c>
      <c r="B379" s="2">
        <v>426.63</v>
      </c>
      <c r="C379" s="2">
        <v>7291.8</v>
      </c>
      <c r="D379" s="2" t="s">
        <v>52</v>
      </c>
      <c r="F379" s="4">
        <v>43898</v>
      </c>
      <c r="G379" s="2">
        <v>336.2</v>
      </c>
      <c r="H379" s="2">
        <v>-145301.95000000001</v>
      </c>
      <c r="I379" s="2" t="s">
        <v>53</v>
      </c>
      <c r="K379" s="4">
        <v>43903</v>
      </c>
      <c r="L379" s="2">
        <v>1173.6300000000001</v>
      </c>
      <c r="M379" s="2">
        <v>-52277.87</v>
      </c>
      <c r="N379" s="2" t="s">
        <v>55</v>
      </c>
      <c r="P379" s="4">
        <v>43901</v>
      </c>
      <c r="Q379" s="2">
        <v>1105.75</v>
      </c>
      <c r="R379" s="2">
        <v>-8590.43</v>
      </c>
      <c r="S379" s="2" t="s">
        <v>52</v>
      </c>
      <c r="U379" s="4">
        <v>43905</v>
      </c>
      <c r="V379" s="2">
        <v>193.42</v>
      </c>
      <c r="W379" s="2">
        <v>-51736.6</v>
      </c>
      <c r="X379" s="2" t="s">
        <v>54</v>
      </c>
      <c r="Z379" s="12">
        <v>43894</v>
      </c>
      <c r="AA379" s="10">
        <v>12117.55</v>
      </c>
      <c r="AB379" s="10">
        <v>56767.14</v>
      </c>
    </row>
    <row r="380" spans="1:28" ht="15.75" customHeight="1" thickBot="1" x14ac:dyDescent="0.35">
      <c r="A380" s="4">
        <v>43572</v>
      </c>
      <c r="B380" s="2">
        <v>225.24</v>
      </c>
      <c r="C380" s="2">
        <v>-6779.88</v>
      </c>
      <c r="D380" s="2" t="s">
        <v>54</v>
      </c>
      <c r="F380" s="4">
        <v>43899</v>
      </c>
      <c r="G380" s="2">
        <v>4117.72</v>
      </c>
      <c r="H380" s="2">
        <v>-59295.14</v>
      </c>
      <c r="I380" s="2" t="s">
        <v>53</v>
      </c>
      <c r="K380" s="4">
        <v>43905</v>
      </c>
      <c r="L380" s="2">
        <v>37.520000000000003</v>
      </c>
      <c r="M380" s="2">
        <v>-22061.27</v>
      </c>
      <c r="N380" s="2" t="s">
        <v>55</v>
      </c>
      <c r="P380" s="4">
        <v>43902</v>
      </c>
      <c r="Q380" s="2">
        <v>1366.76</v>
      </c>
      <c r="R380" s="2">
        <v>-115551.29</v>
      </c>
      <c r="S380" s="2" t="s">
        <v>52</v>
      </c>
      <c r="U380" s="4">
        <v>43906</v>
      </c>
      <c r="V380" s="2">
        <v>2788.41</v>
      </c>
      <c r="W380" s="2">
        <v>-243461.36</v>
      </c>
      <c r="X380" s="2" t="s">
        <v>54</v>
      </c>
      <c r="Z380" s="12">
        <v>43895</v>
      </c>
      <c r="AA380" s="10">
        <v>14174.87</v>
      </c>
      <c r="AB380" s="10">
        <v>-593415.16</v>
      </c>
    </row>
    <row r="381" spans="1:28" ht="15.75" hidden="1" customHeight="1" x14ac:dyDescent="0.3">
      <c r="A381" s="4">
        <v>43572</v>
      </c>
      <c r="B381" s="2">
        <v>409.8</v>
      </c>
      <c r="C381" s="2">
        <v>-9665.0300000000007</v>
      </c>
      <c r="D381" s="2" t="s">
        <v>52</v>
      </c>
      <c r="F381" s="4">
        <v>43900</v>
      </c>
      <c r="G381" s="2">
        <v>3722.94</v>
      </c>
      <c r="H381" s="2">
        <v>-15834.25</v>
      </c>
      <c r="I381" s="2" t="s">
        <v>53</v>
      </c>
      <c r="K381" s="4">
        <v>43906</v>
      </c>
      <c r="L381" s="2">
        <v>1198.57</v>
      </c>
      <c r="M381" s="2">
        <v>-28139.1</v>
      </c>
      <c r="N381" s="2" t="s">
        <v>55</v>
      </c>
      <c r="P381" s="4">
        <v>43903</v>
      </c>
      <c r="Q381" s="2">
        <v>1034.1600000000001</v>
      </c>
      <c r="R381" s="2">
        <v>3073.99</v>
      </c>
      <c r="S381" s="2" t="s">
        <v>52</v>
      </c>
      <c r="U381" s="4">
        <v>43907</v>
      </c>
      <c r="V381" s="2">
        <v>2378.75</v>
      </c>
      <c r="W381" s="2">
        <v>-179111.75</v>
      </c>
      <c r="X381" s="2" t="s">
        <v>54</v>
      </c>
      <c r="Z381" s="12">
        <v>43896</v>
      </c>
      <c r="AA381" s="10">
        <v>15579.7</v>
      </c>
      <c r="AB381" s="10">
        <v>-1035084.87</v>
      </c>
    </row>
    <row r="382" spans="1:28" ht="15.75" hidden="1" customHeight="1" x14ac:dyDescent="0.3">
      <c r="A382" s="4">
        <v>43572</v>
      </c>
      <c r="B382" s="2">
        <v>1443.37</v>
      </c>
      <c r="C382" s="2">
        <v>25304.240000000002</v>
      </c>
      <c r="D382" s="2" t="s">
        <v>53</v>
      </c>
      <c r="F382" s="4">
        <v>43901</v>
      </c>
      <c r="G382" s="2">
        <v>3906.22</v>
      </c>
      <c r="H382" s="2">
        <v>-8023.17</v>
      </c>
      <c r="I382" s="2" t="s">
        <v>53</v>
      </c>
      <c r="K382" s="4">
        <v>43907</v>
      </c>
      <c r="L382" s="2">
        <v>1220.9000000000001</v>
      </c>
      <c r="M382" s="2">
        <v>-17627.48</v>
      </c>
      <c r="N382" s="2" t="s">
        <v>55</v>
      </c>
      <c r="P382" s="4">
        <v>43905</v>
      </c>
      <c r="Q382" s="2">
        <v>122.77</v>
      </c>
      <c r="R382" s="2">
        <v>-28995.33</v>
      </c>
      <c r="S382" s="2" t="s">
        <v>52</v>
      </c>
      <c r="U382" s="4">
        <v>43908</v>
      </c>
      <c r="V382" s="2">
        <v>5418.16</v>
      </c>
      <c r="W382" s="2">
        <v>-132720.03</v>
      </c>
      <c r="X382" s="2" t="s">
        <v>54</v>
      </c>
      <c r="Z382" s="12">
        <v>43898</v>
      </c>
      <c r="AA382" s="10">
        <v>2004.9</v>
      </c>
      <c r="AB382" s="10">
        <v>-980245.27</v>
      </c>
    </row>
    <row r="383" spans="1:28" ht="15.75" hidden="1" customHeight="1" x14ac:dyDescent="0.3">
      <c r="A383" s="4">
        <v>43572</v>
      </c>
      <c r="B383" s="2">
        <v>955.15</v>
      </c>
      <c r="C383" s="2">
        <v>12182.7</v>
      </c>
      <c r="D383" s="2" t="s">
        <v>55</v>
      </c>
      <c r="F383" s="4">
        <v>43902</v>
      </c>
      <c r="G383" s="2">
        <v>5161.53</v>
      </c>
      <c r="H383" s="2">
        <v>71721.899999999994</v>
      </c>
      <c r="I383" s="2" t="s">
        <v>53</v>
      </c>
      <c r="K383" s="4">
        <v>43908</v>
      </c>
      <c r="L383" s="2">
        <v>2190.83</v>
      </c>
      <c r="M383" s="2">
        <v>-200912.11</v>
      </c>
      <c r="N383" s="2" t="s">
        <v>55</v>
      </c>
      <c r="P383" s="4">
        <v>43906</v>
      </c>
      <c r="Q383" s="2">
        <v>1164.0999999999999</v>
      </c>
      <c r="R383" s="2">
        <v>-15663.06</v>
      </c>
      <c r="S383" s="2" t="s">
        <v>52</v>
      </c>
      <c r="U383" s="4">
        <v>43909</v>
      </c>
      <c r="V383" s="2">
        <v>2173.9299999999998</v>
      </c>
      <c r="W383" s="2">
        <v>-75030.78</v>
      </c>
      <c r="X383" s="2" t="s">
        <v>54</v>
      </c>
      <c r="Z383" s="12">
        <v>43899</v>
      </c>
      <c r="AA383" s="10">
        <v>15561.4</v>
      </c>
      <c r="AB383" s="10">
        <v>-1342067.43</v>
      </c>
    </row>
    <row r="384" spans="1:28" ht="15.75" hidden="1" customHeight="1" x14ac:dyDescent="0.3">
      <c r="A384" s="4">
        <v>43573</v>
      </c>
      <c r="B384" s="2">
        <v>1242.99</v>
      </c>
      <c r="C384" s="2">
        <v>-136702.31</v>
      </c>
      <c r="D384" s="2" t="s">
        <v>55</v>
      </c>
      <c r="F384" s="4">
        <v>43903</v>
      </c>
      <c r="G384" s="2">
        <v>3627.03</v>
      </c>
      <c r="H384" s="2">
        <v>-84799.53</v>
      </c>
      <c r="I384" s="2" t="s">
        <v>53</v>
      </c>
      <c r="K384" s="4">
        <v>43909</v>
      </c>
      <c r="L384" s="2">
        <v>1518.36</v>
      </c>
      <c r="M384" s="2">
        <v>-138225.26</v>
      </c>
      <c r="N384" s="2" t="s">
        <v>55</v>
      </c>
      <c r="P384" s="4">
        <v>43907</v>
      </c>
      <c r="Q384" s="2">
        <v>824.38</v>
      </c>
      <c r="R384" s="2">
        <v>-6087.62</v>
      </c>
      <c r="S384" s="2" t="s">
        <v>52</v>
      </c>
      <c r="U384" s="4">
        <v>43910</v>
      </c>
      <c r="V384" s="2">
        <v>1265.21</v>
      </c>
      <c r="W384" s="2">
        <v>-85744.06</v>
      </c>
      <c r="X384" s="2" t="s">
        <v>54</v>
      </c>
      <c r="Z384" s="12">
        <v>43900</v>
      </c>
      <c r="AA384" s="10">
        <v>14476.16</v>
      </c>
      <c r="AB384" s="10">
        <v>-30066.6</v>
      </c>
    </row>
    <row r="385" spans="1:28" ht="15.75" hidden="1" customHeight="1" x14ac:dyDescent="0.3">
      <c r="A385" s="4">
        <v>43573</v>
      </c>
      <c r="B385" s="2">
        <v>1576.52</v>
      </c>
      <c r="C385" s="2">
        <v>-26930.97</v>
      </c>
      <c r="D385" s="2" t="s">
        <v>53</v>
      </c>
      <c r="F385" s="4">
        <v>43905</v>
      </c>
      <c r="G385" s="2">
        <v>142.33000000000001</v>
      </c>
      <c r="H385" s="2">
        <v>-38550.42</v>
      </c>
      <c r="I385" s="2" t="s">
        <v>53</v>
      </c>
      <c r="K385" s="4">
        <v>43910</v>
      </c>
      <c r="L385" s="2">
        <v>1325.54</v>
      </c>
      <c r="M385" s="2">
        <v>-57625.66</v>
      </c>
      <c r="N385" s="2" t="s">
        <v>55</v>
      </c>
      <c r="P385" s="4">
        <v>43908</v>
      </c>
      <c r="Q385" s="2">
        <v>968.02</v>
      </c>
      <c r="R385" s="2">
        <v>-30482.13</v>
      </c>
      <c r="S385" s="2" t="s">
        <v>52</v>
      </c>
      <c r="U385" s="4">
        <v>43912</v>
      </c>
      <c r="V385" s="2">
        <v>135.56</v>
      </c>
      <c r="W385" s="2">
        <v>2224.2199999999998</v>
      </c>
      <c r="X385" s="2" t="s">
        <v>54</v>
      </c>
      <c r="Z385" s="12">
        <v>43901</v>
      </c>
      <c r="AA385" s="10">
        <v>12262.11</v>
      </c>
      <c r="AB385" s="10">
        <v>-242496.83</v>
      </c>
    </row>
    <row r="386" spans="1:28" ht="15.75" hidden="1" customHeight="1" x14ac:dyDescent="0.3">
      <c r="A386" s="4">
        <v>43573</v>
      </c>
      <c r="B386" s="2">
        <v>958.65</v>
      </c>
      <c r="C386" s="2">
        <v>66485.73</v>
      </c>
      <c r="D386" s="2" t="s">
        <v>52</v>
      </c>
      <c r="F386" s="4">
        <v>43906</v>
      </c>
      <c r="G386" s="2">
        <v>3806.87</v>
      </c>
      <c r="H386" s="2">
        <v>35112.86</v>
      </c>
      <c r="I386" s="2" t="s">
        <v>53</v>
      </c>
      <c r="K386" s="4">
        <v>43912</v>
      </c>
      <c r="L386" s="2">
        <v>75.680000000000007</v>
      </c>
      <c r="M386" s="2">
        <v>-5663.9</v>
      </c>
      <c r="N386" s="2" t="s">
        <v>55</v>
      </c>
      <c r="P386" s="4">
        <v>43909</v>
      </c>
      <c r="Q386" s="2">
        <v>990.1</v>
      </c>
      <c r="R386" s="2">
        <v>-40371.75</v>
      </c>
      <c r="S386" s="2" t="s">
        <v>52</v>
      </c>
      <c r="U386" s="4">
        <v>43913</v>
      </c>
      <c r="V386" s="2">
        <v>1584.36</v>
      </c>
      <c r="W386" s="2">
        <v>-232407.14</v>
      </c>
      <c r="X386" s="2" t="s">
        <v>54</v>
      </c>
      <c r="Z386" s="12">
        <v>43902</v>
      </c>
      <c r="AA386" s="10">
        <v>16038.72</v>
      </c>
      <c r="AB386" s="10">
        <v>-1287306.3799999999</v>
      </c>
    </row>
    <row r="387" spans="1:28" ht="15.75" customHeight="1" thickBot="1" x14ac:dyDescent="0.35">
      <c r="A387" s="4">
        <v>43573</v>
      </c>
      <c r="B387" s="2">
        <v>235.13</v>
      </c>
      <c r="C387" s="2">
        <v>-1744.62</v>
      </c>
      <c r="D387" s="2" t="s">
        <v>54</v>
      </c>
      <c r="F387" s="4">
        <v>43907</v>
      </c>
      <c r="G387" s="2">
        <v>3637.1</v>
      </c>
      <c r="H387" s="2">
        <v>-104624.95</v>
      </c>
      <c r="I387" s="2" t="s">
        <v>53</v>
      </c>
      <c r="K387" s="4">
        <v>43913</v>
      </c>
      <c r="L387" s="2">
        <v>1234.8699999999999</v>
      </c>
      <c r="M387" s="2">
        <v>-4077.55</v>
      </c>
      <c r="N387" s="2" t="s">
        <v>55</v>
      </c>
      <c r="P387" s="4">
        <v>43910</v>
      </c>
      <c r="Q387" s="2">
        <v>1189.08</v>
      </c>
      <c r="R387" s="2">
        <v>-38021.699999999997</v>
      </c>
      <c r="S387" s="2" t="s">
        <v>52</v>
      </c>
      <c r="U387" s="4">
        <v>43914</v>
      </c>
      <c r="V387" s="2">
        <v>764.92</v>
      </c>
      <c r="W387" s="2">
        <v>-389148.41</v>
      </c>
      <c r="X387" s="2" t="s">
        <v>54</v>
      </c>
      <c r="Z387" s="12">
        <v>43903</v>
      </c>
      <c r="AA387" s="10">
        <v>13100.68</v>
      </c>
      <c r="AB387" s="10">
        <v>-609799.88</v>
      </c>
    </row>
    <row r="388" spans="1:28" ht="15.75" hidden="1" customHeight="1" x14ac:dyDescent="0.3">
      <c r="A388" s="4">
        <v>43574</v>
      </c>
      <c r="B388" s="2">
        <v>197.52</v>
      </c>
      <c r="C388" s="2">
        <v>-12373.23</v>
      </c>
      <c r="D388" s="2" t="s">
        <v>55</v>
      </c>
      <c r="F388" s="4">
        <v>43908</v>
      </c>
      <c r="G388" s="2">
        <v>4017.41</v>
      </c>
      <c r="H388" s="2">
        <v>-935.75</v>
      </c>
      <c r="I388" s="2" t="s">
        <v>53</v>
      </c>
      <c r="K388" s="4">
        <v>43914</v>
      </c>
      <c r="L388" s="2">
        <v>1266.49</v>
      </c>
      <c r="M388" s="2">
        <v>-25103.97</v>
      </c>
      <c r="N388" s="2" t="s">
        <v>55</v>
      </c>
      <c r="P388" s="4">
        <v>43912</v>
      </c>
      <c r="Q388" s="2">
        <v>77.05</v>
      </c>
      <c r="R388" s="2">
        <v>-12842.54</v>
      </c>
      <c r="S388" s="2" t="s">
        <v>52</v>
      </c>
      <c r="U388" s="4">
        <v>43915</v>
      </c>
      <c r="V388" s="2">
        <v>835.57</v>
      </c>
      <c r="W388" s="2">
        <v>63511.16</v>
      </c>
      <c r="X388" s="2" t="s">
        <v>54</v>
      </c>
      <c r="Z388" s="12">
        <v>43905</v>
      </c>
      <c r="AA388" s="10">
        <v>711.58</v>
      </c>
      <c r="AB388" s="10">
        <v>-162422.26999999999</v>
      </c>
    </row>
    <row r="389" spans="1:28" ht="15.75" customHeight="1" thickBot="1" x14ac:dyDescent="0.35">
      <c r="A389" s="4">
        <v>43574</v>
      </c>
      <c r="B389" s="2">
        <v>0.36</v>
      </c>
      <c r="C389" s="2">
        <v>-64.02</v>
      </c>
      <c r="D389" s="2" t="s">
        <v>54</v>
      </c>
      <c r="F389" s="4">
        <v>43909</v>
      </c>
      <c r="G389" s="2">
        <v>4580.29</v>
      </c>
      <c r="H389" s="2">
        <v>-35385.68</v>
      </c>
      <c r="I389" s="2" t="s">
        <v>53</v>
      </c>
      <c r="K389" s="4">
        <v>43915</v>
      </c>
      <c r="L389" s="2">
        <v>1770.34</v>
      </c>
      <c r="M389" s="2">
        <v>-74061.77</v>
      </c>
      <c r="N389" s="2" t="s">
        <v>55</v>
      </c>
      <c r="P389" s="4">
        <v>43913</v>
      </c>
      <c r="Q389" s="2">
        <v>1092.1500000000001</v>
      </c>
      <c r="R389" s="2">
        <v>-48070.720000000001</v>
      </c>
      <c r="S389" s="2" t="s">
        <v>52</v>
      </c>
      <c r="U389" s="4">
        <v>43916</v>
      </c>
      <c r="V389" s="2">
        <v>1449.2</v>
      </c>
      <c r="W389" s="2">
        <v>-63035.99</v>
      </c>
      <c r="X389" s="2" t="s">
        <v>54</v>
      </c>
      <c r="Z389" s="12">
        <v>43906</v>
      </c>
      <c r="AA389" s="10">
        <v>14080.46</v>
      </c>
      <c r="AB389" s="10">
        <v>-299421.45</v>
      </c>
    </row>
    <row r="390" spans="1:28" ht="15.75" hidden="1" customHeight="1" x14ac:dyDescent="0.3">
      <c r="A390" s="4">
        <v>43574</v>
      </c>
      <c r="B390" s="2">
        <v>39.56</v>
      </c>
      <c r="C390" s="2">
        <v>-594.16999999999996</v>
      </c>
      <c r="D390" s="2" t="s">
        <v>52</v>
      </c>
      <c r="F390" s="4">
        <v>43910</v>
      </c>
      <c r="G390" s="2">
        <v>3382.76</v>
      </c>
      <c r="H390" s="2">
        <v>-9907.51</v>
      </c>
      <c r="I390" s="2" t="s">
        <v>53</v>
      </c>
      <c r="K390" s="4">
        <v>43916</v>
      </c>
      <c r="L390" s="2">
        <v>2119.23</v>
      </c>
      <c r="M390" s="2">
        <v>-47405.2</v>
      </c>
      <c r="N390" s="2" t="s">
        <v>55</v>
      </c>
      <c r="P390" s="4">
        <v>43914</v>
      </c>
      <c r="Q390" s="2">
        <v>1106.93</v>
      </c>
      <c r="R390" s="2">
        <v>-19237.97</v>
      </c>
      <c r="S390" s="2" t="s">
        <v>52</v>
      </c>
      <c r="U390" s="4">
        <v>43917</v>
      </c>
      <c r="V390" s="2">
        <v>318.08</v>
      </c>
      <c r="W390" s="2">
        <v>1967.76</v>
      </c>
      <c r="X390" s="2" t="s">
        <v>54</v>
      </c>
      <c r="Z390" s="12">
        <v>43907</v>
      </c>
      <c r="AA390" s="10">
        <v>12357.42</v>
      </c>
      <c r="AB390" s="10">
        <v>-523550.55</v>
      </c>
    </row>
    <row r="391" spans="1:28" ht="15.75" hidden="1" customHeight="1" x14ac:dyDescent="0.3">
      <c r="A391" s="4">
        <v>43574</v>
      </c>
      <c r="B391" s="2">
        <v>310.62</v>
      </c>
      <c r="C391" s="2">
        <v>3522.97</v>
      </c>
      <c r="D391" s="2" t="s">
        <v>53</v>
      </c>
      <c r="F391" s="4">
        <v>43912</v>
      </c>
      <c r="G391" s="2">
        <v>136.31</v>
      </c>
      <c r="H391" s="2">
        <v>-380.14</v>
      </c>
      <c r="I391" s="2" t="s">
        <v>53</v>
      </c>
      <c r="K391" s="4">
        <v>43917</v>
      </c>
      <c r="L391" s="2">
        <v>2299.5300000000002</v>
      </c>
      <c r="M391" s="2">
        <v>-118715.62</v>
      </c>
      <c r="N391" s="2" t="s">
        <v>55</v>
      </c>
      <c r="P391" s="4">
        <v>43915</v>
      </c>
      <c r="Q391" s="2">
        <v>1502.94</v>
      </c>
      <c r="R391" s="2">
        <v>18001.669999999998</v>
      </c>
      <c r="S391" s="2" t="s">
        <v>52</v>
      </c>
      <c r="U391" s="4">
        <v>43919</v>
      </c>
      <c r="V391" s="2">
        <v>26.11</v>
      </c>
      <c r="W391" s="2">
        <v>-13788.21</v>
      </c>
      <c r="X391" s="2" t="s">
        <v>54</v>
      </c>
      <c r="Z391" s="12">
        <v>43908</v>
      </c>
      <c r="AA391" s="10">
        <v>16267.99</v>
      </c>
      <c r="AB391" s="10">
        <v>-949537.04</v>
      </c>
    </row>
    <row r="392" spans="1:28" ht="15.75" hidden="1" customHeight="1" x14ac:dyDescent="0.3">
      <c r="A392" s="4">
        <v>43576</v>
      </c>
      <c r="B392" s="2">
        <v>22.96</v>
      </c>
      <c r="C392" s="2">
        <v>271.69</v>
      </c>
      <c r="D392" s="2" t="s">
        <v>53</v>
      </c>
      <c r="F392" s="4">
        <v>43913</v>
      </c>
      <c r="G392" s="2">
        <v>4149</v>
      </c>
      <c r="H392" s="2">
        <v>41069.019999999997</v>
      </c>
      <c r="I392" s="2" t="s">
        <v>53</v>
      </c>
      <c r="K392" s="4">
        <v>43919</v>
      </c>
      <c r="L392" s="2">
        <v>100.95</v>
      </c>
      <c r="M392" s="2">
        <v>-26437.74</v>
      </c>
      <c r="N392" s="2" t="s">
        <v>55</v>
      </c>
      <c r="P392" s="4">
        <v>43916</v>
      </c>
      <c r="Q392" s="2">
        <v>2592.84</v>
      </c>
      <c r="R392" s="2">
        <v>29824.47</v>
      </c>
      <c r="S392" s="2" t="s">
        <v>52</v>
      </c>
      <c r="U392" s="4">
        <v>43920</v>
      </c>
      <c r="V392" s="2">
        <v>245.75</v>
      </c>
      <c r="W392" s="2">
        <v>618.51</v>
      </c>
      <c r="X392" s="2" t="s">
        <v>54</v>
      </c>
      <c r="Z392" s="12">
        <v>43909</v>
      </c>
      <c r="AA392" s="10">
        <v>12900.55</v>
      </c>
      <c r="AB392" s="10">
        <v>-635796.57999999996</v>
      </c>
    </row>
    <row r="393" spans="1:28" ht="15.75" hidden="1" customHeight="1" x14ac:dyDescent="0.3">
      <c r="A393" s="4">
        <v>43576</v>
      </c>
      <c r="B393" s="2">
        <v>15.15</v>
      </c>
      <c r="C393" s="2">
        <v>-812.4</v>
      </c>
      <c r="D393" s="2" t="s">
        <v>55</v>
      </c>
      <c r="F393" s="4">
        <v>43914</v>
      </c>
      <c r="G393" s="2">
        <v>3892.54</v>
      </c>
      <c r="H393" s="2">
        <v>19570.009999999998</v>
      </c>
      <c r="I393" s="2" t="s">
        <v>53</v>
      </c>
      <c r="K393" s="4">
        <v>43920</v>
      </c>
      <c r="L393" s="2">
        <v>2440.2199999999998</v>
      </c>
      <c r="M393" s="2">
        <v>-9224.19</v>
      </c>
      <c r="N393" s="2" t="s">
        <v>55</v>
      </c>
      <c r="P393" s="4">
        <v>43917</v>
      </c>
      <c r="Q393" s="2">
        <v>2123.38</v>
      </c>
      <c r="R393" s="2">
        <v>25589.66</v>
      </c>
      <c r="S393" s="2" t="s">
        <v>52</v>
      </c>
      <c r="U393" s="4">
        <v>43921</v>
      </c>
      <c r="V393" s="2">
        <v>526.97</v>
      </c>
      <c r="W393" s="2">
        <v>-67761.73</v>
      </c>
      <c r="X393" s="2" t="s">
        <v>54</v>
      </c>
      <c r="Z393" s="12">
        <v>43910</v>
      </c>
      <c r="AA393" s="10">
        <v>9629.5300000000007</v>
      </c>
      <c r="AB393" s="10">
        <v>-280355.07</v>
      </c>
    </row>
    <row r="394" spans="1:28" ht="15.75" customHeight="1" thickBot="1" x14ac:dyDescent="0.35">
      <c r="A394" s="4">
        <v>43576</v>
      </c>
      <c r="B394" s="2">
        <v>4.12</v>
      </c>
      <c r="C394" s="2">
        <v>151.69999999999999</v>
      </c>
      <c r="D394" s="2" t="s">
        <v>54</v>
      </c>
      <c r="F394" s="4">
        <v>43915</v>
      </c>
      <c r="G394" s="2">
        <v>4920.45</v>
      </c>
      <c r="H394" s="2">
        <v>3857.34</v>
      </c>
      <c r="I394" s="2" t="s">
        <v>53</v>
      </c>
      <c r="K394" s="4">
        <v>43921</v>
      </c>
      <c r="L394" s="2">
        <v>2884.87</v>
      </c>
      <c r="M394" s="2">
        <v>-46143.66</v>
      </c>
      <c r="N394" s="2" t="s">
        <v>55</v>
      </c>
      <c r="P394" s="4">
        <v>43919</v>
      </c>
      <c r="Q394" s="2">
        <v>145.08000000000001</v>
      </c>
      <c r="R394" s="2">
        <v>-15278.36</v>
      </c>
      <c r="S394" s="2" t="s">
        <v>52</v>
      </c>
      <c r="U394" s="4">
        <v>43922</v>
      </c>
      <c r="V394" s="2">
        <v>436.56</v>
      </c>
      <c r="W394" s="2">
        <v>131.22999999999999</v>
      </c>
      <c r="X394" s="2" t="s">
        <v>54</v>
      </c>
      <c r="Z394" s="12">
        <v>43912</v>
      </c>
      <c r="AA394" s="10">
        <v>534.12</v>
      </c>
      <c r="AB394" s="10">
        <v>-28716.89</v>
      </c>
    </row>
    <row r="395" spans="1:28" ht="15.75" hidden="1" customHeight="1" x14ac:dyDescent="0.3">
      <c r="A395" s="4">
        <v>43576</v>
      </c>
      <c r="B395" s="2">
        <v>5.69</v>
      </c>
      <c r="C395" s="2">
        <v>62.61</v>
      </c>
      <c r="D395" s="2" t="s">
        <v>52</v>
      </c>
      <c r="F395" s="4">
        <v>43916</v>
      </c>
      <c r="G395" s="2">
        <v>5834.06</v>
      </c>
      <c r="H395" s="2">
        <v>-57764.91</v>
      </c>
      <c r="I395" s="2" t="s">
        <v>53</v>
      </c>
      <c r="K395" s="4">
        <v>43922</v>
      </c>
      <c r="L395" s="2">
        <v>2253.25</v>
      </c>
      <c r="M395" s="2">
        <v>7699.99</v>
      </c>
      <c r="N395" s="2" t="s">
        <v>55</v>
      </c>
      <c r="P395" s="4">
        <v>43920</v>
      </c>
      <c r="Q395" s="2">
        <v>2544.73</v>
      </c>
      <c r="R395" s="2">
        <v>-48858.7</v>
      </c>
      <c r="S395" s="2" t="s">
        <v>52</v>
      </c>
      <c r="U395" s="4">
        <v>43923</v>
      </c>
      <c r="V395" s="2">
        <v>605.5</v>
      </c>
      <c r="W395" s="2">
        <v>-61823.15</v>
      </c>
      <c r="X395" s="2" t="s">
        <v>54</v>
      </c>
      <c r="Z395" s="12">
        <v>43913</v>
      </c>
      <c r="AA395" s="10">
        <v>10737.58</v>
      </c>
      <c r="AB395" s="10">
        <v>-429381.28</v>
      </c>
    </row>
    <row r="396" spans="1:28" ht="15.75" hidden="1" customHeight="1" x14ac:dyDescent="0.3">
      <c r="A396" s="4">
        <v>43577</v>
      </c>
      <c r="B396" s="2">
        <v>292.11</v>
      </c>
      <c r="C396" s="2">
        <v>-18254.89</v>
      </c>
      <c r="D396" s="2" t="s">
        <v>55</v>
      </c>
      <c r="F396" s="4">
        <v>43917</v>
      </c>
      <c r="G396" s="2">
        <v>6352.9</v>
      </c>
      <c r="H396" s="2">
        <v>-157202.71</v>
      </c>
      <c r="I396" s="2" t="s">
        <v>53</v>
      </c>
      <c r="K396" s="4">
        <v>43923</v>
      </c>
      <c r="L396" s="2">
        <v>2784.28</v>
      </c>
      <c r="M396" s="2">
        <v>-6362.06</v>
      </c>
      <c r="N396" s="2" t="s">
        <v>55</v>
      </c>
      <c r="P396" s="4">
        <v>43921</v>
      </c>
      <c r="Q396" s="2">
        <v>2531.65</v>
      </c>
      <c r="R396" s="2">
        <v>-18576.2</v>
      </c>
      <c r="S396" s="2" t="s">
        <v>52</v>
      </c>
      <c r="U396" s="4">
        <v>43924</v>
      </c>
      <c r="V396" s="2">
        <v>432.67</v>
      </c>
      <c r="W396" s="2">
        <v>-21999.82</v>
      </c>
      <c r="X396" s="2" t="s">
        <v>54</v>
      </c>
      <c r="Z396" s="12">
        <v>43914</v>
      </c>
      <c r="AA396" s="10">
        <v>9773.91</v>
      </c>
      <c r="AB396" s="10">
        <v>-483326.61</v>
      </c>
    </row>
    <row r="397" spans="1:28" ht="15.75" hidden="1" customHeight="1" x14ac:dyDescent="0.3">
      <c r="A397" s="4">
        <v>43577</v>
      </c>
      <c r="B397" s="2">
        <v>672.36</v>
      </c>
      <c r="C397" s="2">
        <v>535.82000000000005</v>
      </c>
      <c r="D397" s="2" t="s">
        <v>53</v>
      </c>
      <c r="F397" s="4">
        <v>43919</v>
      </c>
      <c r="G397" s="2">
        <v>186.86</v>
      </c>
      <c r="H397" s="2">
        <v>-35606.910000000003</v>
      </c>
      <c r="I397" s="2" t="s">
        <v>53</v>
      </c>
      <c r="K397" s="4">
        <v>43924</v>
      </c>
      <c r="L397" s="2">
        <v>2543.71</v>
      </c>
      <c r="M397" s="2">
        <v>-35951.550000000003</v>
      </c>
      <c r="N397" s="2" t="s">
        <v>55</v>
      </c>
      <c r="P397" s="4">
        <v>43922</v>
      </c>
      <c r="Q397" s="2">
        <v>2244.5700000000002</v>
      </c>
      <c r="R397" s="2">
        <v>13807.72</v>
      </c>
      <c r="S397" s="2" t="s">
        <v>52</v>
      </c>
      <c r="U397" s="4">
        <v>43926</v>
      </c>
      <c r="V397" s="2">
        <v>22.99</v>
      </c>
      <c r="W397" s="2">
        <v>3479.57</v>
      </c>
      <c r="X397" s="2" t="s">
        <v>54</v>
      </c>
      <c r="Z397" s="12">
        <v>43915</v>
      </c>
      <c r="AA397" s="10">
        <v>12686.71</v>
      </c>
      <c r="AB397" s="10">
        <v>-46327.22</v>
      </c>
    </row>
    <row r="398" spans="1:28" ht="15.75" customHeight="1" thickBot="1" x14ac:dyDescent="0.35">
      <c r="A398" s="4">
        <v>43577</v>
      </c>
      <c r="B398" s="2">
        <v>200.76</v>
      </c>
      <c r="C398" s="2">
        <v>-3986.54</v>
      </c>
      <c r="D398" s="2" t="s">
        <v>54</v>
      </c>
      <c r="F398" s="4">
        <v>43920</v>
      </c>
      <c r="G398" s="2">
        <v>5793.67</v>
      </c>
      <c r="H398" s="2">
        <v>-57194.26</v>
      </c>
      <c r="I398" s="2" t="s">
        <v>53</v>
      </c>
      <c r="K398" s="4">
        <v>43926</v>
      </c>
      <c r="L398" s="2">
        <v>75.010000000000005</v>
      </c>
      <c r="M398" s="2">
        <v>-6182.95</v>
      </c>
      <c r="N398" s="2" t="s">
        <v>55</v>
      </c>
      <c r="P398" s="4">
        <v>43923</v>
      </c>
      <c r="Q398" s="2">
        <v>2471.06</v>
      </c>
      <c r="R398" s="2">
        <v>-9321.7900000000009</v>
      </c>
      <c r="S398" s="2" t="s">
        <v>52</v>
      </c>
      <c r="U398" s="4">
        <v>43927</v>
      </c>
      <c r="V398" s="2">
        <v>686.28</v>
      </c>
      <c r="W398" s="2">
        <v>-170552.41</v>
      </c>
      <c r="X398" s="2" t="s">
        <v>54</v>
      </c>
      <c r="Z398" s="12">
        <v>43916</v>
      </c>
      <c r="AA398" s="10">
        <v>15994.15</v>
      </c>
      <c r="AB398" s="10">
        <v>-167595.17000000001</v>
      </c>
    </row>
    <row r="399" spans="1:28" ht="15.75" hidden="1" customHeight="1" x14ac:dyDescent="0.3">
      <c r="A399" s="4">
        <v>43577</v>
      </c>
      <c r="B399" s="2">
        <v>57.86</v>
      </c>
      <c r="C399" s="2">
        <v>-921.96</v>
      </c>
      <c r="D399" s="2" t="s">
        <v>52</v>
      </c>
      <c r="F399" s="4">
        <v>43921</v>
      </c>
      <c r="G399" s="2">
        <v>6908.73</v>
      </c>
      <c r="H399" s="2">
        <v>-54564.73</v>
      </c>
      <c r="I399" s="2" t="s">
        <v>53</v>
      </c>
      <c r="K399" s="4">
        <v>43927</v>
      </c>
      <c r="L399" s="2">
        <v>2449.19</v>
      </c>
      <c r="M399" s="2">
        <v>29980.99</v>
      </c>
      <c r="N399" s="2" t="s">
        <v>55</v>
      </c>
      <c r="P399" s="4">
        <v>43924</v>
      </c>
      <c r="Q399" s="2">
        <v>2266.5</v>
      </c>
      <c r="R399" s="2">
        <v>-26264.2</v>
      </c>
      <c r="S399" s="2" t="s">
        <v>52</v>
      </c>
      <c r="U399" s="4">
        <v>43928</v>
      </c>
      <c r="V399" s="2">
        <v>515.51</v>
      </c>
      <c r="W399" s="2">
        <v>-18660.259999999998</v>
      </c>
      <c r="X399" s="2" t="s">
        <v>54</v>
      </c>
      <c r="Z399" s="12">
        <v>43917</v>
      </c>
      <c r="AA399" s="10">
        <v>14760.53</v>
      </c>
      <c r="AB399" s="10">
        <v>-287641.5</v>
      </c>
    </row>
    <row r="400" spans="1:28" ht="15.75" customHeight="1" thickBot="1" x14ac:dyDescent="0.35">
      <c r="A400" s="4">
        <v>43578</v>
      </c>
      <c r="B400" s="2">
        <v>331.78</v>
      </c>
      <c r="C400" s="2">
        <v>-77845.67</v>
      </c>
      <c r="D400" s="2" t="s">
        <v>54</v>
      </c>
      <c r="F400" s="4">
        <v>43922</v>
      </c>
      <c r="G400" s="2">
        <v>6189.18</v>
      </c>
      <c r="H400" s="2">
        <v>7331.04</v>
      </c>
      <c r="I400" s="2" t="s">
        <v>53</v>
      </c>
      <c r="K400" s="4">
        <v>43928</v>
      </c>
      <c r="L400" s="2">
        <v>2967.89</v>
      </c>
      <c r="M400" s="2">
        <v>9066.9</v>
      </c>
      <c r="N400" s="2" t="s">
        <v>55</v>
      </c>
      <c r="P400" s="4">
        <v>43926</v>
      </c>
      <c r="Q400" s="2">
        <v>90.6</v>
      </c>
      <c r="R400" s="2">
        <v>-2926.41</v>
      </c>
      <c r="S400" s="2" t="s">
        <v>52</v>
      </c>
      <c r="U400" s="4">
        <v>43929</v>
      </c>
      <c r="V400" s="2">
        <v>516.69000000000005</v>
      </c>
      <c r="W400" s="2">
        <v>22768.92</v>
      </c>
      <c r="X400" s="2" t="s">
        <v>54</v>
      </c>
      <c r="Z400" s="12">
        <v>43919</v>
      </c>
      <c r="AA400" s="10">
        <v>616.71</v>
      </c>
      <c r="AB400" s="10">
        <v>-106601.62</v>
      </c>
    </row>
    <row r="401" spans="1:28" ht="15.75" hidden="1" customHeight="1" x14ac:dyDescent="0.3">
      <c r="A401" s="4">
        <v>43578</v>
      </c>
      <c r="B401" s="2">
        <v>454.43</v>
      </c>
      <c r="C401" s="2">
        <v>-649.57000000000005</v>
      </c>
      <c r="D401" s="2" t="s">
        <v>52</v>
      </c>
      <c r="F401" s="4">
        <v>43923</v>
      </c>
      <c r="G401" s="2">
        <v>7583.08</v>
      </c>
      <c r="H401" s="2">
        <v>-93312.23</v>
      </c>
      <c r="I401" s="2" t="s">
        <v>53</v>
      </c>
      <c r="K401" s="4">
        <v>43929</v>
      </c>
      <c r="L401" s="2">
        <v>2514.77</v>
      </c>
      <c r="M401" s="2">
        <v>-22679.57</v>
      </c>
      <c r="N401" s="2" t="s">
        <v>55</v>
      </c>
      <c r="P401" s="4">
        <v>43927</v>
      </c>
      <c r="Q401" s="2">
        <v>2321.34</v>
      </c>
      <c r="R401" s="2">
        <v>-38451.49</v>
      </c>
      <c r="S401" s="2" t="s">
        <v>52</v>
      </c>
      <c r="U401" s="4">
        <v>43930</v>
      </c>
      <c r="V401" s="2">
        <v>888.66</v>
      </c>
      <c r="W401" s="2">
        <v>-93624.04</v>
      </c>
      <c r="X401" s="2" t="s">
        <v>54</v>
      </c>
      <c r="Z401" s="12">
        <v>43920</v>
      </c>
      <c r="AA401" s="10">
        <v>15115.22</v>
      </c>
      <c r="AB401" s="10">
        <v>-136512.99</v>
      </c>
    </row>
    <row r="402" spans="1:28" ht="15.75" hidden="1" customHeight="1" x14ac:dyDescent="0.3">
      <c r="A402" s="4">
        <v>43578</v>
      </c>
      <c r="B402" s="2">
        <v>2006.17</v>
      </c>
      <c r="C402" s="2">
        <v>-27795.47</v>
      </c>
      <c r="D402" s="2" t="s">
        <v>53</v>
      </c>
      <c r="F402" s="4">
        <v>43924</v>
      </c>
      <c r="G402" s="2">
        <v>6613.34</v>
      </c>
      <c r="H402" s="2">
        <v>-20318.349999999999</v>
      </c>
      <c r="I402" s="2" t="s">
        <v>53</v>
      </c>
      <c r="K402" s="4">
        <v>43930</v>
      </c>
      <c r="L402" s="2">
        <v>2771.88</v>
      </c>
      <c r="M402" s="2">
        <v>-85933.25</v>
      </c>
      <c r="N402" s="2" t="s">
        <v>55</v>
      </c>
      <c r="P402" s="4">
        <v>43928</v>
      </c>
      <c r="Q402" s="2">
        <v>2218.16</v>
      </c>
      <c r="R402" s="2">
        <v>-7589.74</v>
      </c>
      <c r="S402" s="2" t="s">
        <v>52</v>
      </c>
      <c r="U402" s="4">
        <v>43931</v>
      </c>
      <c r="V402" s="2">
        <v>1.83</v>
      </c>
      <c r="W402" s="2">
        <v>-966.16</v>
      </c>
      <c r="X402" s="2" t="s">
        <v>54</v>
      </c>
      <c r="Z402" s="12">
        <v>43921</v>
      </c>
      <c r="AA402" s="10">
        <v>17997.8</v>
      </c>
      <c r="AB402" s="10">
        <v>-387655.19</v>
      </c>
    </row>
    <row r="403" spans="1:28" ht="15.75" hidden="1" customHeight="1" x14ac:dyDescent="0.3">
      <c r="A403" s="4">
        <v>43578</v>
      </c>
      <c r="B403" s="2">
        <v>1577.62</v>
      </c>
      <c r="C403" s="2">
        <v>-258878.28</v>
      </c>
      <c r="D403" s="2" t="s">
        <v>55</v>
      </c>
      <c r="F403" s="4">
        <v>43926</v>
      </c>
      <c r="G403" s="2">
        <v>98.01</v>
      </c>
      <c r="H403" s="2">
        <v>-2385.31</v>
      </c>
      <c r="I403" s="2" t="s">
        <v>53</v>
      </c>
      <c r="K403" s="4">
        <v>43931</v>
      </c>
      <c r="L403" s="2">
        <v>287.89</v>
      </c>
      <c r="M403" s="2">
        <v>-5909.47</v>
      </c>
      <c r="N403" s="2" t="s">
        <v>55</v>
      </c>
      <c r="P403" s="4">
        <v>43929</v>
      </c>
      <c r="Q403" s="2">
        <v>2095.6</v>
      </c>
      <c r="R403" s="2">
        <v>-10599.07</v>
      </c>
      <c r="S403" s="2" t="s">
        <v>52</v>
      </c>
      <c r="U403" s="4">
        <v>43933</v>
      </c>
      <c r="V403" s="2">
        <v>43.3</v>
      </c>
      <c r="W403" s="2">
        <v>-18645.189999999999</v>
      </c>
      <c r="X403" s="2" t="s">
        <v>54</v>
      </c>
      <c r="Z403" s="12">
        <v>43922</v>
      </c>
      <c r="AA403" s="10">
        <v>15558.8</v>
      </c>
      <c r="AB403" s="10">
        <v>34208.99</v>
      </c>
    </row>
    <row r="404" spans="1:28" ht="15.75" hidden="1" customHeight="1" x14ac:dyDescent="0.3">
      <c r="A404" s="4">
        <v>43579</v>
      </c>
      <c r="B404" s="2">
        <v>1079.4000000000001</v>
      </c>
      <c r="C404" s="2">
        <v>-80178.77</v>
      </c>
      <c r="D404" s="2" t="s">
        <v>55</v>
      </c>
      <c r="F404" s="4">
        <v>43927</v>
      </c>
      <c r="G404" s="2">
        <v>6121.77</v>
      </c>
      <c r="H404" s="2">
        <v>37186.800000000003</v>
      </c>
      <c r="I404" s="2" t="s">
        <v>53</v>
      </c>
      <c r="K404" s="4">
        <v>43933</v>
      </c>
      <c r="L404" s="2">
        <v>27.89</v>
      </c>
      <c r="M404" s="2">
        <v>-324.64</v>
      </c>
      <c r="N404" s="2" t="s">
        <v>55</v>
      </c>
      <c r="P404" s="4">
        <v>43930</v>
      </c>
      <c r="Q404" s="2">
        <v>1850.9</v>
      </c>
      <c r="R404" s="2">
        <v>-22257.58</v>
      </c>
      <c r="S404" s="2" t="s">
        <v>52</v>
      </c>
      <c r="U404" s="4">
        <v>43934</v>
      </c>
      <c r="V404" s="2">
        <v>720.1</v>
      </c>
      <c r="W404" s="2">
        <v>-190146.76</v>
      </c>
      <c r="X404" s="2" t="s">
        <v>54</v>
      </c>
      <c r="Z404" s="12">
        <v>43923</v>
      </c>
      <c r="AA404" s="10">
        <v>18418.919999999998</v>
      </c>
      <c r="AB404" s="10">
        <v>-218825.13</v>
      </c>
    </row>
    <row r="405" spans="1:28" ht="15.75" hidden="1" customHeight="1" x14ac:dyDescent="0.3">
      <c r="A405" s="4">
        <v>43579</v>
      </c>
      <c r="B405" s="2">
        <v>2509.35</v>
      </c>
      <c r="C405" s="2">
        <v>-125524.93</v>
      </c>
      <c r="D405" s="2" t="s">
        <v>53</v>
      </c>
      <c r="F405" s="4">
        <v>43928</v>
      </c>
      <c r="G405" s="2">
        <v>6128.54</v>
      </c>
      <c r="H405" s="2">
        <v>-89707.44</v>
      </c>
      <c r="I405" s="2" t="s">
        <v>53</v>
      </c>
      <c r="K405" s="4">
        <v>43934</v>
      </c>
      <c r="L405" s="2">
        <v>1629.59</v>
      </c>
      <c r="M405" s="2">
        <v>-84197.15</v>
      </c>
      <c r="N405" s="2" t="s">
        <v>55</v>
      </c>
      <c r="P405" s="4">
        <v>43931</v>
      </c>
      <c r="Q405" s="2">
        <v>628.91</v>
      </c>
      <c r="R405" s="2">
        <v>-5279.96</v>
      </c>
      <c r="S405" s="2" t="s">
        <v>52</v>
      </c>
      <c r="U405" s="4">
        <v>43935</v>
      </c>
      <c r="V405" s="2">
        <v>1156.92</v>
      </c>
      <c r="W405" s="2">
        <v>-131792.41</v>
      </c>
      <c r="X405" s="2" t="s">
        <v>54</v>
      </c>
      <c r="Z405" s="12">
        <v>43924</v>
      </c>
      <c r="AA405" s="10">
        <v>15690.56</v>
      </c>
      <c r="AB405" s="10">
        <v>-79567.759999999995</v>
      </c>
    </row>
    <row r="406" spans="1:28" ht="15.75" hidden="1" customHeight="1" x14ac:dyDescent="0.3">
      <c r="A406" s="4">
        <v>43579</v>
      </c>
      <c r="B406" s="2">
        <v>431.72</v>
      </c>
      <c r="C406" s="2">
        <v>-21452.65</v>
      </c>
      <c r="D406" s="2" t="s">
        <v>52</v>
      </c>
      <c r="F406" s="4">
        <v>43929</v>
      </c>
      <c r="G406" s="2">
        <v>5089.92</v>
      </c>
      <c r="H406" s="2">
        <v>-19387.53</v>
      </c>
      <c r="I406" s="2" t="s">
        <v>53</v>
      </c>
      <c r="K406" s="4">
        <v>43935</v>
      </c>
      <c r="L406" s="2">
        <v>2529.37</v>
      </c>
      <c r="M406" s="2">
        <v>-113908</v>
      </c>
      <c r="N406" s="2" t="s">
        <v>55</v>
      </c>
      <c r="P406" s="4">
        <v>43933</v>
      </c>
      <c r="Q406" s="2">
        <v>115.3</v>
      </c>
      <c r="R406" s="2">
        <v>1196.4100000000001</v>
      </c>
      <c r="S406" s="2" t="s">
        <v>52</v>
      </c>
      <c r="U406" s="4">
        <v>43936</v>
      </c>
      <c r="V406" s="2">
        <v>705.42</v>
      </c>
      <c r="W406" s="2">
        <v>-26651.11</v>
      </c>
      <c r="X406" s="2" t="s">
        <v>54</v>
      </c>
      <c r="Z406" s="12">
        <v>43926</v>
      </c>
      <c r="AA406" s="10">
        <v>457.25</v>
      </c>
      <c r="AB406" s="10">
        <v>-17213.34</v>
      </c>
    </row>
    <row r="407" spans="1:28" ht="15.75" customHeight="1" thickBot="1" x14ac:dyDescent="0.35">
      <c r="A407" s="4">
        <v>43579</v>
      </c>
      <c r="B407" s="2">
        <v>276.27</v>
      </c>
      <c r="C407" s="2">
        <v>14692.98</v>
      </c>
      <c r="D407" s="2" t="s">
        <v>54</v>
      </c>
      <c r="F407" s="4">
        <v>43930</v>
      </c>
      <c r="G407" s="2">
        <v>6853.41</v>
      </c>
      <c r="H407" s="2">
        <v>-25413.55</v>
      </c>
      <c r="I407" s="2" t="s">
        <v>53</v>
      </c>
      <c r="K407" s="4">
        <v>43936</v>
      </c>
      <c r="L407" s="2">
        <v>3187.8</v>
      </c>
      <c r="M407" s="2">
        <v>-111842.05</v>
      </c>
      <c r="N407" s="2" t="s">
        <v>55</v>
      </c>
      <c r="P407" s="4">
        <v>43934</v>
      </c>
      <c r="Q407" s="2">
        <v>2345.16</v>
      </c>
      <c r="R407" s="2">
        <v>-5420.49</v>
      </c>
      <c r="S407" s="2" t="s">
        <v>52</v>
      </c>
      <c r="U407" s="4">
        <v>43937</v>
      </c>
      <c r="V407" s="2">
        <v>878.01</v>
      </c>
      <c r="W407" s="2">
        <v>-29919.75</v>
      </c>
      <c r="X407" s="2" t="s">
        <v>54</v>
      </c>
      <c r="Z407" s="12">
        <v>43927</v>
      </c>
      <c r="AA407" s="10">
        <v>17023.29</v>
      </c>
      <c r="AB407" s="10">
        <v>-279107.36</v>
      </c>
    </row>
    <row r="408" spans="1:28" ht="15.75" customHeight="1" thickBot="1" x14ac:dyDescent="0.35">
      <c r="A408" s="4">
        <v>43580</v>
      </c>
      <c r="B408" s="2">
        <v>277.98</v>
      </c>
      <c r="C408" s="2">
        <v>-8553.5400000000009</v>
      </c>
      <c r="D408" s="2" t="s">
        <v>54</v>
      </c>
      <c r="F408" s="4">
        <v>43931</v>
      </c>
      <c r="G408" s="2">
        <v>1299.74</v>
      </c>
      <c r="H408" s="2">
        <v>7834.37</v>
      </c>
      <c r="I408" s="2" t="s">
        <v>53</v>
      </c>
      <c r="K408" s="4">
        <v>43937</v>
      </c>
      <c r="L408" s="2">
        <v>2307.9</v>
      </c>
      <c r="M408" s="2">
        <v>1031.79</v>
      </c>
      <c r="N408" s="2" t="s">
        <v>55</v>
      </c>
      <c r="P408" s="4">
        <v>43935</v>
      </c>
      <c r="Q408" s="2">
        <v>2222.11</v>
      </c>
      <c r="R408" s="2">
        <v>-14549.96</v>
      </c>
      <c r="S408" s="2" t="s">
        <v>52</v>
      </c>
      <c r="U408" s="4">
        <v>43938</v>
      </c>
      <c r="V408" s="2">
        <v>937.43</v>
      </c>
      <c r="W408" s="2">
        <v>37350.49</v>
      </c>
      <c r="X408" s="2" t="s">
        <v>54</v>
      </c>
      <c r="Z408" s="12">
        <v>43928</v>
      </c>
      <c r="AA408" s="10">
        <v>17759.39</v>
      </c>
      <c r="AB408" s="10">
        <v>-219051.12</v>
      </c>
    </row>
    <row r="409" spans="1:28" ht="15.75" hidden="1" customHeight="1" x14ac:dyDescent="0.3">
      <c r="A409" s="4">
        <v>43580</v>
      </c>
      <c r="B409" s="2">
        <v>963.74</v>
      </c>
      <c r="C409" s="2">
        <v>-46597.83</v>
      </c>
      <c r="D409" s="2" t="s">
        <v>55</v>
      </c>
      <c r="F409" s="4">
        <v>43933</v>
      </c>
      <c r="G409" s="2">
        <v>53.19</v>
      </c>
      <c r="H409" s="2">
        <v>-742.13</v>
      </c>
      <c r="I409" s="2" t="s">
        <v>53</v>
      </c>
      <c r="K409" s="4">
        <v>43938</v>
      </c>
      <c r="L409" s="2">
        <v>2027.29</v>
      </c>
      <c r="M409" s="2">
        <v>7949.88</v>
      </c>
      <c r="N409" s="2" t="s">
        <v>55</v>
      </c>
      <c r="P409" s="4">
        <v>43936</v>
      </c>
      <c r="Q409" s="2">
        <v>2627.92</v>
      </c>
      <c r="R409" s="2">
        <v>-13255.99</v>
      </c>
      <c r="S409" s="2" t="s">
        <v>52</v>
      </c>
      <c r="U409" s="4">
        <v>43940</v>
      </c>
      <c r="V409" s="2">
        <v>72.08</v>
      </c>
      <c r="W409" s="2">
        <v>-2783.78</v>
      </c>
      <c r="X409" s="2" t="s">
        <v>54</v>
      </c>
      <c r="Z409" s="12">
        <v>43929</v>
      </c>
      <c r="AA409" s="10">
        <v>16155.05</v>
      </c>
      <c r="AB409" s="10">
        <v>-222952.41</v>
      </c>
    </row>
    <row r="410" spans="1:28" ht="15.75" hidden="1" customHeight="1" x14ac:dyDescent="0.3">
      <c r="A410" s="4">
        <v>43580</v>
      </c>
      <c r="B410" s="2">
        <v>588.38</v>
      </c>
      <c r="C410" s="2">
        <v>11990.69</v>
      </c>
      <c r="D410" s="2" t="s">
        <v>52</v>
      </c>
      <c r="F410" s="4">
        <v>43934</v>
      </c>
      <c r="G410" s="2">
        <v>5486.19</v>
      </c>
      <c r="H410" s="2">
        <v>-74764.350000000006</v>
      </c>
      <c r="I410" s="2" t="s">
        <v>53</v>
      </c>
      <c r="K410" s="4">
        <v>43940</v>
      </c>
      <c r="L410" s="2">
        <v>23.45</v>
      </c>
      <c r="M410" s="2">
        <v>-4562.42</v>
      </c>
      <c r="N410" s="2" t="s">
        <v>55</v>
      </c>
      <c r="P410" s="4">
        <v>43937</v>
      </c>
      <c r="Q410" s="2">
        <v>1847.1</v>
      </c>
      <c r="R410" s="2">
        <v>-20286.89</v>
      </c>
      <c r="S410" s="2" t="s">
        <v>52</v>
      </c>
      <c r="U410" s="4">
        <v>43941</v>
      </c>
      <c r="V410" s="2">
        <v>1648.65</v>
      </c>
      <c r="W410" s="2">
        <v>48144.54</v>
      </c>
      <c r="X410" s="2" t="s">
        <v>54</v>
      </c>
      <c r="Z410" s="12">
        <v>43930</v>
      </c>
      <c r="AA410" s="10">
        <v>17937.89</v>
      </c>
      <c r="AB410" s="10">
        <v>-491950.35</v>
      </c>
    </row>
    <row r="411" spans="1:28" ht="15.75" hidden="1" customHeight="1" x14ac:dyDescent="0.3">
      <c r="A411" s="4">
        <v>43580</v>
      </c>
      <c r="B411" s="2">
        <v>2018.08</v>
      </c>
      <c r="C411" s="2">
        <v>-58614.27</v>
      </c>
      <c r="D411" s="2" t="s">
        <v>53</v>
      </c>
      <c r="F411" s="4">
        <v>43935</v>
      </c>
      <c r="G411" s="2">
        <v>6312.09</v>
      </c>
      <c r="H411" s="2">
        <v>19499.75</v>
      </c>
      <c r="I411" s="2" t="s">
        <v>53</v>
      </c>
      <c r="K411" s="4">
        <v>43941</v>
      </c>
      <c r="L411" s="2">
        <v>2133.96</v>
      </c>
      <c r="M411" s="2">
        <v>14953.86</v>
      </c>
      <c r="N411" s="2" t="s">
        <v>55</v>
      </c>
      <c r="P411" s="4">
        <v>43938</v>
      </c>
      <c r="Q411" s="2">
        <v>1665.12</v>
      </c>
      <c r="R411" s="2">
        <v>-10602.57</v>
      </c>
      <c r="S411" s="2" t="s">
        <v>52</v>
      </c>
      <c r="U411" s="4">
        <v>43942</v>
      </c>
      <c r="V411" s="2">
        <v>621.53</v>
      </c>
      <c r="W411" s="2">
        <v>-32563.52</v>
      </c>
      <c r="X411" s="2" t="s">
        <v>54</v>
      </c>
      <c r="Z411" s="12">
        <v>43931</v>
      </c>
      <c r="AA411" s="10">
        <v>3159.75</v>
      </c>
      <c r="AB411" s="10">
        <v>-45117.17</v>
      </c>
    </row>
    <row r="412" spans="1:28" ht="15.75" hidden="1" customHeight="1" x14ac:dyDescent="0.3">
      <c r="A412" s="4">
        <v>43581</v>
      </c>
      <c r="B412" s="2">
        <v>359.87</v>
      </c>
      <c r="C412" s="2">
        <v>-4972.22</v>
      </c>
      <c r="D412" s="2" t="s">
        <v>52</v>
      </c>
      <c r="F412" s="4">
        <v>43936</v>
      </c>
      <c r="G412" s="2">
        <v>7258.11</v>
      </c>
      <c r="H412" s="2">
        <v>-116404.88</v>
      </c>
      <c r="I412" s="2" t="s">
        <v>53</v>
      </c>
      <c r="K412" s="4">
        <v>43942</v>
      </c>
      <c r="L412" s="2">
        <v>3314.96</v>
      </c>
      <c r="M412" s="2">
        <v>-75389.06</v>
      </c>
      <c r="N412" s="2" t="s">
        <v>55</v>
      </c>
      <c r="P412" s="4">
        <v>43940</v>
      </c>
      <c r="Q412" s="2">
        <v>27.35</v>
      </c>
      <c r="R412" s="2">
        <v>-1822.15</v>
      </c>
      <c r="S412" s="2" t="s">
        <v>52</v>
      </c>
      <c r="U412" s="4">
        <v>43943</v>
      </c>
      <c r="V412" s="2">
        <v>541.54</v>
      </c>
      <c r="W412" s="2">
        <v>-101968.85</v>
      </c>
      <c r="X412" s="2" t="s">
        <v>54</v>
      </c>
      <c r="Z412" s="12">
        <v>43933</v>
      </c>
      <c r="AA412" s="10">
        <v>413.26</v>
      </c>
      <c r="AB412" s="10">
        <v>-26447.38</v>
      </c>
    </row>
    <row r="413" spans="1:28" ht="15.75" customHeight="1" thickBot="1" x14ac:dyDescent="0.35">
      <c r="A413" s="4">
        <v>43581</v>
      </c>
      <c r="B413" s="2">
        <v>379.17</v>
      </c>
      <c r="C413" s="2">
        <v>-16148.31</v>
      </c>
      <c r="D413" s="2" t="s">
        <v>54</v>
      </c>
      <c r="F413" s="4">
        <v>43937</v>
      </c>
      <c r="G413" s="2">
        <v>7273.72</v>
      </c>
      <c r="H413" s="2">
        <v>-8436.26</v>
      </c>
      <c r="I413" s="2" t="s">
        <v>53</v>
      </c>
      <c r="K413" s="4">
        <v>43943</v>
      </c>
      <c r="L413" s="2">
        <v>2545.54</v>
      </c>
      <c r="M413" s="2">
        <v>30821.46</v>
      </c>
      <c r="N413" s="2" t="s">
        <v>55</v>
      </c>
      <c r="P413" s="4">
        <v>43941</v>
      </c>
      <c r="Q413" s="2">
        <v>2250.0100000000002</v>
      </c>
      <c r="R413" s="2">
        <v>-961.84</v>
      </c>
      <c r="S413" s="2" t="s">
        <v>52</v>
      </c>
      <c r="U413" s="4">
        <v>43944</v>
      </c>
      <c r="V413" s="2">
        <v>633.04</v>
      </c>
      <c r="W413" s="2">
        <v>-116317.62</v>
      </c>
      <c r="X413" s="2" t="s">
        <v>54</v>
      </c>
      <c r="Z413" s="12">
        <v>43934</v>
      </c>
      <c r="AA413" s="10">
        <v>13954.73</v>
      </c>
      <c r="AB413" s="10">
        <v>-486243.76</v>
      </c>
    </row>
    <row r="414" spans="1:28" ht="15.75" hidden="1" customHeight="1" x14ac:dyDescent="0.3">
      <c r="A414" s="4">
        <v>43581</v>
      </c>
      <c r="B414" s="2">
        <v>946.42</v>
      </c>
      <c r="C414" s="2">
        <v>-9398.0300000000007</v>
      </c>
      <c r="D414" s="2" t="s">
        <v>55</v>
      </c>
      <c r="F414" s="4">
        <v>43938</v>
      </c>
      <c r="G414" s="2">
        <v>7618.68</v>
      </c>
      <c r="H414" s="2">
        <v>2570.19</v>
      </c>
      <c r="I414" s="2" t="s">
        <v>53</v>
      </c>
      <c r="K414" s="4">
        <v>43944</v>
      </c>
      <c r="L414" s="2">
        <v>2971.39</v>
      </c>
      <c r="M414" s="2">
        <v>-25768.959999999999</v>
      </c>
      <c r="N414" s="2" t="s">
        <v>55</v>
      </c>
      <c r="P414" s="4">
        <v>43942</v>
      </c>
      <c r="Q414" s="2">
        <v>2666.47</v>
      </c>
      <c r="R414" s="2">
        <v>2445.5</v>
      </c>
      <c r="S414" s="2" t="s">
        <v>52</v>
      </c>
      <c r="U414" s="4">
        <v>43945</v>
      </c>
      <c r="V414" s="2">
        <v>987.63</v>
      </c>
      <c r="W414" s="2">
        <v>10469.85</v>
      </c>
      <c r="X414" s="2" t="s">
        <v>54</v>
      </c>
      <c r="Z414" s="12">
        <v>43935</v>
      </c>
      <c r="AA414" s="10">
        <v>16766.05</v>
      </c>
      <c r="AB414" s="10">
        <v>-323762.7</v>
      </c>
    </row>
    <row r="415" spans="1:28" ht="15.75" hidden="1" customHeight="1" x14ac:dyDescent="0.3">
      <c r="A415" s="4">
        <v>43581</v>
      </c>
      <c r="B415" s="2">
        <v>2088.7600000000002</v>
      </c>
      <c r="C415" s="2">
        <v>14924.24</v>
      </c>
      <c r="D415" s="2" t="s">
        <v>53</v>
      </c>
      <c r="F415" s="4">
        <v>43940</v>
      </c>
      <c r="G415" s="2">
        <v>55</v>
      </c>
      <c r="H415" s="2">
        <v>-5511.31</v>
      </c>
      <c r="I415" s="2" t="s">
        <v>53</v>
      </c>
      <c r="K415" s="4">
        <v>43945</v>
      </c>
      <c r="L415" s="2">
        <v>2286.7199999999998</v>
      </c>
      <c r="M415" s="2">
        <v>-6452.08</v>
      </c>
      <c r="N415" s="2" t="s">
        <v>55</v>
      </c>
      <c r="P415" s="4">
        <v>43943</v>
      </c>
      <c r="Q415" s="2">
        <v>1573.78</v>
      </c>
      <c r="R415" s="2">
        <v>-166.84</v>
      </c>
      <c r="S415" s="2" t="s">
        <v>52</v>
      </c>
      <c r="U415" s="4">
        <v>43946</v>
      </c>
      <c r="V415" s="2">
        <v>0.01</v>
      </c>
      <c r="W415" s="2">
        <v>-21.59</v>
      </c>
      <c r="X415" s="2" t="s">
        <v>54</v>
      </c>
      <c r="Z415" s="12">
        <v>43936</v>
      </c>
      <c r="AA415" s="10">
        <v>19273.650000000001</v>
      </c>
      <c r="AB415" s="10">
        <v>-594989.63</v>
      </c>
    </row>
    <row r="416" spans="1:28" ht="15.75" customHeight="1" thickBot="1" x14ac:dyDescent="0.35">
      <c r="A416" s="4">
        <v>43583</v>
      </c>
      <c r="B416" s="2">
        <v>2.68</v>
      </c>
      <c r="C416" s="2">
        <v>-35.18</v>
      </c>
      <c r="D416" s="2" t="s">
        <v>54</v>
      </c>
      <c r="F416" s="4">
        <v>43941</v>
      </c>
      <c r="G416" s="2">
        <v>7607.78</v>
      </c>
      <c r="H416" s="2">
        <v>9642.51</v>
      </c>
      <c r="I416" s="2" t="s">
        <v>53</v>
      </c>
      <c r="K416" s="4">
        <v>43947</v>
      </c>
      <c r="L416" s="2">
        <v>17.329999999999998</v>
      </c>
      <c r="M416" s="2">
        <v>-1999.01</v>
      </c>
      <c r="N416" s="2" t="s">
        <v>55</v>
      </c>
      <c r="P416" s="4">
        <v>43944</v>
      </c>
      <c r="Q416" s="2">
        <v>1463.18</v>
      </c>
      <c r="R416" s="2">
        <v>6289.59</v>
      </c>
      <c r="S416" s="2" t="s">
        <v>52</v>
      </c>
      <c r="U416" s="4">
        <v>43947</v>
      </c>
      <c r="V416" s="2">
        <v>35.74</v>
      </c>
      <c r="W416" s="2">
        <v>-7348.84</v>
      </c>
      <c r="X416" s="2" t="s">
        <v>54</v>
      </c>
      <c r="Z416" s="12">
        <v>43937</v>
      </c>
      <c r="AA416" s="10">
        <v>16987</v>
      </c>
      <c r="AB416" s="10">
        <v>-119047.86</v>
      </c>
    </row>
    <row r="417" spans="1:28" ht="15.75" hidden="1" customHeight="1" x14ac:dyDescent="0.3">
      <c r="A417" s="4">
        <v>43583</v>
      </c>
      <c r="B417" s="2">
        <v>4.58</v>
      </c>
      <c r="C417" s="2">
        <v>-45.4</v>
      </c>
      <c r="D417" s="2" t="s">
        <v>52</v>
      </c>
      <c r="F417" s="4">
        <v>43942</v>
      </c>
      <c r="G417" s="2">
        <v>7712.71</v>
      </c>
      <c r="H417" s="2">
        <v>-11144.19</v>
      </c>
      <c r="I417" s="2" t="s">
        <v>53</v>
      </c>
      <c r="K417" s="4">
        <v>43948</v>
      </c>
      <c r="L417" s="2">
        <v>2328.52</v>
      </c>
      <c r="M417" s="2">
        <v>-5290.18</v>
      </c>
      <c r="N417" s="2" t="s">
        <v>55</v>
      </c>
      <c r="P417" s="4">
        <v>43945</v>
      </c>
      <c r="Q417" s="2">
        <v>606.79</v>
      </c>
      <c r="R417" s="2">
        <v>1509.05</v>
      </c>
      <c r="S417" s="2" t="s">
        <v>52</v>
      </c>
      <c r="U417" s="4">
        <v>43948</v>
      </c>
      <c r="V417" s="2">
        <v>928.71</v>
      </c>
      <c r="W417" s="2">
        <v>33424.26</v>
      </c>
      <c r="X417" s="2" t="s">
        <v>54</v>
      </c>
      <c r="Z417" s="12">
        <v>43938</v>
      </c>
      <c r="AA417" s="10">
        <v>15859.82</v>
      </c>
      <c r="AB417" s="10">
        <v>118703.89</v>
      </c>
    </row>
    <row r="418" spans="1:28" ht="15.75" hidden="1" customHeight="1" x14ac:dyDescent="0.3">
      <c r="A418" s="4">
        <v>43583</v>
      </c>
      <c r="B418" s="2">
        <v>16.66</v>
      </c>
      <c r="C418" s="2">
        <v>-2898.97</v>
      </c>
      <c r="D418" s="2" t="s">
        <v>55</v>
      </c>
      <c r="F418" s="4">
        <v>43943</v>
      </c>
      <c r="G418" s="2">
        <v>8909.0400000000009</v>
      </c>
      <c r="H418" s="2">
        <v>-33632.99</v>
      </c>
      <c r="I418" s="2" t="s">
        <v>53</v>
      </c>
      <c r="K418" s="4">
        <v>43949</v>
      </c>
      <c r="L418" s="2">
        <v>3527.93</v>
      </c>
      <c r="M418" s="2">
        <v>-57842.62</v>
      </c>
      <c r="N418" s="2" t="s">
        <v>55</v>
      </c>
      <c r="P418" s="4">
        <v>43947</v>
      </c>
      <c r="Q418" s="2">
        <v>53.61</v>
      </c>
      <c r="R418" s="2">
        <v>643.28</v>
      </c>
      <c r="S418" s="2" t="s">
        <v>52</v>
      </c>
      <c r="U418" s="4">
        <v>43949</v>
      </c>
      <c r="V418" s="2">
        <v>1476.63</v>
      </c>
      <c r="W418" s="2">
        <v>11255.56</v>
      </c>
      <c r="X418" s="2" t="s">
        <v>54</v>
      </c>
      <c r="Z418" s="12">
        <v>43940</v>
      </c>
      <c r="AA418" s="10">
        <v>303.55</v>
      </c>
      <c r="AB418" s="10">
        <v>-26366</v>
      </c>
    </row>
    <row r="419" spans="1:28" ht="15.75" hidden="1" customHeight="1" x14ac:dyDescent="0.3">
      <c r="A419" s="4">
        <v>43583</v>
      </c>
      <c r="B419" s="2">
        <v>21.38</v>
      </c>
      <c r="C419" s="2">
        <v>-1930.38</v>
      </c>
      <c r="D419" s="2" t="s">
        <v>53</v>
      </c>
      <c r="F419" s="4">
        <v>43944</v>
      </c>
      <c r="G419" s="2">
        <v>10286.959999999999</v>
      </c>
      <c r="H419" s="2">
        <v>14875.54</v>
      </c>
      <c r="I419" s="2" t="s">
        <v>53</v>
      </c>
      <c r="K419" s="4">
        <v>43950</v>
      </c>
      <c r="L419" s="2">
        <v>3325.8</v>
      </c>
      <c r="M419" s="2">
        <v>-13132.6</v>
      </c>
      <c r="N419" s="2" t="s">
        <v>55</v>
      </c>
      <c r="P419" s="4">
        <v>43948</v>
      </c>
      <c r="Q419" s="2">
        <v>1329.02</v>
      </c>
      <c r="R419" s="2">
        <v>3570.94</v>
      </c>
      <c r="S419" s="2" t="s">
        <v>52</v>
      </c>
      <c r="U419" s="4">
        <v>43950</v>
      </c>
      <c r="V419" s="2">
        <v>1185.21</v>
      </c>
      <c r="W419" s="2">
        <v>20933.93</v>
      </c>
      <c r="X419" s="2" t="s">
        <v>54</v>
      </c>
      <c r="Z419" s="12">
        <v>43941</v>
      </c>
      <c r="AA419" s="10">
        <v>18406.2</v>
      </c>
      <c r="AB419" s="10">
        <v>90757.119999999995</v>
      </c>
    </row>
    <row r="420" spans="1:28" ht="15.75" hidden="1" customHeight="1" x14ac:dyDescent="0.3">
      <c r="A420" s="4">
        <v>43584</v>
      </c>
      <c r="B420" s="2">
        <v>1643.2</v>
      </c>
      <c r="C420" s="2">
        <v>9175.77</v>
      </c>
      <c r="D420" s="2" t="s">
        <v>53</v>
      </c>
      <c r="F420" s="4">
        <v>43945</v>
      </c>
      <c r="G420" s="2">
        <v>8573.82</v>
      </c>
      <c r="H420" s="2">
        <v>-63743.67</v>
      </c>
      <c r="I420" s="2" t="s">
        <v>53</v>
      </c>
      <c r="K420" s="4">
        <v>43951</v>
      </c>
      <c r="L420" s="2">
        <v>4649.5</v>
      </c>
      <c r="M420" s="2">
        <v>-242096.06</v>
      </c>
      <c r="N420" s="2" t="s">
        <v>55</v>
      </c>
      <c r="P420" s="4">
        <v>43949</v>
      </c>
      <c r="Q420" s="2">
        <v>1181.08</v>
      </c>
      <c r="R420" s="2">
        <v>-28127.71</v>
      </c>
      <c r="S420" s="2" t="s">
        <v>52</v>
      </c>
      <c r="U420" s="4">
        <v>43951</v>
      </c>
      <c r="V420" s="2">
        <v>1640.36</v>
      </c>
      <c r="W420" s="2">
        <v>-155604.91</v>
      </c>
      <c r="X420" s="2" t="s">
        <v>54</v>
      </c>
      <c r="Z420" s="12">
        <v>43942</v>
      </c>
      <c r="AA420" s="10">
        <v>21541.74</v>
      </c>
      <c r="AB420" s="10">
        <v>-242955.14</v>
      </c>
    </row>
    <row r="421" spans="1:28" ht="15.75" hidden="1" customHeight="1" x14ac:dyDescent="0.3">
      <c r="A421" s="4">
        <v>43584</v>
      </c>
      <c r="B421" s="2">
        <v>235.3</v>
      </c>
      <c r="C421" s="2">
        <v>-2179.2399999999998</v>
      </c>
      <c r="D421" s="2" t="s">
        <v>52</v>
      </c>
      <c r="F421" s="4">
        <v>43947</v>
      </c>
      <c r="G421" s="2">
        <v>121.6</v>
      </c>
      <c r="H421" s="2">
        <v>392.6</v>
      </c>
      <c r="I421" s="2" t="s">
        <v>53</v>
      </c>
      <c r="K421" s="4">
        <v>43952</v>
      </c>
      <c r="L421" s="2">
        <v>2400.87</v>
      </c>
      <c r="M421" s="2">
        <v>-19843.87</v>
      </c>
      <c r="N421" s="2" t="s">
        <v>55</v>
      </c>
      <c r="P421" s="4">
        <v>43950</v>
      </c>
      <c r="Q421" s="2">
        <v>1011.88</v>
      </c>
      <c r="R421" s="2">
        <v>-16262.18</v>
      </c>
      <c r="S421" s="2" t="s">
        <v>52</v>
      </c>
      <c r="U421" s="4">
        <v>43952</v>
      </c>
      <c r="V421" s="2">
        <v>1217.1400000000001</v>
      </c>
      <c r="W421" s="2">
        <v>-151374.54</v>
      </c>
      <c r="X421" s="2" t="s">
        <v>54</v>
      </c>
      <c r="Z421" s="12">
        <v>43943</v>
      </c>
      <c r="AA421" s="10">
        <v>19396.36</v>
      </c>
      <c r="AB421" s="10">
        <v>-155355.07999999999</v>
      </c>
    </row>
    <row r="422" spans="1:28" ht="15.75" hidden="1" customHeight="1" x14ac:dyDescent="0.3">
      <c r="A422" s="4">
        <v>43584</v>
      </c>
      <c r="B422" s="2">
        <v>861.35</v>
      </c>
      <c r="C422" s="2">
        <v>12158.94</v>
      </c>
      <c r="D422" s="2" t="s">
        <v>55</v>
      </c>
      <c r="F422" s="4">
        <v>43948</v>
      </c>
      <c r="G422" s="2">
        <v>7238.03</v>
      </c>
      <c r="H422" s="2">
        <v>-17693.650000000001</v>
      </c>
      <c r="I422" s="2" t="s">
        <v>53</v>
      </c>
      <c r="K422" s="4">
        <v>43954</v>
      </c>
      <c r="L422" s="2">
        <v>136.56</v>
      </c>
      <c r="M422" s="2">
        <v>-16848</v>
      </c>
      <c r="N422" s="2" t="s">
        <v>55</v>
      </c>
      <c r="P422" s="4">
        <v>43951</v>
      </c>
      <c r="Q422" s="2">
        <v>1672.86</v>
      </c>
      <c r="R422" s="2">
        <v>-40527.78</v>
      </c>
      <c r="S422" s="2" t="s">
        <v>52</v>
      </c>
      <c r="U422" s="4">
        <v>43954</v>
      </c>
      <c r="V422" s="2">
        <v>33.049999999999997</v>
      </c>
      <c r="W422" s="2">
        <v>-5783.46</v>
      </c>
      <c r="X422" s="2" t="s">
        <v>54</v>
      </c>
      <c r="Z422" s="12">
        <v>43944</v>
      </c>
      <c r="AA422" s="10">
        <v>22261.37</v>
      </c>
      <c r="AB422" s="10">
        <v>-212441.14</v>
      </c>
    </row>
    <row r="423" spans="1:28" ht="15.75" customHeight="1" thickBot="1" x14ac:dyDescent="0.35">
      <c r="A423" s="4">
        <v>43584</v>
      </c>
      <c r="B423" s="2">
        <v>214.28</v>
      </c>
      <c r="C423" s="2">
        <v>-3890.25</v>
      </c>
      <c r="D423" s="2" t="s">
        <v>54</v>
      </c>
      <c r="F423" s="4">
        <v>43949</v>
      </c>
      <c r="G423" s="2">
        <v>8266.25</v>
      </c>
      <c r="H423" s="2">
        <v>-7338.45</v>
      </c>
      <c r="I423" s="2" t="s">
        <v>53</v>
      </c>
      <c r="K423" s="4">
        <v>43955</v>
      </c>
      <c r="L423" s="2">
        <v>2487.7399999999998</v>
      </c>
      <c r="M423" s="2">
        <v>-35282.67</v>
      </c>
      <c r="N423" s="2" t="s">
        <v>55</v>
      </c>
      <c r="P423" s="4">
        <v>43952</v>
      </c>
      <c r="Q423" s="2">
        <v>1009.04</v>
      </c>
      <c r="R423" s="2">
        <v>-9018.92</v>
      </c>
      <c r="S423" s="2" t="s">
        <v>52</v>
      </c>
      <c r="U423" s="4">
        <v>43955</v>
      </c>
      <c r="V423" s="2">
        <v>1017.32</v>
      </c>
      <c r="W423" s="2">
        <v>15824.39</v>
      </c>
      <c r="X423" s="2" t="s">
        <v>54</v>
      </c>
      <c r="Z423" s="12">
        <v>43945</v>
      </c>
      <c r="AA423" s="10">
        <v>16660.490000000002</v>
      </c>
      <c r="AB423" s="10">
        <v>-43819.88</v>
      </c>
    </row>
    <row r="424" spans="1:28" ht="15.75" hidden="1" customHeight="1" x14ac:dyDescent="0.3">
      <c r="A424" s="4">
        <v>43585</v>
      </c>
      <c r="B424" s="2">
        <v>2127.1999999999998</v>
      </c>
      <c r="C424" s="2">
        <v>18918.53</v>
      </c>
      <c r="D424" s="2" t="s">
        <v>53</v>
      </c>
      <c r="F424" s="4">
        <v>43950</v>
      </c>
      <c r="G424" s="2">
        <v>7553.46</v>
      </c>
      <c r="H424" s="2">
        <v>47231.91</v>
      </c>
      <c r="I424" s="2" t="s">
        <v>53</v>
      </c>
      <c r="K424" s="4">
        <v>43956</v>
      </c>
      <c r="L424" s="2">
        <v>3039.62</v>
      </c>
      <c r="M424" s="2">
        <v>2405.77</v>
      </c>
      <c r="N424" s="2" t="s">
        <v>55</v>
      </c>
      <c r="P424" s="4">
        <v>43954</v>
      </c>
      <c r="Q424" s="2">
        <v>61.86</v>
      </c>
      <c r="R424" s="2">
        <v>-1841.77</v>
      </c>
      <c r="S424" s="2" t="s">
        <v>52</v>
      </c>
      <c r="U424" s="4">
        <v>43956</v>
      </c>
      <c r="V424" s="2">
        <v>1046.8399999999999</v>
      </c>
      <c r="W424" s="2">
        <v>44429.22</v>
      </c>
      <c r="X424" s="2" t="s">
        <v>54</v>
      </c>
      <c r="Z424" s="12">
        <v>43946</v>
      </c>
      <c r="AA424" s="10">
        <v>0.01</v>
      </c>
      <c r="AB424" s="10">
        <v>-21.59</v>
      </c>
    </row>
    <row r="425" spans="1:28" ht="15.75" hidden="1" customHeight="1" x14ac:dyDescent="0.3">
      <c r="A425" s="4">
        <v>43585</v>
      </c>
      <c r="B425" s="2">
        <v>1604.42</v>
      </c>
      <c r="C425" s="2">
        <v>-70095.69</v>
      </c>
      <c r="D425" s="2" t="s">
        <v>55</v>
      </c>
      <c r="F425" s="4">
        <v>43951</v>
      </c>
      <c r="G425" s="2">
        <v>9853.7999999999993</v>
      </c>
      <c r="H425" s="2">
        <v>-64652.3</v>
      </c>
      <c r="I425" s="2" t="s">
        <v>53</v>
      </c>
      <c r="K425" s="4">
        <v>43957</v>
      </c>
      <c r="L425" s="2">
        <v>3494.79</v>
      </c>
      <c r="M425" s="2">
        <v>-1493.49</v>
      </c>
      <c r="N425" s="2" t="s">
        <v>55</v>
      </c>
      <c r="P425" s="4">
        <v>43955</v>
      </c>
      <c r="Q425" s="2">
        <v>718.81</v>
      </c>
      <c r="R425" s="2">
        <v>-1790.09</v>
      </c>
      <c r="S425" s="2" t="s">
        <v>52</v>
      </c>
      <c r="U425" s="4">
        <v>43957</v>
      </c>
      <c r="V425" s="2">
        <v>1317.77</v>
      </c>
      <c r="W425" s="2">
        <v>29566.87</v>
      </c>
      <c r="X425" s="2" t="s">
        <v>54</v>
      </c>
      <c r="Z425" s="12">
        <v>43947</v>
      </c>
      <c r="AA425" s="10">
        <v>390.69</v>
      </c>
      <c r="AB425" s="10">
        <v>-24262.6</v>
      </c>
    </row>
    <row r="426" spans="1:28" ht="15.75" customHeight="1" thickBot="1" x14ac:dyDescent="0.35">
      <c r="A426" s="4">
        <v>43585</v>
      </c>
      <c r="B426" s="2">
        <v>378.78</v>
      </c>
      <c r="C426" s="2">
        <v>26913.78</v>
      </c>
      <c r="D426" s="2" t="s">
        <v>54</v>
      </c>
      <c r="F426" s="4">
        <v>43952</v>
      </c>
      <c r="G426" s="2">
        <v>6148.58</v>
      </c>
      <c r="H426" s="2">
        <v>-107999.96</v>
      </c>
      <c r="I426" s="2" t="s">
        <v>53</v>
      </c>
      <c r="K426" s="4">
        <v>43958</v>
      </c>
      <c r="L426" s="2">
        <v>5183.21</v>
      </c>
      <c r="M426" s="2">
        <v>-18361.41</v>
      </c>
      <c r="N426" s="2" t="s">
        <v>55</v>
      </c>
      <c r="P426" s="4">
        <v>43956</v>
      </c>
      <c r="Q426" s="2">
        <v>1224.51</v>
      </c>
      <c r="R426" s="2">
        <v>1338.69</v>
      </c>
      <c r="S426" s="2" t="s">
        <v>52</v>
      </c>
      <c r="U426" s="4">
        <v>43958</v>
      </c>
      <c r="V426" s="2">
        <v>1565.57</v>
      </c>
      <c r="W426" s="2">
        <v>-188980.63</v>
      </c>
      <c r="X426" s="2" t="s">
        <v>54</v>
      </c>
      <c r="Z426" s="12">
        <v>43948</v>
      </c>
      <c r="AA426" s="10">
        <v>16915.71</v>
      </c>
      <c r="AB426" s="10">
        <v>-205896.39</v>
      </c>
    </row>
    <row r="427" spans="1:28" ht="15.75" hidden="1" customHeight="1" x14ac:dyDescent="0.3">
      <c r="A427" s="4">
        <v>43585</v>
      </c>
      <c r="B427" s="2">
        <v>803.14</v>
      </c>
      <c r="C427" s="2">
        <v>43591.43</v>
      </c>
      <c r="D427" s="2" t="s">
        <v>52</v>
      </c>
      <c r="F427" s="4">
        <v>43954</v>
      </c>
      <c r="G427" s="2">
        <v>302.67</v>
      </c>
      <c r="H427" s="2">
        <v>-5106.5</v>
      </c>
      <c r="I427" s="2" t="s">
        <v>53</v>
      </c>
      <c r="K427" s="4">
        <v>43959</v>
      </c>
      <c r="L427" s="2">
        <v>2822.26</v>
      </c>
      <c r="M427" s="2">
        <v>-9289.36</v>
      </c>
      <c r="N427" s="2" t="s">
        <v>55</v>
      </c>
      <c r="P427" s="4">
        <v>43957</v>
      </c>
      <c r="Q427" s="2">
        <v>1049.94</v>
      </c>
      <c r="R427" s="2">
        <v>-10434.68</v>
      </c>
      <c r="S427" s="2" t="s">
        <v>52</v>
      </c>
      <c r="U427" s="4">
        <v>43959</v>
      </c>
      <c r="V427" s="2">
        <v>1599.72</v>
      </c>
      <c r="W427" s="2">
        <v>-5473.79</v>
      </c>
      <c r="X427" s="2" t="s">
        <v>54</v>
      </c>
      <c r="Z427" s="12">
        <v>43949</v>
      </c>
      <c r="AA427" s="10">
        <v>20717.89</v>
      </c>
      <c r="AB427" s="10">
        <v>-542035.81000000006</v>
      </c>
    </row>
    <row r="428" spans="1:28" ht="15.75" hidden="1" customHeight="1" x14ac:dyDescent="0.3">
      <c r="A428" s="4">
        <v>43586</v>
      </c>
      <c r="B428" s="2">
        <v>254.69</v>
      </c>
      <c r="C428" s="2">
        <v>2400.15</v>
      </c>
      <c r="D428" s="2" t="s">
        <v>52</v>
      </c>
      <c r="F428" s="4">
        <v>43955</v>
      </c>
      <c r="G428" s="2">
        <v>8398.7099999999991</v>
      </c>
      <c r="H428" s="2">
        <v>-30038.21</v>
      </c>
      <c r="I428" s="2" t="s">
        <v>53</v>
      </c>
      <c r="K428" s="4">
        <v>43961</v>
      </c>
      <c r="L428" s="2">
        <v>76.819999999999993</v>
      </c>
      <c r="M428" s="2">
        <v>-14866.12</v>
      </c>
      <c r="N428" s="2" t="s">
        <v>55</v>
      </c>
      <c r="P428" s="4">
        <v>43958</v>
      </c>
      <c r="Q428" s="2">
        <v>1193.8699999999999</v>
      </c>
      <c r="R428" s="2">
        <v>-6700.56</v>
      </c>
      <c r="S428" s="2" t="s">
        <v>52</v>
      </c>
      <c r="U428" s="4">
        <v>43961</v>
      </c>
      <c r="V428" s="2">
        <v>45.76</v>
      </c>
      <c r="W428" s="2">
        <v>2681.07</v>
      </c>
      <c r="X428" s="2" t="s">
        <v>54</v>
      </c>
      <c r="Z428" s="12">
        <v>43950</v>
      </c>
      <c r="AA428" s="10">
        <v>18573.669999999998</v>
      </c>
      <c r="AB428" s="10">
        <v>-215878.71</v>
      </c>
    </row>
    <row r="429" spans="1:28" ht="15.75" hidden="1" customHeight="1" x14ac:dyDescent="0.3">
      <c r="A429" s="4">
        <v>43586</v>
      </c>
      <c r="B429" s="2">
        <v>1503.56</v>
      </c>
      <c r="C429" s="2">
        <v>-156471.34</v>
      </c>
      <c r="D429" s="2" t="s">
        <v>55</v>
      </c>
      <c r="F429" s="4">
        <v>43956</v>
      </c>
      <c r="G429" s="2">
        <v>9880.3799999999992</v>
      </c>
      <c r="H429" s="2">
        <v>-76520.679999999993</v>
      </c>
      <c r="I429" s="2" t="s">
        <v>53</v>
      </c>
      <c r="K429" s="4">
        <v>43962</v>
      </c>
      <c r="L429" s="2">
        <v>4796.9399999999996</v>
      </c>
      <c r="M429" s="2">
        <v>-2586.5500000000002</v>
      </c>
      <c r="N429" s="2" t="s">
        <v>55</v>
      </c>
      <c r="P429" s="4">
        <v>43959</v>
      </c>
      <c r="Q429" s="2">
        <v>1014.59</v>
      </c>
      <c r="R429" s="2">
        <v>529.52</v>
      </c>
      <c r="S429" s="2" t="s">
        <v>52</v>
      </c>
      <c r="U429" s="4">
        <v>43962</v>
      </c>
      <c r="V429" s="2">
        <v>1472</v>
      </c>
      <c r="W429" s="2">
        <v>36597.49</v>
      </c>
      <c r="X429" s="2" t="s">
        <v>54</v>
      </c>
      <c r="Z429" s="12">
        <v>43951</v>
      </c>
      <c r="AA429" s="10">
        <v>24112.7</v>
      </c>
      <c r="AB429" s="10">
        <v>-694802.93</v>
      </c>
    </row>
    <row r="430" spans="1:28" ht="15.75" customHeight="1" thickBot="1" x14ac:dyDescent="0.35">
      <c r="A430" s="4">
        <v>43586</v>
      </c>
      <c r="B430" s="2">
        <v>515.36</v>
      </c>
      <c r="C430" s="2">
        <v>-23417.75</v>
      </c>
      <c r="D430" s="2" t="s">
        <v>54</v>
      </c>
      <c r="F430" s="4">
        <v>43957</v>
      </c>
      <c r="G430" s="2">
        <v>8763.1200000000008</v>
      </c>
      <c r="H430" s="2">
        <v>-63158.04</v>
      </c>
      <c r="I430" s="2" t="s">
        <v>53</v>
      </c>
      <c r="K430" s="4">
        <v>43963</v>
      </c>
      <c r="L430" s="2">
        <v>4390.7</v>
      </c>
      <c r="M430" s="2">
        <v>-28918.93</v>
      </c>
      <c r="N430" s="2" t="s">
        <v>55</v>
      </c>
      <c r="P430" s="4">
        <v>43961</v>
      </c>
      <c r="Q430" s="2">
        <v>109.61</v>
      </c>
      <c r="R430" s="2">
        <v>-3523.63</v>
      </c>
      <c r="S430" s="2" t="s">
        <v>52</v>
      </c>
      <c r="U430" s="4">
        <v>43963</v>
      </c>
      <c r="V430" s="2">
        <v>1388.62</v>
      </c>
      <c r="W430" s="2">
        <v>67443.38</v>
      </c>
      <c r="X430" s="2" t="s">
        <v>54</v>
      </c>
      <c r="Z430" s="12">
        <v>43952</v>
      </c>
      <c r="AA430" s="10">
        <v>15423.43</v>
      </c>
      <c r="AB430" s="10">
        <v>-411218.84</v>
      </c>
    </row>
    <row r="431" spans="1:28" ht="15.75" hidden="1" customHeight="1" x14ac:dyDescent="0.3">
      <c r="A431" s="4">
        <v>43586</v>
      </c>
      <c r="B431" s="2">
        <v>1906.68</v>
      </c>
      <c r="C431" s="2">
        <v>7149.78</v>
      </c>
      <c r="D431" s="2" t="s">
        <v>53</v>
      </c>
      <c r="F431" s="4">
        <v>43958</v>
      </c>
      <c r="G431" s="2">
        <v>9409.61</v>
      </c>
      <c r="H431" s="2">
        <v>7570.67</v>
      </c>
      <c r="I431" s="2" t="s">
        <v>53</v>
      </c>
      <c r="K431" s="4">
        <v>43964</v>
      </c>
      <c r="L431" s="2">
        <v>4844.33</v>
      </c>
      <c r="M431" s="2">
        <v>32565.02</v>
      </c>
      <c r="N431" s="2" t="s">
        <v>55</v>
      </c>
      <c r="P431" s="4">
        <v>43962</v>
      </c>
      <c r="Q431" s="2">
        <v>1619.88</v>
      </c>
      <c r="R431" s="2">
        <v>-45558.6</v>
      </c>
      <c r="S431" s="2" t="s">
        <v>52</v>
      </c>
      <c r="U431" s="4">
        <v>43964</v>
      </c>
      <c r="V431" s="2">
        <v>1589.03</v>
      </c>
      <c r="W431" s="2">
        <v>40182.79</v>
      </c>
      <c r="X431" s="2" t="s">
        <v>54</v>
      </c>
      <c r="Z431" s="12">
        <v>43954</v>
      </c>
      <c r="AA431" s="10">
        <v>1031.8900000000001</v>
      </c>
      <c r="AB431" s="10">
        <v>-113358.02</v>
      </c>
    </row>
    <row r="432" spans="1:28" ht="15.75" hidden="1" customHeight="1" x14ac:dyDescent="0.3">
      <c r="A432" s="4">
        <v>43587</v>
      </c>
      <c r="B432" s="2">
        <v>153.35</v>
      </c>
      <c r="C432" s="2">
        <v>81.319999999999993</v>
      </c>
      <c r="D432" s="2" t="s">
        <v>52</v>
      </c>
      <c r="F432" s="4">
        <v>43959</v>
      </c>
      <c r="G432" s="2">
        <v>7657.5</v>
      </c>
      <c r="H432" s="2">
        <v>20438</v>
      </c>
      <c r="I432" s="2" t="s">
        <v>53</v>
      </c>
      <c r="K432" s="4">
        <v>43965</v>
      </c>
      <c r="L432" s="2">
        <v>3687.72</v>
      </c>
      <c r="M432" s="2">
        <v>-101564.68</v>
      </c>
      <c r="N432" s="2" t="s">
        <v>55</v>
      </c>
      <c r="P432" s="4">
        <v>43963</v>
      </c>
      <c r="Q432" s="2">
        <v>1406.11</v>
      </c>
      <c r="R432" s="2">
        <v>11005.21</v>
      </c>
      <c r="S432" s="2" t="s">
        <v>52</v>
      </c>
      <c r="U432" s="4">
        <v>43965</v>
      </c>
      <c r="V432" s="2">
        <v>1792.89</v>
      </c>
      <c r="W432" s="2">
        <v>-227420.34</v>
      </c>
      <c r="X432" s="2" t="s">
        <v>54</v>
      </c>
      <c r="Z432" s="12">
        <v>43955</v>
      </c>
      <c r="AA432" s="10">
        <v>17439.36</v>
      </c>
      <c r="AB432" s="10">
        <v>-116033.85</v>
      </c>
    </row>
    <row r="433" spans="1:28" ht="15.75" hidden="1" customHeight="1" x14ac:dyDescent="0.3">
      <c r="A433" s="4">
        <v>43587</v>
      </c>
      <c r="B433" s="2">
        <v>1742.14</v>
      </c>
      <c r="C433" s="2">
        <v>19472.93</v>
      </c>
      <c r="D433" s="2" t="s">
        <v>53</v>
      </c>
      <c r="F433" s="4">
        <v>43961</v>
      </c>
      <c r="G433" s="2">
        <v>257.95999999999998</v>
      </c>
      <c r="H433" s="2">
        <v>-5656.35</v>
      </c>
      <c r="I433" s="2" t="s">
        <v>53</v>
      </c>
      <c r="K433" s="4">
        <v>43966</v>
      </c>
      <c r="L433" s="2">
        <v>3593.38</v>
      </c>
      <c r="M433" s="2">
        <v>-178286.44</v>
      </c>
      <c r="N433" s="2" t="s">
        <v>55</v>
      </c>
      <c r="P433" s="4">
        <v>43964</v>
      </c>
      <c r="Q433" s="2">
        <v>1028.0899999999999</v>
      </c>
      <c r="R433" s="2">
        <v>3907.47</v>
      </c>
      <c r="S433" s="2" t="s">
        <v>52</v>
      </c>
      <c r="U433" s="4">
        <v>43966</v>
      </c>
      <c r="V433" s="2">
        <v>2053</v>
      </c>
      <c r="W433" s="2">
        <v>-223748.46</v>
      </c>
      <c r="X433" s="2" t="s">
        <v>54</v>
      </c>
      <c r="Z433" s="12">
        <v>43956</v>
      </c>
      <c r="AA433" s="10">
        <v>21290.07</v>
      </c>
      <c r="AB433" s="10">
        <v>-108767.52</v>
      </c>
    </row>
    <row r="434" spans="1:28" ht="15.75" customHeight="1" thickBot="1" x14ac:dyDescent="0.35">
      <c r="A434" s="4">
        <v>43587</v>
      </c>
      <c r="B434" s="2">
        <v>379.5</v>
      </c>
      <c r="C434" s="2">
        <v>-22894.48</v>
      </c>
      <c r="D434" s="2" t="s">
        <v>54</v>
      </c>
      <c r="F434" s="4">
        <v>43962</v>
      </c>
      <c r="G434" s="2">
        <v>7109.48</v>
      </c>
      <c r="H434" s="2">
        <v>-7632.87</v>
      </c>
      <c r="I434" s="2" t="s">
        <v>53</v>
      </c>
      <c r="K434" s="4">
        <v>43968</v>
      </c>
      <c r="L434" s="2">
        <v>272.45</v>
      </c>
      <c r="M434" s="2">
        <v>-80142.89</v>
      </c>
      <c r="N434" s="2" t="s">
        <v>55</v>
      </c>
      <c r="P434" s="4">
        <v>43965</v>
      </c>
      <c r="Q434" s="2">
        <v>985.28</v>
      </c>
      <c r="R434" s="2">
        <v>1664.86</v>
      </c>
      <c r="S434" s="2" t="s">
        <v>52</v>
      </c>
      <c r="U434" s="4">
        <v>43968</v>
      </c>
      <c r="V434" s="2">
        <v>263.52</v>
      </c>
      <c r="W434" s="2">
        <v>-185867.29</v>
      </c>
      <c r="X434" s="2" t="s">
        <v>54</v>
      </c>
      <c r="Z434" s="12">
        <v>43957</v>
      </c>
      <c r="AA434" s="10">
        <v>20960.96</v>
      </c>
      <c r="AB434" s="10">
        <v>-461955.48</v>
      </c>
    </row>
    <row r="435" spans="1:28" ht="15.75" hidden="1" customHeight="1" x14ac:dyDescent="0.3">
      <c r="A435" s="4">
        <v>43587</v>
      </c>
      <c r="B435" s="2">
        <v>1323.96</v>
      </c>
      <c r="C435" s="2">
        <v>-98832.45</v>
      </c>
      <c r="D435" s="2" t="s">
        <v>55</v>
      </c>
      <c r="F435" s="4">
        <v>43963</v>
      </c>
      <c r="G435" s="2">
        <v>7771.61</v>
      </c>
      <c r="H435" s="2">
        <v>-3179.82</v>
      </c>
      <c r="I435" s="2" t="s">
        <v>53</v>
      </c>
      <c r="K435" s="4">
        <v>43969</v>
      </c>
      <c r="L435" s="2">
        <v>3414.3</v>
      </c>
      <c r="M435" s="2">
        <v>-46084.4</v>
      </c>
      <c r="N435" s="2" t="s">
        <v>55</v>
      </c>
      <c r="P435" s="4">
        <v>43966</v>
      </c>
      <c r="Q435" s="2">
        <v>1128.8</v>
      </c>
      <c r="R435" s="2">
        <v>4619.24</v>
      </c>
      <c r="S435" s="2" t="s">
        <v>52</v>
      </c>
      <c r="U435" s="4">
        <v>43969</v>
      </c>
      <c r="V435" s="2">
        <v>2093.4699999999998</v>
      </c>
      <c r="W435" s="2">
        <v>-165084.71</v>
      </c>
      <c r="X435" s="2" t="s">
        <v>54</v>
      </c>
      <c r="Z435" s="12">
        <v>43958</v>
      </c>
      <c r="AA435" s="10">
        <v>23578.78</v>
      </c>
      <c r="AB435" s="10">
        <v>-310708.62</v>
      </c>
    </row>
    <row r="436" spans="1:28" ht="15.75" customHeight="1" thickBot="1" x14ac:dyDescent="0.35">
      <c r="A436" s="4">
        <v>43588</v>
      </c>
      <c r="B436" s="2">
        <v>435.61</v>
      </c>
      <c r="C436" s="2">
        <v>2375.5700000000002</v>
      </c>
      <c r="D436" s="2" t="s">
        <v>54</v>
      </c>
      <c r="F436" s="4">
        <v>43964</v>
      </c>
      <c r="G436" s="2">
        <v>7618.6</v>
      </c>
      <c r="H436" s="2">
        <v>21117.24</v>
      </c>
      <c r="I436" s="2" t="s">
        <v>53</v>
      </c>
      <c r="K436" s="4">
        <v>43970</v>
      </c>
      <c r="L436" s="2">
        <v>3071.82</v>
      </c>
      <c r="M436" s="2">
        <v>-78969.899999999994</v>
      </c>
      <c r="N436" s="2" t="s">
        <v>55</v>
      </c>
      <c r="P436" s="4">
        <v>43968</v>
      </c>
      <c r="Q436" s="2">
        <v>224.91</v>
      </c>
      <c r="R436" s="2">
        <v>3479.07</v>
      </c>
      <c r="S436" s="2" t="s">
        <v>52</v>
      </c>
      <c r="U436" s="4">
        <v>43970</v>
      </c>
      <c r="V436" s="2">
        <v>1441.28</v>
      </c>
      <c r="W436" s="2">
        <v>-53517.67</v>
      </c>
      <c r="X436" s="2" t="s">
        <v>54</v>
      </c>
      <c r="Z436" s="12">
        <v>43959</v>
      </c>
      <c r="AA436" s="10">
        <v>17253.740000000002</v>
      </c>
      <c r="AB436" s="10">
        <v>-53170.07</v>
      </c>
    </row>
    <row r="437" spans="1:28" ht="15.75" hidden="1" customHeight="1" x14ac:dyDescent="0.3">
      <c r="A437" s="4">
        <v>43588</v>
      </c>
      <c r="B437" s="2">
        <v>2053.0100000000002</v>
      </c>
      <c r="C437" s="2">
        <v>-95356.46</v>
      </c>
      <c r="D437" s="2" t="s">
        <v>55</v>
      </c>
      <c r="F437" s="4">
        <v>43965</v>
      </c>
      <c r="G437" s="2">
        <v>7066.64</v>
      </c>
      <c r="H437" s="2">
        <v>-84186.559999999998</v>
      </c>
      <c r="I437" s="2" t="s">
        <v>53</v>
      </c>
      <c r="K437" s="4">
        <v>43971</v>
      </c>
      <c r="L437" s="2">
        <v>3058.63</v>
      </c>
      <c r="M437" s="2">
        <v>-29097.15</v>
      </c>
      <c r="N437" s="2" t="s">
        <v>55</v>
      </c>
      <c r="P437" s="4">
        <v>43969</v>
      </c>
      <c r="Q437" s="2">
        <v>1043.57</v>
      </c>
      <c r="R437" s="2">
        <v>-7114.22</v>
      </c>
      <c r="S437" s="2" t="s">
        <v>52</v>
      </c>
      <c r="U437" s="4">
        <v>43971</v>
      </c>
      <c r="V437" s="2">
        <v>1591.34</v>
      </c>
      <c r="W437" s="2">
        <v>16141.1</v>
      </c>
      <c r="X437" s="2" t="s">
        <v>54</v>
      </c>
      <c r="Z437" s="12">
        <v>43961</v>
      </c>
      <c r="AA437" s="10">
        <v>782.17</v>
      </c>
      <c r="AB437" s="10">
        <v>-44242.8</v>
      </c>
    </row>
    <row r="438" spans="1:28" ht="15.75" hidden="1" customHeight="1" x14ac:dyDescent="0.3">
      <c r="A438" s="4">
        <v>43588</v>
      </c>
      <c r="B438" s="2">
        <v>215.73</v>
      </c>
      <c r="C438" s="2">
        <v>2900.03</v>
      </c>
      <c r="D438" s="2" t="s">
        <v>52</v>
      </c>
      <c r="F438" s="4">
        <v>43966</v>
      </c>
      <c r="G438" s="2">
        <v>6859.74</v>
      </c>
      <c r="H438" s="2">
        <v>48716.160000000003</v>
      </c>
      <c r="I438" s="2" t="s">
        <v>53</v>
      </c>
      <c r="K438" s="4">
        <v>43972</v>
      </c>
      <c r="L438" s="2">
        <v>3199.47</v>
      </c>
      <c r="M438" s="2">
        <v>6631.36</v>
      </c>
      <c r="N438" s="2" t="s">
        <v>55</v>
      </c>
      <c r="P438" s="4">
        <v>43970</v>
      </c>
      <c r="Q438" s="2">
        <v>1227.1300000000001</v>
      </c>
      <c r="R438" s="2">
        <v>-11315.51</v>
      </c>
      <c r="S438" s="2" t="s">
        <v>52</v>
      </c>
      <c r="U438" s="4">
        <v>43972</v>
      </c>
      <c r="V438" s="2">
        <v>1957.59</v>
      </c>
      <c r="W438" s="2">
        <v>22374.49</v>
      </c>
      <c r="X438" s="2" t="s">
        <v>54</v>
      </c>
      <c r="Z438" s="12">
        <v>43962</v>
      </c>
      <c r="AA438" s="10">
        <v>21128.2</v>
      </c>
      <c r="AB438" s="10">
        <v>42007.81</v>
      </c>
    </row>
    <row r="439" spans="1:28" ht="15.75" hidden="1" customHeight="1" x14ac:dyDescent="0.3">
      <c r="A439" s="4">
        <v>43588</v>
      </c>
      <c r="B439" s="2">
        <v>2217.71</v>
      </c>
      <c r="C439" s="2">
        <v>23799.59</v>
      </c>
      <c r="D439" s="2" t="s">
        <v>53</v>
      </c>
      <c r="F439" s="4">
        <v>43968</v>
      </c>
      <c r="G439" s="2">
        <v>153.19999999999999</v>
      </c>
      <c r="H439" s="2">
        <v>-12552.61</v>
      </c>
      <c r="I439" s="2" t="s">
        <v>53</v>
      </c>
      <c r="K439" s="4">
        <v>43973</v>
      </c>
      <c r="L439" s="2">
        <v>2710.87</v>
      </c>
      <c r="M439" s="2">
        <v>47721.81</v>
      </c>
      <c r="N439" s="2" t="s">
        <v>55</v>
      </c>
      <c r="P439" s="4">
        <v>43971</v>
      </c>
      <c r="Q439" s="2">
        <v>844.78</v>
      </c>
      <c r="R439" s="2">
        <v>-11841.61</v>
      </c>
      <c r="S439" s="2" t="s">
        <v>52</v>
      </c>
      <c r="U439" s="4">
        <v>43973</v>
      </c>
      <c r="V439" s="2">
        <v>1510.43</v>
      </c>
      <c r="W439" s="2">
        <v>3943.84</v>
      </c>
      <c r="X439" s="2" t="s">
        <v>54</v>
      </c>
      <c r="Z439" s="12">
        <v>43963</v>
      </c>
      <c r="AA439" s="10">
        <v>22136.85</v>
      </c>
      <c r="AB439" s="10">
        <v>-14461.82</v>
      </c>
    </row>
    <row r="440" spans="1:28" ht="15.75" customHeight="1" thickBot="1" x14ac:dyDescent="0.35">
      <c r="A440" s="4">
        <v>43590</v>
      </c>
      <c r="B440" s="2">
        <v>40.56</v>
      </c>
      <c r="C440" s="2">
        <v>-7935.99</v>
      </c>
      <c r="D440" s="2" t="s">
        <v>54</v>
      </c>
      <c r="F440" s="4">
        <v>43969</v>
      </c>
      <c r="G440" s="2">
        <v>7033.71</v>
      </c>
      <c r="H440" s="2">
        <v>-98810.7</v>
      </c>
      <c r="I440" s="2" t="s">
        <v>53</v>
      </c>
      <c r="K440" s="4">
        <v>43975</v>
      </c>
      <c r="L440" s="2">
        <v>125.66</v>
      </c>
      <c r="M440" s="2">
        <v>4074.66</v>
      </c>
      <c r="N440" s="2" t="s">
        <v>55</v>
      </c>
      <c r="P440" s="4">
        <v>43972</v>
      </c>
      <c r="Q440" s="2">
        <v>689.77</v>
      </c>
      <c r="R440" s="2">
        <v>-320.36</v>
      </c>
      <c r="S440" s="2" t="s">
        <v>52</v>
      </c>
      <c r="U440" s="4">
        <v>43975</v>
      </c>
      <c r="V440" s="2">
        <v>45.88</v>
      </c>
      <c r="W440" s="2">
        <v>2579.06</v>
      </c>
      <c r="X440" s="2" t="s">
        <v>54</v>
      </c>
      <c r="Z440" s="12">
        <v>43964</v>
      </c>
      <c r="AA440" s="10">
        <v>22828.52</v>
      </c>
      <c r="AB440" s="10">
        <v>146559.63</v>
      </c>
    </row>
    <row r="441" spans="1:28" ht="15.75" hidden="1" customHeight="1" x14ac:dyDescent="0.3">
      <c r="A441" s="4">
        <v>43590</v>
      </c>
      <c r="B441" s="2">
        <v>123.85</v>
      </c>
      <c r="C441" s="2">
        <v>-3341.78</v>
      </c>
      <c r="D441" s="2" t="s">
        <v>53</v>
      </c>
      <c r="F441" s="4">
        <v>43970</v>
      </c>
      <c r="G441" s="2">
        <v>6768.66</v>
      </c>
      <c r="H441" s="2">
        <v>-149655.46</v>
      </c>
      <c r="I441" s="2" t="s">
        <v>53</v>
      </c>
      <c r="K441" s="4">
        <v>43976</v>
      </c>
      <c r="L441" s="2">
        <v>1535.77</v>
      </c>
      <c r="M441" s="2">
        <v>852.92</v>
      </c>
      <c r="N441" s="2" t="s">
        <v>55</v>
      </c>
      <c r="P441" s="4">
        <v>43973</v>
      </c>
      <c r="Q441" s="2">
        <v>709.14</v>
      </c>
      <c r="R441" s="2">
        <v>-3362.23</v>
      </c>
      <c r="S441" s="2" t="s">
        <v>52</v>
      </c>
      <c r="U441" s="4">
        <v>43976</v>
      </c>
      <c r="V441" s="2">
        <v>1237.83</v>
      </c>
      <c r="W441" s="2">
        <v>15704.26</v>
      </c>
      <c r="X441" s="2" t="s">
        <v>54</v>
      </c>
      <c r="Z441" s="12">
        <v>43965</v>
      </c>
      <c r="AA441" s="10">
        <v>20569.14</v>
      </c>
      <c r="AB441" s="10">
        <v>-463453.87</v>
      </c>
    </row>
    <row r="442" spans="1:28" ht="15.75" hidden="1" customHeight="1" x14ac:dyDescent="0.3">
      <c r="A442" s="4">
        <v>43590</v>
      </c>
      <c r="B442" s="2">
        <v>59.03</v>
      </c>
      <c r="C442" s="2">
        <v>-4429.63</v>
      </c>
      <c r="D442" s="2" t="s">
        <v>55</v>
      </c>
      <c r="F442" s="4">
        <v>43971</v>
      </c>
      <c r="G442" s="2">
        <v>5965.14</v>
      </c>
      <c r="H442" s="2">
        <v>-76798.28</v>
      </c>
      <c r="I442" s="2" t="s">
        <v>53</v>
      </c>
      <c r="K442" s="4">
        <v>43977</v>
      </c>
      <c r="L442" s="2">
        <v>3800.61</v>
      </c>
      <c r="M442" s="2">
        <v>-261209.71</v>
      </c>
      <c r="N442" s="2" t="s">
        <v>55</v>
      </c>
      <c r="P442" s="4">
        <v>43975</v>
      </c>
      <c r="Q442" s="2">
        <v>59.45</v>
      </c>
      <c r="R442" s="2">
        <v>-819.5</v>
      </c>
      <c r="S442" s="2" t="s">
        <v>52</v>
      </c>
      <c r="U442" s="4">
        <v>43977</v>
      </c>
      <c r="V442" s="2">
        <v>2294.63</v>
      </c>
      <c r="W442" s="2">
        <v>-72156.240000000005</v>
      </c>
      <c r="X442" s="2" t="s">
        <v>54</v>
      </c>
      <c r="Z442" s="12">
        <v>43966</v>
      </c>
      <c r="AA442" s="10">
        <v>20184.3</v>
      </c>
      <c r="AB442" s="10">
        <v>-561857.93000000005</v>
      </c>
    </row>
    <row r="443" spans="1:28" ht="15.75" hidden="1" customHeight="1" x14ac:dyDescent="0.3">
      <c r="A443" s="4">
        <v>43590</v>
      </c>
      <c r="B443" s="2">
        <v>47.8</v>
      </c>
      <c r="C443" s="2">
        <v>-7996.1</v>
      </c>
      <c r="D443" s="2" t="s">
        <v>52</v>
      </c>
      <c r="F443" s="4">
        <v>43972</v>
      </c>
      <c r="G443" s="2">
        <v>7700.94</v>
      </c>
      <c r="H443" s="2">
        <v>-26493.99</v>
      </c>
      <c r="I443" s="2" t="s">
        <v>53</v>
      </c>
      <c r="K443" s="4">
        <v>43978</v>
      </c>
      <c r="L443" s="2">
        <v>3145.25</v>
      </c>
      <c r="M443" s="2">
        <v>2005.73</v>
      </c>
      <c r="N443" s="2" t="s">
        <v>55</v>
      </c>
      <c r="P443" s="4">
        <v>43976</v>
      </c>
      <c r="Q443" s="2">
        <v>522.45000000000005</v>
      </c>
      <c r="R443" s="2">
        <v>-4454.8100000000004</v>
      </c>
      <c r="S443" s="2" t="s">
        <v>52</v>
      </c>
      <c r="U443" s="4">
        <v>43978</v>
      </c>
      <c r="V443" s="2">
        <v>2235.4899999999998</v>
      </c>
      <c r="W443" s="2">
        <v>-158460.53</v>
      </c>
      <c r="X443" s="2" t="s">
        <v>54</v>
      </c>
      <c r="Z443" s="12">
        <v>43968</v>
      </c>
      <c r="AA443" s="10">
        <v>1306.9100000000001</v>
      </c>
      <c r="AB443" s="10">
        <v>-358354.41</v>
      </c>
    </row>
    <row r="444" spans="1:28" ht="15.75" hidden="1" customHeight="1" x14ac:dyDescent="0.3">
      <c r="A444" s="4">
        <v>43591</v>
      </c>
      <c r="B444" s="2">
        <v>1148.51</v>
      </c>
      <c r="C444" s="2">
        <v>75001.899999999994</v>
      </c>
      <c r="D444" s="2" t="s">
        <v>55</v>
      </c>
      <c r="F444" s="4">
        <v>43973</v>
      </c>
      <c r="G444" s="2">
        <v>6523.36</v>
      </c>
      <c r="H444" s="2">
        <v>13628.82</v>
      </c>
      <c r="I444" s="2" t="s">
        <v>53</v>
      </c>
      <c r="K444" s="4">
        <v>43979</v>
      </c>
      <c r="L444" s="2">
        <v>2793.37</v>
      </c>
      <c r="M444" s="2">
        <v>9862.06</v>
      </c>
      <c r="N444" s="2" t="s">
        <v>55</v>
      </c>
      <c r="P444" s="4">
        <v>43977</v>
      </c>
      <c r="Q444" s="2">
        <v>1158.8399999999999</v>
      </c>
      <c r="R444" s="2">
        <v>5584.2</v>
      </c>
      <c r="S444" s="2" t="s">
        <v>52</v>
      </c>
      <c r="U444" s="4">
        <v>43979</v>
      </c>
      <c r="V444" s="2">
        <v>1985.2</v>
      </c>
      <c r="W444" s="2">
        <v>-19118.16</v>
      </c>
      <c r="X444" s="2" t="s">
        <v>54</v>
      </c>
      <c r="Z444" s="12">
        <v>43969</v>
      </c>
      <c r="AA444" s="10">
        <v>21324.19</v>
      </c>
      <c r="AB444" s="10">
        <v>-581856.31000000006</v>
      </c>
    </row>
    <row r="445" spans="1:28" ht="15.75" customHeight="1" thickBot="1" x14ac:dyDescent="0.35">
      <c r="A445" s="4">
        <v>43591</v>
      </c>
      <c r="B445" s="2">
        <v>265.25</v>
      </c>
      <c r="C445" s="2">
        <v>13252.52</v>
      </c>
      <c r="D445" s="2" t="s">
        <v>54</v>
      </c>
      <c r="F445" s="4">
        <v>43975</v>
      </c>
      <c r="G445" s="2">
        <v>150.11000000000001</v>
      </c>
      <c r="H445" s="2">
        <v>-1023.94</v>
      </c>
      <c r="I445" s="2" t="s">
        <v>53</v>
      </c>
      <c r="K445" s="4">
        <v>43980</v>
      </c>
      <c r="L445" s="2">
        <v>3584.46</v>
      </c>
      <c r="M445" s="2">
        <v>-25131.22</v>
      </c>
      <c r="N445" s="2" t="s">
        <v>55</v>
      </c>
      <c r="P445" s="4">
        <v>43978</v>
      </c>
      <c r="Q445" s="2">
        <v>923.74</v>
      </c>
      <c r="R445" s="2">
        <v>-6956.38</v>
      </c>
      <c r="S445" s="2" t="s">
        <v>52</v>
      </c>
      <c r="U445" s="4">
        <v>43980</v>
      </c>
      <c r="V445" s="2">
        <v>1609.26</v>
      </c>
      <c r="W445" s="2">
        <v>-35210.76</v>
      </c>
      <c r="X445" s="2" t="s">
        <v>54</v>
      </c>
      <c r="Z445" s="12">
        <v>43970</v>
      </c>
      <c r="AA445" s="10">
        <v>19556.150000000001</v>
      </c>
      <c r="AB445" s="10">
        <v>-603614.56999999995</v>
      </c>
    </row>
    <row r="446" spans="1:28" ht="15.75" hidden="1" customHeight="1" x14ac:dyDescent="0.3">
      <c r="A446" s="4">
        <v>43591</v>
      </c>
      <c r="B446" s="2">
        <v>309.64999999999998</v>
      </c>
      <c r="C446" s="2">
        <v>850.27</v>
      </c>
      <c r="D446" s="2" t="s">
        <v>52</v>
      </c>
      <c r="F446" s="4">
        <v>43976</v>
      </c>
      <c r="G446" s="2">
        <v>5089.24</v>
      </c>
      <c r="H446" s="2">
        <v>-27496.74</v>
      </c>
      <c r="I446" s="2" t="s">
        <v>53</v>
      </c>
      <c r="K446" s="4">
        <v>43982</v>
      </c>
      <c r="L446" s="2">
        <v>62.06</v>
      </c>
      <c r="M446" s="2">
        <v>50.93</v>
      </c>
      <c r="N446" s="2" t="s">
        <v>55</v>
      </c>
      <c r="P446" s="4">
        <v>43979</v>
      </c>
      <c r="Q446" s="2">
        <v>548.28</v>
      </c>
      <c r="R446" s="2">
        <v>-988.51</v>
      </c>
      <c r="S446" s="2" t="s">
        <v>52</v>
      </c>
      <c r="U446" s="4">
        <v>43982</v>
      </c>
      <c r="V446" s="2">
        <v>109.75</v>
      </c>
      <c r="W446" s="2">
        <v>-20240.330000000002</v>
      </c>
      <c r="X446" s="2" t="s">
        <v>54</v>
      </c>
      <c r="Z446" s="12">
        <v>43971</v>
      </c>
      <c r="AA446" s="10">
        <v>17715.23</v>
      </c>
      <c r="AB446" s="10">
        <v>-413363.72</v>
      </c>
    </row>
    <row r="447" spans="1:28" ht="15.75" hidden="1" customHeight="1" x14ac:dyDescent="0.3">
      <c r="A447" s="4">
        <v>43591</v>
      </c>
      <c r="B447" s="2">
        <v>1732.38</v>
      </c>
      <c r="C447" s="2">
        <v>5501.47</v>
      </c>
      <c r="D447" s="2" t="s">
        <v>53</v>
      </c>
      <c r="F447" s="4">
        <v>43977</v>
      </c>
      <c r="G447" s="2">
        <v>8525.09</v>
      </c>
      <c r="H447" s="2">
        <v>-59606.71</v>
      </c>
      <c r="I447" s="2" t="s">
        <v>53</v>
      </c>
      <c r="K447" s="4">
        <v>43983</v>
      </c>
      <c r="L447" s="2">
        <v>3332.89</v>
      </c>
      <c r="M447" s="2">
        <v>-157380.59</v>
      </c>
      <c r="N447" s="2" t="s">
        <v>55</v>
      </c>
      <c r="P447" s="4">
        <v>43980</v>
      </c>
      <c r="Q447" s="2">
        <v>1184.1099999999999</v>
      </c>
      <c r="R447" s="2">
        <v>-6186.37</v>
      </c>
      <c r="S447" s="2" t="s">
        <v>52</v>
      </c>
      <c r="U447" s="4">
        <v>43983</v>
      </c>
      <c r="V447" s="2">
        <v>1745.86</v>
      </c>
      <c r="W447" s="2">
        <v>-21680.27</v>
      </c>
      <c r="X447" s="2" t="s">
        <v>54</v>
      </c>
      <c r="Z447" s="12">
        <v>43972</v>
      </c>
      <c r="AA447" s="10">
        <v>19823.66</v>
      </c>
      <c r="AB447" s="10">
        <v>45505.15</v>
      </c>
    </row>
    <row r="448" spans="1:28" ht="15.75" customHeight="1" thickBot="1" x14ac:dyDescent="0.35">
      <c r="A448" s="4">
        <v>43592</v>
      </c>
      <c r="B448" s="2">
        <v>253.24</v>
      </c>
      <c r="C448" s="2">
        <v>5975.19</v>
      </c>
      <c r="D448" s="2" t="s">
        <v>54</v>
      </c>
      <c r="F448" s="4">
        <v>43978</v>
      </c>
      <c r="G448" s="2">
        <v>10340.86</v>
      </c>
      <c r="H448" s="2">
        <v>16807.78</v>
      </c>
      <c r="I448" s="2" t="s">
        <v>53</v>
      </c>
      <c r="K448" s="4">
        <v>43984</v>
      </c>
      <c r="L448" s="2">
        <v>3277.7</v>
      </c>
      <c r="M448" s="2">
        <v>-129022.16</v>
      </c>
      <c r="N448" s="2" t="s">
        <v>55</v>
      </c>
      <c r="P448" s="4">
        <v>43982</v>
      </c>
      <c r="Q448" s="2">
        <v>65.83</v>
      </c>
      <c r="R448" s="2">
        <v>1964.07</v>
      </c>
      <c r="S448" s="2" t="s">
        <v>52</v>
      </c>
      <c r="U448" s="4">
        <v>43984</v>
      </c>
      <c r="V448" s="2">
        <v>1739.15</v>
      </c>
      <c r="W448" s="2">
        <v>-65395.32</v>
      </c>
      <c r="X448" s="2" t="s">
        <v>54</v>
      </c>
      <c r="Z448" s="12">
        <v>43973</v>
      </c>
      <c r="AA448" s="10">
        <v>17470.849999999999</v>
      </c>
      <c r="AB448" s="10">
        <v>138987.28</v>
      </c>
    </row>
    <row r="449" spans="1:28" ht="15.75" hidden="1" customHeight="1" x14ac:dyDescent="0.3">
      <c r="A449" s="4">
        <v>43592</v>
      </c>
      <c r="B449" s="2">
        <v>1507.1</v>
      </c>
      <c r="C449" s="2">
        <v>33735.39</v>
      </c>
      <c r="D449" s="2" t="s">
        <v>55</v>
      </c>
      <c r="F449" s="4">
        <v>43979</v>
      </c>
      <c r="G449" s="2">
        <v>9475.06</v>
      </c>
      <c r="H449" s="2">
        <v>-179449.27</v>
      </c>
      <c r="I449" s="2" t="s">
        <v>53</v>
      </c>
      <c r="K449" s="4">
        <v>43985</v>
      </c>
      <c r="L449" s="2">
        <v>3340.1</v>
      </c>
      <c r="M449" s="2">
        <v>-27479.16</v>
      </c>
      <c r="N449" s="2" t="s">
        <v>55</v>
      </c>
      <c r="P449" s="4">
        <v>43983</v>
      </c>
      <c r="Q449" s="2">
        <v>927.05</v>
      </c>
      <c r="R449" s="2">
        <v>11686.47</v>
      </c>
      <c r="S449" s="2" t="s">
        <v>52</v>
      </c>
      <c r="U449" s="4">
        <v>43985</v>
      </c>
      <c r="V449" s="2">
        <v>2025.98</v>
      </c>
      <c r="W449" s="2">
        <v>-223843.04</v>
      </c>
      <c r="X449" s="2" t="s">
        <v>54</v>
      </c>
      <c r="Z449" s="12">
        <v>43975</v>
      </c>
      <c r="AA449" s="10">
        <v>660.07</v>
      </c>
      <c r="AB449" s="10">
        <v>-138.80000000000001</v>
      </c>
    </row>
    <row r="450" spans="1:28" ht="15.75" hidden="1" customHeight="1" x14ac:dyDescent="0.3">
      <c r="A450" s="4">
        <v>43592</v>
      </c>
      <c r="B450" s="2">
        <v>415.42</v>
      </c>
      <c r="C450" s="2">
        <v>-5830.61</v>
      </c>
      <c r="D450" s="2" t="s">
        <v>52</v>
      </c>
      <c r="F450" s="4">
        <v>43980</v>
      </c>
      <c r="G450" s="2">
        <v>9887.81</v>
      </c>
      <c r="H450" s="2">
        <v>-204652.58</v>
      </c>
      <c r="I450" s="2" t="s">
        <v>53</v>
      </c>
      <c r="K450" s="4">
        <v>43986</v>
      </c>
      <c r="L450" s="2">
        <v>3660.91</v>
      </c>
      <c r="M450" s="2">
        <v>-94056.52</v>
      </c>
      <c r="N450" s="2" t="s">
        <v>55</v>
      </c>
      <c r="P450" s="4">
        <v>43984</v>
      </c>
      <c r="Q450" s="2">
        <v>1030.8800000000001</v>
      </c>
      <c r="R450" s="2">
        <v>-35692.47</v>
      </c>
      <c r="S450" s="2" t="s">
        <v>52</v>
      </c>
      <c r="U450" s="4">
        <v>43986</v>
      </c>
      <c r="V450" s="2">
        <v>1544.43</v>
      </c>
      <c r="W450" s="2">
        <v>-33258.160000000003</v>
      </c>
      <c r="X450" s="2" t="s">
        <v>54</v>
      </c>
      <c r="Z450" s="12">
        <v>43976</v>
      </c>
      <c r="AA450" s="10">
        <v>12131.77</v>
      </c>
      <c r="AB450" s="10">
        <v>-54196.73</v>
      </c>
    </row>
    <row r="451" spans="1:28" ht="15.75" hidden="1" customHeight="1" x14ac:dyDescent="0.3">
      <c r="A451" s="4">
        <v>43592</v>
      </c>
      <c r="B451" s="2">
        <v>2651.18</v>
      </c>
      <c r="C451" s="2">
        <v>13930.45</v>
      </c>
      <c r="D451" s="2" t="s">
        <v>53</v>
      </c>
      <c r="F451" s="4">
        <v>43982</v>
      </c>
      <c r="G451" s="2">
        <v>243.58</v>
      </c>
      <c r="H451" s="2">
        <v>-16648.86</v>
      </c>
      <c r="I451" s="2" t="s">
        <v>53</v>
      </c>
      <c r="K451" s="4">
        <v>43987</v>
      </c>
      <c r="L451" s="2">
        <v>3085.65</v>
      </c>
      <c r="M451" s="2">
        <v>-135700.39000000001</v>
      </c>
      <c r="N451" s="2" t="s">
        <v>55</v>
      </c>
      <c r="P451" s="4">
        <v>43985</v>
      </c>
      <c r="Q451" s="2">
        <v>1007.15</v>
      </c>
      <c r="R451" s="2">
        <v>-13807.62</v>
      </c>
      <c r="S451" s="2" t="s">
        <v>52</v>
      </c>
      <c r="U451" s="4">
        <v>43987</v>
      </c>
      <c r="V451" s="2">
        <v>2175.56</v>
      </c>
      <c r="W451" s="2">
        <v>-186280.67</v>
      </c>
      <c r="X451" s="2" t="s">
        <v>54</v>
      </c>
      <c r="Z451" s="12">
        <v>43977</v>
      </c>
      <c r="AA451" s="10">
        <v>24563.61</v>
      </c>
      <c r="AB451" s="10">
        <v>-1273691.98</v>
      </c>
    </row>
    <row r="452" spans="1:28" ht="15.75" hidden="1" customHeight="1" x14ac:dyDescent="0.3">
      <c r="A452" s="4">
        <v>43593</v>
      </c>
      <c r="B452" s="2">
        <v>2503.63</v>
      </c>
      <c r="C452" s="2">
        <v>31869.69</v>
      </c>
      <c r="D452" s="2" t="s">
        <v>53</v>
      </c>
      <c r="F452" s="4">
        <v>43983</v>
      </c>
      <c r="G452" s="2">
        <v>7882.18</v>
      </c>
      <c r="H452" s="2">
        <v>-85606.93</v>
      </c>
      <c r="I452" s="2" t="s">
        <v>53</v>
      </c>
      <c r="K452" s="4">
        <v>43989</v>
      </c>
      <c r="L452" s="2">
        <v>116.29</v>
      </c>
      <c r="M452" s="2">
        <v>-15714.64</v>
      </c>
      <c r="N452" s="2" t="s">
        <v>55</v>
      </c>
      <c r="P452" s="4">
        <v>43986</v>
      </c>
      <c r="Q452" s="2">
        <v>943.7</v>
      </c>
      <c r="R452" s="2">
        <v>-13624.56</v>
      </c>
      <c r="S452" s="2" t="s">
        <v>52</v>
      </c>
      <c r="U452" s="4">
        <v>43989</v>
      </c>
      <c r="V452" s="2">
        <v>63.53</v>
      </c>
      <c r="W452" s="2">
        <v>-4686.0200000000004</v>
      </c>
      <c r="X452" s="2" t="s">
        <v>54</v>
      </c>
      <c r="Z452" s="12">
        <v>43978</v>
      </c>
      <c r="AA452" s="10">
        <v>23855.75</v>
      </c>
      <c r="AB452" s="10">
        <v>-310802.90999999997</v>
      </c>
    </row>
    <row r="453" spans="1:28" ht="15.75" hidden="1" customHeight="1" x14ac:dyDescent="0.3">
      <c r="A453" s="4">
        <v>43593</v>
      </c>
      <c r="B453" s="2">
        <v>373.31</v>
      </c>
      <c r="C453" s="2">
        <v>-6369.34</v>
      </c>
      <c r="D453" s="2" t="s">
        <v>52</v>
      </c>
      <c r="F453" s="4">
        <v>43984</v>
      </c>
      <c r="G453" s="2">
        <v>9478.92</v>
      </c>
      <c r="H453" s="2">
        <v>-300026.03000000003</v>
      </c>
      <c r="I453" s="2" t="s">
        <v>53</v>
      </c>
      <c r="K453" s="4">
        <v>43990</v>
      </c>
      <c r="L453" s="2">
        <v>3072.53</v>
      </c>
      <c r="M453" s="2">
        <v>-56679.91</v>
      </c>
      <c r="N453" s="2" t="s">
        <v>55</v>
      </c>
      <c r="P453" s="4">
        <v>43987</v>
      </c>
      <c r="Q453" s="2">
        <v>826.36</v>
      </c>
      <c r="R453" s="2">
        <v>-12477.76</v>
      </c>
      <c r="S453" s="2" t="s">
        <v>52</v>
      </c>
      <c r="U453" s="4">
        <v>43990</v>
      </c>
      <c r="V453" s="2">
        <v>1616.71</v>
      </c>
      <c r="W453" s="2">
        <v>20845.47</v>
      </c>
      <c r="X453" s="2" t="s">
        <v>54</v>
      </c>
      <c r="Z453" s="12">
        <v>43979</v>
      </c>
      <c r="AA453" s="10">
        <v>20925.41</v>
      </c>
      <c r="AB453" s="10">
        <v>-228079.23</v>
      </c>
    </row>
    <row r="454" spans="1:28" ht="15.75" customHeight="1" thickBot="1" x14ac:dyDescent="0.35">
      <c r="A454" s="4">
        <v>43593</v>
      </c>
      <c r="B454" s="2">
        <v>349.09</v>
      </c>
      <c r="C454" s="2">
        <v>1315.35</v>
      </c>
      <c r="D454" s="2" t="s">
        <v>54</v>
      </c>
      <c r="F454" s="4">
        <v>43985</v>
      </c>
      <c r="G454" s="2">
        <v>9547.4699999999993</v>
      </c>
      <c r="H454" s="2">
        <v>-125228.49</v>
      </c>
      <c r="I454" s="2" t="s">
        <v>53</v>
      </c>
      <c r="K454" s="4">
        <v>43991</v>
      </c>
      <c r="L454" s="2">
        <v>3354.13</v>
      </c>
      <c r="M454" s="2">
        <v>-52939.56</v>
      </c>
      <c r="N454" s="2" t="s">
        <v>55</v>
      </c>
      <c r="P454" s="4">
        <v>43989</v>
      </c>
      <c r="Q454" s="2">
        <v>48.85</v>
      </c>
      <c r="R454" s="2">
        <v>-0.28000000000000003</v>
      </c>
      <c r="S454" s="2" t="s">
        <v>52</v>
      </c>
      <c r="U454" s="4">
        <v>43991</v>
      </c>
      <c r="V454" s="2">
        <v>2036.78</v>
      </c>
      <c r="W454" s="2">
        <v>-172390.09</v>
      </c>
      <c r="X454" s="2" t="s">
        <v>54</v>
      </c>
      <c r="Z454" s="12">
        <v>43980</v>
      </c>
      <c r="AA454" s="10">
        <v>22604.32</v>
      </c>
      <c r="AB454" s="10">
        <v>-410851.71</v>
      </c>
    </row>
    <row r="455" spans="1:28" ht="15.75" hidden="1" customHeight="1" x14ac:dyDescent="0.3">
      <c r="A455" s="4">
        <v>43593</v>
      </c>
      <c r="B455" s="2">
        <v>1425.06</v>
      </c>
      <c r="C455" s="2">
        <v>-39374.800000000003</v>
      </c>
      <c r="D455" s="2" t="s">
        <v>55</v>
      </c>
      <c r="F455" s="4">
        <v>43986</v>
      </c>
      <c r="G455" s="2">
        <v>11820.59</v>
      </c>
      <c r="H455" s="2">
        <v>-307837.34999999998</v>
      </c>
      <c r="I455" s="2" t="s">
        <v>53</v>
      </c>
      <c r="K455" s="4">
        <v>43992</v>
      </c>
      <c r="L455" s="2">
        <v>3844.18</v>
      </c>
      <c r="M455" s="2">
        <v>-40741.01</v>
      </c>
      <c r="N455" s="2" t="s">
        <v>55</v>
      </c>
      <c r="P455" s="4">
        <v>43990</v>
      </c>
      <c r="Q455" s="2">
        <v>1285.1099999999999</v>
      </c>
      <c r="R455" s="2">
        <v>-34280.5</v>
      </c>
      <c r="S455" s="2" t="s">
        <v>52</v>
      </c>
      <c r="U455" s="4">
        <v>43992</v>
      </c>
      <c r="V455" s="2">
        <v>2386.69</v>
      </c>
      <c r="W455" s="2">
        <v>-193637.48</v>
      </c>
      <c r="X455" s="2" t="s">
        <v>54</v>
      </c>
      <c r="Z455" s="12">
        <v>43981</v>
      </c>
      <c r="AA455" s="10">
        <v>0.25</v>
      </c>
      <c r="AB455" s="10">
        <v>-78.34</v>
      </c>
    </row>
    <row r="456" spans="1:28" ht="15.75" hidden="1" customHeight="1" x14ac:dyDescent="0.3">
      <c r="A456" s="4">
        <v>43594</v>
      </c>
      <c r="B456" s="2">
        <v>2825.93</v>
      </c>
      <c r="C456" s="2">
        <v>-3229.15</v>
      </c>
      <c r="D456" s="2" t="s">
        <v>53</v>
      </c>
      <c r="F456" s="4">
        <v>43987</v>
      </c>
      <c r="G456" s="2">
        <v>8438.77</v>
      </c>
      <c r="H456" s="2">
        <v>-186721.79</v>
      </c>
      <c r="I456" s="2" t="s">
        <v>53</v>
      </c>
      <c r="K456" s="4">
        <v>43993</v>
      </c>
      <c r="L456" s="2">
        <v>3658.64</v>
      </c>
      <c r="M456" s="2">
        <v>-284935.43</v>
      </c>
      <c r="N456" s="2" t="s">
        <v>55</v>
      </c>
      <c r="P456" s="4">
        <v>43991</v>
      </c>
      <c r="Q456" s="2">
        <v>1184.4100000000001</v>
      </c>
      <c r="R456" s="2">
        <v>-14729.78</v>
      </c>
      <c r="S456" s="2" t="s">
        <v>52</v>
      </c>
      <c r="U456" s="4">
        <v>43993</v>
      </c>
      <c r="V456" s="2">
        <v>2018.13</v>
      </c>
      <c r="W456" s="2">
        <v>34069.11</v>
      </c>
      <c r="X456" s="2" t="s">
        <v>54</v>
      </c>
      <c r="Z456" s="12">
        <v>43982</v>
      </c>
      <c r="AA456" s="10">
        <v>725.22</v>
      </c>
      <c r="AB456" s="10">
        <v>-37345.07</v>
      </c>
    </row>
    <row r="457" spans="1:28" ht="15.75" hidden="1" customHeight="1" x14ac:dyDescent="0.3">
      <c r="A457" s="4">
        <v>43594</v>
      </c>
      <c r="B457" s="2">
        <v>493.94</v>
      </c>
      <c r="C457" s="2">
        <v>-4941.8999999999996</v>
      </c>
      <c r="D457" s="2" t="s">
        <v>52</v>
      </c>
      <c r="F457" s="4">
        <v>43989</v>
      </c>
      <c r="G457" s="2">
        <v>318.76</v>
      </c>
      <c r="H457" s="2">
        <v>-18052.77</v>
      </c>
      <c r="I457" s="2" t="s">
        <v>53</v>
      </c>
      <c r="K457" s="4">
        <v>43994</v>
      </c>
      <c r="L457" s="2">
        <v>3804.42</v>
      </c>
      <c r="M457" s="2">
        <v>-34172.46</v>
      </c>
      <c r="N457" s="2" t="s">
        <v>55</v>
      </c>
      <c r="P457" s="4">
        <v>43992</v>
      </c>
      <c r="Q457" s="2">
        <v>1143.9100000000001</v>
      </c>
      <c r="R457" s="2">
        <v>-33962.97</v>
      </c>
      <c r="S457" s="2" t="s">
        <v>52</v>
      </c>
      <c r="U457" s="4">
        <v>43994</v>
      </c>
      <c r="V457" s="2">
        <v>1438.84</v>
      </c>
      <c r="W457" s="2">
        <v>52700.35</v>
      </c>
      <c r="X457" s="2" t="s">
        <v>54</v>
      </c>
      <c r="Z457" s="12">
        <v>43983</v>
      </c>
      <c r="AA457" s="10">
        <v>21407.21</v>
      </c>
      <c r="AB457" s="10">
        <v>-907601.91</v>
      </c>
    </row>
    <row r="458" spans="1:28" ht="15.75" customHeight="1" thickBot="1" x14ac:dyDescent="0.35">
      <c r="A458" s="4">
        <v>43594</v>
      </c>
      <c r="B458" s="2">
        <v>280.94</v>
      </c>
      <c r="C458" s="2">
        <v>13685.93</v>
      </c>
      <c r="D458" s="2" t="s">
        <v>54</v>
      </c>
      <c r="F458" s="4">
        <v>43990</v>
      </c>
      <c r="G458" s="2">
        <v>7528.37</v>
      </c>
      <c r="H458" s="2">
        <v>-19426.62</v>
      </c>
      <c r="I458" s="2" t="s">
        <v>53</v>
      </c>
      <c r="K458" s="4">
        <v>43996</v>
      </c>
      <c r="L458" s="2">
        <v>89.31</v>
      </c>
      <c r="M458" s="2">
        <v>1172.2</v>
      </c>
      <c r="N458" s="2" t="s">
        <v>55</v>
      </c>
      <c r="P458" s="4">
        <v>43993</v>
      </c>
      <c r="Q458" s="2">
        <v>1195.71</v>
      </c>
      <c r="R458" s="2">
        <v>-22656.42</v>
      </c>
      <c r="S458" s="2" t="s">
        <v>52</v>
      </c>
      <c r="U458" s="4">
        <v>43996</v>
      </c>
      <c r="V458" s="2">
        <v>38.93</v>
      </c>
      <c r="W458" s="2">
        <v>-3806.01</v>
      </c>
      <c r="X458" s="2" t="s">
        <v>54</v>
      </c>
      <c r="Z458" s="12">
        <v>43984</v>
      </c>
      <c r="AA458" s="10">
        <v>23426.84</v>
      </c>
      <c r="AB458" s="10">
        <v>-1416532.16</v>
      </c>
    </row>
    <row r="459" spans="1:28" ht="15.75" hidden="1" customHeight="1" x14ac:dyDescent="0.3">
      <c r="A459" s="4">
        <v>43594</v>
      </c>
      <c r="B459" s="2">
        <v>1341.08</v>
      </c>
      <c r="C459" s="2">
        <v>14896.58</v>
      </c>
      <c r="D459" s="2" t="s">
        <v>55</v>
      </c>
      <c r="F459" s="4">
        <v>43991</v>
      </c>
      <c r="G459" s="2">
        <v>8708.51</v>
      </c>
      <c r="H459" s="2">
        <v>-266598.2</v>
      </c>
      <c r="I459" s="2" t="s">
        <v>53</v>
      </c>
      <c r="K459" s="4">
        <v>43997</v>
      </c>
      <c r="L459" s="2">
        <v>3552.64</v>
      </c>
      <c r="M459" s="2">
        <v>-93213.14</v>
      </c>
      <c r="N459" s="2" t="s">
        <v>55</v>
      </c>
      <c r="P459" s="4">
        <v>43994</v>
      </c>
      <c r="Q459" s="2">
        <v>834.75</v>
      </c>
      <c r="R459" s="2">
        <v>-6657.4</v>
      </c>
      <c r="S459" s="2" t="s">
        <v>52</v>
      </c>
      <c r="U459" s="4">
        <v>43997</v>
      </c>
      <c r="V459" s="2">
        <v>2002.49</v>
      </c>
      <c r="W459" s="2">
        <v>-12641.58</v>
      </c>
      <c r="X459" s="2" t="s">
        <v>54</v>
      </c>
      <c r="Z459" s="12">
        <v>43985</v>
      </c>
      <c r="AA459" s="10">
        <v>22739.65</v>
      </c>
      <c r="AB459" s="10">
        <v>-790162.51</v>
      </c>
    </row>
    <row r="460" spans="1:28" ht="15.75" customHeight="1" thickBot="1" x14ac:dyDescent="0.35">
      <c r="A460" s="4">
        <v>43595</v>
      </c>
      <c r="B460" s="2">
        <v>264.73</v>
      </c>
      <c r="C460" s="2">
        <v>3991.15</v>
      </c>
      <c r="D460" s="2" t="s">
        <v>54</v>
      </c>
      <c r="F460" s="4">
        <v>43992</v>
      </c>
      <c r="G460" s="2">
        <v>9313.5</v>
      </c>
      <c r="H460" s="2">
        <v>-93414.88</v>
      </c>
      <c r="I460" s="2" t="s">
        <v>53</v>
      </c>
      <c r="K460" s="4">
        <v>43998</v>
      </c>
      <c r="L460" s="2">
        <v>3666.03</v>
      </c>
      <c r="M460" s="2">
        <v>-12051.81</v>
      </c>
      <c r="N460" s="2" t="s">
        <v>55</v>
      </c>
      <c r="P460" s="4">
        <v>43996</v>
      </c>
      <c r="Q460" s="2">
        <v>56.07</v>
      </c>
      <c r="R460" s="2">
        <v>-1207.67</v>
      </c>
      <c r="S460" s="2" t="s">
        <v>52</v>
      </c>
      <c r="U460" s="4">
        <v>43998</v>
      </c>
      <c r="V460" s="2">
        <v>2174.79</v>
      </c>
      <c r="W460" s="2">
        <v>118341.38</v>
      </c>
      <c r="X460" s="2" t="s">
        <v>54</v>
      </c>
      <c r="Z460" s="12">
        <v>43986</v>
      </c>
      <c r="AA460" s="10">
        <v>24770.06</v>
      </c>
      <c r="AB460" s="10">
        <v>-735706.56</v>
      </c>
    </row>
    <row r="461" spans="1:28" ht="15.75" hidden="1" customHeight="1" x14ac:dyDescent="0.3">
      <c r="A461" s="4">
        <v>43595</v>
      </c>
      <c r="B461" s="2">
        <v>497.68</v>
      </c>
      <c r="C461" s="2">
        <v>2479.65</v>
      </c>
      <c r="D461" s="2" t="s">
        <v>52</v>
      </c>
      <c r="F461" s="4">
        <v>43993</v>
      </c>
      <c r="G461" s="2">
        <v>9920.51</v>
      </c>
      <c r="H461" s="2">
        <v>43496.01</v>
      </c>
      <c r="I461" s="2" t="s">
        <v>53</v>
      </c>
      <c r="K461" s="4">
        <v>43999</v>
      </c>
      <c r="L461" s="2">
        <v>3176.26</v>
      </c>
      <c r="M461" s="2">
        <v>14126.71</v>
      </c>
      <c r="N461" s="2" t="s">
        <v>55</v>
      </c>
      <c r="P461" s="4">
        <v>43997</v>
      </c>
      <c r="Q461" s="2">
        <v>904.69</v>
      </c>
      <c r="R461" s="2">
        <v>-2059.2399999999998</v>
      </c>
      <c r="S461" s="2" t="s">
        <v>52</v>
      </c>
      <c r="U461" s="4">
        <v>43999</v>
      </c>
      <c r="V461" s="2">
        <v>1976.78</v>
      </c>
      <c r="W461" s="2">
        <v>56492.11</v>
      </c>
      <c r="X461" s="2" t="s">
        <v>54</v>
      </c>
      <c r="Z461" s="12">
        <v>43987</v>
      </c>
      <c r="AA461" s="10">
        <v>20522.05</v>
      </c>
      <c r="AB461" s="10">
        <v>-877157.93</v>
      </c>
    </row>
    <row r="462" spans="1:28" ht="15.75" hidden="1" customHeight="1" x14ac:dyDescent="0.3">
      <c r="A462" s="4">
        <v>43595</v>
      </c>
      <c r="B462" s="2">
        <v>932.41</v>
      </c>
      <c r="C462" s="2">
        <v>5965.26</v>
      </c>
      <c r="D462" s="2" t="s">
        <v>55</v>
      </c>
      <c r="F462" s="4">
        <v>43994</v>
      </c>
      <c r="G462" s="2">
        <v>8829.06</v>
      </c>
      <c r="H462" s="2">
        <v>-103766.5</v>
      </c>
      <c r="I462" s="2" t="s">
        <v>53</v>
      </c>
      <c r="K462" s="4">
        <v>44000</v>
      </c>
      <c r="L462" s="2">
        <v>3930.61</v>
      </c>
      <c r="M462" s="2">
        <v>-27025.02</v>
      </c>
      <c r="N462" s="2" t="s">
        <v>55</v>
      </c>
      <c r="P462" s="4">
        <v>43998</v>
      </c>
      <c r="Q462" s="2">
        <v>918.13</v>
      </c>
      <c r="R462" s="2">
        <v>6491.74</v>
      </c>
      <c r="S462" s="2" t="s">
        <v>52</v>
      </c>
      <c r="U462" s="4">
        <v>44000</v>
      </c>
      <c r="V462" s="2">
        <v>1814.56</v>
      </c>
      <c r="W462" s="2">
        <v>25647.18</v>
      </c>
      <c r="X462" s="2" t="s">
        <v>54</v>
      </c>
      <c r="Z462" s="12">
        <v>43989</v>
      </c>
      <c r="AA462" s="10">
        <v>892.6</v>
      </c>
      <c r="AB462" s="10">
        <v>-71523.37</v>
      </c>
    </row>
    <row r="463" spans="1:28" ht="15.75" hidden="1" customHeight="1" x14ac:dyDescent="0.3">
      <c r="A463" s="4">
        <v>43595</v>
      </c>
      <c r="B463" s="2">
        <v>1729.25</v>
      </c>
      <c r="C463" s="2">
        <v>7694.46</v>
      </c>
      <c r="D463" s="2" t="s">
        <v>53</v>
      </c>
      <c r="F463" s="4">
        <v>43996</v>
      </c>
      <c r="G463" s="2">
        <v>237.39</v>
      </c>
      <c r="H463" s="2">
        <v>-3141.05</v>
      </c>
      <c r="I463" s="2" t="s">
        <v>53</v>
      </c>
      <c r="K463" s="4">
        <v>44001</v>
      </c>
      <c r="L463" s="2">
        <v>3383.96</v>
      </c>
      <c r="M463" s="2">
        <v>-71430.22</v>
      </c>
      <c r="N463" s="2" t="s">
        <v>55</v>
      </c>
      <c r="P463" s="4">
        <v>43999</v>
      </c>
      <c r="Q463" s="2">
        <v>802.62</v>
      </c>
      <c r="R463" s="2">
        <v>-18356.86</v>
      </c>
      <c r="S463" s="2" t="s">
        <v>52</v>
      </c>
      <c r="U463" s="4">
        <v>44001</v>
      </c>
      <c r="V463" s="2">
        <v>1535.81</v>
      </c>
      <c r="W463" s="2">
        <v>-65842.23</v>
      </c>
      <c r="X463" s="2" t="s">
        <v>54</v>
      </c>
      <c r="Z463" s="12">
        <v>43990</v>
      </c>
      <c r="AA463" s="10">
        <v>20756.41</v>
      </c>
      <c r="AB463" s="10">
        <v>74088.429999999993</v>
      </c>
    </row>
    <row r="464" spans="1:28" ht="15.75" hidden="1" customHeight="1" x14ac:dyDescent="0.3">
      <c r="A464" s="4">
        <v>43597</v>
      </c>
      <c r="B464" s="2">
        <v>32.85</v>
      </c>
      <c r="C464" s="2">
        <v>-1156.02</v>
      </c>
      <c r="D464" s="2" t="s">
        <v>53</v>
      </c>
      <c r="F464" s="4">
        <v>43997</v>
      </c>
      <c r="G464" s="2">
        <v>8746.7199999999993</v>
      </c>
      <c r="H464" s="2">
        <v>-270159.19</v>
      </c>
      <c r="I464" s="2" t="s">
        <v>53</v>
      </c>
      <c r="K464" s="4">
        <v>44003</v>
      </c>
      <c r="L464" s="2">
        <v>88.1</v>
      </c>
      <c r="M464" s="2">
        <v>-10546.06</v>
      </c>
      <c r="N464" s="2" t="s">
        <v>55</v>
      </c>
      <c r="P464" s="4">
        <v>44000</v>
      </c>
      <c r="Q464" s="2">
        <v>1221.5899999999999</v>
      </c>
      <c r="R464" s="2">
        <v>1993.41</v>
      </c>
      <c r="S464" s="2" t="s">
        <v>52</v>
      </c>
      <c r="U464" s="4">
        <v>44003</v>
      </c>
      <c r="V464" s="2">
        <v>222.14</v>
      </c>
      <c r="W464" s="2">
        <v>-320289.95</v>
      </c>
      <c r="X464" s="2" t="s">
        <v>54</v>
      </c>
      <c r="Z464" s="12">
        <v>43991</v>
      </c>
      <c r="AA464" s="10">
        <v>22640.69</v>
      </c>
      <c r="AB464" s="10">
        <v>-595205.26</v>
      </c>
    </row>
    <row r="465" spans="1:28" ht="15.75" hidden="1" customHeight="1" x14ac:dyDescent="0.3">
      <c r="A465" s="4">
        <v>43597</v>
      </c>
      <c r="B465" s="2">
        <v>34.020000000000003</v>
      </c>
      <c r="C465" s="2">
        <v>168.23</v>
      </c>
      <c r="D465" s="2" t="s">
        <v>52</v>
      </c>
      <c r="F465" s="4">
        <v>43998</v>
      </c>
      <c r="G465" s="2">
        <v>8518.32</v>
      </c>
      <c r="H465" s="2">
        <v>-41745.22</v>
      </c>
      <c r="I465" s="2" t="s">
        <v>53</v>
      </c>
      <c r="K465" s="4">
        <v>44004</v>
      </c>
      <c r="L465" s="2">
        <v>3855.26</v>
      </c>
      <c r="M465" s="2">
        <v>-53890.2</v>
      </c>
      <c r="N465" s="2" t="s">
        <v>55</v>
      </c>
      <c r="P465" s="4">
        <v>44001</v>
      </c>
      <c r="Q465" s="2">
        <v>743.43</v>
      </c>
      <c r="R465" s="2">
        <v>4769.12</v>
      </c>
      <c r="S465" s="2" t="s">
        <v>52</v>
      </c>
      <c r="U465" s="4">
        <v>44004</v>
      </c>
      <c r="V465" s="2">
        <v>2403.61</v>
      </c>
      <c r="W465" s="2">
        <v>-139739.22</v>
      </c>
      <c r="X465" s="2" t="s">
        <v>54</v>
      </c>
      <c r="Z465" s="12">
        <v>43992</v>
      </c>
      <c r="AA465" s="10">
        <v>24533.37</v>
      </c>
      <c r="AB465" s="10">
        <v>-593658.38</v>
      </c>
    </row>
    <row r="466" spans="1:28" ht="15.75" customHeight="1" thickBot="1" x14ac:dyDescent="0.35">
      <c r="A466" s="4">
        <v>43597</v>
      </c>
      <c r="B466" s="2">
        <v>9.83</v>
      </c>
      <c r="C466" s="2">
        <v>602.26</v>
      </c>
      <c r="D466" s="2" t="s">
        <v>54</v>
      </c>
      <c r="F466" s="4">
        <v>43999</v>
      </c>
      <c r="G466" s="2">
        <v>8622.59</v>
      </c>
      <c r="H466" s="2">
        <v>59679.65</v>
      </c>
      <c r="I466" s="2" t="s">
        <v>53</v>
      </c>
      <c r="K466" s="4">
        <v>44005</v>
      </c>
      <c r="L466" s="2">
        <v>3977.99</v>
      </c>
      <c r="M466" s="2">
        <v>-10734.07</v>
      </c>
      <c r="N466" s="2" t="s">
        <v>55</v>
      </c>
      <c r="P466" s="4">
        <v>44003</v>
      </c>
      <c r="Q466" s="2">
        <v>33.68</v>
      </c>
      <c r="R466" s="2">
        <v>-5663.76</v>
      </c>
      <c r="S466" s="2" t="s">
        <v>52</v>
      </c>
      <c r="U466" s="4">
        <v>44005</v>
      </c>
      <c r="V466" s="2">
        <v>1920.44</v>
      </c>
      <c r="W466" s="2">
        <v>-275993.87</v>
      </c>
      <c r="X466" s="2" t="s">
        <v>54</v>
      </c>
      <c r="Z466" s="12">
        <v>43993</v>
      </c>
      <c r="AA466" s="10">
        <v>23976.95</v>
      </c>
      <c r="AB466" s="10">
        <v>-300183.59000000003</v>
      </c>
    </row>
    <row r="467" spans="1:28" ht="15.75" hidden="1" customHeight="1" x14ac:dyDescent="0.3">
      <c r="A467" s="4">
        <v>43597</v>
      </c>
      <c r="B467" s="2">
        <v>17.600000000000001</v>
      </c>
      <c r="C467" s="2">
        <v>-1333.26</v>
      </c>
      <c r="D467" s="2" t="s">
        <v>55</v>
      </c>
      <c r="F467" s="4">
        <v>44000</v>
      </c>
      <c r="G467" s="2">
        <v>7374.7</v>
      </c>
      <c r="H467" s="2">
        <v>8741.27</v>
      </c>
      <c r="I467" s="2" t="s">
        <v>53</v>
      </c>
      <c r="K467" s="4">
        <v>44006</v>
      </c>
      <c r="L467" s="2">
        <v>5241.59</v>
      </c>
      <c r="M467" s="2">
        <v>39496.589999999997</v>
      </c>
      <c r="N467" s="2" t="s">
        <v>55</v>
      </c>
      <c r="P467" s="4">
        <v>44004</v>
      </c>
      <c r="Q467" s="2">
        <v>473.07</v>
      </c>
      <c r="R467" s="2">
        <v>-1083.8699999999999</v>
      </c>
      <c r="S467" s="2" t="s">
        <v>52</v>
      </c>
      <c r="U467" s="4">
        <v>44006</v>
      </c>
      <c r="V467" s="2">
        <v>2668.97</v>
      </c>
      <c r="W467" s="2">
        <v>-262286.59999999998</v>
      </c>
      <c r="X467" s="2" t="s">
        <v>54</v>
      </c>
      <c r="Z467" s="12">
        <v>43994</v>
      </c>
      <c r="AA467" s="10">
        <v>21932.48</v>
      </c>
      <c r="AB467" s="10">
        <v>-59295.26</v>
      </c>
    </row>
    <row r="468" spans="1:28" ht="15.75" hidden="1" customHeight="1" x14ac:dyDescent="0.3">
      <c r="A468" s="4">
        <v>43598</v>
      </c>
      <c r="B468" s="2">
        <v>1265.3599999999999</v>
      </c>
      <c r="C468" s="2">
        <v>-17403.91</v>
      </c>
      <c r="D468" s="2" t="s">
        <v>55</v>
      </c>
      <c r="F468" s="4">
        <v>44001</v>
      </c>
      <c r="G468" s="2">
        <v>7140.67</v>
      </c>
      <c r="H468" s="2">
        <v>28087</v>
      </c>
      <c r="I468" s="2" t="s">
        <v>53</v>
      </c>
      <c r="K468" s="4">
        <v>44007</v>
      </c>
      <c r="L468" s="2">
        <v>4830.72</v>
      </c>
      <c r="M468" s="2">
        <v>56547.81</v>
      </c>
      <c r="N468" s="2" t="s">
        <v>55</v>
      </c>
      <c r="P468" s="4">
        <v>44005</v>
      </c>
      <c r="Q468" s="2">
        <v>1465.61</v>
      </c>
      <c r="R468" s="2">
        <v>-17735.650000000001</v>
      </c>
      <c r="S468" s="2" t="s">
        <v>52</v>
      </c>
      <c r="U468" s="4">
        <v>44007</v>
      </c>
      <c r="V468" s="2">
        <v>1622.23</v>
      </c>
      <c r="W468" s="2">
        <v>37363.49</v>
      </c>
      <c r="X468" s="2" t="s">
        <v>54</v>
      </c>
      <c r="Z468" s="12">
        <v>43996</v>
      </c>
      <c r="AA468" s="10">
        <v>947.44</v>
      </c>
      <c r="AB468" s="10">
        <v>15116.91</v>
      </c>
    </row>
    <row r="469" spans="1:28" ht="15.75" hidden="1" customHeight="1" x14ac:dyDescent="0.3">
      <c r="A469" s="4">
        <v>43598</v>
      </c>
      <c r="B469" s="2">
        <v>2082.16</v>
      </c>
      <c r="C469" s="2">
        <v>21385.32</v>
      </c>
      <c r="D469" s="2" t="s">
        <v>53</v>
      </c>
      <c r="F469" s="4">
        <v>44002</v>
      </c>
      <c r="G469" s="2">
        <v>0.05</v>
      </c>
      <c r="H469" s="2">
        <v>-8.4</v>
      </c>
      <c r="I469" s="2" t="s">
        <v>53</v>
      </c>
      <c r="K469" s="4">
        <v>44008</v>
      </c>
      <c r="L469" s="2">
        <v>4326.2700000000004</v>
      </c>
      <c r="M469" s="2">
        <v>-110054.41</v>
      </c>
      <c r="N469" s="2" t="s">
        <v>55</v>
      </c>
      <c r="P469" s="4">
        <v>44006</v>
      </c>
      <c r="Q469" s="2">
        <v>819.61</v>
      </c>
      <c r="R469" s="2">
        <v>-3175.68</v>
      </c>
      <c r="S469" s="2" t="s">
        <v>52</v>
      </c>
      <c r="U469" s="4">
        <v>44008</v>
      </c>
      <c r="V469" s="2">
        <v>2155.31</v>
      </c>
      <c r="W469" s="2">
        <v>-34313.49</v>
      </c>
      <c r="X469" s="2" t="s">
        <v>54</v>
      </c>
      <c r="Z469" s="12">
        <v>43997</v>
      </c>
      <c r="AA469" s="10">
        <v>23419.55</v>
      </c>
      <c r="AB469" s="10">
        <v>-518695.77</v>
      </c>
    </row>
    <row r="470" spans="1:28" ht="15.75" hidden="1" customHeight="1" x14ac:dyDescent="0.3">
      <c r="A470" s="4">
        <v>43598</v>
      </c>
      <c r="B470" s="2">
        <v>523.55999999999995</v>
      </c>
      <c r="C470" s="2">
        <v>-28269.39</v>
      </c>
      <c r="D470" s="2" t="s">
        <v>52</v>
      </c>
      <c r="F470" s="4">
        <v>44003</v>
      </c>
      <c r="G470" s="2">
        <v>236.16</v>
      </c>
      <c r="H470" s="2">
        <v>-10211.66</v>
      </c>
      <c r="I470" s="2" t="s">
        <v>53</v>
      </c>
      <c r="K470" s="4">
        <v>44010</v>
      </c>
      <c r="L470" s="2">
        <v>111.35</v>
      </c>
      <c r="M470" s="2">
        <v>-15704.17</v>
      </c>
      <c r="N470" s="2" t="s">
        <v>55</v>
      </c>
      <c r="P470" s="4">
        <v>44007</v>
      </c>
      <c r="Q470" s="2">
        <v>1254.27</v>
      </c>
      <c r="R470" s="2">
        <v>-30191.759999999998</v>
      </c>
      <c r="S470" s="2" t="s">
        <v>52</v>
      </c>
      <c r="U470" s="4">
        <v>44010</v>
      </c>
      <c r="V470" s="2">
        <v>126.23</v>
      </c>
      <c r="W470" s="2">
        <v>-58080.29</v>
      </c>
      <c r="X470" s="2" t="s">
        <v>54</v>
      </c>
      <c r="Z470" s="12">
        <v>43998</v>
      </c>
      <c r="AA470" s="10">
        <v>22219.67</v>
      </c>
      <c r="AB470" s="10">
        <v>104726.04</v>
      </c>
    </row>
    <row r="471" spans="1:28" ht="15.75" customHeight="1" thickBot="1" x14ac:dyDescent="0.35">
      <c r="A471" s="4">
        <v>43598</v>
      </c>
      <c r="B471" s="2">
        <v>487.67</v>
      </c>
      <c r="C471" s="2">
        <v>-28286.73</v>
      </c>
      <c r="D471" s="2" t="s">
        <v>54</v>
      </c>
      <c r="F471" s="4">
        <v>44004</v>
      </c>
      <c r="G471" s="2">
        <v>7036.07</v>
      </c>
      <c r="H471" s="2">
        <v>-134455.72</v>
      </c>
      <c r="I471" s="2" t="s">
        <v>53</v>
      </c>
      <c r="K471" s="4">
        <v>44011</v>
      </c>
      <c r="L471" s="2">
        <v>5681.03</v>
      </c>
      <c r="M471" s="2">
        <v>-251675.77</v>
      </c>
      <c r="N471" s="2" t="s">
        <v>55</v>
      </c>
      <c r="P471" s="4">
        <v>44008</v>
      </c>
      <c r="Q471" s="2">
        <v>1063.28</v>
      </c>
      <c r="R471" s="2">
        <v>9037.7999999999993</v>
      </c>
      <c r="S471" s="2" t="s">
        <v>52</v>
      </c>
      <c r="U471" s="4">
        <v>44011</v>
      </c>
      <c r="V471" s="2">
        <v>1546.92</v>
      </c>
      <c r="W471" s="2">
        <v>64365.52</v>
      </c>
      <c r="X471" s="2" t="s">
        <v>54</v>
      </c>
      <c r="Z471" s="12">
        <v>43999</v>
      </c>
      <c r="AA471" s="10">
        <v>22517.439999999999</v>
      </c>
      <c r="AB471" s="10">
        <v>205820.6</v>
      </c>
    </row>
    <row r="472" spans="1:28" ht="15.75" hidden="1" customHeight="1" x14ac:dyDescent="0.3">
      <c r="A472" s="4">
        <v>43599</v>
      </c>
      <c r="B472" s="2">
        <v>355.4</v>
      </c>
      <c r="C472" s="2">
        <v>5544.94</v>
      </c>
      <c r="D472" s="2" t="s">
        <v>52</v>
      </c>
      <c r="F472" s="4">
        <v>44005</v>
      </c>
      <c r="G472" s="2">
        <v>8308.08</v>
      </c>
      <c r="H472" s="2">
        <v>-90968.52</v>
      </c>
      <c r="I472" s="2" t="s">
        <v>53</v>
      </c>
      <c r="K472" s="4">
        <v>44012</v>
      </c>
      <c r="L472" s="2">
        <v>5486.84</v>
      </c>
      <c r="M472" s="2">
        <v>-47340.78</v>
      </c>
      <c r="N472" s="2" t="s">
        <v>55</v>
      </c>
      <c r="P472" s="4">
        <v>44010</v>
      </c>
      <c r="Q472" s="2">
        <v>37.22</v>
      </c>
      <c r="R472" s="2">
        <v>-405.95</v>
      </c>
      <c r="S472" s="2" t="s">
        <v>52</v>
      </c>
      <c r="U472" s="4">
        <v>44012</v>
      </c>
      <c r="V472" s="2">
        <v>2648.65</v>
      </c>
      <c r="W472" s="2">
        <v>-108270.72</v>
      </c>
      <c r="X472" s="2" t="s">
        <v>54</v>
      </c>
      <c r="Z472" s="12">
        <v>44000</v>
      </c>
      <c r="AA472" s="10">
        <v>22238.799999999999</v>
      </c>
      <c r="AB472" s="10">
        <v>-98208.6</v>
      </c>
    </row>
    <row r="473" spans="1:28" ht="15.75" hidden="1" customHeight="1" x14ac:dyDescent="0.3">
      <c r="A473" s="4">
        <v>43599</v>
      </c>
      <c r="B473" s="2">
        <v>1176.0999999999999</v>
      </c>
      <c r="C473" s="2">
        <v>-813.78</v>
      </c>
      <c r="D473" s="2" t="s">
        <v>55</v>
      </c>
      <c r="F473" s="4">
        <v>44006</v>
      </c>
      <c r="G473" s="2">
        <v>7949.28</v>
      </c>
      <c r="H473" s="2">
        <v>-42362.400000000001</v>
      </c>
      <c r="I473" s="2" t="s">
        <v>53</v>
      </c>
      <c r="K473" s="4">
        <v>44013</v>
      </c>
      <c r="L473" s="2">
        <v>6055.04</v>
      </c>
      <c r="M473" s="2">
        <v>-72819.69</v>
      </c>
      <c r="N473" s="2" t="s">
        <v>55</v>
      </c>
      <c r="P473" s="4">
        <v>44011</v>
      </c>
      <c r="Q473" s="2">
        <v>1009.04</v>
      </c>
      <c r="R473" s="2">
        <v>14218.46</v>
      </c>
      <c r="S473" s="2" t="s">
        <v>52</v>
      </c>
      <c r="U473" s="4">
        <v>44013</v>
      </c>
      <c r="V473" s="2">
        <v>3206.57</v>
      </c>
      <c r="W473" s="2">
        <v>-56375.7</v>
      </c>
      <c r="X473" s="2" t="s">
        <v>54</v>
      </c>
      <c r="Z473" s="12">
        <v>44001</v>
      </c>
      <c r="AA473" s="10">
        <v>20538.02</v>
      </c>
      <c r="AB473" s="10">
        <v>-320000.03000000003</v>
      </c>
    </row>
    <row r="474" spans="1:28" ht="15.75" hidden="1" customHeight="1" x14ac:dyDescent="0.3">
      <c r="A474" s="4">
        <v>43599</v>
      </c>
      <c r="B474" s="2">
        <v>2142.46</v>
      </c>
      <c r="C474" s="2">
        <v>25343.37</v>
      </c>
      <c r="D474" s="2" t="s">
        <v>53</v>
      </c>
      <c r="F474" s="4">
        <v>44007</v>
      </c>
      <c r="G474" s="2">
        <v>7131.87</v>
      </c>
      <c r="H474" s="2">
        <v>-64137.24</v>
      </c>
      <c r="I474" s="2" t="s">
        <v>53</v>
      </c>
      <c r="K474" s="4">
        <v>44014</v>
      </c>
      <c r="L474" s="2">
        <v>5221.24</v>
      </c>
      <c r="M474" s="2">
        <v>-138572.93</v>
      </c>
      <c r="N474" s="2" t="s">
        <v>55</v>
      </c>
      <c r="P474" s="4">
        <v>44012</v>
      </c>
      <c r="Q474" s="2">
        <v>1694.19</v>
      </c>
      <c r="R474" s="2">
        <v>-12592.13</v>
      </c>
      <c r="S474" s="2" t="s">
        <v>52</v>
      </c>
      <c r="U474" s="4">
        <v>44014</v>
      </c>
      <c r="V474" s="2">
        <v>2390.4299999999998</v>
      </c>
      <c r="W474" s="2">
        <v>58486.37</v>
      </c>
      <c r="X474" s="2" t="s">
        <v>54</v>
      </c>
      <c r="Z474" s="12">
        <v>44002</v>
      </c>
      <c r="AA474" s="10">
        <v>0.05</v>
      </c>
      <c r="AB474" s="10">
        <v>-8.4</v>
      </c>
    </row>
    <row r="475" spans="1:28" ht="15.75" customHeight="1" thickBot="1" x14ac:dyDescent="0.35">
      <c r="A475" s="4">
        <v>43599</v>
      </c>
      <c r="B475" s="2">
        <v>390.68</v>
      </c>
      <c r="C475" s="2">
        <v>1890.49</v>
      </c>
      <c r="D475" s="2" t="s">
        <v>54</v>
      </c>
      <c r="F475" s="4">
        <v>44008</v>
      </c>
      <c r="G475" s="2">
        <v>6717.39</v>
      </c>
      <c r="H475" s="2">
        <v>54131.51</v>
      </c>
      <c r="I475" s="2" t="s">
        <v>53</v>
      </c>
      <c r="K475" s="4">
        <v>44015</v>
      </c>
      <c r="L475" s="2">
        <v>3349.21</v>
      </c>
      <c r="M475" s="2">
        <v>-17241.96</v>
      </c>
      <c r="N475" s="2" t="s">
        <v>55</v>
      </c>
      <c r="P475" s="4">
        <v>44013</v>
      </c>
      <c r="Q475" s="2">
        <v>1391.11</v>
      </c>
      <c r="R475" s="2">
        <v>-12911.63</v>
      </c>
      <c r="S475" s="2" t="s">
        <v>52</v>
      </c>
      <c r="U475" s="4">
        <v>44015</v>
      </c>
      <c r="V475" s="2">
        <v>708.5</v>
      </c>
      <c r="W475" s="2">
        <v>-41000.53</v>
      </c>
      <c r="X475" s="2" t="s">
        <v>54</v>
      </c>
      <c r="Z475" s="12">
        <v>44003</v>
      </c>
      <c r="AA475" s="10">
        <v>1285.73</v>
      </c>
      <c r="AB475" s="10">
        <v>-363812.29</v>
      </c>
    </row>
    <row r="476" spans="1:28" ht="15.75" hidden="1" customHeight="1" x14ac:dyDescent="0.3">
      <c r="A476" s="4">
        <v>43600</v>
      </c>
      <c r="B476" s="2">
        <v>476.15</v>
      </c>
      <c r="C476" s="2">
        <v>-474.11</v>
      </c>
      <c r="D476" s="2" t="s">
        <v>52</v>
      </c>
      <c r="F476" s="4">
        <v>44010</v>
      </c>
      <c r="G476" s="2">
        <v>125.57</v>
      </c>
      <c r="H476" s="2">
        <v>-1835.08</v>
      </c>
      <c r="I476" s="2" t="s">
        <v>53</v>
      </c>
      <c r="K476" s="4">
        <v>44017</v>
      </c>
      <c r="L476" s="2">
        <v>70.06</v>
      </c>
      <c r="M476" s="2">
        <v>-1393.91</v>
      </c>
      <c r="N476" s="2" t="s">
        <v>55</v>
      </c>
      <c r="P476" s="4">
        <v>44014</v>
      </c>
      <c r="Q476" s="2">
        <v>1166.5899999999999</v>
      </c>
      <c r="R476" s="2">
        <v>-260.33</v>
      </c>
      <c r="S476" s="2" t="s">
        <v>52</v>
      </c>
      <c r="U476" s="4">
        <v>44017</v>
      </c>
      <c r="V476" s="2">
        <v>50.72</v>
      </c>
      <c r="W476" s="2">
        <v>-1704.93</v>
      </c>
      <c r="X476" s="2" t="s">
        <v>54</v>
      </c>
      <c r="Z476" s="12">
        <v>44004</v>
      </c>
      <c r="AA476" s="10">
        <v>21543.08</v>
      </c>
      <c r="AB476" s="10">
        <v>-434063.48</v>
      </c>
    </row>
    <row r="477" spans="1:28" ht="15.75" hidden="1" customHeight="1" x14ac:dyDescent="0.3">
      <c r="A477" s="4">
        <v>43600</v>
      </c>
      <c r="B477" s="2">
        <v>1521.21</v>
      </c>
      <c r="C477" s="2">
        <v>-152464.35</v>
      </c>
      <c r="D477" s="2" t="s">
        <v>55</v>
      </c>
      <c r="F477" s="4">
        <v>44011</v>
      </c>
      <c r="G477" s="2">
        <v>7622.6</v>
      </c>
      <c r="H477" s="2">
        <v>-40540.86</v>
      </c>
      <c r="I477" s="2" t="s">
        <v>53</v>
      </c>
      <c r="K477" s="4">
        <v>44018</v>
      </c>
      <c r="L477" s="2">
        <v>4672.0200000000004</v>
      </c>
      <c r="M477" s="2">
        <v>-41677.5</v>
      </c>
      <c r="N477" s="2" t="s">
        <v>55</v>
      </c>
      <c r="P477" s="4">
        <v>44015</v>
      </c>
      <c r="Q477" s="2">
        <v>441.08</v>
      </c>
      <c r="R477" s="2">
        <v>-10373.91</v>
      </c>
      <c r="S477" s="2" t="s">
        <v>52</v>
      </c>
      <c r="U477" s="4">
        <v>44018</v>
      </c>
      <c r="V477" s="2">
        <v>2479.17</v>
      </c>
      <c r="W477" s="2">
        <v>73892.34</v>
      </c>
      <c r="X477" s="2" t="s">
        <v>54</v>
      </c>
      <c r="Z477" s="12">
        <v>44005</v>
      </c>
      <c r="AA477" s="10">
        <v>23454.29</v>
      </c>
      <c r="AB477" s="10">
        <v>-413962.74</v>
      </c>
    </row>
    <row r="478" spans="1:28" ht="15.75" hidden="1" customHeight="1" x14ac:dyDescent="0.3">
      <c r="A478" s="4">
        <v>43600</v>
      </c>
      <c r="B478" s="2">
        <v>2762.12</v>
      </c>
      <c r="C478" s="2">
        <v>15532.24</v>
      </c>
      <c r="D478" s="2" t="s">
        <v>53</v>
      </c>
      <c r="F478" s="4">
        <v>44012</v>
      </c>
      <c r="G478" s="2">
        <v>7651.67</v>
      </c>
      <c r="H478" s="2">
        <v>53913.77</v>
      </c>
      <c r="I478" s="2" t="s">
        <v>53</v>
      </c>
      <c r="K478" s="4">
        <v>44019</v>
      </c>
      <c r="L478" s="2">
        <v>6197.44</v>
      </c>
      <c r="M478" s="2">
        <v>-246984.9</v>
      </c>
      <c r="N478" s="2" t="s">
        <v>55</v>
      </c>
      <c r="P478" s="4">
        <v>44017</v>
      </c>
      <c r="Q478" s="2">
        <v>60.72</v>
      </c>
      <c r="R478" s="2">
        <v>-379.43</v>
      </c>
      <c r="S478" s="2" t="s">
        <v>52</v>
      </c>
      <c r="U478" s="4">
        <v>44019</v>
      </c>
      <c r="V478" s="2">
        <v>2602.64</v>
      </c>
      <c r="W478" s="2">
        <v>-262097.14</v>
      </c>
      <c r="X478" s="2" t="s">
        <v>54</v>
      </c>
      <c r="Z478" s="12">
        <v>44006</v>
      </c>
      <c r="AA478" s="10">
        <v>24217.85</v>
      </c>
      <c r="AB478" s="10">
        <v>-230355.18</v>
      </c>
    </row>
    <row r="479" spans="1:28" ht="15.75" customHeight="1" thickBot="1" x14ac:dyDescent="0.35">
      <c r="A479" s="4">
        <v>43600</v>
      </c>
      <c r="B479" s="2">
        <v>430.11</v>
      </c>
      <c r="C479" s="2">
        <v>9332.48</v>
      </c>
      <c r="D479" s="2" t="s">
        <v>54</v>
      </c>
      <c r="F479" s="4">
        <v>44013</v>
      </c>
      <c r="G479" s="2">
        <v>7466.98</v>
      </c>
      <c r="H479" s="2">
        <v>21374.42</v>
      </c>
      <c r="I479" s="2" t="s">
        <v>53</v>
      </c>
      <c r="K479" s="4">
        <v>44020</v>
      </c>
      <c r="L479" s="2">
        <v>5332.62</v>
      </c>
      <c r="M479" s="2">
        <v>25856.560000000001</v>
      </c>
      <c r="N479" s="2" t="s">
        <v>55</v>
      </c>
      <c r="P479" s="4">
        <v>44018</v>
      </c>
      <c r="Q479" s="2">
        <v>1142.8900000000001</v>
      </c>
      <c r="R479" s="2">
        <v>-4944.5</v>
      </c>
      <c r="S479" s="2" t="s">
        <v>52</v>
      </c>
      <c r="U479" s="4">
        <v>44020</v>
      </c>
      <c r="V479" s="2">
        <v>3195.11</v>
      </c>
      <c r="W479" s="2">
        <v>-1059592.18</v>
      </c>
      <c r="X479" s="2" t="s">
        <v>54</v>
      </c>
      <c r="Z479" s="12">
        <v>44007</v>
      </c>
      <c r="AA479" s="10">
        <v>21978.6</v>
      </c>
      <c r="AB479" s="10">
        <v>80272.539999999994</v>
      </c>
    </row>
    <row r="480" spans="1:28" ht="15.75" hidden="1" customHeight="1" x14ac:dyDescent="0.3">
      <c r="A480" s="4">
        <v>43601</v>
      </c>
      <c r="B480" s="2">
        <v>367.32</v>
      </c>
      <c r="C480" s="2">
        <v>-8195.4699999999993</v>
      </c>
      <c r="D480" s="2" t="s">
        <v>52</v>
      </c>
      <c r="F480" s="4">
        <v>44014</v>
      </c>
      <c r="G480" s="2">
        <v>7764.04</v>
      </c>
      <c r="H480" s="2">
        <v>6313.14</v>
      </c>
      <c r="I480" s="2" t="s">
        <v>53</v>
      </c>
      <c r="K480" s="4">
        <v>44021</v>
      </c>
      <c r="L480" s="2">
        <v>5650.21</v>
      </c>
      <c r="M480" s="2">
        <v>-110353.48</v>
      </c>
      <c r="N480" s="2" t="s">
        <v>55</v>
      </c>
      <c r="P480" s="4">
        <v>44019</v>
      </c>
      <c r="Q480" s="2">
        <v>1362.23</v>
      </c>
      <c r="R480" s="2">
        <v>-20398.240000000002</v>
      </c>
      <c r="S480" s="2" t="s">
        <v>52</v>
      </c>
      <c r="U480" s="4">
        <v>44021</v>
      </c>
      <c r="V480" s="2">
        <v>2728.76</v>
      </c>
      <c r="W480" s="2">
        <v>-109575.4</v>
      </c>
      <c r="X480" s="2" t="s">
        <v>54</v>
      </c>
      <c r="Z480" s="12">
        <v>44008</v>
      </c>
      <c r="AA480" s="10">
        <v>21123.85</v>
      </c>
      <c r="AB480" s="10">
        <v>-305878.15999999997</v>
      </c>
    </row>
    <row r="481" spans="1:28" ht="15.75" hidden="1" customHeight="1" x14ac:dyDescent="0.3">
      <c r="A481" s="4">
        <v>43601</v>
      </c>
      <c r="B481" s="2">
        <v>1161.8800000000001</v>
      </c>
      <c r="C481" s="2">
        <v>-55720.89</v>
      </c>
      <c r="D481" s="2" t="s">
        <v>55</v>
      </c>
      <c r="F481" s="4">
        <v>44015</v>
      </c>
      <c r="G481" s="2">
        <v>5499.42</v>
      </c>
      <c r="H481" s="2">
        <v>-19543.580000000002</v>
      </c>
      <c r="I481" s="2" t="s">
        <v>53</v>
      </c>
      <c r="K481" s="4">
        <v>44022</v>
      </c>
      <c r="L481" s="2">
        <v>4659.18</v>
      </c>
      <c r="M481" s="2">
        <v>57576.08</v>
      </c>
      <c r="N481" s="2" t="s">
        <v>55</v>
      </c>
      <c r="P481" s="4">
        <v>44020</v>
      </c>
      <c r="Q481" s="2">
        <v>826.55</v>
      </c>
      <c r="R481" s="2">
        <v>-11196.67</v>
      </c>
      <c r="S481" s="2" t="s">
        <v>52</v>
      </c>
      <c r="U481" s="4">
        <v>44022</v>
      </c>
      <c r="V481" s="2">
        <v>1867.78</v>
      </c>
      <c r="W481" s="2">
        <v>20413.189999999999</v>
      </c>
      <c r="X481" s="2" t="s">
        <v>54</v>
      </c>
      <c r="Z481" s="12">
        <v>44010</v>
      </c>
      <c r="AA481" s="10">
        <v>674.01</v>
      </c>
      <c r="AB481" s="10">
        <v>-98917.85</v>
      </c>
    </row>
    <row r="482" spans="1:28" ht="15.75" hidden="1" customHeight="1" x14ac:dyDescent="0.3">
      <c r="A482" s="4">
        <v>43601</v>
      </c>
      <c r="B482" s="2">
        <v>2034.19</v>
      </c>
      <c r="C482" s="2">
        <v>-2278.5</v>
      </c>
      <c r="D482" s="2" t="s">
        <v>53</v>
      </c>
      <c r="F482" s="4">
        <v>44017</v>
      </c>
      <c r="G482" s="2">
        <v>67.94</v>
      </c>
      <c r="H482" s="2">
        <v>-723.73</v>
      </c>
      <c r="I482" s="2" t="s">
        <v>53</v>
      </c>
      <c r="K482" s="4">
        <v>44024</v>
      </c>
      <c r="L482" s="2">
        <v>123.67</v>
      </c>
      <c r="M482" s="2">
        <v>-47278.28</v>
      </c>
      <c r="N482" s="2" t="s">
        <v>55</v>
      </c>
      <c r="P482" s="4">
        <v>44021</v>
      </c>
      <c r="Q482" s="2">
        <v>933.01</v>
      </c>
      <c r="R482" s="2">
        <v>-6289.01</v>
      </c>
      <c r="S482" s="2" t="s">
        <v>52</v>
      </c>
      <c r="U482" s="4">
        <v>44024</v>
      </c>
      <c r="V482" s="2">
        <v>36.43</v>
      </c>
      <c r="W482" s="2">
        <v>-10750.12</v>
      </c>
      <c r="X482" s="2" t="s">
        <v>54</v>
      </c>
      <c r="Z482" s="12">
        <v>44011</v>
      </c>
      <c r="AA482" s="10">
        <v>24600.61</v>
      </c>
      <c r="AB482" s="10">
        <v>-531396.25</v>
      </c>
    </row>
    <row r="483" spans="1:28" ht="15.75" customHeight="1" thickBot="1" x14ac:dyDescent="0.35">
      <c r="A483" s="4">
        <v>43601</v>
      </c>
      <c r="B483" s="2">
        <v>451.2</v>
      </c>
      <c r="C483" s="2">
        <v>-67689.59</v>
      </c>
      <c r="D483" s="2" t="s">
        <v>54</v>
      </c>
      <c r="F483" s="4">
        <v>44018</v>
      </c>
      <c r="G483" s="2">
        <v>10678.02</v>
      </c>
      <c r="H483" s="2">
        <v>-268422.13</v>
      </c>
      <c r="I483" s="2" t="s">
        <v>53</v>
      </c>
      <c r="K483" s="4">
        <v>44025</v>
      </c>
      <c r="L483" s="2">
        <v>5625.99</v>
      </c>
      <c r="M483" s="2">
        <v>43191.85</v>
      </c>
      <c r="N483" s="2" t="s">
        <v>55</v>
      </c>
      <c r="P483" s="4">
        <v>44022</v>
      </c>
      <c r="Q483" s="2">
        <v>1488.59</v>
      </c>
      <c r="R483" s="2">
        <v>-8612.2800000000007</v>
      </c>
      <c r="S483" s="2" t="s">
        <v>52</v>
      </c>
      <c r="U483" s="4">
        <v>44025</v>
      </c>
      <c r="V483" s="2">
        <v>2141.73</v>
      </c>
      <c r="W483" s="2">
        <v>80948.06</v>
      </c>
      <c r="X483" s="2" t="s">
        <v>54</v>
      </c>
      <c r="Z483" s="12">
        <v>44012</v>
      </c>
      <c r="AA483" s="10">
        <v>26841.27</v>
      </c>
      <c r="AB483" s="10">
        <v>-92112.04</v>
      </c>
    </row>
    <row r="484" spans="1:28" ht="15.75" hidden="1" customHeight="1" x14ac:dyDescent="0.3">
      <c r="A484" s="4">
        <v>43602</v>
      </c>
      <c r="B484" s="2">
        <v>2011.39</v>
      </c>
      <c r="C484" s="2">
        <v>-14113.97</v>
      </c>
      <c r="D484" s="2" t="s">
        <v>53</v>
      </c>
      <c r="F484" s="4">
        <v>44019</v>
      </c>
      <c r="G484" s="2">
        <v>9342.51</v>
      </c>
      <c r="H484" s="2">
        <v>38238.81</v>
      </c>
      <c r="I484" s="2" t="s">
        <v>53</v>
      </c>
      <c r="K484" s="4">
        <v>44026</v>
      </c>
      <c r="L484" s="2">
        <v>5573.81</v>
      </c>
      <c r="M484" s="2">
        <v>-78527.94</v>
      </c>
      <c r="N484" s="2" t="s">
        <v>55</v>
      </c>
      <c r="P484" s="4">
        <v>44024</v>
      </c>
      <c r="Q484" s="2">
        <v>47.71</v>
      </c>
      <c r="R484" s="2">
        <v>-469.35</v>
      </c>
      <c r="S484" s="2" t="s">
        <v>52</v>
      </c>
      <c r="U484" s="4">
        <v>44026</v>
      </c>
      <c r="V484" s="2">
        <v>2165.65</v>
      </c>
      <c r="W484" s="2">
        <v>64317.53</v>
      </c>
      <c r="X484" s="2" t="s">
        <v>54</v>
      </c>
      <c r="Z484" s="12">
        <v>44013</v>
      </c>
      <c r="AA484" s="10">
        <v>26692.74</v>
      </c>
      <c r="AB484" s="10">
        <v>-9817.99</v>
      </c>
    </row>
    <row r="485" spans="1:28" ht="15.75" customHeight="1" thickBot="1" x14ac:dyDescent="0.35">
      <c r="A485" s="4">
        <v>43602</v>
      </c>
      <c r="B485" s="2">
        <v>425.36</v>
      </c>
      <c r="C485" s="2">
        <v>-29244.41</v>
      </c>
      <c r="D485" s="2" t="s">
        <v>54</v>
      </c>
      <c r="F485" s="4">
        <v>44020</v>
      </c>
      <c r="G485" s="2">
        <v>8159.73</v>
      </c>
      <c r="H485" s="2">
        <v>13122.39</v>
      </c>
      <c r="I485" s="2" t="s">
        <v>53</v>
      </c>
      <c r="K485" s="4">
        <v>44027</v>
      </c>
      <c r="L485" s="2">
        <v>5363.9</v>
      </c>
      <c r="M485" s="2">
        <v>33131.31</v>
      </c>
      <c r="N485" s="2" t="s">
        <v>55</v>
      </c>
      <c r="P485" s="4">
        <v>44025</v>
      </c>
      <c r="Q485" s="2">
        <v>1008</v>
      </c>
      <c r="R485" s="2">
        <v>3561.98</v>
      </c>
      <c r="S485" s="2" t="s">
        <v>52</v>
      </c>
      <c r="U485" s="4">
        <v>44027</v>
      </c>
      <c r="V485" s="2">
        <v>2160.31</v>
      </c>
      <c r="W485" s="2">
        <v>47375.55</v>
      </c>
      <c r="X485" s="2" t="s">
        <v>54</v>
      </c>
      <c r="Z485" s="12">
        <v>44014</v>
      </c>
      <c r="AA485" s="10">
        <v>24291.66</v>
      </c>
      <c r="AB485" s="10">
        <v>-121451.58</v>
      </c>
    </row>
    <row r="486" spans="1:28" ht="15.75" hidden="1" customHeight="1" x14ac:dyDescent="0.3">
      <c r="A486" s="4">
        <v>43602</v>
      </c>
      <c r="B486" s="2">
        <v>512.15</v>
      </c>
      <c r="C486" s="2">
        <v>-15994.02</v>
      </c>
      <c r="D486" s="2" t="s">
        <v>52</v>
      </c>
      <c r="F486" s="4">
        <v>44021</v>
      </c>
      <c r="G486" s="2">
        <v>10381.33</v>
      </c>
      <c r="H486" s="2">
        <v>-52119.71</v>
      </c>
      <c r="I486" s="2" t="s">
        <v>53</v>
      </c>
      <c r="K486" s="4">
        <v>44028</v>
      </c>
      <c r="L486" s="2">
        <v>6856.69</v>
      </c>
      <c r="M486" s="2">
        <v>-114501.41</v>
      </c>
      <c r="N486" s="2" t="s">
        <v>55</v>
      </c>
      <c r="P486" s="4">
        <v>44026</v>
      </c>
      <c r="Q486" s="2">
        <v>649.9</v>
      </c>
      <c r="R486" s="2">
        <v>-5784.91</v>
      </c>
      <c r="S486" s="2" t="s">
        <v>52</v>
      </c>
      <c r="U486" s="4">
        <v>44028</v>
      </c>
      <c r="V486" s="2">
        <v>2289.0500000000002</v>
      </c>
      <c r="W486" s="2">
        <v>20479.97</v>
      </c>
      <c r="X486" s="2" t="s">
        <v>54</v>
      </c>
      <c r="Z486" s="12">
        <v>44015</v>
      </c>
      <c r="AA486" s="10">
        <v>15788.61</v>
      </c>
      <c r="AB486" s="10">
        <v>-227711.38</v>
      </c>
    </row>
    <row r="487" spans="1:28" ht="15.75" hidden="1" customHeight="1" x14ac:dyDescent="0.3">
      <c r="A487" s="4">
        <v>43602</v>
      </c>
      <c r="B487" s="2">
        <v>1479.76</v>
      </c>
      <c r="C487" s="2">
        <v>-239470.92</v>
      </c>
      <c r="D487" s="2" t="s">
        <v>55</v>
      </c>
      <c r="F487" s="4">
        <v>44022</v>
      </c>
      <c r="G487" s="2">
        <v>8271.27</v>
      </c>
      <c r="H487" s="2">
        <v>-6590.06</v>
      </c>
      <c r="I487" s="2" t="s">
        <v>53</v>
      </c>
      <c r="K487" s="4">
        <v>44029</v>
      </c>
      <c r="L487" s="2">
        <v>3945.36</v>
      </c>
      <c r="M487" s="2">
        <v>29057.93</v>
      </c>
      <c r="N487" s="2" t="s">
        <v>55</v>
      </c>
      <c r="P487" s="4">
        <v>44027</v>
      </c>
      <c r="Q487" s="2">
        <v>831.23</v>
      </c>
      <c r="R487" s="2">
        <v>1190.81</v>
      </c>
      <c r="S487" s="2" t="s">
        <v>52</v>
      </c>
      <c r="U487" s="4">
        <v>44029</v>
      </c>
      <c r="V487" s="2">
        <v>2167.17</v>
      </c>
      <c r="W487" s="2">
        <v>66686.14</v>
      </c>
      <c r="X487" s="2" t="s">
        <v>54</v>
      </c>
      <c r="Z487" s="12">
        <v>44017</v>
      </c>
      <c r="AA487" s="10">
        <v>542.33000000000004</v>
      </c>
      <c r="AB487" s="10">
        <v>-12973.33</v>
      </c>
    </row>
    <row r="488" spans="1:28" ht="15.75" customHeight="1" thickBot="1" x14ac:dyDescent="0.35">
      <c r="A488" s="4">
        <v>43604</v>
      </c>
      <c r="B488" s="2">
        <v>8.0500000000000007</v>
      </c>
      <c r="C488" s="2">
        <v>176.9</v>
      </c>
      <c r="D488" s="2" t="s">
        <v>54</v>
      </c>
      <c r="F488" s="4">
        <v>44024</v>
      </c>
      <c r="G488" s="2">
        <v>208.63</v>
      </c>
      <c r="H488" s="2">
        <v>272.36</v>
      </c>
      <c r="I488" s="2" t="s">
        <v>53</v>
      </c>
      <c r="K488" s="4">
        <v>44031</v>
      </c>
      <c r="L488" s="2">
        <v>96.59</v>
      </c>
      <c r="M488" s="2">
        <v>-6833.33</v>
      </c>
      <c r="N488" s="2" t="s">
        <v>55</v>
      </c>
      <c r="P488" s="4">
        <v>44028</v>
      </c>
      <c r="Q488" s="2">
        <v>778.21</v>
      </c>
      <c r="R488" s="2">
        <v>2.92</v>
      </c>
      <c r="S488" s="2" t="s">
        <v>52</v>
      </c>
      <c r="U488" s="4">
        <v>44031</v>
      </c>
      <c r="V488" s="2">
        <v>63.47</v>
      </c>
      <c r="W488" s="2">
        <v>999.13</v>
      </c>
      <c r="X488" s="2" t="s">
        <v>54</v>
      </c>
      <c r="Z488" s="12">
        <v>44018</v>
      </c>
      <c r="AA488" s="10">
        <v>27314.78</v>
      </c>
      <c r="AB488" s="10">
        <v>-465579.18</v>
      </c>
    </row>
    <row r="489" spans="1:28" ht="15.75" hidden="1" customHeight="1" x14ac:dyDescent="0.3">
      <c r="A489" s="4">
        <v>43604</v>
      </c>
      <c r="B489" s="2">
        <v>39.74</v>
      </c>
      <c r="C489" s="2">
        <v>555.12</v>
      </c>
      <c r="D489" s="2" t="s">
        <v>55</v>
      </c>
      <c r="F489" s="4">
        <v>44025</v>
      </c>
      <c r="G489" s="2">
        <v>11490.63</v>
      </c>
      <c r="H489" s="2">
        <v>9419.3700000000008</v>
      </c>
      <c r="I489" s="2" t="s">
        <v>53</v>
      </c>
      <c r="K489" s="4">
        <v>44032</v>
      </c>
      <c r="L489" s="2">
        <v>5630.43</v>
      </c>
      <c r="M489" s="2">
        <v>-139459.68</v>
      </c>
      <c r="N489" s="2" t="s">
        <v>55</v>
      </c>
      <c r="P489" s="4">
        <v>44029</v>
      </c>
      <c r="Q489" s="2">
        <v>627.46</v>
      </c>
      <c r="R489" s="2">
        <v>4762.33</v>
      </c>
      <c r="S489" s="2" t="s">
        <v>52</v>
      </c>
      <c r="U489" s="4">
        <v>44032</v>
      </c>
      <c r="V489" s="2">
        <v>2222.77</v>
      </c>
      <c r="W489" s="2">
        <v>-185634.68</v>
      </c>
      <c r="X489" s="2" t="s">
        <v>54</v>
      </c>
      <c r="Z489" s="12">
        <v>44019</v>
      </c>
      <c r="AA489" s="10">
        <v>29350.9</v>
      </c>
      <c r="AB489" s="10">
        <v>-650554.01</v>
      </c>
    </row>
    <row r="490" spans="1:28" ht="15.75" hidden="1" customHeight="1" x14ac:dyDescent="0.3">
      <c r="A490" s="4">
        <v>43604</v>
      </c>
      <c r="B490" s="2">
        <v>25.11</v>
      </c>
      <c r="C490" s="2">
        <v>83.92</v>
      </c>
      <c r="D490" s="2" t="s">
        <v>52</v>
      </c>
      <c r="F490" s="4">
        <v>44026</v>
      </c>
      <c r="G490" s="2">
        <v>11399.07</v>
      </c>
      <c r="H490" s="2">
        <v>-110586.24000000001</v>
      </c>
      <c r="I490" s="2" t="s">
        <v>53</v>
      </c>
      <c r="K490" s="4">
        <v>44033</v>
      </c>
      <c r="L490" s="2">
        <v>7095.97</v>
      </c>
      <c r="M490" s="2">
        <v>-792685.75</v>
      </c>
      <c r="N490" s="2" t="s">
        <v>55</v>
      </c>
      <c r="P490" s="4">
        <v>44031</v>
      </c>
      <c r="Q490" s="2">
        <v>27.17</v>
      </c>
      <c r="R490" s="2">
        <v>70.87</v>
      </c>
      <c r="S490" s="2" t="s">
        <v>52</v>
      </c>
      <c r="U490" s="4">
        <v>44033</v>
      </c>
      <c r="V490" s="2">
        <v>3577.01</v>
      </c>
      <c r="W490" s="2">
        <v>-1605311.6</v>
      </c>
      <c r="X490" s="2" t="s">
        <v>54</v>
      </c>
      <c r="Z490" s="12">
        <v>44020</v>
      </c>
      <c r="AA490" s="10">
        <v>25112.14</v>
      </c>
      <c r="AB490" s="10">
        <v>-1070461.6599999999</v>
      </c>
    </row>
    <row r="491" spans="1:28" ht="15.75" hidden="1" customHeight="1" x14ac:dyDescent="0.3">
      <c r="A491" s="4">
        <v>43604</v>
      </c>
      <c r="B491" s="2">
        <v>42.35</v>
      </c>
      <c r="C491" s="2">
        <v>86.05</v>
      </c>
      <c r="D491" s="2" t="s">
        <v>53</v>
      </c>
      <c r="F491" s="4">
        <v>44027</v>
      </c>
      <c r="G491" s="2">
        <v>11745.36</v>
      </c>
      <c r="H491" s="2">
        <v>-372513.12</v>
      </c>
      <c r="I491" s="2" t="s">
        <v>53</v>
      </c>
      <c r="K491" s="4">
        <v>44034</v>
      </c>
      <c r="L491" s="2">
        <v>5051.88</v>
      </c>
      <c r="M491" s="2">
        <v>-46358.09</v>
      </c>
      <c r="N491" s="2" t="s">
        <v>55</v>
      </c>
      <c r="P491" s="4">
        <v>44032</v>
      </c>
      <c r="Q491" s="2">
        <v>751.56</v>
      </c>
      <c r="R491" s="2">
        <v>1087.6300000000001</v>
      </c>
      <c r="S491" s="2" t="s">
        <v>52</v>
      </c>
      <c r="U491" s="4">
        <v>44034</v>
      </c>
      <c r="V491" s="2">
        <v>3152.29</v>
      </c>
      <c r="W491" s="2">
        <v>-759229.29</v>
      </c>
      <c r="X491" s="2" t="s">
        <v>54</v>
      </c>
      <c r="Z491" s="12">
        <v>44021</v>
      </c>
      <c r="AA491" s="10">
        <v>27362.34</v>
      </c>
      <c r="AB491" s="10">
        <v>-346276.09</v>
      </c>
    </row>
    <row r="492" spans="1:28" ht="15.75" customHeight="1" thickBot="1" x14ac:dyDescent="0.35">
      <c r="A492" s="4">
        <v>43605</v>
      </c>
      <c r="B492" s="2">
        <v>186.28</v>
      </c>
      <c r="C492" s="2">
        <v>-7996.92</v>
      </c>
      <c r="D492" s="2" t="s">
        <v>54</v>
      </c>
      <c r="F492" s="4">
        <v>44028</v>
      </c>
      <c r="G492" s="2">
        <v>11904.79</v>
      </c>
      <c r="H492" s="2">
        <v>43321.79</v>
      </c>
      <c r="I492" s="2" t="s">
        <v>53</v>
      </c>
      <c r="K492" s="4">
        <v>44035</v>
      </c>
      <c r="L492" s="2">
        <v>4594.13</v>
      </c>
      <c r="M492" s="2">
        <v>-14360.06</v>
      </c>
      <c r="N492" s="2" t="s">
        <v>55</v>
      </c>
      <c r="P492" s="4">
        <v>44033</v>
      </c>
      <c r="Q492" s="2">
        <v>623.41</v>
      </c>
      <c r="R492" s="2">
        <v>-17741.59</v>
      </c>
      <c r="S492" s="2" t="s">
        <v>52</v>
      </c>
      <c r="U492" s="4">
        <v>44035</v>
      </c>
      <c r="V492" s="2">
        <v>3359.46</v>
      </c>
      <c r="W492" s="2">
        <v>-144153.42000000001</v>
      </c>
      <c r="X492" s="2" t="s">
        <v>54</v>
      </c>
      <c r="Z492" s="12">
        <v>44022</v>
      </c>
      <c r="AA492" s="10">
        <v>24888.81</v>
      </c>
      <c r="AB492" s="10">
        <v>-152723.12</v>
      </c>
    </row>
    <row r="493" spans="1:28" ht="15.75" hidden="1" customHeight="1" x14ac:dyDescent="0.3">
      <c r="A493" s="4">
        <v>43605</v>
      </c>
      <c r="B493" s="2">
        <v>308.19</v>
      </c>
      <c r="C493" s="2">
        <v>3972.98</v>
      </c>
      <c r="D493" s="2" t="s">
        <v>52</v>
      </c>
      <c r="F493" s="4">
        <v>44029</v>
      </c>
      <c r="G493" s="2">
        <v>8740.82</v>
      </c>
      <c r="H493" s="2">
        <v>-25662.22</v>
      </c>
      <c r="I493" s="2" t="s">
        <v>53</v>
      </c>
      <c r="K493" s="4">
        <v>44036</v>
      </c>
      <c r="L493" s="2">
        <v>4304.26</v>
      </c>
      <c r="M493" s="2">
        <v>-73165.08</v>
      </c>
      <c r="N493" s="2" t="s">
        <v>55</v>
      </c>
      <c r="P493" s="4">
        <v>44034</v>
      </c>
      <c r="Q493" s="2">
        <v>538.80999999999995</v>
      </c>
      <c r="R493" s="2">
        <v>-3581.17</v>
      </c>
      <c r="S493" s="2" t="s">
        <v>52</v>
      </c>
      <c r="U493" s="4">
        <v>44036</v>
      </c>
      <c r="V493" s="2">
        <v>2159.92</v>
      </c>
      <c r="W493" s="2">
        <v>134730.35</v>
      </c>
      <c r="X493" s="2" t="s">
        <v>54</v>
      </c>
      <c r="Z493" s="12">
        <v>44024</v>
      </c>
      <c r="AA493" s="10">
        <v>824.43</v>
      </c>
      <c r="AB493" s="10">
        <v>-85606.27</v>
      </c>
    </row>
    <row r="494" spans="1:28" ht="15.75" hidden="1" customHeight="1" x14ac:dyDescent="0.3">
      <c r="A494" s="4">
        <v>43605</v>
      </c>
      <c r="B494" s="2">
        <v>914.72</v>
      </c>
      <c r="C494" s="2">
        <v>257.75</v>
      </c>
      <c r="D494" s="2" t="s">
        <v>55</v>
      </c>
      <c r="F494" s="4">
        <v>44031</v>
      </c>
      <c r="G494" s="2">
        <v>635.27</v>
      </c>
      <c r="H494" s="2">
        <v>-11677.5</v>
      </c>
      <c r="I494" s="2" t="s">
        <v>53</v>
      </c>
      <c r="K494" s="4">
        <v>44038</v>
      </c>
      <c r="L494" s="2">
        <v>86.92</v>
      </c>
      <c r="M494" s="2">
        <v>-6105.11</v>
      </c>
      <c r="N494" s="2" t="s">
        <v>55</v>
      </c>
      <c r="P494" s="4">
        <v>44035</v>
      </c>
      <c r="Q494" s="2">
        <v>737.8</v>
      </c>
      <c r="R494" s="2">
        <v>8525.2999999999993</v>
      </c>
      <c r="S494" s="2" t="s">
        <v>52</v>
      </c>
      <c r="U494" s="4">
        <v>44038</v>
      </c>
      <c r="V494" s="2">
        <v>261.64</v>
      </c>
      <c r="W494" s="2">
        <v>-49917.42</v>
      </c>
      <c r="X494" s="2" t="s">
        <v>54</v>
      </c>
      <c r="Z494" s="12">
        <v>44025</v>
      </c>
      <c r="AA494" s="10">
        <v>30536.7</v>
      </c>
      <c r="AB494" s="10">
        <v>97716.94</v>
      </c>
    </row>
    <row r="495" spans="1:28" ht="15.75" hidden="1" customHeight="1" x14ac:dyDescent="0.3">
      <c r="A495" s="4">
        <v>43605</v>
      </c>
      <c r="B495" s="2">
        <v>1746.59</v>
      </c>
      <c r="C495" s="2">
        <v>5179.47</v>
      </c>
      <c r="D495" s="2" t="s">
        <v>53</v>
      </c>
      <c r="F495" s="4">
        <v>44032</v>
      </c>
      <c r="G495" s="2">
        <v>13546.61</v>
      </c>
      <c r="H495" s="2">
        <v>-23142.19</v>
      </c>
      <c r="I495" s="2" t="s">
        <v>53</v>
      </c>
      <c r="K495" s="4">
        <v>44039</v>
      </c>
      <c r="L495" s="2">
        <v>4385.8900000000003</v>
      </c>
      <c r="M495" s="2">
        <v>-280368.2</v>
      </c>
      <c r="N495" s="2" t="s">
        <v>55</v>
      </c>
      <c r="P495" s="4">
        <v>44036</v>
      </c>
      <c r="Q495" s="2">
        <v>1149.7</v>
      </c>
      <c r="R495" s="2">
        <v>-42564.54</v>
      </c>
      <c r="S495" s="2" t="s">
        <v>52</v>
      </c>
      <c r="U495" s="4">
        <v>44039</v>
      </c>
      <c r="V495" s="2">
        <v>4691.83</v>
      </c>
      <c r="W495" s="2">
        <v>97907.55</v>
      </c>
      <c r="X495" s="2" t="s">
        <v>54</v>
      </c>
      <c r="Z495" s="12">
        <v>44026</v>
      </c>
      <c r="AA495" s="10">
        <v>29977.98</v>
      </c>
      <c r="AB495" s="10">
        <v>-463661.84</v>
      </c>
    </row>
    <row r="496" spans="1:28" ht="15.75" hidden="1" customHeight="1" x14ac:dyDescent="0.3">
      <c r="A496" s="4">
        <v>43606</v>
      </c>
      <c r="B496" s="2">
        <v>1906.05</v>
      </c>
      <c r="C496" s="2">
        <v>-44111.12</v>
      </c>
      <c r="D496" s="2" t="s">
        <v>55</v>
      </c>
      <c r="F496" s="4">
        <v>44033</v>
      </c>
      <c r="G496" s="2">
        <v>15504.32</v>
      </c>
      <c r="H496" s="2">
        <v>-639650.12</v>
      </c>
      <c r="I496" s="2" t="s">
        <v>53</v>
      </c>
      <c r="K496" s="4">
        <v>44040</v>
      </c>
      <c r="L496" s="2">
        <v>4735.3999999999996</v>
      </c>
      <c r="M496" s="2">
        <v>-184364.9</v>
      </c>
      <c r="N496" s="2" t="s">
        <v>55</v>
      </c>
      <c r="P496" s="4">
        <v>44038</v>
      </c>
      <c r="Q496" s="2">
        <v>74.38</v>
      </c>
      <c r="R496" s="2">
        <v>-779.41</v>
      </c>
      <c r="S496" s="2" t="s">
        <v>52</v>
      </c>
      <c r="U496" s="4">
        <v>44040</v>
      </c>
      <c r="V496" s="2">
        <v>4724.2299999999996</v>
      </c>
      <c r="W496" s="2">
        <v>-894005.26</v>
      </c>
      <c r="X496" s="2" t="s">
        <v>54</v>
      </c>
      <c r="Z496" s="12">
        <v>44027</v>
      </c>
      <c r="AA496" s="10">
        <v>28295.7</v>
      </c>
      <c r="AB496" s="10">
        <v>-351158.46</v>
      </c>
    </row>
    <row r="497" spans="1:28" ht="15.75" hidden="1" customHeight="1" x14ac:dyDescent="0.3">
      <c r="A497" s="4">
        <v>43606</v>
      </c>
      <c r="B497" s="2">
        <v>2828.03</v>
      </c>
      <c r="C497" s="2">
        <v>30080.12</v>
      </c>
      <c r="D497" s="2" t="s">
        <v>53</v>
      </c>
      <c r="F497" s="4">
        <v>44034</v>
      </c>
      <c r="G497" s="2">
        <v>12593.05</v>
      </c>
      <c r="H497" s="2">
        <v>-426871.96</v>
      </c>
      <c r="I497" s="2" t="s">
        <v>53</v>
      </c>
      <c r="K497" s="4">
        <v>44041</v>
      </c>
      <c r="L497" s="2">
        <v>5559.32</v>
      </c>
      <c r="M497" s="2">
        <v>-110112.26</v>
      </c>
      <c r="N497" s="2" t="s">
        <v>55</v>
      </c>
      <c r="P497" s="4">
        <v>44039</v>
      </c>
      <c r="Q497" s="2">
        <v>1002.46</v>
      </c>
      <c r="R497" s="2">
        <v>-30953.62</v>
      </c>
      <c r="S497" s="2" t="s">
        <v>52</v>
      </c>
      <c r="U497" s="4">
        <v>44041</v>
      </c>
      <c r="V497" s="2">
        <v>3278.64</v>
      </c>
      <c r="W497" s="2">
        <v>-3605.08</v>
      </c>
      <c r="X497" s="2" t="s">
        <v>54</v>
      </c>
      <c r="Z497" s="12">
        <v>44028</v>
      </c>
      <c r="AA497" s="10">
        <v>30327.35</v>
      </c>
      <c r="AB497" s="10">
        <v>123585.22</v>
      </c>
    </row>
    <row r="498" spans="1:28" ht="15.75" customHeight="1" thickBot="1" x14ac:dyDescent="0.35">
      <c r="A498" s="4">
        <v>43606</v>
      </c>
      <c r="B498" s="2">
        <v>289.64999999999998</v>
      </c>
      <c r="C498" s="2">
        <v>-2559.3200000000002</v>
      </c>
      <c r="D498" s="2" t="s">
        <v>54</v>
      </c>
      <c r="F498" s="4">
        <v>44035</v>
      </c>
      <c r="G498" s="2">
        <v>11454.39</v>
      </c>
      <c r="H498" s="2">
        <v>-156580.92000000001</v>
      </c>
      <c r="I498" s="2" t="s">
        <v>53</v>
      </c>
      <c r="K498" s="4">
        <v>44042</v>
      </c>
      <c r="L498" s="2">
        <v>5912.28</v>
      </c>
      <c r="M498" s="2">
        <v>-155905.63</v>
      </c>
      <c r="N498" s="2" t="s">
        <v>55</v>
      </c>
      <c r="P498" s="4">
        <v>44040</v>
      </c>
      <c r="Q498" s="2">
        <v>1049.32</v>
      </c>
      <c r="R498" s="2">
        <v>-19901.34</v>
      </c>
      <c r="S498" s="2" t="s">
        <v>52</v>
      </c>
      <c r="U498" s="4">
        <v>44042</v>
      </c>
      <c r="V498" s="2">
        <v>2982.11</v>
      </c>
      <c r="W498" s="2">
        <v>-95597.54</v>
      </c>
      <c r="X498" s="2" t="s">
        <v>54</v>
      </c>
      <c r="Z498" s="12">
        <v>44029</v>
      </c>
      <c r="AA498" s="10">
        <v>21425.32</v>
      </c>
      <c r="AB498" s="10">
        <v>11945.57</v>
      </c>
    </row>
    <row r="499" spans="1:28" ht="15.75" hidden="1" customHeight="1" x14ac:dyDescent="0.3">
      <c r="A499" s="4">
        <v>43606</v>
      </c>
      <c r="B499" s="2">
        <v>505.75</v>
      </c>
      <c r="C499" s="2">
        <v>-7540.53</v>
      </c>
      <c r="D499" s="2" t="s">
        <v>52</v>
      </c>
      <c r="F499" s="4">
        <v>44036</v>
      </c>
      <c r="G499" s="2">
        <v>10003.370000000001</v>
      </c>
      <c r="H499" s="2">
        <v>-48724.29</v>
      </c>
      <c r="I499" s="2" t="s">
        <v>53</v>
      </c>
      <c r="K499" s="4">
        <v>44043</v>
      </c>
      <c r="L499" s="2">
        <v>5384.92</v>
      </c>
      <c r="M499" s="2">
        <v>-71208.53</v>
      </c>
      <c r="N499" s="2" t="s">
        <v>55</v>
      </c>
      <c r="P499" s="4">
        <v>44041</v>
      </c>
      <c r="Q499" s="2">
        <v>1101.67</v>
      </c>
      <c r="R499" s="2">
        <v>-9519.42</v>
      </c>
      <c r="S499" s="2" t="s">
        <v>52</v>
      </c>
      <c r="U499" s="4">
        <v>44043</v>
      </c>
      <c r="V499" s="2">
        <v>3159.1</v>
      </c>
      <c r="W499" s="2">
        <v>164722.19</v>
      </c>
      <c r="X499" s="2" t="s">
        <v>54</v>
      </c>
      <c r="Z499" s="12">
        <v>44031</v>
      </c>
      <c r="AA499" s="10">
        <v>1114.97</v>
      </c>
      <c r="AB499" s="10">
        <v>-28916.63</v>
      </c>
    </row>
    <row r="500" spans="1:28" ht="15.75" customHeight="1" thickBot="1" x14ac:dyDescent="0.35">
      <c r="A500" s="4">
        <v>43607</v>
      </c>
      <c r="B500" s="2">
        <v>193.53</v>
      </c>
      <c r="C500" s="2">
        <v>-1269.8399999999999</v>
      </c>
      <c r="D500" s="2" t="s">
        <v>54</v>
      </c>
      <c r="F500" s="4">
        <v>44037</v>
      </c>
      <c r="G500" s="2">
        <v>0.1</v>
      </c>
      <c r="H500" s="2">
        <v>-17.79</v>
      </c>
      <c r="I500" s="2" t="s">
        <v>53</v>
      </c>
      <c r="K500" s="4">
        <v>44045</v>
      </c>
      <c r="L500" s="2">
        <v>125.71</v>
      </c>
      <c r="M500" s="2">
        <v>-15710.41</v>
      </c>
      <c r="N500" s="2" t="s">
        <v>55</v>
      </c>
      <c r="P500" s="4">
        <v>44042</v>
      </c>
      <c r="Q500" s="2">
        <v>1176.72</v>
      </c>
      <c r="R500" s="2">
        <v>-23312.17</v>
      </c>
      <c r="S500" s="2" t="s">
        <v>52</v>
      </c>
      <c r="U500" s="4">
        <v>44045</v>
      </c>
      <c r="V500" s="2">
        <v>250.22</v>
      </c>
      <c r="W500" s="2">
        <v>-311775.38</v>
      </c>
      <c r="X500" s="2" t="s">
        <v>54</v>
      </c>
      <c r="Z500" s="12">
        <v>44032</v>
      </c>
      <c r="AA500" s="10">
        <v>30865.01</v>
      </c>
      <c r="AB500" s="10">
        <v>-491172.75</v>
      </c>
    </row>
    <row r="501" spans="1:28" ht="15.75" hidden="1" customHeight="1" x14ac:dyDescent="0.3">
      <c r="A501" s="4">
        <v>43607</v>
      </c>
      <c r="B501" s="2">
        <v>1770.93</v>
      </c>
      <c r="C501" s="2">
        <v>-188550.05</v>
      </c>
      <c r="D501" s="2" t="s">
        <v>55</v>
      </c>
      <c r="F501" s="4">
        <v>44038</v>
      </c>
      <c r="G501" s="2">
        <v>560.6</v>
      </c>
      <c r="H501" s="2">
        <v>-22583.19</v>
      </c>
      <c r="I501" s="2" t="s">
        <v>53</v>
      </c>
      <c r="K501" s="4">
        <v>44046</v>
      </c>
      <c r="L501" s="2">
        <v>5722.06</v>
      </c>
      <c r="M501" s="2">
        <v>-107910.08</v>
      </c>
      <c r="N501" s="2" t="s">
        <v>55</v>
      </c>
      <c r="P501" s="4">
        <v>44043</v>
      </c>
      <c r="Q501" s="2">
        <v>1473.52</v>
      </c>
      <c r="R501" s="2">
        <v>-100500.1</v>
      </c>
      <c r="S501" s="2" t="s">
        <v>52</v>
      </c>
      <c r="U501" s="4">
        <v>44046</v>
      </c>
      <c r="V501" s="2">
        <v>2639.31</v>
      </c>
      <c r="W501" s="2">
        <v>29022.04</v>
      </c>
      <c r="X501" s="2" t="s">
        <v>54</v>
      </c>
      <c r="Z501" s="12">
        <v>44033</v>
      </c>
      <c r="AA501" s="10">
        <v>36780.370000000003</v>
      </c>
      <c r="AB501" s="10">
        <v>-4371478.49</v>
      </c>
    </row>
    <row r="502" spans="1:28" ht="15.75" hidden="1" customHeight="1" x14ac:dyDescent="0.3">
      <c r="A502" s="4">
        <v>43607</v>
      </c>
      <c r="B502" s="2">
        <v>296.75</v>
      </c>
      <c r="C502" s="2">
        <v>-398.13</v>
      </c>
      <c r="D502" s="2" t="s">
        <v>52</v>
      </c>
      <c r="F502" s="4">
        <v>44039</v>
      </c>
      <c r="G502" s="2">
        <v>13103.47</v>
      </c>
      <c r="H502" s="2">
        <v>-647138.01</v>
      </c>
      <c r="I502" s="2" t="s">
        <v>53</v>
      </c>
      <c r="K502" s="4">
        <v>44047</v>
      </c>
      <c r="L502" s="2">
        <v>5989.35</v>
      </c>
      <c r="M502" s="2">
        <v>-82971.92</v>
      </c>
      <c r="N502" s="2" t="s">
        <v>55</v>
      </c>
      <c r="P502" s="4">
        <v>44045</v>
      </c>
      <c r="Q502" s="2">
        <v>51.73</v>
      </c>
      <c r="R502" s="2">
        <v>-1274.1300000000001</v>
      </c>
      <c r="S502" s="2" t="s">
        <v>52</v>
      </c>
      <c r="U502" s="4">
        <v>44047</v>
      </c>
      <c r="V502" s="2">
        <v>4759.3100000000004</v>
      </c>
      <c r="W502" s="2">
        <v>-733231.61</v>
      </c>
      <c r="X502" s="2" t="s">
        <v>54</v>
      </c>
      <c r="Z502" s="12">
        <v>44034</v>
      </c>
      <c r="AA502" s="10">
        <v>29127.9</v>
      </c>
      <c r="AB502" s="10">
        <v>-1888214.42</v>
      </c>
    </row>
    <row r="503" spans="1:28" ht="15.75" hidden="1" customHeight="1" x14ac:dyDescent="0.3">
      <c r="A503" s="4">
        <v>43607</v>
      </c>
      <c r="B503" s="2">
        <v>2163.5500000000002</v>
      </c>
      <c r="C503" s="2">
        <v>4743.3100000000004</v>
      </c>
      <c r="D503" s="2" t="s">
        <v>53</v>
      </c>
      <c r="F503" s="4">
        <v>44040</v>
      </c>
      <c r="G503" s="2">
        <v>10568.03</v>
      </c>
      <c r="H503" s="2">
        <v>-106422.65</v>
      </c>
      <c r="I503" s="2" t="s">
        <v>53</v>
      </c>
      <c r="K503" s="4">
        <v>44048</v>
      </c>
      <c r="L503" s="2">
        <v>5361.87</v>
      </c>
      <c r="M503" s="2">
        <v>-64525.83</v>
      </c>
      <c r="N503" s="2" t="s">
        <v>55</v>
      </c>
      <c r="P503" s="4">
        <v>44046</v>
      </c>
      <c r="Q503" s="2">
        <v>1459.68</v>
      </c>
      <c r="R503" s="2">
        <v>-26942.28</v>
      </c>
      <c r="S503" s="2" t="s">
        <v>52</v>
      </c>
      <c r="U503" s="4">
        <v>44048</v>
      </c>
      <c r="V503" s="2">
        <v>4226.74</v>
      </c>
      <c r="W503" s="2">
        <v>-423898.83</v>
      </c>
      <c r="X503" s="2" t="s">
        <v>54</v>
      </c>
      <c r="Z503" s="12">
        <v>44035</v>
      </c>
      <c r="AA503" s="10">
        <v>27458.75</v>
      </c>
      <c r="AB503" s="10">
        <v>-510899.65</v>
      </c>
    </row>
    <row r="504" spans="1:28" ht="15.75" hidden="1" customHeight="1" x14ac:dyDescent="0.3">
      <c r="A504" s="4">
        <v>43608</v>
      </c>
      <c r="B504" s="2">
        <v>596.91999999999996</v>
      </c>
      <c r="C504" s="2">
        <v>-19998.919999999998</v>
      </c>
      <c r="D504" s="2" t="s">
        <v>52</v>
      </c>
      <c r="F504" s="4">
        <v>44041</v>
      </c>
      <c r="G504" s="2">
        <v>11809.5</v>
      </c>
      <c r="H504" s="2">
        <v>-78151.94</v>
      </c>
      <c r="I504" s="2" t="s">
        <v>53</v>
      </c>
      <c r="K504" s="4">
        <v>44049</v>
      </c>
      <c r="L504" s="2">
        <v>5666.36</v>
      </c>
      <c r="M504" s="2">
        <v>37618.300000000003</v>
      </c>
      <c r="N504" s="2" t="s">
        <v>55</v>
      </c>
      <c r="P504" s="4">
        <v>44047</v>
      </c>
      <c r="Q504" s="2">
        <v>1208.21</v>
      </c>
      <c r="R504" s="2">
        <v>-10936.02</v>
      </c>
      <c r="S504" s="2" t="s">
        <v>52</v>
      </c>
      <c r="U504" s="4">
        <v>44049</v>
      </c>
      <c r="V504" s="2">
        <v>4235.5200000000004</v>
      </c>
      <c r="W504" s="2">
        <v>149556.91</v>
      </c>
      <c r="X504" s="2" t="s">
        <v>54</v>
      </c>
      <c r="Z504" s="12">
        <v>44036</v>
      </c>
      <c r="AA504" s="10">
        <v>24095.69</v>
      </c>
      <c r="AB504" s="10">
        <v>-174752.93</v>
      </c>
    </row>
    <row r="505" spans="1:28" ht="15.75" hidden="1" customHeight="1" x14ac:dyDescent="0.3">
      <c r="A505" s="4">
        <v>43608</v>
      </c>
      <c r="B505" s="2">
        <v>3097.28</v>
      </c>
      <c r="C505" s="2">
        <v>-55048.42</v>
      </c>
      <c r="D505" s="2" t="s">
        <v>53</v>
      </c>
      <c r="F505" s="4">
        <v>44042</v>
      </c>
      <c r="G505" s="2">
        <v>13340.92</v>
      </c>
      <c r="H505" s="2">
        <v>-211263.76</v>
      </c>
      <c r="I505" s="2" t="s">
        <v>53</v>
      </c>
      <c r="K505" s="4">
        <v>44050</v>
      </c>
      <c r="L505" s="2">
        <v>4334.8500000000004</v>
      </c>
      <c r="M505" s="2">
        <v>-66370.44</v>
      </c>
      <c r="N505" s="2" t="s">
        <v>55</v>
      </c>
      <c r="P505" s="4">
        <v>44048</v>
      </c>
      <c r="Q505" s="2">
        <v>1524.57</v>
      </c>
      <c r="R505" s="2">
        <v>-2181.98</v>
      </c>
      <c r="S505" s="2" t="s">
        <v>52</v>
      </c>
      <c r="U505" s="4">
        <v>44050</v>
      </c>
      <c r="V505" s="2">
        <v>4545.63</v>
      </c>
      <c r="W505" s="2">
        <v>-512497.64</v>
      </c>
      <c r="X505" s="2" t="s">
        <v>54</v>
      </c>
      <c r="Z505" s="12">
        <v>44037</v>
      </c>
      <c r="AA505" s="10">
        <v>0.1</v>
      </c>
      <c r="AB505" s="10">
        <v>-17.79</v>
      </c>
    </row>
    <row r="506" spans="1:28" ht="15.75" hidden="1" customHeight="1" x14ac:dyDescent="0.3">
      <c r="A506" s="4">
        <v>43608</v>
      </c>
      <c r="B506" s="2">
        <v>1453.16</v>
      </c>
      <c r="C506" s="2">
        <v>-39059.18</v>
      </c>
      <c r="D506" s="2" t="s">
        <v>55</v>
      </c>
      <c r="F506" s="4">
        <v>44043</v>
      </c>
      <c r="G506" s="2">
        <v>12360.61</v>
      </c>
      <c r="H506" s="2">
        <v>-380275.36</v>
      </c>
      <c r="I506" s="2" t="s">
        <v>53</v>
      </c>
      <c r="K506" s="4">
        <v>44052</v>
      </c>
      <c r="L506" s="2">
        <v>61.22</v>
      </c>
      <c r="M506" s="2">
        <v>-4255.8900000000003</v>
      </c>
      <c r="N506" s="2" t="s">
        <v>55</v>
      </c>
      <c r="P506" s="4">
        <v>44049</v>
      </c>
      <c r="Q506" s="2">
        <v>1453.74</v>
      </c>
      <c r="R506" s="2">
        <v>18947.259999999998</v>
      </c>
      <c r="S506" s="2" t="s">
        <v>52</v>
      </c>
      <c r="U506" s="4">
        <v>44052</v>
      </c>
      <c r="V506" s="2">
        <v>136.94999999999999</v>
      </c>
      <c r="W506" s="2">
        <v>-26703.08</v>
      </c>
      <c r="X506" s="2" t="s">
        <v>54</v>
      </c>
      <c r="Z506" s="12">
        <v>44038</v>
      </c>
      <c r="AA506" s="10">
        <v>1243.9000000000001</v>
      </c>
      <c r="AB506" s="10">
        <v>-115862.04</v>
      </c>
    </row>
    <row r="507" spans="1:28" ht="15.75" customHeight="1" thickBot="1" x14ac:dyDescent="0.35">
      <c r="A507" s="4">
        <v>43608</v>
      </c>
      <c r="B507" s="2">
        <v>380.87</v>
      </c>
      <c r="C507" s="2">
        <v>-13183.24</v>
      </c>
      <c r="D507" s="2" t="s">
        <v>54</v>
      </c>
      <c r="F507" s="4">
        <v>44045</v>
      </c>
      <c r="G507" s="2">
        <v>431.83</v>
      </c>
      <c r="H507" s="2">
        <v>-9800.59</v>
      </c>
      <c r="I507" s="2" t="s">
        <v>53</v>
      </c>
      <c r="K507" s="4">
        <v>44053</v>
      </c>
      <c r="L507" s="2">
        <v>4644.37</v>
      </c>
      <c r="M507" s="2">
        <v>-69796.960000000006</v>
      </c>
      <c r="N507" s="2" t="s">
        <v>55</v>
      </c>
      <c r="P507" s="4">
        <v>44050</v>
      </c>
      <c r="Q507" s="2">
        <v>741.57</v>
      </c>
      <c r="R507" s="2">
        <v>-12621.41</v>
      </c>
      <c r="S507" s="2" t="s">
        <v>52</v>
      </c>
      <c r="U507" s="4">
        <v>44053</v>
      </c>
      <c r="V507" s="2">
        <v>3141.94</v>
      </c>
      <c r="W507" s="2">
        <v>-144869.85999999999</v>
      </c>
      <c r="X507" s="2" t="s">
        <v>54</v>
      </c>
      <c r="Z507" s="12">
        <v>44039</v>
      </c>
      <c r="AA507" s="10">
        <v>32613.95</v>
      </c>
      <c r="AB507" s="10">
        <v>-1039228.6</v>
      </c>
    </row>
    <row r="508" spans="1:28" ht="15.75" hidden="1" customHeight="1" x14ac:dyDescent="0.3">
      <c r="A508" s="4">
        <v>43609</v>
      </c>
      <c r="B508" s="2">
        <v>1945.42</v>
      </c>
      <c r="C508" s="2">
        <v>-13116.94</v>
      </c>
      <c r="D508" s="2" t="s">
        <v>53</v>
      </c>
      <c r="F508" s="4">
        <v>44046</v>
      </c>
      <c r="G508" s="2">
        <v>11718.2</v>
      </c>
      <c r="H508" s="2">
        <v>-203538.81</v>
      </c>
      <c r="I508" s="2" t="s">
        <v>53</v>
      </c>
      <c r="K508" s="4">
        <v>44054</v>
      </c>
      <c r="L508" s="2">
        <v>4209.63</v>
      </c>
      <c r="M508" s="2">
        <v>-72427.960000000006</v>
      </c>
      <c r="N508" s="2" t="s">
        <v>55</v>
      </c>
      <c r="P508" s="4">
        <v>44052</v>
      </c>
      <c r="Q508" s="2">
        <v>250.48</v>
      </c>
      <c r="R508" s="2">
        <v>1254.3399999999999</v>
      </c>
      <c r="S508" s="2" t="s">
        <v>52</v>
      </c>
      <c r="U508" s="4">
        <v>44054</v>
      </c>
      <c r="V508" s="2">
        <v>6223.6</v>
      </c>
      <c r="W508" s="2">
        <v>-1163598.67</v>
      </c>
      <c r="X508" s="2" t="s">
        <v>54</v>
      </c>
      <c r="Z508" s="12">
        <v>44040</v>
      </c>
      <c r="AA508" s="10">
        <v>29378.05</v>
      </c>
      <c r="AB508" s="10">
        <v>-1347771.7</v>
      </c>
    </row>
    <row r="509" spans="1:28" ht="15.75" hidden="1" customHeight="1" x14ac:dyDescent="0.3">
      <c r="A509" s="4">
        <v>43609</v>
      </c>
      <c r="B509" s="2">
        <v>435.67</v>
      </c>
      <c r="C509" s="2">
        <v>-4891.5200000000004</v>
      </c>
      <c r="D509" s="2" t="s">
        <v>52</v>
      </c>
      <c r="F509" s="4">
        <v>44047</v>
      </c>
      <c r="G509" s="2">
        <v>12564.72</v>
      </c>
      <c r="H509" s="2">
        <v>-85984.320000000007</v>
      </c>
      <c r="I509" s="2" t="s">
        <v>53</v>
      </c>
      <c r="K509" s="4">
        <v>44055</v>
      </c>
      <c r="L509" s="2">
        <v>3257.35</v>
      </c>
      <c r="M509" s="2">
        <v>30631.33</v>
      </c>
      <c r="N509" s="2" t="s">
        <v>55</v>
      </c>
      <c r="P509" s="4">
        <v>44053</v>
      </c>
      <c r="Q509" s="2">
        <v>966.57</v>
      </c>
      <c r="R509" s="2">
        <v>-39212.82</v>
      </c>
      <c r="S509" s="2" t="s">
        <v>52</v>
      </c>
      <c r="U509" s="4">
        <v>44055</v>
      </c>
      <c r="V509" s="2">
        <v>5062</v>
      </c>
      <c r="W509" s="2">
        <v>-580223.07999999996</v>
      </c>
      <c r="X509" s="2" t="s">
        <v>54</v>
      </c>
      <c r="Z509" s="12">
        <v>44041</v>
      </c>
      <c r="AA509" s="10">
        <v>30135.31</v>
      </c>
      <c r="AB509" s="10">
        <v>-301028.76</v>
      </c>
    </row>
    <row r="510" spans="1:28" ht="15.75" customHeight="1" thickBot="1" x14ac:dyDescent="0.35">
      <c r="A510" s="4">
        <v>43609</v>
      </c>
      <c r="B510" s="2">
        <v>165.54</v>
      </c>
      <c r="C510" s="2">
        <v>-1122.7</v>
      </c>
      <c r="D510" s="2" t="s">
        <v>54</v>
      </c>
      <c r="F510" s="4">
        <v>44048</v>
      </c>
      <c r="G510" s="2">
        <v>11929</v>
      </c>
      <c r="H510" s="2">
        <v>-135354.16</v>
      </c>
      <c r="I510" s="2" t="s">
        <v>53</v>
      </c>
      <c r="K510" s="4">
        <v>44056</v>
      </c>
      <c r="L510" s="2">
        <v>3286.95</v>
      </c>
      <c r="M510" s="2">
        <v>-19617.75</v>
      </c>
      <c r="N510" s="2" t="s">
        <v>55</v>
      </c>
      <c r="P510" s="4">
        <v>44054</v>
      </c>
      <c r="Q510" s="2">
        <v>820.59</v>
      </c>
      <c r="R510" s="2">
        <v>-3159.29</v>
      </c>
      <c r="S510" s="2" t="s">
        <v>52</v>
      </c>
      <c r="U510" s="4">
        <v>44056</v>
      </c>
      <c r="V510" s="2">
        <v>3675.79</v>
      </c>
      <c r="W510" s="2">
        <v>-447718.71</v>
      </c>
      <c r="X510" s="2" t="s">
        <v>54</v>
      </c>
      <c r="Z510" s="12">
        <v>44042</v>
      </c>
      <c r="AA510" s="10">
        <v>32195.599999999999</v>
      </c>
      <c r="AB510" s="10">
        <v>-1227654.55</v>
      </c>
    </row>
    <row r="511" spans="1:28" ht="15.75" hidden="1" customHeight="1" x14ac:dyDescent="0.3">
      <c r="A511" s="4">
        <v>43609</v>
      </c>
      <c r="B511" s="2">
        <v>1684.85</v>
      </c>
      <c r="C511" s="2">
        <v>-30028.639999999999</v>
      </c>
      <c r="D511" s="2" t="s">
        <v>55</v>
      </c>
      <c r="F511" s="4">
        <v>44049</v>
      </c>
      <c r="G511" s="2">
        <v>12345.1</v>
      </c>
      <c r="H511" s="2">
        <v>-45927.6</v>
      </c>
      <c r="I511" s="2" t="s">
        <v>53</v>
      </c>
      <c r="K511" s="4">
        <v>44057</v>
      </c>
      <c r="L511" s="2">
        <v>3030.25</v>
      </c>
      <c r="M511" s="2">
        <v>-2951.37</v>
      </c>
      <c r="N511" s="2" t="s">
        <v>55</v>
      </c>
      <c r="P511" s="4">
        <v>44055</v>
      </c>
      <c r="Q511" s="2">
        <v>1434.36</v>
      </c>
      <c r="R511" s="2">
        <v>6770.02</v>
      </c>
      <c r="S511" s="2" t="s">
        <v>52</v>
      </c>
      <c r="U511" s="4">
        <v>44057</v>
      </c>
      <c r="V511" s="2">
        <v>2536.0300000000002</v>
      </c>
      <c r="W511" s="2">
        <v>-87374.96</v>
      </c>
      <c r="X511" s="2" t="s">
        <v>54</v>
      </c>
      <c r="Z511" s="12">
        <v>44043</v>
      </c>
      <c r="AA511" s="10">
        <v>30325.74</v>
      </c>
      <c r="AB511" s="10">
        <v>-551277.61</v>
      </c>
    </row>
    <row r="512" spans="1:28" ht="15.75" customHeight="1" thickBot="1" x14ac:dyDescent="0.35">
      <c r="A512" s="4">
        <v>43611</v>
      </c>
      <c r="B512" s="2">
        <v>4.7</v>
      </c>
      <c r="C512" s="2">
        <v>-499.7</v>
      </c>
      <c r="D512" s="2" t="s">
        <v>54</v>
      </c>
      <c r="F512" s="4">
        <v>44050</v>
      </c>
      <c r="G512" s="2">
        <v>11126.11</v>
      </c>
      <c r="H512" s="2">
        <v>-85464.93</v>
      </c>
      <c r="I512" s="2" t="s">
        <v>53</v>
      </c>
      <c r="K512" s="4">
        <v>44059</v>
      </c>
      <c r="L512" s="2">
        <v>75.14</v>
      </c>
      <c r="M512" s="2">
        <v>-6830.86</v>
      </c>
      <c r="N512" s="2" t="s">
        <v>55</v>
      </c>
      <c r="P512" s="4">
        <v>44056</v>
      </c>
      <c r="Q512" s="2">
        <v>925.54</v>
      </c>
      <c r="R512" s="2">
        <v>-8305.92</v>
      </c>
      <c r="S512" s="2" t="s">
        <v>52</v>
      </c>
      <c r="U512" s="4">
        <v>44059</v>
      </c>
      <c r="V512" s="2">
        <v>119.46</v>
      </c>
      <c r="W512" s="2">
        <v>-27256.51</v>
      </c>
      <c r="X512" s="2" t="s">
        <v>54</v>
      </c>
      <c r="Z512" s="12">
        <v>44045</v>
      </c>
      <c r="AA512" s="10">
        <v>1075.02</v>
      </c>
      <c r="AB512" s="10">
        <v>-351722.03</v>
      </c>
    </row>
    <row r="513" spans="1:28" ht="15.75" hidden="1" customHeight="1" x14ac:dyDescent="0.3">
      <c r="A513" s="4">
        <v>43611</v>
      </c>
      <c r="B513" s="2">
        <v>24.67</v>
      </c>
      <c r="C513" s="2">
        <v>-1334.37</v>
      </c>
      <c r="D513" s="2" t="s">
        <v>53</v>
      </c>
      <c r="F513" s="4">
        <v>44052</v>
      </c>
      <c r="G513" s="2">
        <v>160.66</v>
      </c>
      <c r="H513" s="2">
        <v>-1474.69</v>
      </c>
      <c r="I513" s="2" t="s">
        <v>53</v>
      </c>
      <c r="K513" s="4">
        <v>44060</v>
      </c>
      <c r="L513" s="2">
        <v>3343.7</v>
      </c>
      <c r="M513" s="2">
        <v>34670.6</v>
      </c>
      <c r="N513" s="2" t="s">
        <v>55</v>
      </c>
      <c r="P513" s="4">
        <v>44057</v>
      </c>
      <c r="Q513" s="2">
        <v>668.57</v>
      </c>
      <c r="R513" s="2">
        <v>8873.58</v>
      </c>
      <c r="S513" s="2" t="s">
        <v>52</v>
      </c>
      <c r="U513" s="4">
        <v>44060</v>
      </c>
      <c r="V513" s="2">
        <v>3694.38</v>
      </c>
      <c r="W513" s="2">
        <v>-216544.7</v>
      </c>
      <c r="X513" s="2" t="s">
        <v>54</v>
      </c>
      <c r="Z513" s="12">
        <v>44046</v>
      </c>
      <c r="AA513" s="10">
        <v>30802.92</v>
      </c>
      <c r="AB513" s="10">
        <v>-325941.71999999997</v>
      </c>
    </row>
    <row r="514" spans="1:28" ht="15.75" hidden="1" customHeight="1" x14ac:dyDescent="0.3">
      <c r="A514" s="4">
        <v>43611</v>
      </c>
      <c r="B514" s="2">
        <v>59.51</v>
      </c>
      <c r="C514" s="2">
        <v>567.54</v>
      </c>
      <c r="D514" s="2" t="s">
        <v>52</v>
      </c>
      <c r="F514" s="4">
        <v>44053</v>
      </c>
      <c r="G514" s="2">
        <v>9390.73</v>
      </c>
      <c r="H514" s="2">
        <v>-52683.94</v>
      </c>
      <c r="I514" s="2" t="s">
        <v>53</v>
      </c>
      <c r="K514" s="4">
        <v>44061</v>
      </c>
      <c r="L514" s="2">
        <v>4867.01</v>
      </c>
      <c r="M514" s="2">
        <v>-332187.65000000002</v>
      </c>
      <c r="N514" s="2" t="s">
        <v>55</v>
      </c>
      <c r="P514" s="4">
        <v>44059</v>
      </c>
      <c r="Q514" s="2">
        <v>30.24</v>
      </c>
      <c r="R514" s="2">
        <v>-4660.1000000000004</v>
      </c>
      <c r="S514" s="2" t="s">
        <v>52</v>
      </c>
      <c r="U514" s="4">
        <v>44061</v>
      </c>
      <c r="V514" s="2">
        <v>4738.38</v>
      </c>
      <c r="W514" s="2">
        <v>-166771.14000000001</v>
      </c>
      <c r="X514" s="2" t="s">
        <v>54</v>
      </c>
      <c r="Z514" s="12">
        <v>44047</v>
      </c>
      <c r="AA514" s="10">
        <v>34595.17</v>
      </c>
      <c r="AB514" s="10">
        <v>-983328.4</v>
      </c>
    </row>
    <row r="515" spans="1:28" ht="15.75" hidden="1" customHeight="1" x14ac:dyDescent="0.3">
      <c r="A515" s="4">
        <v>43611</v>
      </c>
      <c r="B515" s="2">
        <v>39.979999999999997</v>
      </c>
      <c r="C515" s="2">
        <v>-7543.42</v>
      </c>
      <c r="D515" s="2" t="s">
        <v>55</v>
      </c>
      <c r="F515" s="4">
        <v>44054</v>
      </c>
      <c r="G515" s="2">
        <v>11241.26</v>
      </c>
      <c r="H515" s="2">
        <v>-11650.61</v>
      </c>
      <c r="I515" s="2" t="s">
        <v>53</v>
      </c>
      <c r="K515" s="4">
        <v>44062</v>
      </c>
      <c r="L515" s="2">
        <v>4511.9399999999996</v>
      </c>
      <c r="M515" s="2">
        <v>-98933.16</v>
      </c>
      <c r="N515" s="2" t="s">
        <v>55</v>
      </c>
      <c r="P515" s="4">
        <v>44060</v>
      </c>
      <c r="Q515" s="2">
        <v>884.51</v>
      </c>
      <c r="R515" s="2">
        <v>-6279.19</v>
      </c>
      <c r="S515" s="2" t="s">
        <v>52</v>
      </c>
      <c r="U515" s="4">
        <v>44062</v>
      </c>
      <c r="V515" s="2">
        <v>4723.57</v>
      </c>
      <c r="W515" s="2">
        <v>-587576.72</v>
      </c>
      <c r="X515" s="2" t="s">
        <v>54</v>
      </c>
      <c r="Z515" s="12">
        <v>44048</v>
      </c>
      <c r="AA515" s="10">
        <v>31392.17</v>
      </c>
      <c r="AB515" s="10">
        <v>-894921.29</v>
      </c>
    </row>
    <row r="516" spans="1:28" ht="15.75" hidden="1" customHeight="1" x14ac:dyDescent="0.3">
      <c r="A516" s="4">
        <v>43612</v>
      </c>
      <c r="B516" s="2">
        <v>908.93</v>
      </c>
      <c r="C516" s="2">
        <v>-19098.939999999999</v>
      </c>
      <c r="D516" s="2" t="s">
        <v>55</v>
      </c>
      <c r="F516" s="4">
        <v>44055</v>
      </c>
      <c r="G516" s="2">
        <v>9423.83</v>
      </c>
      <c r="H516" s="2">
        <v>-79646.740000000005</v>
      </c>
      <c r="I516" s="2" t="s">
        <v>53</v>
      </c>
      <c r="K516" s="4">
        <v>44063</v>
      </c>
      <c r="L516" s="2">
        <v>4022.18</v>
      </c>
      <c r="M516" s="2">
        <v>-66670.25</v>
      </c>
      <c r="N516" s="2" t="s">
        <v>55</v>
      </c>
      <c r="P516" s="4">
        <v>44061</v>
      </c>
      <c r="Q516" s="2">
        <v>1655.81</v>
      </c>
      <c r="R516" s="2">
        <v>-71451.23</v>
      </c>
      <c r="S516" s="2" t="s">
        <v>52</v>
      </c>
      <c r="U516" s="4">
        <v>44063</v>
      </c>
      <c r="V516" s="2">
        <v>3550.34</v>
      </c>
      <c r="W516" s="2">
        <v>-142706.01</v>
      </c>
      <c r="X516" s="2" t="s">
        <v>54</v>
      </c>
      <c r="Z516" s="12">
        <v>44049</v>
      </c>
      <c r="AA516" s="10">
        <v>31934.79</v>
      </c>
      <c r="AB516" s="10">
        <v>89563.99</v>
      </c>
    </row>
    <row r="517" spans="1:28" ht="15.75" hidden="1" customHeight="1" x14ac:dyDescent="0.3">
      <c r="A517" s="4">
        <v>43612</v>
      </c>
      <c r="B517" s="2">
        <v>188.18</v>
      </c>
      <c r="C517" s="2">
        <v>-297.14999999999998</v>
      </c>
      <c r="D517" s="2" t="s">
        <v>52</v>
      </c>
      <c r="F517" s="4">
        <v>44056</v>
      </c>
      <c r="G517" s="2">
        <v>9211.7000000000007</v>
      </c>
      <c r="H517" s="2">
        <v>-164569.16</v>
      </c>
      <c r="I517" s="2" t="s">
        <v>53</v>
      </c>
      <c r="K517" s="4">
        <v>44064</v>
      </c>
      <c r="L517" s="2">
        <v>4154.1099999999997</v>
      </c>
      <c r="M517" s="2">
        <v>75950.880000000005</v>
      </c>
      <c r="N517" s="2" t="s">
        <v>55</v>
      </c>
      <c r="P517" s="4">
        <v>44062</v>
      </c>
      <c r="Q517" s="2">
        <v>1456.31</v>
      </c>
      <c r="R517" s="2">
        <v>-1510.93</v>
      </c>
      <c r="S517" s="2" t="s">
        <v>52</v>
      </c>
      <c r="U517" s="4">
        <v>44064</v>
      </c>
      <c r="V517" s="2">
        <v>3214.38</v>
      </c>
      <c r="W517" s="2">
        <v>-199487.7</v>
      </c>
      <c r="X517" s="2" t="s">
        <v>54</v>
      </c>
      <c r="Z517" s="12">
        <v>44050</v>
      </c>
      <c r="AA517" s="10">
        <v>27689.37</v>
      </c>
      <c r="AB517" s="10">
        <v>-814828.09</v>
      </c>
    </row>
    <row r="518" spans="1:28" ht="15.75" hidden="1" customHeight="1" x14ac:dyDescent="0.3">
      <c r="A518" s="4">
        <v>43612</v>
      </c>
      <c r="B518" s="2">
        <v>1218.31</v>
      </c>
      <c r="C518" s="2">
        <v>-1828.6</v>
      </c>
      <c r="D518" s="2" t="s">
        <v>53</v>
      </c>
      <c r="F518" s="4">
        <v>44057</v>
      </c>
      <c r="G518" s="2">
        <v>7866.31</v>
      </c>
      <c r="H518" s="2">
        <v>-32105.93</v>
      </c>
      <c r="I518" s="2" t="s">
        <v>53</v>
      </c>
      <c r="K518" s="4">
        <v>44066</v>
      </c>
      <c r="L518" s="2">
        <v>55.46</v>
      </c>
      <c r="M518" s="2">
        <v>-1698.74</v>
      </c>
      <c r="N518" s="2" t="s">
        <v>55</v>
      </c>
      <c r="P518" s="4">
        <v>44063</v>
      </c>
      <c r="Q518" s="2">
        <v>972.51</v>
      </c>
      <c r="R518" s="2">
        <v>-1481.05</v>
      </c>
      <c r="S518" s="2" t="s">
        <v>52</v>
      </c>
      <c r="U518" s="4">
        <v>44066</v>
      </c>
      <c r="V518" s="2">
        <v>82.13</v>
      </c>
      <c r="W518" s="2">
        <v>932.97</v>
      </c>
      <c r="X518" s="2" t="s">
        <v>54</v>
      </c>
      <c r="Z518" s="12">
        <v>44052</v>
      </c>
      <c r="AA518" s="10">
        <v>762.62</v>
      </c>
      <c r="AB518" s="10">
        <v>-46936.26</v>
      </c>
    </row>
    <row r="519" spans="1:28" ht="15.75" customHeight="1" thickBot="1" x14ac:dyDescent="0.35">
      <c r="A519" s="4">
        <v>43612</v>
      </c>
      <c r="B519" s="2">
        <v>92.9</v>
      </c>
      <c r="C519" s="2">
        <v>-2401</v>
      </c>
      <c r="D519" s="2" t="s">
        <v>54</v>
      </c>
      <c r="F519" s="4">
        <v>44059</v>
      </c>
      <c r="G519" s="2">
        <v>307.64</v>
      </c>
      <c r="H519" s="2">
        <v>-4450.26</v>
      </c>
      <c r="I519" s="2" t="s">
        <v>53</v>
      </c>
      <c r="K519" s="4">
        <v>44067</v>
      </c>
      <c r="L519" s="2">
        <v>3985.63</v>
      </c>
      <c r="M519" s="2">
        <v>-34636.559999999998</v>
      </c>
      <c r="N519" s="2" t="s">
        <v>55</v>
      </c>
      <c r="P519" s="4">
        <v>44064</v>
      </c>
      <c r="Q519" s="2">
        <v>744.64</v>
      </c>
      <c r="R519" s="2">
        <v>6608.59</v>
      </c>
      <c r="S519" s="2" t="s">
        <v>52</v>
      </c>
      <c r="U519" s="4">
        <v>44067</v>
      </c>
      <c r="V519" s="2">
        <v>3223.6</v>
      </c>
      <c r="W519" s="2">
        <v>-101220.37</v>
      </c>
      <c r="X519" s="2" t="s">
        <v>54</v>
      </c>
      <c r="Z519" s="12">
        <v>44053</v>
      </c>
      <c r="AA519" s="10">
        <v>24677.45</v>
      </c>
      <c r="AB519" s="10">
        <v>-325401.78000000003</v>
      </c>
    </row>
    <row r="520" spans="1:28" ht="15.75" hidden="1" customHeight="1" x14ac:dyDescent="0.3">
      <c r="A520" s="4">
        <v>43613</v>
      </c>
      <c r="B520" s="2">
        <v>650.19000000000005</v>
      </c>
      <c r="C520" s="2">
        <v>26.8</v>
      </c>
      <c r="D520" s="2" t="s">
        <v>52</v>
      </c>
      <c r="F520" s="4">
        <v>44060</v>
      </c>
      <c r="G520" s="2">
        <v>9280.94</v>
      </c>
      <c r="H520" s="2">
        <v>9606.4699999999993</v>
      </c>
      <c r="I520" s="2" t="s">
        <v>53</v>
      </c>
      <c r="K520" s="4">
        <v>44068</v>
      </c>
      <c r="L520" s="2">
        <v>4863.25</v>
      </c>
      <c r="M520" s="2">
        <v>-19373.32</v>
      </c>
      <c r="N520" s="2" t="s">
        <v>55</v>
      </c>
      <c r="P520" s="4">
        <v>44066</v>
      </c>
      <c r="Q520" s="2">
        <v>32.68</v>
      </c>
      <c r="R520" s="2">
        <v>-596.5</v>
      </c>
      <c r="S520" s="2" t="s">
        <v>52</v>
      </c>
      <c r="U520" s="4">
        <v>44068</v>
      </c>
      <c r="V520" s="2">
        <v>3506.94</v>
      </c>
      <c r="W520" s="2">
        <v>3515.63</v>
      </c>
      <c r="X520" s="2" t="s">
        <v>54</v>
      </c>
      <c r="Z520" s="12">
        <v>44054</v>
      </c>
      <c r="AA520" s="10">
        <v>31216.04</v>
      </c>
      <c r="AB520" s="10">
        <v>-1512597.62</v>
      </c>
    </row>
    <row r="521" spans="1:28" ht="15.75" customHeight="1" thickBot="1" x14ac:dyDescent="0.35">
      <c r="A521" s="4">
        <v>43613</v>
      </c>
      <c r="B521" s="2">
        <v>353.4</v>
      </c>
      <c r="C521" s="2">
        <v>16928.169999999998</v>
      </c>
      <c r="D521" s="2" t="s">
        <v>54</v>
      </c>
      <c r="F521" s="4">
        <v>44061</v>
      </c>
      <c r="G521" s="2">
        <v>11422.81</v>
      </c>
      <c r="H521" s="2">
        <v>-447613.5</v>
      </c>
      <c r="I521" s="2" t="s">
        <v>53</v>
      </c>
      <c r="K521" s="4">
        <v>44069</v>
      </c>
      <c r="L521" s="2">
        <v>4265.75</v>
      </c>
      <c r="M521" s="2">
        <v>-22698.32</v>
      </c>
      <c r="N521" s="2" t="s">
        <v>55</v>
      </c>
      <c r="P521" s="4">
        <v>44067</v>
      </c>
      <c r="Q521" s="2">
        <v>772.36</v>
      </c>
      <c r="R521" s="2">
        <v>-4806.7700000000004</v>
      </c>
      <c r="S521" s="2" t="s">
        <v>52</v>
      </c>
      <c r="U521" s="4">
        <v>44069</v>
      </c>
      <c r="V521" s="2">
        <v>4996.9799999999996</v>
      </c>
      <c r="W521" s="2">
        <v>-306311.82</v>
      </c>
      <c r="X521" s="2" t="s">
        <v>54</v>
      </c>
      <c r="Z521" s="12">
        <v>44055</v>
      </c>
      <c r="AA521" s="10">
        <v>25881.279999999999</v>
      </c>
      <c r="AB521" s="10">
        <v>-789327.78</v>
      </c>
    </row>
    <row r="522" spans="1:28" ht="15.75" hidden="1" customHeight="1" x14ac:dyDescent="0.3">
      <c r="A522" s="4">
        <v>43613</v>
      </c>
      <c r="B522" s="2">
        <v>1469.54</v>
      </c>
      <c r="C522" s="2">
        <v>-23025.41</v>
      </c>
      <c r="D522" s="2" t="s">
        <v>55</v>
      </c>
      <c r="F522" s="4">
        <v>44062</v>
      </c>
      <c r="G522" s="2">
        <v>10890</v>
      </c>
      <c r="H522" s="2">
        <v>-92723.1</v>
      </c>
      <c r="I522" s="2" t="s">
        <v>53</v>
      </c>
      <c r="K522" s="4">
        <v>44070</v>
      </c>
      <c r="L522" s="2">
        <v>6067.58</v>
      </c>
      <c r="M522" s="2">
        <v>-55873.98</v>
      </c>
      <c r="N522" s="2" t="s">
        <v>55</v>
      </c>
      <c r="P522" s="4">
        <v>44068</v>
      </c>
      <c r="Q522" s="2">
        <v>1026.03</v>
      </c>
      <c r="R522" s="2">
        <v>-4591.97</v>
      </c>
      <c r="S522" s="2" t="s">
        <v>52</v>
      </c>
      <c r="U522" s="4">
        <v>44070</v>
      </c>
      <c r="V522" s="2">
        <v>5323.01</v>
      </c>
      <c r="W522" s="2">
        <v>-130953.57</v>
      </c>
      <c r="X522" s="2" t="s">
        <v>54</v>
      </c>
      <c r="Z522" s="12">
        <v>44056</v>
      </c>
      <c r="AA522" s="10">
        <v>23190.04</v>
      </c>
      <c r="AB522" s="10">
        <v>-896863.93</v>
      </c>
    </row>
    <row r="523" spans="1:28" ht="15.75" hidden="1" customHeight="1" x14ac:dyDescent="0.3">
      <c r="A523" s="4">
        <v>43613</v>
      </c>
      <c r="B523" s="2">
        <v>2984.67</v>
      </c>
      <c r="C523" s="2">
        <v>4599.79</v>
      </c>
      <c r="D523" s="2" t="s">
        <v>53</v>
      </c>
      <c r="F523" s="4">
        <v>44063</v>
      </c>
      <c r="G523" s="2">
        <v>10492.42</v>
      </c>
      <c r="H523" s="2">
        <v>-41271.199999999997</v>
      </c>
      <c r="I523" s="2" t="s">
        <v>53</v>
      </c>
      <c r="K523" s="4">
        <v>44071</v>
      </c>
      <c r="L523" s="2">
        <v>4626.6899999999996</v>
      </c>
      <c r="M523" s="2">
        <v>-241210.17</v>
      </c>
      <c r="N523" s="2" t="s">
        <v>55</v>
      </c>
      <c r="P523" s="4">
        <v>44069</v>
      </c>
      <c r="Q523" s="2">
        <v>925.23</v>
      </c>
      <c r="R523" s="2">
        <v>1953.25</v>
      </c>
      <c r="S523" s="2" t="s">
        <v>52</v>
      </c>
      <c r="U523" s="4">
        <v>44071</v>
      </c>
      <c r="V523" s="2">
        <v>4226.29</v>
      </c>
      <c r="W523" s="2">
        <v>-79235.850000000006</v>
      </c>
      <c r="X523" s="2" t="s">
        <v>54</v>
      </c>
      <c r="Z523" s="12">
        <v>44057</v>
      </c>
      <c r="AA523" s="10">
        <v>18775.330000000002</v>
      </c>
      <c r="AB523" s="10">
        <v>-191135.15</v>
      </c>
    </row>
    <row r="524" spans="1:28" ht="15.75" customHeight="1" thickBot="1" x14ac:dyDescent="0.35">
      <c r="A524" s="4">
        <v>43614</v>
      </c>
      <c r="B524" s="2">
        <v>326.87</v>
      </c>
      <c r="C524" s="2">
        <v>3723.12</v>
      </c>
      <c r="D524" s="2" t="s">
        <v>54</v>
      </c>
      <c r="F524" s="4">
        <v>44064</v>
      </c>
      <c r="G524" s="2">
        <v>10070.549999999999</v>
      </c>
      <c r="H524" s="2">
        <v>-248017.63</v>
      </c>
      <c r="I524" s="2" t="s">
        <v>53</v>
      </c>
      <c r="K524" s="4">
        <v>44073</v>
      </c>
      <c r="L524" s="2">
        <v>143.56</v>
      </c>
      <c r="M524" s="2">
        <v>-15297.85</v>
      </c>
      <c r="N524" s="2" t="s">
        <v>55</v>
      </c>
      <c r="P524" s="4">
        <v>44070</v>
      </c>
      <c r="Q524" s="2">
        <v>1049.6199999999999</v>
      </c>
      <c r="R524" s="2">
        <v>-8646.19</v>
      </c>
      <c r="S524" s="2" t="s">
        <v>52</v>
      </c>
      <c r="U524" s="4">
        <v>44073</v>
      </c>
      <c r="V524" s="2">
        <v>224.12</v>
      </c>
      <c r="W524" s="2">
        <v>-15002.14</v>
      </c>
      <c r="X524" s="2" t="s">
        <v>54</v>
      </c>
      <c r="Z524" s="12">
        <v>44059</v>
      </c>
      <c r="AA524" s="10">
        <v>723.06</v>
      </c>
      <c r="AB524" s="10">
        <v>-65183.34</v>
      </c>
    </row>
    <row r="525" spans="1:28" ht="15.75" hidden="1" customHeight="1" x14ac:dyDescent="0.3">
      <c r="A525" s="4">
        <v>43614</v>
      </c>
      <c r="B525" s="2">
        <v>591.16999999999996</v>
      </c>
      <c r="C525" s="2">
        <v>583.77</v>
      </c>
      <c r="D525" s="2" t="s">
        <v>52</v>
      </c>
      <c r="F525" s="4">
        <v>44065</v>
      </c>
      <c r="G525" s="2">
        <v>0.05</v>
      </c>
      <c r="H525" s="2">
        <v>-10.220000000000001</v>
      </c>
      <c r="I525" s="2" t="s">
        <v>53</v>
      </c>
      <c r="K525" s="4">
        <v>44074</v>
      </c>
      <c r="L525" s="2">
        <v>3773.57</v>
      </c>
      <c r="M525" s="2">
        <v>-30021.99</v>
      </c>
      <c r="N525" s="2" t="s">
        <v>55</v>
      </c>
      <c r="P525" s="4">
        <v>44071</v>
      </c>
      <c r="Q525" s="2">
        <v>1553.22</v>
      </c>
      <c r="R525" s="2">
        <v>11201.95</v>
      </c>
      <c r="S525" s="2" t="s">
        <v>52</v>
      </c>
      <c r="U525" s="4">
        <v>44074</v>
      </c>
      <c r="V525" s="2">
        <v>4188.47</v>
      </c>
      <c r="W525" s="2">
        <v>-12050.7</v>
      </c>
      <c r="X525" s="2" t="s">
        <v>54</v>
      </c>
      <c r="Z525" s="12">
        <v>44060</v>
      </c>
      <c r="AA525" s="10">
        <v>24175.439999999999</v>
      </c>
      <c r="AB525" s="10">
        <v>-265691.11</v>
      </c>
    </row>
    <row r="526" spans="1:28" ht="15.75" hidden="1" customHeight="1" x14ac:dyDescent="0.3">
      <c r="A526" s="4">
        <v>43614</v>
      </c>
      <c r="B526" s="2">
        <v>2580.9499999999998</v>
      </c>
      <c r="C526" s="2">
        <v>-14912.91</v>
      </c>
      <c r="D526" s="2" t="s">
        <v>53</v>
      </c>
      <c r="F526" s="4">
        <v>44066</v>
      </c>
      <c r="G526" s="2">
        <v>256.72000000000003</v>
      </c>
      <c r="H526" s="2">
        <v>-2488.9499999999998</v>
      </c>
      <c r="I526" s="2" t="s">
        <v>53</v>
      </c>
      <c r="K526" s="4">
        <v>44075</v>
      </c>
      <c r="L526" s="2">
        <v>5019.1099999999997</v>
      </c>
      <c r="M526" s="2">
        <v>-156932.29999999999</v>
      </c>
      <c r="N526" s="2" t="s">
        <v>55</v>
      </c>
      <c r="P526" s="4">
        <v>44073</v>
      </c>
      <c r="Q526" s="2">
        <v>120.56</v>
      </c>
      <c r="R526" s="2">
        <v>2416.87</v>
      </c>
      <c r="S526" s="2" t="s">
        <v>52</v>
      </c>
      <c r="U526" s="4">
        <v>44075</v>
      </c>
      <c r="V526" s="2">
        <v>5112.7700000000004</v>
      </c>
      <c r="W526" s="2">
        <v>-201934.91</v>
      </c>
      <c r="X526" s="2" t="s">
        <v>54</v>
      </c>
      <c r="Z526" s="12">
        <v>44061</v>
      </c>
      <c r="AA526" s="10">
        <v>29539.47</v>
      </c>
      <c r="AB526" s="10">
        <v>-1210913.6200000001</v>
      </c>
    </row>
    <row r="527" spans="1:28" ht="15.75" hidden="1" customHeight="1" x14ac:dyDescent="0.3">
      <c r="A527" s="4">
        <v>43614</v>
      </c>
      <c r="B527" s="2">
        <v>1451</v>
      </c>
      <c r="C527" s="2">
        <v>-33453.480000000003</v>
      </c>
      <c r="D527" s="2" t="s">
        <v>55</v>
      </c>
      <c r="F527" s="4">
        <v>44067</v>
      </c>
      <c r="G527" s="2">
        <v>9064.7800000000007</v>
      </c>
      <c r="H527" s="2">
        <v>16229.18</v>
      </c>
      <c r="I527" s="2" t="s">
        <v>53</v>
      </c>
      <c r="K527" s="4">
        <v>44076</v>
      </c>
      <c r="L527" s="2">
        <v>4764.17</v>
      </c>
      <c r="M527" s="2">
        <v>-39382.51</v>
      </c>
      <c r="N527" s="2" t="s">
        <v>55</v>
      </c>
      <c r="P527" s="4">
        <v>44074</v>
      </c>
      <c r="Q527" s="2">
        <v>1516.74</v>
      </c>
      <c r="R527" s="2">
        <v>4729.62</v>
      </c>
      <c r="S527" s="2" t="s">
        <v>52</v>
      </c>
      <c r="U527" s="4">
        <v>44076</v>
      </c>
      <c r="V527" s="2">
        <v>5402.61</v>
      </c>
      <c r="W527" s="2">
        <v>-304002.23</v>
      </c>
      <c r="X527" s="2" t="s">
        <v>54</v>
      </c>
      <c r="Z527" s="12">
        <v>44062</v>
      </c>
      <c r="AA527" s="10">
        <v>28951.66</v>
      </c>
      <c r="AB527" s="10">
        <v>-808061.73</v>
      </c>
    </row>
    <row r="528" spans="1:28" ht="15.75" hidden="1" customHeight="1" x14ac:dyDescent="0.3">
      <c r="A528" s="4">
        <v>43615</v>
      </c>
      <c r="B528" s="2">
        <v>1136.69</v>
      </c>
      <c r="C528" s="2">
        <v>-45788.91</v>
      </c>
      <c r="D528" s="2" t="s">
        <v>55</v>
      </c>
      <c r="F528" s="4">
        <v>44068</v>
      </c>
      <c r="G528" s="2">
        <v>10529.2</v>
      </c>
      <c r="H528" s="2">
        <v>27549.360000000001</v>
      </c>
      <c r="I528" s="2" t="s">
        <v>53</v>
      </c>
      <c r="K528" s="4">
        <v>44077</v>
      </c>
      <c r="L528" s="2">
        <v>5437.98</v>
      </c>
      <c r="M528" s="2">
        <v>42371.27</v>
      </c>
      <c r="N528" s="2" t="s">
        <v>55</v>
      </c>
      <c r="P528" s="4">
        <v>44075</v>
      </c>
      <c r="Q528" s="2">
        <v>1254.77</v>
      </c>
      <c r="R528" s="2">
        <v>-12771</v>
      </c>
      <c r="S528" s="2" t="s">
        <v>52</v>
      </c>
      <c r="U528" s="4">
        <v>44077</v>
      </c>
      <c r="V528" s="2">
        <v>5024.13</v>
      </c>
      <c r="W528" s="2">
        <v>-160127.66</v>
      </c>
      <c r="X528" s="2" t="s">
        <v>54</v>
      </c>
      <c r="Z528" s="12">
        <v>44063</v>
      </c>
      <c r="AA528" s="10">
        <v>25183.05</v>
      </c>
      <c r="AB528" s="10">
        <v>-217421.91</v>
      </c>
    </row>
    <row r="529" spans="1:28" ht="15.75" hidden="1" customHeight="1" x14ac:dyDescent="0.3">
      <c r="A529" s="4">
        <v>43615</v>
      </c>
      <c r="B529" s="2">
        <v>659.74</v>
      </c>
      <c r="C529" s="2">
        <v>-3956.08</v>
      </c>
      <c r="D529" s="2" t="s">
        <v>52</v>
      </c>
      <c r="F529" s="4">
        <v>44069</v>
      </c>
      <c r="G529" s="2">
        <v>10140.540000000001</v>
      </c>
      <c r="H529" s="2">
        <v>5535.47</v>
      </c>
      <c r="I529" s="2" t="s">
        <v>53</v>
      </c>
      <c r="K529" s="4">
        <v>44078</v>
      </c>
      <c r="L529" s="2">
        <v>5346.72</v>
      </c>
      <c r="M529" s="2">
        <v>-59272.55</v>
      </c>
      <c r="N529" s="2" t="s">
        <v>55</v>
      </c>
      <c r="P529" s="4">
        <v>44076</v>
      </c>
      <c r="Q529" s="2">
        <v>903.13</v>
      </c>
      <c r="R529" s="2">
        <v>-3823.16</v>
      </c>
      <c r="S529" s="2" t="s">
        <v>52</v>
      </c>
      <c r="U529" s="4">
        <v>44078</v>
      </c>
      <c r="V529" s="2">
        <v>4912.9799999999996</v>
      </c>
      <c r="W529" s="2">
        <v>-6788.26</v>
      </c>
      <c r="X529" s="2" t="s">
        <v>54</v>
      </c>
      <c r="Z529" s="12">
        <v>44064</v>
      </c>
      <c r="AA529" s="10">
        <v>23788.97</v>
      </c>
      <c r="AB529" s="10">
        <v>-321152.28000000003</v>
      </c>
    </row>
    <row r="530" spans="1:28" ht="15.75" customHeight="1" thickBot="1" x14ac:dyDescent="0.35">
      <c r="A530" s="4">
        <v>43615</v>
      </c>
      <c r="B530" s="2">
        <v>449.48</v>
      </c>
      <c r="C530" s="2">
        <v>-4484.21</v>
      </c>
      <c r="D530" s="2" t="s">
        <v>54</v>
      </c>
      <c r="F530" s="4">
        <v>44070</v>
      </c>
      <c r="G530" s="2">
        <v>12554.76</v>
      </c>
      <c r="H530" s="2">
        <v>90987.9</v>
      </c>
      <c r="I530" s="2" t="s">
        <v>53</v>
      </c>
      <c r="K530" s="4">
        <v>44080</v>
      </c>
      <c r="L530" s="2">
        <v>176.9</v>
      </c>
      <c r="M530" s="2">
        <v>-18170.61</v>
      </c>
      <c r="N530" s="2" t="s">
        <v>55</v>
      </c>
      <c r="P530" s="4">
        <v>44077</v>
      </c>
      <c r="Q530" s="2">
        <v>1345.91</v>
      </c>
      <c r="R530" s="2">
        <v>24812.04</v>
      </c>
      <c r="S530" s="2" t="s">
        <v>52</v>
      </c>
      <c r="U530" s="4">
        <v>44080</v>
      </c>
      <c r="V530" s="2">
        <v>81.819999999999993</v>
      </c>
      <c r="W530" s="2">
        <v>3969.2</v>
      </c>
      <c r="X530" s="2" t="s">
        <v>54</v>
      </c>
      <c r="Z530" s="12">
        <v>44065</v>
      </c>
      <c r="AA530" s="10">
        <v>0.05</v>
      </c>
      <c r="AB530" s="10">
        <v>-10.220000000000001</v>
      </c>
    </row>
    <row r="531" spans="1:28" ht="15.75" hidden="1" customHeight="1" x14ac:dyDescent="0.3">
      <c r="A531" s="4">
        <v>43615</v>
      </c>
      <c r="B531" s="2">
        <v>2400.5</v>
      </c>
      <c r="C531" s="2">
        <v>9527</v>
      </c>
      <c r="D531" s="2" t="s">
        <v>53</v>
      </c>
      <c r="F531" s="4">
        <v>44071</v>
      </c>
      <c r="G531" s="2">
        <v>11488.88</v>
      </c>
      <c r="H531" s="2">
        <v>-138266.67000000001</v>
      </c>
      <c r="I531" s="2" t="s">
        <v>53</v>
      </c>
      <c r="K531" s="4">
        <v>44081</v>
      </c>
      <c r="L531" s="2">
        <v>4560.6099999999997</v>
      </c>
      <c r="M531" s="2">
        <v>-7104.33</v>
      </c>
      <c r="N531" s="2" t="s">
        <v>55</v>
      </c>
      <c r="P531" s="4">
        <v>44078</v>
      </c>
      <c r="Q531" s="2">
        <v>859.7</v>
      </c>
      <c r="R531" s="2">
        <v>2010.26</v>
      </c>
      <c r="S531" s="2" t="s">
        <v>52</v>
      </c>
      <c r="U531" s="4">
        <v>44081</v>
      </c>
      <c r="V531" s="2">
        <v>2607.15</v>
      </c>
      <c r="W531" s="2">
        <v>10310.700000000001</v>
      </c>
      <c r="X531" s="2" t="s">
        <v>54</v>
      </c>
      <c r="Z531" s="12">
        <v>44066</v>
      </c>
      <c r="AA531" s="10">
        <v>580.91</v>
      </c>
      <c r="AB531" s="10">
        <v>-20122.91</v>
      </c>
    </row>
    <row r="532" spans="1:28" ht="15.75" customHeight="1" thickBot="1" x14ac:dyDescent="0.35">
      <c r="A532" s="4">
        <v>43616</v>
      </c>
      <c r="B532" s="2">
        <v>574.89</v>
      </c>
      <c r="C532" s="2">
        <v>-98938.27</v>
      </c>
      <c r="D532" s="2" t="s">
        <v>54</v>
      </c>
      <c r="F532" s="4">
        <v>44073</v>
      </c>
      <c r="G532" s="2">
        <v>428.66</v>
      </c>
      <c r="H532" s="2">
        <v>-16591.88</v>
      </c>
      <c r="I532" s="2" t="s">
        <v>53</v>
      </c>
      <c r="K532" s="4">
        <v>44082</v>
      </c>
      <c r="L532" s="2">
        <v>8517.3700000000008</v>
      </c>
      <c r="M532" s="2">
        <v>-479809.22</v>
      </c>
      <c r="N532" s="2" t="s">
        <v>55</v>
      </c>
      <c r="P532" s="4">
        <v>44080</v>
      </c>
      <c r="Q532" s="2">
        <v>24.43</v>
      </c>
      <c r="R532" s="2">
        <v>544.66999999999996</v>
      </c>
      <c r="S532" s="2" t="s">
        <v>52</v>
      </c>
      <c r="U532" s="4">
        <v>44082</v>
      </c>
      <c r="V532" s="2">
        <v>6493.19</v>
      </c>
      <c r="W532" s="2">
        <v>-234836.83</v>
      </c>
      <c r="X532" s="2" t="s">
        <v>54</v>
      </c>
      <c r="Z532" s="12">
        <v>44067</v>
      </c>
      <c r="AA532" s="10">
        <v>21926.16</v>
      </c>
      <c r="AB532" s="10">
        <v>-171979.62</v>
      </c>
    </row>
    <row r="533" spans="1:28" ht="15.75" hidden="1" customHeight="1" x14ac:dyDescent="0.3">
      <c r="A533" s="4">
        <v>43616</v>
      </c>
      <c r="B533" s="2">
        <v>1394.58</v>
      </c>
      <c r="C533" s="2">
        <v>-74283.42</v>
      </c>
      <c r="D533" s="2" t="s">
        <v>55</v>
      </c>
      <c r="F533" s="4">
        <v>44074</v>
      </c>
      <c r="G533" s="2">
        <v>11312.53</v>
      </c>
      <c r="H533" s="2">
        <v>-114258.54</v>
      </c>
      <c r="I533" s="2" t="s">
        <v>53</v>
      </c>
      <c r="K533" s="4">
        <v>44083</v>
      </c>
      <c r="L533" s="2">
        <v>6779.86</v>
      </c>
      <c r="M533" s="2">
        <v>-347250.62</v>
      </c>
      <c r="N533" s="2" t="s">
        <v>55</v>
      </c>
      <c r="P533" s="4">
        <v>44081</v>
      </c>
      <c r="Q533" s="2">
        <v>531.08000000000004</v>
      </c>
      <c r="R533" s="2">
        <v>-3308.24</v>
      </c>
      <c r="S533" s="2" t="s">
        <v>52</v>
      </c>
      <c r="U533" s="4">
        <v>44083</v>
      </c>
      <c r="V533" s="2">
        <v>4509.84</v>
      </c>
      <c r="W533" s="2">
        <v>-44462.55</v>
      </c>
      <c r="X533" s="2" t="s">
        <v>54</v>
      </c>
      <c r="Z533" s="12">
        <v>44068</v>
      </c>
      <c r="AA533" s="10">
        <v>28240.38</v>
      </c>
      <c r="AB533" s="10">
        <v>53207.68</v>
      </c>
    </row>
    <row r="534" spans="1:28" ht="15.75" hidden="1" customHeight="1" x14ac:dyDescent="0.3">
      <c r="A534" s="4">
        <v>43616</v>
      </c>
      <c r="B534" s="2">
        <v>3324.57</v>
      </c>
      <c r="C534" s="2">
        <v>1995.38</v>
      </c>
      <c r="D534" s="2" t="s">
        <v>53</v>
      </c>
      <c r="F534" s="4">
        <v>44075</v>
      </c>
      <c r="G534" s="2">
        <v>12074.92</v>
      </c>
      <c r="H534" s="2">
        <v>-114039.1</v>
      </c>
      <c r="I534" s="2" t="s">
        <v>53</v>
      </c>
      <c r="K534" s="4">
        <v>44084</v>
      </c>
      <c r="L534" s="2">
        <v>8591.06</v>
      </c>
      <c r="M534" s="2">
        <v>-250184.12</v>
      </c>
      <c r="N534" s="2" t="s">
        <v>55</v>
      </c>
      <c r="P534" s="4">
        <v>44082</v>
      </c>
      <c r="Q534" s="2">
        <v>1037.2</v>
      </c>
      <c r="R534" s="2">
        <v>-8260.19</v>
      </c>
      <c r="S534" s="2" t="s">
        <v>52</v>
      </c>
      <c r="U534" s="4">
        <v>44084</v>
      </c>
      <c r="V534" s="2">
        <v>4886.6099999999997</v>
      </c>
      <c r="W534" s="2">
        <v>-164036.57999999999</v>
      </c>
      <c r="X534" s="2" t="s">
        <v>54</v>
      </c>
      <c r="Z534" s="12">
        <v>44069</v>
      </c>
      <c r="AA534" s="10">
        <v>28822.22</v>
      </c>
      <c r="AB534" s="10">
        <v>-471590.45</v>
      </c>
    </row>
    <row r="535" spans="1:28" ht="15.75" hidden="1" customHeight="1" x14ac:dyDescent="0.3">
      <c r="A535" s="4">
        <v>43616</v>
      </c>
      <c r="B535" s="2">
        <v>812.41</v>
      </c>
      <c r="C535" s="2">
        <v>-41307.24</v>
      </c>
      <c r="D535" s="2" t="s">
        <v>52</v>
      </c>
      <c r="F535" s="4">
        <v>44076</v>
      </c>
      <c r="G535" s="2">
        <v>11224.88</v>
      </c>
      <c r="H535" s="2">
        <v>-119156.16</v>
      </c>
      <c r="I535" s="2" t="s">
        <v>53</v>
      </c>
      <c r="K535" s="4">
        <v>44085</v>
      </c>
      <c r="L535" s="2">
        <v>5857.72</v>
      </c>
      <c r="M535" s="2">
        <v>-99985.22</v>
      </c>
      <c r="N535" s="2" t="s">
        <v>55</v>
      </c>
      <c r="P535" s="4">
        <v>44083</v>
      </c>
      <c r="Q535" s="2">
        <v>731.15</v>
      </c>
      <c r="R535" s="2">
        <v>-12063.15</v>
      </c>
      <c r="S535" s="2" t="s">
        <v>52</v>
      </c>
      <c r="U535" s="4">
        <v>44085</v>
      </c>
      <c r="V535" s="2">
        <v>3865.27</v>
      </c>
      <c r="W535" s="2">
        <v>12354.29</v>
      </c>
      <c r="X535" s="2" t="s">
        <v>54</v>
      </c>
      <c r="Z535" s="12">
        <v>44070</v>
      </c>
      <c r="AA535" s="10">
        <v>34058.25</v>
      </c>
      <c r="AB535" s="10">
        <v>-574076.80000000005</v>
      </c>
    </row>
    <row r="536" spans="1:28" ht="15.75" hidden="1" customHeight="1" x14ac:dyDescent="0.3">
      <c r="A536" s="4">
        <v>43618</v>
      </c>
      <c r="B536" s="2">
        <v>19.399999999999999</v>
      </c>
      <c r="C536" s="2">
        <v>-6254.36</v>
      </c>
      <c r="D536" s="2" t="s">
        <v>55</v>
      </c>
      <c r="F536" s="4">
        <v>44077</v>
      </c>
      <c r="G536" s="2">
        <v>12265.17</v>
      </c>
      <c r="H536" s="2">
        <v>-26295.64</v>
      </c>
      <c r="I536" s="2" t="s">
        <v>53</v>
      </c>
      <c r="K536" s="4">
        <v>44087</v>
      </c>
      <c r="L536" s="2">
        <v>153.69999999999999</v>
      </c>
      <c r="M536" s="2">
        <v>-4250.1499999999996</v>
      </c>
      <c r="N536" s="2" t="s">
        <v>55</v>
      </c>
      <c r="P536" s="4">
        <v>44084</v>
      </c>
      <c r="Q536" s="2">
        <v>858.77</v>
      </c>
      <c r="R536" s="2">
        <v>14787.59</v>
      </c>
      <c r="S536" s="2" t="s">
        <v>52</v>
      </c>
      <c r="U536" s="4">
        <v>44087</v>
      </c>
      <c r="V536" s="2">
        <v>74.44</v>
      </c>
      <c r="W536" s="2">
        <v>-2394.7800000000002</v>
      </c>
      <c r="X536" s="2" t="s">
        <v>54</v>
      </c>
      <c r="Z536" s="12">
        <v>44071</v>
      </c>
      <c r="AA536" s="10">
        <v>29761.71</v>
      </c>
      <c r="AB536" s="10">
        <v>-939296.69</v>
      </c>
    </row>
    <row r="537" spans="1:28" ht="15.75" hidden="1" customHeight="1" x14ac:dyDescent="0.3">
      <c r="A537" s="4">
        <v>43618</v>
      </c>
      <c r="B537" s="2">
        <v>67.39</v>
      </c>
      <c r="C537" s="2">
        <v>-13690.66</v>
      </c>
      <c r="D537" s="2" t="s">
        <v>52</v>
      </c>
      <c r="F537" s="4">
        <v>44078</v>
      </c>
      <c r="G537" s="2">
        <v>11315.59</v>
      </c>
      <c r="H537" s="2">
        <v>28816.93</v>
      </c>
      <c r="I537" s="2" t="s">
        <v>53</v>
      </c>
      <c r="K537" s="4">
        <v>44088</v>
      </c>
      <c r="L537" s="2">
        <v>6036.89</v>
      </c>
      <c r="M537" s="2">
        <v>3027.15</v>
      </c>
      <c r="N537" s="2" t="s">
        <v>55</v>
      </c>
      <c r="P537" s="4">
        <v>44085</v>
      </c>
      <c r="Q537" s="2">
        <v>421.87</v>
      </c>
      <c r="R537" s="2">
        <v>-1552</v>
      </c>
      <c r="S537" s="2" t="s">
        <v>52</v>
      </c>
      <c r="U537" s="4">
        <v>44088</v>
      </c>
      <c r="V537" s="2">
        <v>4281.3900000000003</v>
      </c>
      <c r="W537" s="2">
        <v>6792.61</v>
      </c>
      <c r="X537" s="2" t="s">
        <v>54</v>
      </c>
      <c r="Z537" s="12">
        <v>44073</v>
      </c>
      <c r="AA537" s="10">
        <v>1269.32</v>
      </c>
      <c r="AB537" s="10">
        <v>-64179.51</v>
      </c>
    </row>
    <row r="538" spans="1:28" ht="15.75" customHeight="1" thickBot="1" x14ac:dyDescent="0.35">
      <c r="A538" s="4">
        <v>43618</v>
      </c>
      <c r="B538" s="2">
        <v>33.24</v>
      </c>
      <c r="C538" s="2">
        <v>-19133.939999999999</v>
      </c>
      <c r="D538" s="2" t="s">
        <v>54</v>
      </c>
      <c r="F538" s="4">
        <v>44080</v>
      </c>
      <c r="G538" s="2">
        <v>211.88</v>
      </c>
      <c r="H538" s="2">
        <v>-2857.46</v>
      </c>
      <c r="I538" s="2" t="s">
        <v>53</v>
      </c>
      <c r="K538" s="4">
        <v>44089</v>
      </c>
      <c r="L538" s="2">
        <v>7011.66</v>
      </c>
      <c r="M538" s="2">
        <v>-26133.02</v>
      </c>
      <c r="N538" s="2" t="s">
        <v>55</v>
      </c>
      <c r="P538" s="4">
        <v>44087</v>
      </c>
      <c r="Q538" s="2">
        <v>49.95</v>
      </c>
      <c r="R538" s="2">
        <v>-131.69999999999999</v>
      </c>
      <c r="S538" s="2" t="s">
        <v>52</v>
      </c>
      <c r="U538" s="4">
        <v>44089</v>
      </c>
      <c r="V538" s="2">
        <v>5081.9399999999996</v>
      </c>
      <c r="W538" s="2">
        <v>-97425.49</v>
      </c>
      <c r="X538" s="2" t="s">
        <v>54</v>
      </c>
      <c r="Z538" s="12">
        <v>44074</v>
      </c>
      <c r="AA538" s="10">
        <v>29101.96</v>
      </c>
      <c r="AB538" s="10">
        <v>-386244.36</v>
      </c>
    </row>
    <row r="539" spans="1:28" ht="15.75" hidden="1" customHeight="1" x14ac:dyDescent="0.3">
      <c r="A539" s="4">
        <v>43618</v>
      </c>
      <c r="B539" s="2">
        <v>52.74</v>
      </c>
      <c r="C539" s="2">
        <v>-1422.09</v>
      </c>
      <c r="D539" s="2" t="s">
        <v>53</v>
      </c>
      <c r="F539" s="4">
        <v>44081</v>
      </c>
      <c r="G539" s="2">
        <v>8014.03</v>
      </c>
      <c r="H539" s="2">
        <v>58956.28</v>
      </c>
      <c r="I539" s="2" t="s">
        <v>53</v>
      </c>
      <c r="K539" s="4">
        <v>44090</v>
      </c>
      <c r="L539" s="2">
        <v>8164.83</v>
      </c>
      <c r="M539" s="2">
        <v>-44398.04</v>
      </c>
      <c r="N539" s="2" t="s">
        <v>55</v>
      </c>
      <c r="P539" s="4">
        <v>44088</v>
      </c>
      <c r="Q539" s="2">
        <v>953.8</v>
      </c>
      <c r="R539" s="2">
        <v>21827.17</v>
      </c>
      <c r="S539" s="2" t="s">
        <v>52</v>
      </c>
      <c r="U539" s="4">
        <v>44090</v>
      </c>
      <c r="V539" s="2">
        <v>5811.66</v>
      </c>
      <c r="W539" s="2">
        <v>153982.74</v>
      </c>
      <c r="X539" s="2" t="s">
        <v>54</v>
      </c>
      <c r="Z539" s="12">
        <v>44075</v>
      </c>
      <c r="AA539" s="10">
        <v>32708.67</v>
      </c>
      <c r="AB539" s="10">
        <v>-703951.35</v>
      </c>
    </row>
    <row r="540" spans="1:28" ht="15.75" hidden="1" customHeight="1" x14ac:dyDescent="0.3">
      <c r="A540" s="4">
        <v>43619</v>
      </c>
      <c r="B540" s="2">
        <v>1332.45</v>
      </c>
      <c r="C540" s="2">
        <v>-20144.8</v>
      </c>
      <c r="D540" s="2" t="s">
        <v>55</v>
      </c>
      <c r="F540" s="4">
        <v>44082</v>
      </c>
      <c r="G540" s="2">
        <v>14313.51</v>
      </c>
      <c r="H540" s="2">
        <v>10441.16</v>
      </c>
      <c r="I540" s="2" t="s">
        <v>53</v>
      </c>
      <c r="K540" s="4">
        <v>44091</v>
      </c>
      <c r="L540" s="2">
        <v>8068.74</v>
      </c>
      <c r="M540" s="2">
        <v>40803.760000000002</v>
      </c>
      <c r="N540" s="2" t="s">
        <v>55</v>
      </c>
      <c r="P540" s="4">
        <v>44089</v>
      </c>
      <c r="Q540" s="2">
        <v>755.33</v>
      </c>
      <c r="R540" s="2">
        <v>1672.83</v>
      </c>
      <c r="S540" s="2" t="s">
        <v>52</v>
      </c>
      <c r="U540" s="4">
        <v>44091</v>
      </c>
      <c r="V540" s="2">
        <v>4852.24</v>
      </c>
      <c r="W540" s="2">
        <v>32287.59</v>
      </c>
      <c r="X540" s="2" t="s">
        <v>54</v>
      </c>
      <c r="Z540" s="12">
        <v>44076</v>
      </c>
      <c r="AA540" s="10">
        <v>29628.880000000001</v>
      </c>
      <c r="AB540" s="10">
        <v>-540885.25</v>
      </c>
    </row>
    <row r="541" spans="1:28" ht="15.75" hidden="1" customHeight="1" x14ac:dyDescent="0.3">
      <c r="A541" s="4">
        <v>43619</v>
      </c>
      <c r="B541" s="2">
        <v>750.66</v>
      </c>
      <c r="C541" s="2">
        <v>-19246.39</v>
      </c>
      <c r="D541" s="2" t="s">
        <v>52</v>
      </c>
      <c r="F541" s="4">
        <v>44083</v>
      </c>
      <c r="G541" s="2">
        <v>12616.45</v>
      </c>
      <c r="H541" s="2">
        <v>-28549.05</v>
      </c>
      <c r="I541" s="2" t="s">
        <v>53</v>
      </c>
      <c r="K541" s="4">
        <v>44092</v>
      </c>
      <c r="L541" s="2">
        <v>6485.2</v>
      </c>
      <c r="M541" s="2">
        <v>16086.18</v>
      </c>
      <c r="N541" s="2" t="s">
        <v>55</v>
      </c>
      <c r="P541" s="4">
        <v>44090</v>
      </c>
      <c r="Q541" s="2">
        <v>1504.9</v>
      </c>
      <c r="R541" s="2">
        <v>-19654.07</v>
      </c>
      <c r="S541" s="2" t="s">
        <v>52</v>
      </c>
      <c r="U541" s="4">
        <v>44092</v>
      </c>
      <c r="V541" s="2">
        <v>3915.12</v>
      </c>
      <c r="W541" s="2">
        <v>76070.880000000005</v>
      </c>
      <c r="X541" s="2" t="s">
        <v>54</v>
      </c>
      <c r="Z541" s="12">
        <v>44077</v>
      </c>
      <c r="AA541" s="10">
        <v>32810.15</v>
      </c>
      <c r="AB541" s="10">
        <v>-176030.69</v>
      </c>
    </row>
    <row r="542" spans="1:28" ht="15.75" customHeight="1" thickBot="1" x14ac:dyDescent="0.35">
      <c r="A542" s="4">
        <v>43619</v>
      </c>
      <c r="B542" s="2">
        <v>631.62</v>
      </c>
      <c r="C542" s="2">
        <v>-175206.64</v>
      </c>
      <c r="D542" s="2" t="s">
        <v>54</v>
      </c>
      <c r="F542" s="4">
        <v>44084</v>
      </c>
      <c r="G542" s="2">
        <v>14446.06</v>
      </c>
      <c r="H542" s="2">
        <v>-64053.120000000003</v>
      </c>
      <c r="I542" s="2" t="s">
        <v>53</v>
      </c>
      <c r="K542" s="4">
        <v>44094</v>
      </c>
      <c r="L542" s="2">
        <v>133.41</v>
      </c>
      <c r="M542" s="2">
        <v>-3369.31</v>
      </c>
      <c r="N542" s="2" t="s">
        <v>55</v>
      </c>
      <c r="P542" s="4">
        <v>44091</v>
      </c>
      <c r="Q542" s="2">
        <v>1480.99</v>
      </c>
      <c r="R542" s="2">
        <v>-22640.71</v>
      </c>
      <c r="S542" s="2" t="s">
        <v>52</v>
      </c>
      <c r="U542" s="4">
        <v>44094</v>
      </c>
      <c r="V542" s="2">
        <v>131.06</v>
      </c>
      <c r="W542" s="2">
        <v>-15037.06</v>
      </c>
      <c r="X542" s="2" t="s">
        <v>54</v>
      </c>
      <c r="Z542" s="12">
        <v>44078</v>
      </c>
      <c r="AA542" s="10">
        <v>30051.19</v>
      </c>
      <c r="AB542" s="10">
        <v>-210233.62</v>
      </c>
    </row>
    <row r="543" spans="1:28" ht="15.75" hidden="1" customHeight="1" x14ac:dyDescent="0.3">
      <c r="A543" s="4">
        <v>43619</v>
      </c>
      <c r="B543" s="2">
        <v>3462.49</v>
      </c>
      <c r="C543" s="2">
        <v>-125266.38</v>
      </c>
      <c r="D543" s="2" t="s">
        <v>53</v>
      </c>
      <c r="F543" s="4">
        <v>44085</v>
      </c>
      <c r="G543" s="2">
        <v>9042.02</v>
      </c>
      <c r="H543" s="2">
        <v>-20632.009999999998</v>
      </c>
      <c r="I543" s="2" t="s">
        <v>53</v>
      </c>
      <c r="K543" s="4">
        <v>44095</v>
      </c>
      <c r="L543" s="2">
        <v>6975.36</v>
      </c>
      <c r="M543" s="2">
        <v>-177169.19</v>
      </c>
      <c r="N543" s="2" t="s">
        <v>55</v>
      </c>
      <c r="P543" s="4">
        <v>44092</v>
      </c>
      <c r="Q543" s="2">
        <v>1719.92</v>
      </c>
      <c r="R543" s="2">
        <v>-39683.199999999997</v>
      </c>
      <c r="S543" s="2" t="s">
        <v>52</v>
      </c>
      <c r="U543" s="4">
        <v>44095</v>
      </c>
      <c r="V543" s="2">
        <v>6944.99</v>
      </c>
      <c r="W543" s="2">
        <v>-1647019.06</v>
      </c>
      <c r="X543" s="2" t="s">
        <v>54</v>
      </c>
      <c r="Z543" s="12">
        <v>44080</v>
      </c>
      <c r="AA543" s="10">
        <v>750.99</v>
      </c>
      <c r="AB543" s="10">
        <v>-36770.39</v>
      </c>
    </row>
    <row r="544" spans="1:28" ht="15.75" hidden="1" customHeight="1" x14ac:dyDescent="0.3">
      <c r="A544" s="4">
        <v>43620</v>
      </c>
      <c r="B544" s="2">
        <v>472.81</v>
      </c>
      <c r="C544" s="2">
        <v>-377.31</v>
      </c>
      <c r="D544" s="2" t="s">
        <v>52</v>
      </c>
      <c r="F544" s="4">
        <v>44087</v>
      </c>
      <c r="G544" s="2">
        <v>232.16</v>
      </c>
      <c r="H544" s="2">
        <v>691.07</v>
      </c>
      <c r="I544" s="2" t="s">
        <v>53</v>
      </c>
      <c r="K544" s="4">
        <v>44096</v>
      </c>
      <c r="L544" s="2">
        <v>7200.68</v>
      </c>
      <c r="M544" s="2">
        <v>-121081.1</v>
      </c>
      <c r="N544" s="2" t="s">
        <v>55</v>
      </c>
      <c r="P544" s="4">
        <v>44094</v>
      </c>
      <c r="Q544" s="2">
        <v>64.3</v>
      </c>
      <c r="R544" s="2">
        <v>-357.23</v>
      </c>
      <c r="S544" s="2" t="s">
        <v>52</v>
      </c>
      <c r="U544" s="4">
        <v>44096</v>
      </c>
      <c r="V544" s="2">
        <v>5092.95</v>
      </c>
      <c r="W544" s="2">
        <v>-163217.32999999999</v>
      </c>
      <c r="X544" s="2" t="s">
        <v>54</v>
      </c>
      <c r="Z544" s="12">
        <v>44081</v>
      </c>
      <c r="AA544" s="10">
        <v>21153.68</v>
      </c>
      <c r="AB544" s="10">
        <v>44357.56</v>
      </c>
    </row>
    <row r="545" spans="1:28" ht="15.75" hidden="1" customHeight="1" x14ac:dyDescent="0.3">
      <c r="A545" s="4">
        <v>43620</v>
      </c>
      <c r="B545" s="2">
        <v>1121.03</v>
      </c>
      <c r="C545" s="2">
        <v>-2190.2800000000002</v>
      </c>
      <c r="D545" s="2" t="s">
        <v>55</v>
      </c>
      <c r="F545" s="4">
        <v>44088</v>
      </c>
      <c r="G545" s="2">
        <v>9595.81</v>
      </c>
      <c r="H545" s="2">
        <v>-1686.31</v>
      </c>
      <c r="I545" s="2" t="s">
        <v>53</v>
      </c>
      <c r="K545" s="4">
        <v>44097</v>
      </c>
      <c r="L545" s="2">
        <v>5484.93</v>
      </c>
      <c r="M545" s="2">
        <v>-89623.56</v>
      </c>
      <c r="N545" s="2" t="s">
        <v>55</v>
      </c>
      <c r="P545" s="4">
        <v>44095</v>
      </c>
      <c r="Q545" s="2">
        <v>3101.43</v>
      </c>
      <c r="R545" s="2">
        <v>4040.84</v>
      </c>
      <c r="S545" s="2" t="s">
        <v>52</v>
      </c>
      <c r="U545" s="4">
        <v>44097</v>
      </c>
      <c r="V545" s="2">
        <v>6383.41</v>
      </c>
      <c r="W545" s="2">
        <v>-492387.59</v>
      </c>
      <c r="X545" s="2" t="s">
        <v>54</v>
      </c>
      <c r="Z545" s="12">
        <v>44082</v>
      </c>
      <c r="AA545" s="10">
        <v>41345.26</v>
      </c>
      <c r="AB545" s="10">
        <v>-1148037.07</v>
      </c>
    </row>
    <row r="546" spans="1:28" ht="15.75" customHeight="1" thickBot="1" x14ac:dyDescent="0.35">
      <c r="A546" s="4">
        <v>43620</v>
      </c>
      <c r="B546" s="2">
        <v>594.23</v>
      </c>
      <c r="C546" s="2">
        <v>-41250.03</v>
      </c>
      <c r="D546" s="2" t="s">
        <v>54</v>
      </c>
      <c r="F546" s="4">
        <v>44089</v>
      </c>
      <c r="G546" s="2">
        <v>11397.02</v>
      </c>
      <c r="H546" s="2">
        <v>63557.77</v>
      </c>
      <c r="I546" s="2" t="s">
        <v>53</v>
      </c>
      <c r="K546" s="4">
        <v>44098</v>
      </c>
      <c r="L546" s="2">
        <v>6630.54</v>
      </c>
      <c r="M546" s="2">
        <v>22825.93</v>
      </c>
      <c r="N546" s="2" t="s">
        <v>55</v>
      </c>
      <c r="P546" s="4">
        <v>44096</v>
      </c>
      <c r="Q546" s="2">
        <v>1269.08</v>
      </c>
      <c r="R546" s="2">
        <v>29232.080000000002</v>
      </c>
      <c r="S546" s="2" t="s">
        <v>52</v>
      </c>
      <c r="U546" s="4">
        <v>44098</v>
      </c>
      <c r="V546" s="2">
        <v>5862.99</v>
      </c>
      <c r="W546" s="2">
        <v>-84862.45</v>
      </c>
      <c r="X546" s="2" t="s">
        <v>54</v>
      </c>
      <c r="Z546" s="12">
        <v>44083</v>
      </c>
      <c r="AA546" s="10">
        <v>32900.959999999999</v>
      </c>
      <c r="AB546" s="10">
        <v>-628827.85</v>
      </c>
    </row>
    <row r="547" spans="1:28" ht="15.75" hidden="1" customHeight="1" x14ac:dyDescent="0.3">
      <c r="A547" s="4">
        <v>43620</v>
      </c>
      <c r="B547" s="2">
        <v>3573.05</v>
      </c>
      <c r="C547" s="2">
        <v>-14654.41</v>
      </c>
      <c r="D547" s="2" t="s">
        <v>53</v>
      </c>
      <c r="F547" s="4">
        <v>44090</v>
      </c>
      <c r="G547" s="2">
        <v>14353.68</v>
      </c>
      <c r="H547" s="2">
        <v>129649.55</v>
      </c>
      <c r="I547" s="2" t="s">
        <v>53</v>
      </c>
      <c r="K547" s="4">
        <v>44099</v>
      </c>
      <c r="L547" s="2">
        <v>5483.82</v>
      </c>
      <c r="M547" s="2">
        <v>15237.29</v>
      </c>
      <c r="N547" s="2" t="s">
        <v>55</v>
      </c>
      <c r="P547" s="4">
        <v>44097</v>
      </c>
      <c r="Q547" s="2">
        <v>1019.73</v>
      </c>
      <c r="R547" s="2">
        <v>8757.18</v>
      </c>
      <c r="S547" s="2" t="s">
        <v>52</v>
      </c>
      <c r="U547" s="4">
        <v>44099</v>
      </c>
      <c r="V547" s="2">
        <v>4144.99</v>
      </c>
      <c r="W547" s="2">
        <v>17837.8</v>
      </c>
      <c r="X547" s="2" t="s">
        <v>54</v>
      </c>
      <c r="Z547" s="12">
        <v>44084</v>
      </c>
      <c r="AA547" s="10">
        <v>38064.83</v>
      </c>
      <c r="AB547" s="10">
        <v>-914918.31</v>
      </c>
    </row>
    <row r="548" spans="1:28" ht="15.75" customHeight="1" thickBot="1" x14ac:dyDescent="0.35">
      <c r="A548" s="4">
        <v>43621</v>
      </c>
      <c r="B548" s="2">
        <v>736.11</v>
      </c>
      <c r="C548" s="2">
        <v>-92033.08</v>
      </c>
      <c r="D548" s="2" t="s">
        <v>54</v>
      </c>
      <c r="F548" s="4">
        <v>44091</v>
      </c>
      <c r="G548" s="2">
        <v>12087.6</v>
      </c>
      <c r="H548" s="2">
        <v>-61616.75</v>
      </c>
      <c r="I548" s="2" t="s">
        <v>53</v>
      </c>
      <c r="K548" s="4">
        <v>44101</v>
      </c>
      <c r="L548" s="2">
        <v>139.88999999999999</v>
      </c>
      <c r="M548" s="2">
        <v>448.12</v>
      </c>
      <c r="N548" s="2" t="s">
        <v>55</v>
      </c>
      <c r="P548" s="4">
        <v>44098</v>
      </c>
      <c r="Q548" s="2">
        <v>775.08</v>
      </c>
      <c r="R548" s="2">
        <v>-2844.5</v>
      </c>
      <c r="S548" s="2" t="s">
        <v>52</v>
      </c>
      <c r="U548" s="4">
        <v>44101</v>
      </c>
      <c r="V548" s="2">
        <v>66.88</v>
      </c>
      <c r="W548" s="2">
        <v>-19434.490000000002</v>
      </c>
      <c r="X548" s="2" t="s">
        <v>54</v>
      </c>
      <c r="Z548" s="12">
        <v>44085</v>
      </c>
      <c r="AA548" s="10">
        <v>25005.34</v>
      </c>
      <c r="AB548" s="10">
        <v>-198993.8</v>
      </c>
    </row>
    <row r="549" spans="1:28" ht="15.75" hidden="1" customHeight="1" x14ac:dyDescent="0.3">
      <c r="A549" s="4">
        <v>43621</v>
      </c>
      <c r="B549" s="2">
        <v>3716.38</v>
      </c>
      <c r="C549" s="2">
        <v>-67186.91</v>
      </c>
      <c r="D549" s="2" t="s">
        <v>53</v>
      </c>
      <c r="F549" s="4">
        <v>44092</v>
      </c>
      <c r="G549" s="2">
        <v>9787.2199999999993</v>
      </c>
      <c r="H549" s="2">
        <v>-15398.58</v>
      </c>
      <c r="I549" s="2" t="s">
        <v>53</v>
      </c>
      <c r="K549" s="4">
        <v>44102</v>
      </c>
      <c r="L549" s="2">
        <v>6828.18</v>
      </c>
      <c r="M549" s="2">
        <v>-183202.98</v>
      </c>
      <c r="N549" s="2" t="s">
        <v>55</v>
      </c>
      <c r="P549" s="4">
        <v>44099</v>
      </c>
      <c r="Q549" s="2">
        <v>726.97</v>
      </c>
      <c r="R549" s="2">
        <v>-30039.31</v>
      </c>
      <c r="S549" s="2" t="s">
        <v>52</v>
      </c>
      <c r="U549" s="4">
        <v>44102</v>
      </c>
      <c r="V549" s="2">
        <v>5354.32</v>
      </c>
      <c r="W549" s="2">
        <v>-82124.539999999994</v>
      </c>
      <c r="X549" s="2" t="s">
        <v>54</v>
      </c>
      <c r="Z549" s="12">
        <v>44087</v>
      </c>
      <c r="AA549" s="10">
        <v>671.57</v>
      </c>
      <c r="AB549" s="10">
        <v>-15065.55</v>
      </c>
    </row>
    <row r="550" spans="1:28" ht="15.75" hidden="1" customHeight="1" x14ac:dyDescent="0.3">
      <c r="A550" s="4">
        <v>43621</v>
      </c>
      <c r="B550" s="2">
        <v>621.59</v>
      </c>
      <c r="C550" s="2">
        <v>7054.1</v>
      </c>
      <c r="D550" s="2" t="s">
        <v>52</v>
      </c>
      <c r="F550" s="4">
        <v>44094</v>
      </c>
      <c r="G550" s="2">
        <v>213.64</v>
      </c>
      <c r="H550" s="2">
        <v>-1531</v>
      </c>
      <c r="I550" s="2" t="s">
        <v>53</v>
      </c>
      <c r="K550" s="4">
        <v>44103</v>
      </c>
      <c r="L550" s="2">
        <v>5963.62</v>
      </c>
      <c r="M550" s="2">
        <v>59595.97</v>
      </c>
      <c r="N550" s="2" t="s">
        <v>55</v>
      </c>
      <c r="P550" s="4">
        <v>44101</v>
      </c>
      <c r="Q550" s="2">
        <v>41.71</v>
      </c>
      <c r="R550" s="2">
        <v>-2.08</v>
      </c>
      <c r="S550" s="2" t="s">
        <v>52</v>
      </c>
      <c r="U550" s="4">
        <v>44103</v>
      </c>
      <c r="V550" s="2">
        <v>5328.94</v>
      </c>
      <c r="W550" s="2">
        <v>-264805.44</v>
      </c>
      <c r="X550" s="2" t="s">
        <v>54</v>
      </c>
      <c r="Z550" s="12">
        <v>44088</v>
      </c>
      <c r="AA550" s="10">
        <v>27790.04</v>
      </c>
      <c r="AB550" s="10">
        <v>38282.74</v>
      </c>
    </row>
    <row r="551" spans="1:28" ht="15.75" hidden="1" customHeight="1" x14ac:dyDescent="0.3">
      <c r="A551" s="4">
        <v>43621</v>
      </c>
      <c r="B551" s="2">
        <v>994.11</v>
      </c>
      <c r="C551" s="2">
        <v>6619.05</v>
      </c>
      <c r="D551" s="2" t="s">
        <v>55</v>
      </c>
      <c r="F551" s="4">
        <v>44095</v>
      </c>
      <c r="G551" s="2">
        <v>13298.75</v>
      </c>
      <c r="H551" s="2">
        <v>-62772.03</v>
      </c>
      <c r="I551" s="2" t="s">
        <v>53</v>
      </c>
      <c r="K551" s="4">
        <v>44104</v>
      </c>
      <c r="L551" s="2">
        <v>6714.86</v>
      </c>
      <c r="M551" s="2">
        <v>-70908.61</v>
      </c>
      <c r="N551" s="2" t="s">
        <v>55</v>
      </c>
      <c r="P551" s="4">
        <v>44102</v>
      </c>
      <c r="Q551" s="2">
        <v>1104.6600000000001</v>
      </c>
      <c r="R551" s="2">
        <v>130.34</v>
      </c>
      <c r="S551" s="2" t="s">
        <v>52</v>
      </c>
      <c r="U551" s="4">
        <v>44104</v>
      </c>
      <c r="V551" s="2">
        <v>6168.93</v>
      </c>
      <c r="W551" s="2">
        <v>75772.37</v>
      </c>
      <c r="X551" s="2" t="s">
        <v>54</v>
      </c>
      <c r="Z551" s="12">
        <v>44089</v>
      </c>
      <c r="AA551" s="10">
        <v>34493.26</v>
      </c>
      <c r="AB551" s="10">
        <v>88294.35</v>
      </c>
    </row>
    <row r="552" spans="1:28" ht="15.75" hidden="1" customHeight="1" x14ac:dyDescent="0.3">
      <c r="A552" s="4">
        <v>43622</v>
      </c>
      <c r="B552" s="2">
        <v>1052.18</v>
      </c>
      <c r="C552" s="2">
        <v>9602.73</v>
      </c>
      <c r="D552" s="2" t="s">
        <v>55</v>
      </c>
      <c r="F552" s="4">
        <v>44096</v>
      </c>
      <c r="G552" s="2">
        <v>12023.91</v>
      </c>
      <c r="H552" s="2">
        <v>-210329.92</v>
      </c>
      <c r="I552" s="2" t="s">
        <v>53</v>
      </c>
      <c r="K552" s="4">
        <v>44105</v>
      </c>
      <c r="L552" s="2">
        <v>8614.84</v>
      </c>
      <c r="M552" s="2">
        <v>251916.47</v>
      </c>
      <c r="N552" s="2" t="s">
        <v>55</v>
      </c>
      <c r="P552" s="4">
        <v>44103</v>
      </c>
      <c r="Q552" s="2">
        <v>1195.3699999999999</v>
      </c>
      <c r="R552" s="2">
        <v>-1422.09</v>
      </c>
      <c r="S552" s="2" t="s">
        <v>52</v>
      </c>
      <c r="U552" s="4">
        <v>44105</v>
      </c>
      <c r="V552" s="2">
        <v>5066.59</v>
      </c>
      <c r="W552" s="2">
        <v>-48479.61</v>
      </c>
      <c r="X552" s="2" t="s">
        <v>54</v>
      </c>
      <c r="Z552" s="12">
        <v>44090</v>
      </c>
      <c r="AA552" s="10">
        <v>40609.730000000003</v>
      </c>
      <c r="AB552" s="10">
        <v>-327626.8</v>
      </c>
    </row>
    <row r="553" spans="1:28" ht="15.75" hidden="1" customHeight="1" x14ac:dyDescent="0.3">
      <c r="A553" s="4">
        <v>43622</v>
      </c>
      <c r="B553" s="2">
        <v>569.66</v>
      </c>
      <c r="C553" s="2">
        <v>6012.79</v>
      </c>
      <c r="D553" s="2" t="s">
        <v>52</v>
      </c>
      <c r="F553" s="4">
        <v>44097</v>
      </c>
      <c r="G553" s="2">
        <v>13241.45</v>
      </c>
      <c r="H553" s="2">
        <v>-225675.13</v>
      </c>
      <c r="I553" s="2" t="s">
        <v>53</v>
      </c>
      <c r="K553" s="4">
        <v>44106</v>
      </c>
      <c r="L553" s="2">
        <v>7143.8</v>
      </c>
      <c r="M553" s="2">
        <v>167260.82999999999</v>
      </c>
      <c r="N553" s="2" t="s">
        <v>55</v>
      </c>
      <c r="P553" s="4">
        <v>44104</v>
      </c>
      <c r="Q553" s="2">
        <v>1304.29</v>
      </c>
      <c r="R553" s="2">
        <v>9543.7000000000007</v>
      </c>
      <c r="S553" s="2" t="s">
        <v>52</v>
      </c>
      <c r="U553" s="4">
        <v>44106</v>
      </c>
      <c r="V553" s="2">
        <v>6112.07</v>
      </c>
      <c r="W553" s="2">
        <v>129025.22</v>
      </c>
      <c r="X553" s="2" t="s">
        <v>54</v>
      </c>
      <c r="Z553" s="12">
        <v>44091</v>
      </c>
      <c r="AA553" s="10">
        <v>37658.589999999997</v>
      </c>
      <c r="AB553" s="10">
        <v>-25153.61</v>
      </c>
    </row>
    <row r="554" spans="1:28" ht="15.75" customHeight="1" thickBot="1" x14ac:dyDescent="0.35">
      <c r="A554" s="4">
        <v>43622</v>
      </c>
      <c r="B554" s="2">
        <v>372.41</v>
      </c>
      <c r="C554" s="2">
        <v>8651.64</v>
      </c>
      <c r="D554" s="2" t="s">
        <v>54</v>
      </c>
      <c r="F554" s="4">
        <v>44098</v>
      </c>
      <c r="G554" s="2">
        <v>11378.92</v>
      </c>
      <c r="H554" s="2">
        <v>-108011.88</v>
      </c>
      <c r="I554" s="2" t="s">
        <v>53</v>
      </c>
      <c r="K554" s="4">
        <v>44108</v>
      </c>
      <c r="L554" s="2">
        <v>231.22</v>
      </c>
      <c r="M554" s="2">
        <v>1798.64</v>
      </c>
      <c r="N554" s="2" t="s">
        <v>55</v>
      </c>
      <c r="P554" s="4">
        <v>44105</v>
      </c>
      <c r="Q554" s="2">
        <v>787.97</v>
      </c>
      <c r="R554" s="2">
        <v>2745.65</v>
      </c>
      <c r="S554" s="2" t="s">
        <v>52</v>
      </c>
      <c r="U554" s="4">
        <v>44108</v>
      </c>
      <c r="V554" s="2">
        <v>128.26</v>
      </c>
      <c r="W554" s="2">
        <v>3672.83</v>
      </c>
      <c r="X554" s="2" t="s">
        <v>54</v>
      </c>
      <c r="Z554" s="12">
        <v>44092</v>
      </c>
      <c r="AA554" s="10">
        <v>29969.94</v>
      </c>
      <c r="AB554" s="10">
        <v>80730.91</v>
      </c>
    </row>
    <row r="555" spans="1:28" ht="15.75" hidden="1" customHeight="1" x14ac:dyDescent="0.3">
      <c r="A555" s="4">
        <v>43622</v>
      </c>
      <c r="B555" s="2">
        <v>3547.58</v>
      </c>
      <c r="C555" s="2">
        <v>15975.25</v>
      </c>
      <c r="D555" s="2" t="s">
        <v>53</v>
      </c>
      <c r="F555" s="4">
        <v>44099</v>
      </c>
      <c r="G555" s="2">
        <v>10705.79</v>
      </c>
      <c r="H555" s="2">
        <v>-45711.59</v>
      </c>
      <c r="I555" s="2" t="s">
        <v>53</v>
      </c>
      <c r="K555" s="4">
        <v>44109</v>
      </c>
      <c r="L555" s="2">
        <v>7282.15</v>
      </c>
      <c r="M555" s="2">
        <v>-5061.38</v>
      </c>
      <c r="N555" s="2" t="s">
        <v>55</v>
      </c>
      <c r="P555" s="4">
        <v>44106</v>
      </c>
      <c r="Q555" s="2">
        <v>1179.33</v>
      </c>
      <c r="R555" s="2">
        <v>42503.76</v>
      </c>
      <c r="S555" s="2" t="s">
        <v>52</v>
      </c>
      <c r="U555" s="4">
        <v>44109</v>
      </c>
      <c r="V555" s="2">
        <v>5380.41</v>
      </c>
      <c r="W555" s="2">
        <v>-265921.15000000002</v>
      </c>
      <c r="X555" s="2" t="s">
        <v>54</v>
      </c>
      <c r="Z555" s="12">
        <v>44094</v>
      </c>
      <c r="AA555" s="10">
        <v>752.81</v>
      </c>
      <c r="AB555" s="10">
        <v>-24157.599999999999</v>
      </c>
    </row>
    <row r="556" spans="1:28" ht="15.75" hidden="1" customHeight="1" x14ac:dyDescent="0.3">
      <c r="A556" s="4">
        <v>43623</v>
      </c>
      <c r="B556" s="2">
        <v>489.76</v>
      </c>
      <c r="C556" s="2">
        <v>11520.02</v>
      </c>
      <c r="D556" s="2" t="s">
        <v>52</v>
      </c>
      <c r="F556" s="4">
        <v>44101</v>
      </c>
      <c r="G556" s="2">
        <v>305.77999999999997</v>
      </c>
      <c r="H556" s="2">
        <v>-10005.94</v>
      </c>
      <c r="I556" s="2" t="s">
        <v>53</v>
      </c>
      <c r="K556" s="4">
        <v>44110</v>
      </c>
      <c r="L556" s="2">
        <v>9970.02</v>
      </c>
      <c r="M556" s="2">
        <v>145593.60000000001</v>
      </c>
      <c r="N556" s="2" t="s">
        <v>55</v>
      </c>
      <c r="P556" s="4">
        <v>44108</v>
      </c>
      <c r="Q556" s="2">
        <v>136.28</v>
      </c>
      <c r="R556" s="2">
        <v>2157.73</v>
      </c>
      <c r="S556" s="2" t="s">
        <v>52</v>
      </c>
      <c r="U556" s="4">
        <v>44110</v>
      </c>
      <c r="V556" s="2">
        <v>6467.06</v>
      </c>
      <c r="W556" s="2">
        <v>-174963.1</v>
      </c>
      <c r="X556" s="2" t="s">
        <v>54</v>
      </c>
      <c r="Z556" s="12">
        <v>44095</v>
      </c>
      <c r="AA556" s="10">
        <v>42674.02</v>
      </c>
      <c r="AB556" s="10">
        <v>-2115677.79</v>
      </c>
    </row>
    <row r="557" spans="1:28" ht="15.75" hidden="1" customHeight="1" x14ac:dyDescent="0.3">
      <c r="A557" s="4">
        <v>43623</v>
      </c>
      <c r="B557" s="2">
        <v>3070.6</v>
      </c>
      <c r="C557" s="2">
        <v>-14494.31</v>
      </c>
      <c r="D557" s="2" t="s">
        <v>53</v>
      </c>
      <c r="F557" s="4">
        <v>44102</v>
      </c>
      <c r="G557" s="2">
        <v>11913.14</v>
      </c>
      <c r="H557" s="2">
        <v>26233.59</v>
      </c>
      <c r="I557" s="2" t="s">
        <v>53</v>
      </c>
      <c r="K557" s="4">
        <v>44111</v>
      </c>
      <c r="L557" s="2">
        <v>7537.46</v>
      </c>
      <c r="M557" s="2">
        <v>45038.96</v>
      </c>
      <c r="N557" s="2" t="s">
        <v>55</v>
      </c>
      <c r="P557" s="4">
        <v>44109</v>
      </c>
      <c r="Q557" s="2">
        <v>1688</v>
      </c>
      <c r="R557" s="2">
        <v>-31743.759999999998</v>
      </c>
      <c r="S557" s="2" t="s">
        <v>52</v>
      </c>
      <c r="U557" s="4">
        <v>44111</v>
      </c>
      <c r="V557" s="2">
        <v>5163.6000000000004</v>
      </c>
      <c r="W557" s="2">
        <v>46398.48</v>
      </c>
      <c r="X557" s="2" t="s">
        <v>54</v>
      </c>
      <c r="Z557" s="12">
        <v>44096</v>
      </c>
      <c r="AA557" s="10">
        <v>37351.82</v>
      </c>
      <c r="AB557" s="10">
        <v>-525367.51</v>
      </c>
    </row>
    <row r="558" spans="1:28" ht="15.75" hidden="1" customHeight="1" x14ac:dyDescent="0.3">
      <c r="A558" s="4">
        <v>43623</v>
      </c>
      <c r="B558" s="2">
        <v>1201.24</v>
      </c>
      <c r="C558" s="2">
        <v>10154.75</v>
      </c>
      <c r="D558" s="2" t="s">
        <v>55</v>
      </c>
      <c r="F558" s="4">
        <v>44103</v>
      </c>
      <c r="G558" s="2">
        <v>12599.94</v>
      </c>
      <c r="H558" s="2">
        <v>-70639.429999999993</v>
      </c>
      <c r="I558" s="2" t="s">
        <v>53</v>
      </c>
      <c r="K558" s="4">
        <v>44112</v>
      </c>
      <c r="L558" s="2">
        <v>7601.46</v>
      </c>
      <c r="M558" s="2">
        <v>93315.66</v>
      </c>
      <c r="N558" s="2" t="s">
        <v>55</v>
      </c>
      <c r="P558" s="4">
        <v>44110</v>
      </c>
      <c r="Q558" s="2">
        <v>1047.24</v>
      </c>
      <c r="R558" s="2">
        <v>11400.24</v>
      </c>
      <c r="S558" s="2" t="s">
        <v>52</v>
      </c>
      <c r="U558" s="4">
        <v>44112</v>
      </c>
      <c r="V558" s="2">
        <v>5284.75</v>
      </c>
      <c r="W558" s="2">
        <v>160389.85</v>
      </c>
      <c r="X558" s="2" t="s">
        <v>54</v>
      </c>
      <c r="Z558" s="12">
        <v>44097</v>
      </c>
      <c r="AA558" s="10">
        <v>36823.1</v>
      </c>
      <c r="AB558" s="10">
        <v>-1154452.44</v>
      </c>
    </row>
    <row r="559" spans="1:28" ht="15.75" customHeight="1" thickBot="1" x14ac:dyDescent="0.35">
      <c r="A559" s="4">
        <v>43623</v>
      </c>
      <c r="B559" s="2">
        <v>595.34</v>
      </c>
      <c r="C559" s="2">
        <v>-31437.29</v>
      </c>
      <c r="D559" s="2" t="s">
        <v>54</v>
      </c>
      <c r="F559" s="4">
        <v>44104</v>
      </c>
      <c r="G559" s="2">
        <v>13159.09</v>
      </c>
      <c r="H559" s="2">
        <v>-3390.42</v>
      </c>
      <c r="I559" s="2" t="s">
        <v>53</v>
      </c>
      <c r="K559" s="4">
        <v>44113</v>
      </c>
      <c r="L559" s="2">
        <v>8145.73</v>
      </c>
      <c r="M559" s="2">
        <v>-225032.93</v>
      </c>
      <c r="N559" s="2" t="s">
        <v>55</v>
      </c>
      <c r="P559" s="4">
        <v>44111</v>
      </c>
      <c r="Q559" s="2">
        <v>1427.39</v>
      </c>
      <c r="R559" s="2">
        <v>-33477.550000000003</v>
      </c>
      <c r="S559" s="2" t="s">
        <v>52</v>
      </c>
      <c r="U559" s="4">
        <v>44113</v>
      </c>
      <c r="V559" s="2">
        <v>5512.94</v>
      </c>
      <c r="W559" s="2">
        <v>-1000570.84</v>
      </c>
      <c r="X559" s="2" t="s">
        <v>54</v>
      </c>
      <c r="Z559" s="12">
        <v>44098</v>
      </c>
      <c r="AA559" s="10">
        <v>35103.019999999997</v>
      </c>
      <c r="AB559" s="10">
        <v>-426418.18</v>
      </c>
    </row>
    <row r="560" spans="1:28" ht="15.75" customHeight="1" thickBot="1" x14ac:dyDescent="0.35">
      <c r="A560" s="4">
        <v>43625</v>
      </c>
      <c r="B560" s="2">
        <v>43.89</v>
      </c>
      <c r="C560" s="2">
        <v>6542.45</v>
      </c>
      <c r="D560" s="2" t="s">
        <v>54</v>
      </c>
      <c r="F560" s="4">
        <v>44105</v>
      </c>
      <c r="G560" s="2">
        <v>10884.06</v>
      </c>
      <c r="H560" s="2">
        <v>31362.48</v>
      </c>
      <c r="I560" s="2" t="s">
        <v>53</v>
      </c>
      <c r="K560" s="4">
        <v>44115</v>
      </c>
      <c r="L560" s="2">
        <v>186.34</v>
      </c>
      <c r="M560" s="2">
        <v>-20894.79</v>
      </c>
      <c r="N560" s="2" t="s">
        <v>55</v>
      </c>
      <c r="P560" s="4">
        <v>44112</v>
      </c>
      <c r="Q560" s="2">
        <v>538.79</v>
      </c>
      <c r="R560" s="2">
        <v>-6826.6</v>
      </c>
      <c r="S560" s="2" t="s">
        <v>52</v>
      </c>
      <c r="U560" s="4">
        <v>44115</v>
      </c>
      <c r="V560" s="2">
        <v>160.49</v>
      </c>
      <c r="W560" s="2">
        <v>-65101.65</v>
      </c>
      <c r="X560" s="2" t="s">
        <v>54</v>
      </c>
      <c r="Z560" s="12">
        <v>44099</v>
      </c>
      <c r="AA560" s="10">
        <v>29630.26</v>
      </c>
      <c r="AB560" s="10">
        <v>-73292.2</v>
      </c>
    </row>
    <row r="561" spans="1:28" ht="15.75" hidden="1" customHeight="1" x14ac:dyDescent="0.3">
      <c r="A561" s="4">
        <v>43625</v>
      </c>
      <c r="B561" s="2">
        <v>63.14</v>
      </c>
      <c r="C561" s="2">
        <v>609.58000000000004</v>
      </c>
      <c r="D561" s="2" t="s">
        <v>52</v>
      </c>
      <c r="F561" s="4">
        <v>44106</v>
      </c>
      <c r="G561" s="2">
        <v>12550.25</v>
      </c>
      <c r="H561" s="2">
        <v>105720.23</v>
      </c>
      <c r="I561" s="2" t="s">
        <v>53</v>
      </c>
      <c r="K561" s="4">
        <v>44116</v>
      </c>
      <c r="L561" s="2">
        <v>6682</v>
      </c>
      <c r="M561" s="2">
        <v>-135471.78</v>
      </c>
      <c r="N561" s="2" t="s">
        <v>55</v>
      </c>
      <c r="P561" s="4">
        <v>44113</v>
      </c>
      <c r="Q561" s="2">
        <v>911.81</v>
      </c>
      <c r="R561" s="2">
        <v>11549.6</v>
      </c>
      <c r="S561" s="2" t="s">
        <v>52</v>
      </c>
      <c r="U561" s="4">
        <v>44116</v>
      </c>
      <c r="V561" s="2">
        <v>3955.53</v>
      </c>
      <c r="W561" s="2">
        <v>45125.440000000002</v>
      </c>
      <c r="X561" s="2" t="s">
        <v>54</v>
      </c>
      <c r="Z561" s="12">
        <v>44101</v>
      </c>
      <c r="AA561" s="10">
        <v>864.36</v>
      </c>
      <c r="AB561" s="10">
        <v>-40741.129999999997</v>
      </c>
    </row>
    <row r="562" spans="1:28" ht="15.75" hidden="1" customHeight="1" x14ac:dyDescent="0.3">
      <c r="A562" s="4">
        <v>43625</v>
      </c>
      <c r="B562" s="2">
        <v>116.96</v>
      </c>
      <c r="C562" s="2">
        <v>4236.47</v>
      </c>
      <c r="D562" s="2" t="s">
        <v>53</v>
      </c>
      <c r="F562" s="4">
        <v>44108</v>
      </c>
      <c r="G562" s="2">
        <v>268.08999999999997</v>
      </c>
      <c r="H562" s="2">
        <v>267.85000000000002</v>
      </c>
      <c r="I562" s="2" t="s">
        <v>53</v>
      </c>
      <c r="K562" s="4">
        <v>44117</v>
      </c>
      <c r="L562" s="2">
        <v>9459.2199999999993</v>
      </c>
      <c r="M562" s="2">
        <v>-57211.49</v>
      </c>
      <c r="N562" s="2" t="s">
        <v>55</v>
      </c>
      <c r="P562" s="4">
        <v>44115</v>
      </c>
      <c r="Q562" s="2">
        <v>35.770000000000003</v>
      </c>
      <c r="R562" s="2">
        <v>451.54</v>
      </c>
      <c r="S562" s="2" t="s">
        <v>52</v>
      </c>
      <c r="U562" s="4">
        <v>44117</v>
      </c>
      <c r="V562" s="2">
        <v>6352.56</v>
      </c>
      <c r="W562" s="2">
        <v>-438094.51</v>
      </c>
      <c r="X562" s="2" t="s">
        <v>54</v>
      </c>
      <c r="Z562" s="12">
        <v>44102</v>
      </c>
      <c r="AA562" s="10">
        <v>35057.980000000003</v>
      </c>
      <c r="AB562" s="10">
        <v>-252060.01</v>
      </c>
    </row>
    <row r="563" spans="1:28" ht="15.75" hidden="1" customHeight="1" x14ac:dyDescent="0.3">
      <c r="A563" s="4">
        <v>43625</v>
      </c>
      <c r="B563" s="2">
        <v>36.270000000000003</v>
      </c>
      <c r="C563" s="2">
        <v>-2609.48</v>
      </c>
      <c r="D563" s="2" t="s">
        <v>55</v>
      </c>
      <c r="F563" s="4">
        <v>44109</v>
      </c>
      <c r="G563" s="2">
        <v>12669.85</v>
      </c>
      <c r="H563" s="2">
        <v>-132068.51999999999</v>
      </c>
      <c r="I563" s="2" t="s">
        <v>53</v>
      </c>
      <c r="K563" s="4">
        <v>44118</v>
      </c>
      <c r="L563" s="2">
        <v>9160.2900000000009</v>
      </c>
      <c r="M563" s="2">
        <v>-135797.35999999999</v>
      </c>
      <c r="N563" s="2" t="s">
        <v>55</v>
      </c>
      <c r="P563" s="4">
        <v>44116</v>
      </c>
      <c r="Q563" s="2">
        <v>713.18</v>
      </c>
      <c r="R563" s="2">
        <v>1378.39</v>
      </c>
      <c r="S563" s="2" t="s">
        <v>52</v>
      </c>
      <c r="U563" s="4">
        <v>44118</v>
      </c>
      <c r="V563" s="2">
        <v>4640.93</v>
      </c>
      <c r="W563" s="2">
        <v>-42523.14</v>
      </c>
      <c r="X563" s="2" t="s">
        <v>54</v>
      </c>
      <c r="Z563" s="12">
        <v>44103</v>
      </c>
      <c r="AA563" s="10">
        <v>35786.92</v>
      </c>
      <c r="AB563" s="10">
        <v>-351539.02</v>
      </c>
    </row>
    <row r="564" spans="1:28" ht="15.75" hidden="1" customHeight="1" x14ac:dyDescent="0.3">
      <c r="A564" s="4">
        <v>43626</v>
      </c>
      <c r="B564" s="2">
        <v>2414.71</v>
      </c>
      <c r="C564" s="2">
        <v>9735.2099999999991</v>
      </c>
      <c r="D564" s="2" t="s">
        <v>53</v>
      </c>
      <c r="F564" s="4">
        <v>44110</v>
      </c>
      <c r="G564" s="2">
        <v>16488.689999999999</v>
      </c>
      <c r="H564" s="2">
        <v>94592.11</v>
      </c>
      <c r="I564" s="2" t="s">
        <v>53</v>
      </c>
      <c r="K564" s="4">
        <v>44119</v>
      </c>
      <c r="L564" s="2">
        <v>8247.5300000000007</v>
      </c>
      <c r="M564" s="2">
        <v>294438.07</v>
      </c>
      <c r="N564" s="2" t="s">
        <v>55</v>
      </c>
      <c r="P564" s="4">
        <v>44117</v>
      </c>
      <c r="Q564" s="2">
        <v>645.44000000000005</v>
      </c>
      <c r="R564" s="2">
        <v>879.37</v>
      </c>
      <c r="S564" s="2" t="s">
        <v>52</v>
      </c>
      <c r="U564" s="4">
        <v>44119</v>
      </c>
      <c r="V564" s="2">
        <v>4973.03</v>
      </c>
      <c r="W564" s="2">
        <v>146322.45000000001</v>
      </c>
      <c r="X564" s="2" t="s">
        <v>54</v>
      </c>
      <c r="Z564" s="12">
        <v>44104</v>
      </c>
      <c r="AA564" s="10">
        <v>38890.76</v>
      </c>
      <c r="AB564" s="10">
        <v>-67347.81</v>
      </c>
    </row>
    <row r="565" spans="1:28" ht="15.75" hidden="1" customHeight="1" x14ac:dyDescent="0.3">
      <c r="A565" s="4">
        <v>43626</v>
      </c>
      <c r="B565" s="2">
        <v>1012.29</v>
      </c>
      <c r="C565" s="2">
        <v>-2199.71</v>
      </c>
      <c r="D565" s="2" t="s">
        <v>55</v>
      </c>
      <c r="F565" s="4">
        <v>44111</v>
      </c>
      <c r="G565" s="2">
        <v>11406.48</v>
      </c>
      <c r="H565" s="2">
        <v>122318.92</v>
      </c>
      <c r="I565" s="2" t="s">
        <v>53</v>
      </c>
      <c r="K565" s="4">
        <v>44120</v>
      </c>
      <c r="L565" s="2">
        <v>7555.2</v>
      </c>
      <c r="M565" s="2">
        <v>189500.21</v>
      </c>
      <c r="N565" s="2" t="s">
        <v>55</v>
      </c>
      <c r="P565" s="4">
        <v>44118</v>
      </c>
      <c r="Q565" s="2">
        <v>772.87</v>
      </c>
      <c r="R565" s="2">
        <v>-37904.089999999997</v>
      </c>
      <c r="S565" s="2" t="s">
        <v>52</v>
      </c>
      <c r="U565" s="4">
        <v>44120</v>
      </c>
      <c r="V565" s="2">
        <v>4058.85</v>
      </c>
      <c r="W565" s="2">
        <v>78450.41</v>
      </c>
      <c r="X565" s="2" t="s">
        <v>54</v>
      </c>
      <c r="Z565" s="12">
        <v>44105</v>
      </c>
      <c r="AA565" s="10">
        <v>36817.61</v>
      </c>
      <c r="AB565" s="10">
        <v>482674.8</v>
      </c>
    </row>
    <row r="566" spans="1:28" ht="15.75" customHeight="1" thickBot="1" x14ac:dyDescent="0.35">
      <c r="A566" s="4">
        <v>43626</v>
      </c>
      <c r="B566" s="2">
        <v>368.88</v>
      </c>
      <c r="C566" s="2">
        <v>15774.65</v>
      </c>
      <c r="D566" s="2" t="s">
        <v>54</v>
      </c>
      <c r="F566" s="4">
        <v>44112</v>
      </c>
      <c r="G566" s="2">
        <v>10856.64</v>
      </c>
      <c r="H566" s="2">
        <v>79068.399999999994</v>
      </c>
      <c r="I566" s="2" t="s">
        <v>53</v>
      </c>
      <c r="K566" s="4">
        <v>44122</v>
      </c>
      <c r="L566" s="2">
        <v>179.99</v>
      </c>
      <c r="M566" s="2">
        <v>-394.22</v>
      </c>
      <c r="N566" s="2" t="s">
        <v>55</v>
      </c>
      <c r="P566" s="4">
        <v>44119</v>
      </c>
      <c r="Q566" s="2">
        <v>693.24</v>
      </c>
      <c r="R566" s="2">
        <v>4981.26</v>
      </c>
      <c r="S566" s="2" t="s">
        <v>52</v>
      </c>
      <c r="U566" s="4">
        <v>44122</v>
      </c>
      <c r="V566" s="2">
        <v>85.63</v>
      </c>
      <c r="W566" s="2">
        <v>-6311.33</v>
      </c>
      <c r="X566" s="2" t="s">
        <v>54</v>
      </c>
      <c r="Z566" s="12">
        <v>44106</v>
      </c>
      <c r="AA566" s="10">
        <v>38285.85</v>
      </c>
      <c r="AB566" s="10">
        <v>698492.12</v>
      </c>
    </row>
    <row r="567" spans="1:28" ht="15.75" hidden="1" customHeight="1" x14ac:dyDescent="0.3">
      <c r="A567" s="4">
        <v>43626</v>
      </c>
      <c r="B567" s="2">
        <v>357.29</v>
      </c>
      <c r="C567" s="2">
        <v>848.2</v>
      </c>
      <c r="D567" s="2" t="s">
        <v>52</v>
      </c>
      <c r="F567" s="4">
        <v>44113</v>
      </c>
      <c r="G567" s="2">
        <v>10834.94</v>
      </c>
      <c r="H567" s="2">
        <v>-217105.85</v>
      </c>
      <c r="I567" s="2" t="s">
        <v>53</v>
      </c>
      <c r="K567" s="4">
        <v>44123</v>
      </c>
      <c r="L567" s="2">
        <v>9050.1</v>
      </c>
      <c r="M567" s="2">
        <v>110465.02</v>
      </c>
      <c r="N567" s="2" t="s">
        <v>55</v>
      </c>
      <c r="P567" s="4">
        <v>44120</v>
      </c>
      <c r="Q567" s="2">
        <v>501.83</v>
      </c>
      <c r="R567" s="2">
        <v>6986.96</v>
      </c>
      <c r="S567" s="2" t="s">
        <v>52</v>
      </c>
      <c r="U567" s="4">
        <v>44123</v>
      </c>
      <c r="V567" s="2">
        <v>5402.11</v>
      </c>
      <c r="W567" s="2">
        <v>55573.919999999998</v>
      </c>
      <c r="X567" s="2" t="s">
        <v>54</v>
      </c>
      <c r="Z567" s="12">
        <v>44108</v>
      </c>
      <c r="AA567" s="10">
        <v>1270.71</v>
      </c>
      <c r="AB567" s="10">
        <v>-6274.57</v>
      </c>
    </row>
    <row r="568" spans="1:28" ht="15.75" hidden="1" customHeight="1" x14ac:dyDescent="0.3">
      <c r="A568" s="4">
        <v>43627</v>
      </c>
      <c r="B568" s="2">
        <v>3346.55</v>
      </c>
      <c r="C568" s="2">
        <v>10887.94</v>
      </c>
      <c r="D568" s="2" t="s">
        <v>53</v>
      </c>
      <c r="F568" s="4">
        <v>44115</v>
      </c>
      <c r="G568" s="2">
        <v>467.88</v>
      </c>
      <c r="H568" s="2">
        <v>-24896.61</v>
      </c>
      <c r="I568" s="2" t="s">
        <v>53</v>
      </c>
      <c r="K568" s="4">
        <v>44124</v>
      </c>
      <c r="L568" s="2">
        <v>6877</v>
      </c>
      <c r="M568" s="2">
        <v>20986.82</v>
      </c>
      <c r="N568" s="2" t="s">
        <v>55</v>
      </c>
      <c r="P568" s="4">
        <v>44122</v>
      </c>
      <c r="Q568" s="2">
        <v>21.77</v>
      </c>
      <c r="R568" s="2">
        <v>-132.88</v>
      </c>
      <c r="S568" s="2" t="s">
        <v>52</v>
      </c>
      <c r="U568" s="4">
        <v>44124</v>
      </c>
      <c r="V568" s="2">
        <v>6698.61</v>
      </c>
      <c r="W568" s="2">
        <v>323403.61</v>
      </c>
      <c r="X568" s="2" t="s">
        <v>54</v>
      </c>
      <c r="Z568" s="12">
        <v>44109</v>
      </c>
      <c r="AA568" s="10">
        <v>36146.29</v>
      </c>
      <c r="AB568" s="10">
        <v>-544645.15</v>
      </c>
    </row>
    <row r="569" spans="1:28" ht="15.75" hidden="1" customHeight="1" x14ac:dyDescent="0.3">
      <c r="A569" s="4">
        <v>43627</v>
      </c>
      <c r="B569" s="2">
        <v>1029.53</v>
      </c>
      <c r="C569" s="2">
        <v>11673.62</v>
      </c>
      <c r="D569" s="2" t="s">
        <v>55</v>
      </c>
      <c r="F569" s="4">
        <v>44116</v>
      </c>
      <c r="G569" s="2">
        <v>9650.11</v>
      </c>
      <c r="H569" s="2">
        <v>15183.51</v>
      </c>
      <c r="I569" s="2" t="s">
        <v>53</v>
      </c>
      <c r="K569" s="4">
        <v>44125</v>
      </c>
      <c r="L569" s="2">
        <v>8252.89</v>
      </c>
      <c r="M569" s="2">
        <v>-817824.95</v>
      </c>
      <c r="N569" s="2" t="s">
        <v>55</v>
      </c>
      <c r="P569" s="4">
        <v>44123</v>
      </c>
      <c r="Q569" s="2">
        <v>671.19</v>
      </c>
      <c r="R569" s="2">
        <v>8471.69</v>
      </c>
      <c r="S569" s="2" t="s">
        <v>52</v>
      </c>
      <c r="U569" s="4">
        <v>44125</v>
      </c>
      <c r="V569" s="2">
        <v>6875.38</v>
      </c>
      <c r="W569" s="2">
        <v>-456013.28</v>
      </c>
      <c r="X569" s="2" t="s">
        <v>54</v>
      </c>
      <c r="Z569" s="12">
        <v>44110</v>
      </c>
      <c r="AA569" s="10">
        <v>46153.59</v>
      </c>
      <c r="AB569" s="10">
        <v>170774.87</v>
      </c>
    </row>
    <row r="570" spans="1:28" ht="15.75" hidden="1" customHeight="1" x14ac:dyDescent="0.3">
      <c r="A570" s="4">
        <v>43627</v>
      </c>
      <c r="B570" s="2">
        <v>411.29</v>
      </c>
      <c r="C570" s="2">
        <v>607.94000000000005</v>
      </c>
      <c r="D570" s="2" t="s">
        <v>52</v>
      </c>
      <c r="F570" s="4">
        <v>44117</v>
      </c>
      <c r="G570" s="2">
        <v>11694.52</v>
      </c>
      <c r="H570" s="2">
        <v>19686.7</v>
      </c>
      <c r="I570" s="2" t="s">
        <v>53</v>
      </c>
      <c r="K570" s="4">
        <v>44126</v>
      </c>
      <c r="L570" s="2">
        <v>5815.63</v>
      </c>
      <c r="M570" s="2">
        <v>6988.78</v>
      </c>
      <c r="N570" s="2" t="s">
        <v>55</v>
      </c>
      <c r="P570" s="4">
        <v>44124</v>
      </c>
      <c r="Q570" s="2">
        <v>874.22</v>
      </c>
      <c r="R570" s="2">
        <v>-8850.19</v>
      </c>
      <c r="S570" s="2" t="s">
        <v>52</v>
      </c>
      <c r="U570" s="4">
        <v>44126</v>
      </c>
      <c r="V570" s="2">
        <v>6439.08</v>
      </c>
      <c r="W570" s="2">
        <v>-80257.149999999994</v>
      </c>
      <c r="X570" s="2" t="s">
        <v>54</v>
      </c>
      <c r="Z570" s="12">
        <v>44111</v>
      </c>
      <c r="AA570" s="10">
        <v>35826.79</v>
      </c>
      <c r="AB570" s="10">
        <v>278597.76000000001</v>
      </c>
    </row>
    <row r="571" spans="1:28" ht="15.75" customHeight="1" thickBot="1" x14ac:dyDescent="0.35">
      <c r="A571" s="4">
        <v>43627</v>
      </c>
      <c r="B571" s="2">
        <v>355.32</v>
      </c>
      <c r="C571" s="2">
        <v>-13394.46</v>
      </c>
      <c r="D571" s="2" t="s">
        <v>54</v>
      </c>
      <c r="F571" s="4">
        <v>44118</v>
      </c>
      <c r="G571" s="2">
        <v>10494.71</v>
      </c>
      <c r="H571" s="2">
        <v>-7517.31</v>
      </c>
      <c r="I571" s="2" t="s">
        <v>53</v>
      </c>
      <c r="K571" s="4">
        <v>44127</v>
      </c>
      <c r="L571" s="2">
        <v>6846.78</v>
      </c>
      <c r="M571" s="2">
        <v>19144.66</v>
      </c>
      <c r="N571" s="2" t="s">
        <v>55</v>
      </c>
      <c r="P571" s="4">
        <v>44125</v>
      </c>
      <c r="Q571" s="2">
        <v>1381.76</v>
      </c>
      <c r="R571" s="2">
        <v>-86068.59</v>
      </c>
      <c r="S571" s="2" t="s">
        <v>52</v>
      </c>
      <c r="U571" s="4">
        <v>44127</v>
      </c>
      <c r="V571" s="2">
        <v>5955.41</v>
      </c>
      <c r="W571" s="2">
        <v>208123.36</v>
      </c>
      <c r="X571" s="2" t="s">
        <v>54</v>
      </c>
      <c r="Z571" s="12">
        <v>44112</v>
      </c>
      <c r="AA571" s="10">
        <v>37774.1</v>
      </c>
      <c r="AB571" s="10">
        <v>59945.91</v>
      </c>
    </row>
    <row r="572" spans="1:28" ht="15.75" hidden="1" customHeight="1" x14ac:dyDescent="0.3">
      <c r="A572" s="4">
        <v>43628</v>
      </c>
      <c r="B572" s="2">
        <v>1273.9100000000001</v>
      </c>
      <c r="C572" s="2">
        <v>16194.59</v>
      </c>
      <c r="D572" s="2" t="s">
        <v>55</v>
      </c>
      <c r="F572" s="4">
        <v>44119</v>
      </c>
      <c r="G572" s="2">
        <v>10120.030000000001</v>
      </c>
      <c r="H572" s="2">
        <v>13874.24</v>
      </c>
      <c r="I572" s="2" t="s">
        <v>53</v>
      </c>
      <c r="K572" s="4">
        <v>44129</v>
      </c>
      <c r="L572" s="2">
        <v>105.76</v>
      </c>
      <c r="M572" s="2">
        <v>3030.7</v>
      </c>
      <c r="N572" s="2" t="s">
        <v>55</v>
      </c>
      <c r="P572" s="4">
        <v>44126</v>
      </c>
      <c r="Q572" s="2">
        <v>1015.58</v>
      </c>
      <c r="R572" s="2">
        <v>20865.09</v>
      </c>
      <c r="S572" s="2" t="s">
        <v>52</v>
      </c>
      <c r="U572" s="4">
        <v>44129</v>
      </c>
      <c r="V572" s="2">
        <v>410.93</v>
      </c>
      <c r="W572" s="2">
        <v>-53054.33</v>
      </c>
      <c r="X572" s="2" t="s">
        <v>54</v>
      </c>
      <c r="Z572" s="12">
        <v>44113</v>
      </c>
      <c r="AA572" s="10">
        <v>35716.42</v>
      </c>
      <c r="AB572" s="10">
        <v>-2292989.7599999998</v>
      </c>
    </row>
    <row r="573" spans="1:28" ht="15.75" hidden="1" customHeight="1" x14ac:dyDescent="0.3">
      <c r="A573" s="4">
        <v>43628</v>
      </c>
      <c r="B573" s="2">
        <v>3766.54</v>
      </c>
      <c r="C573" s="2">
        <v>-713.5</v>
      </c>
      <c r="D573" s="2" t="s">
        <v>53</v>
      </c>
      <c r="F573" s="4">
        <v>44120</v>
      </c>
      <c r="G573" s="2">
        <v>8613.6299999999992</v>
      </c>
      <c r="H573" s="2">
        <v>55556.33</v>
      </c>
      <c r="I573" s="2" t="s">
        <v>53</v>
      </c>
      <c r="K573" s="4">
        <v>44130</v>
      </c>
      <c r="L573" s="2">
        <v>6829.39</v>
      </c>
      <c r="M573" s="2">
        <v>39287.24</v>
      </c>
      <c r="N573" s="2" t="s">
        <v>55</v>
      </c>
      <c r="P573" s="4">
        <v>44127</v>
      </c>
      <c r="Q573" s="2">
        <v>805.89</v>
      </c>
      <c r="R573" s="2">
        <v>5188.8900000000003</v>
      </c>
      <c r="S573" s="2" t="s">
        <v>52</v>
      </c>
      <c r="U573" s="4">
        <v>44130</v>
      </c>
      <c r="V573" s="2">
        <v>6876.76</v>
      </c>
      <c r="W573" s="2">
        <v>378894.03</v>
      </c>
      <c r="X573" s="2" t="s">
        <v>54</v>
      </c>
      <c r="Z573" s="12">
        <v>44115</v>
      </c>
      <c r="AA573" s="10">
        <v>1142.6300000000001</v>
      </c>
      <c r="AB573" s="10">
        <v>-130720.2</v>
      </c>
    </row>
    <row r="574" spans="1:28" ht="15.75" hidden="1" customHeight="1" x14ac:dyDescent="0.3">
      <c r="A574" s="4">
        <v>43628</v>
      </c>
      <c r="B574" s="2">
        <v>458.72</v>
      </c>
      <c r="C574" s="2">
        <v>6271.95</v>
      </c>
      <c r="D574" s="2" t="s">
        <v>52</v>
      </c>
      <c r="F574" s="4">
        <v>44122</v>
      </c>
      <c r="G574" s="2">
        <v>177.57</v>
      </c>
      <c r="H574" s="2">
        <v>-700.81</v>
      </c>
      <c r="I574" s="2" t="s">
        <v>53</v>
      </c>
      <c r="K574" s="4">
        <v>44131</v>
      </c>
      <c r="L574" s="2">
        <v>6693.44</v>
      </c>
      <c r="M574" s="2">
        <v>70551.27</v>
      </c>
      <c r="N574" s="2" t="s">
        <v>55</v>
      </c>
      <c r="P574" s="4">
        <v>44129</v>
      </c>
      <c r="Q574" s="2">
        <v>15.82</v>
      </c>
      <c r="R574" s="2">
        <v>173.41</v>
      </c>
      <c r="S574" s="2" t="s">
        <v>52</v>
      </c>
      <c r="U574" s="4">
        <v>44131</v>
      </c>
      <c r="V574" s="2">
        <v>8121.14</v>
      </c>
      <c r="W574" s="2">
        <v>379556.2</v>
      </c>
      <c r="X574" s="2" t="s">
        <v>54</v>
      </c>
      <c r="Z574" s="12">
        <v>44116</v>
      </c>
      <c r="AA574" s="10">
        <v>28849.19</v>
      </c>
      <c r="AB574" s="10">
        <v>-133425.07</v>
      </c>
    </row>
    <row r="575" spans="1:28" ht="15.75" customHeight="1" thickBot="1" x14ac:dyDescent="0.35">
      <c r="A575" s="4">
        <v>43628</v>
      </c>
      <c r="B575" s="2">
        <v>443.57</v>
      </c>
      <c r="C575" s="2">
        <v>-3833.3</v>
      </c>
      <c r="D575" s="2" t="s">
        <v>54</v>
      </c>
      <c r="F575" s="4">
        <v>44123</v>
      </c>
      <c r="G575" s="2">
        <v>11966.69</v>
      </c>
      <c r="H575" s="2">
        <v>-108082.74</v>
      </c>
      <c r="I575" s="2" t="s">
        <v>53</v>
      </c>
      <c r="K575" s="4">
        <v>44132</v>
      </c>
      <c r="L575" s="2">
        <v>7266.9</v>
      </c>
      <c r="M575" s="2">
        <v>-72452.490000000005</v>
      </c>
      <c r="N575" s="2" t="s">
        <v>55</v>
      </c>
      <c r="P575" s="4">
        <v>44130</v>
      </c>
      <c r="Q575" s="2">
        <v>700.77</v>
      </c>
      <c r="R575" s="2">
        <v>5950.71</v>
      </c>
      <c r="S575" s="2" t="s">
        <v>52</v>
      </c>
      <c r="U575" s="4">
        <v>44132</v>
      </c>
      <c r="V575" s="2">
        <v>10058.92</v>
      </c>
      <c r="W575" s="2">
        <v>-1327262.3899999999</v>
      </c>
      <c r="X575" s="2" t="s">
        <v>54</v>
      </c>
      <c r="Z575" s="12">
        <v>44117</v>
      </c>
      <c r="AA575" s="10">
        <v>39327.629999999997</v>
      </c>
      <c r="AB575" s="10">
        <v>-770505.55</v>
      </c>
    </row>
    <row r="576" spans="1:28" ht="15.75" hidden="1" customHeight="1" x14ac:dyDescent="0.3">
      <c r="A576" s="4">
        <v>43629</v>
      </c>
      <c r="B576" s="2">
        <v>522.12</v>
      </c>
      <c r="C576" s="2">
        <v>6001.07</v>
      </c>
      <c r="D576" s="2" t="s">
        <v>52</v>
      </c>
      <c r="F576" s="4">
        <v>44124</v>
      </c>
      <c r="G576" s="2">
        <v>10570.78</v>
      </c>
      <c r="H576" s="2">
        <v>-288439.65999999997</v>
      </c>
      <c r="I576" s="2" t="s">
        <v>53</v>
      </c>
      <c r="K576" s="4">
        <v>44133</v>
      </c>
      <c r="L576" s="2">
        <v>6410.16</v>
      </c>
      <c r="M576" s="2">
        <v>51553.58</v>
      </c>
      <c r="N576" s="2" t="s">
        <v>55</v>
      </c>
      <c r="P576" s="4">
        <v>44131</v>
      </c>
      <c r="Q576" s="2">
        <v>1514.75</v>
      </c>
      <c r="R576" s="2">
        <v>-19539.7</v>
      </c>
      <c r="S576" s="2" t="s">
        <v>52</v>
      </c>
      <c r="U576" s="4">
        <v>44133</v>
      </c>
      <c r="V576" s="2">
        <v>5853.84</v>
      </c>
      <c r="W576" s="2">
        <v>-694435.19</v>
      </c>
      <c r="X576" s="2" t="s">
        <v>54</v>
      </c>
      <c r="Z576" s="12">
        <v>44118</v>
      </c>
      <c r="AA576" s="10">
        <v>34880.639999999999</v>
      </c>
      <c r="AB576" s="10">
        <v>-230643.54</v>
      </c>
    </row>
    <row r="577" spans="1:28" ht="15.75" hidden="1" customHeight="1" x14ac:dyDescent="0.3">
      <c r="A577" s="4">
        <v>43629</v>
      </c>
      <c r="B577" s="2">
        <v>1208.06</v>
      </c>
      <c r="C577" s="2">
        <v>6545.82</v>
      </c>
      <c r="D577" s="2" t="s">
        <v>55</v>
      </c>
      <c r="F577" s="4">
        <v>44125</v>
      </c>
      <c r="G577" s="2">
        <v>9929.77</v>
      </c>
      <c r="H577" s="2">
        <v>-511119.99</v>
      </c>
      <c r="I577" s="2" t="s">
        <v>53</v>
      </c>
      <c r="K577" s="4">
        <v>44134</v>
      </c>
      <c r="L577" s="2">
        <v>6208.2</v>
      </c>
      <c r="M577" s="2">
        <v>67047.69</v>
      </c>
      <c r="N577" s="2" t="s">
        <v>55</v>
      </c>
      <c r="P577" s="4">
        <v>44132</v>
      </c>
      <c r="Q577" s="2">
        <v>1966.56</v>
      </c>
      <c r="R577" s="2">
        <v>-56484.91</v>
      </c>
      <c r="S577" s="2" t="s">
        <v>52</v>
      </c>
      <c r="U577" s="4">
        <v>44134</v>
      </c>
      <c r="V577" s="2">
        <v>6459.77</v>
      </c>
      <c r="W577" s="2">
        <v>-7578.41</v>
      </c>
      <c r="X577" s="2" t="s">
        <v>54</v>
      </c>
      <c r="Z577" s="12">
        <v>44119</v>
      </c>
      <c r="AA577" s="10">
        <v>35462.089999999997</v>
      </c>
      <c r="AB577" s="10">
        <v>587569.77</v>
      </c>
    </row>
    <row r="578" spans="1:28" ht="15.75" hidden="1" customHeight="1" x14ac:dyDescent="0.3">
      <c r="A578" s="4">
        <v>43629</v>
      </c>
      <c r="B578" s="2">
        <v>2853.66</v>
      </c>
      <c r="C578" s="2">
        <v>-9616.36</v>
      </c>
      <c r="D578" s="2" t="s">
        <v>53</v>
      </c>
      <c r="F578" s="4">
        <v>44126</v>
      </c>
      <c r="G578" s="2">
        <v>9357.3799999999992</v>
      </c>
      <c r="H578" s="2">
        <v>59158.59</v>
      </c>
      <c r="I578" s="2" t="s">
        <v>53</v>
      </c>
      <c r="K578" s="4">
        <v>44136</v>
      </c>
      <c r="L578" s="2">
        <v>183.08</v>
      </c>
      <c r="M578" s="2">
        <v>6632.94</v>
      </c>
      <c r="N578" s="2" t="s">
        <v>55</v>
      </c>
      <c r="P578" s="4">
        <v>44133</v>
      </c>
      <c r="Q578" s="2">
        <v>1591.69</v>
      </c>
      <c r="R578" s="2">
        <v>23787.95</v>
      </c>
      <c r="S578" s="2" t="s">
        <v>52</v>
      </c>
      <c r="U578" s="4">
        <v>44136</v>
      </c>
      <c r="V578" s="2">
        <v>122.86</v>
      </c>
      <c r="W578" s="2">
        <v>-9419.9699999999993</v>
      </c>
      <c r="X578" s="2" t="s">
        <v>54</v>
      </c>
      <c r="Z578" s="12">
        <v>44120</v>
      </c>
      <c r="AA578" s="10">
        <v>29975.27</v>
      </c>
      <c r="AB578" s="10">
        <v>465930.06</v>
      </c>
    </row>
    <row r="579" spans="1:28" ht="15.75" customHeight="1" thickBot="1" x14ac:dyDescent="0.35">
      <c r="A579" s="4">
        <v>43629</v>
      </c>
      <c r="B579" s="2">
        <v>472.46</v>
      </c>
      <c r="C579" s="2">
        <v>-41722.93</v>
      </c>
      <c r="D579" s="2" t="s">
        <v>54</v>
      </c>
      <c r="F579" s="4">
        <v>44127</v>
      </c>
      <c r="G579" s="2">
        <v>8677.9599999999991</v>
      </c>
      <c r="H579" s="2">
        <v>-51518.559999999998</v>
      </c>
      <c r="I579" s="2" t="s">
        <v>53</v>
      </c>
      <c r="K579" s="4">
        <v>44137</v>
      </c>
      <c r="L579" s="2">
        <v>6124.16</v>
      </c>
      <c r="M579" s="2">
        <v>32284.92</v>
      </c>
      <c r="N579" s="2" t="s">
        <v>55</v>
      </c>
      <c r="P579" s="4">
        <v>44134</v>
      </c>
      <c r="Q579" s="2">
        <v>1196.05</v>
      </c>
      <c r="R579" s="2">
        <v>34758.129999999997</v>
      </c>
      <c r="S579" s="2" t="s">
        <v>52</v>
      </c>
      <c r="U579" s="4">
        <v>44137</v>
      </c>
      <c r="V579" s="2">
        <v>5979.01</v>
      </c>
      <c r="W579" s="2">
        <v>-25636.87</v>
      </c>
      <c r="X579" s="2" t="s">
        <v>54</v>
      </c>
      <c r="Z579" s="12">
        <v>44122</v>
      </c>
      <c r="AA579" s="10">
        <v>904.79</v>
      </c>
      <c r="AB579" s="10">
        <v>-12803.94</v>
      </c>
    </row>
    <row r="580" spans="1:28" ht="15.75" customHeight="1" thickBot="1" x14ac:dyDescent="0.35">
      <c r="A580" s="4">
        <v>43630</v>
      </c>
      <c r="B580" s="2">
        <v>812.28</v>
      </c>
      <c r="C580" s="2">
        <v>-195779.31</v>
      </c>
      <c r="D580" s="2" t="s">
        <v>54</v>
      </c>
      <c r="F580" s="4">
        <v>44129</v>
      </c>
      <c r="G580" s="2">
        <v>375.2</v>
      </c>
      <c r="H580" s="2">
        <v>7013.35</v>
      </c>
      <c r="I580" s="2" t="s">
        <v>53</v>
      </c>
      <c r="K580" s="4">
        <v>44138</v>
      </c>
      <c r="L580" s="2">
        <v>5663.49</v>
      </c>
      <c r="M580" s="2">
        <v>-321989.84999999998</v>
      </c>
      <c r="N580" s="2" t="s">
        <v>55</v>
      </c>
      <c r="P580" s="4">
        <v>44136</v>
      </c>
      <c r="Q580" s="2">
        <v>50.08</v>
      </c>
      <c r="R580" s="2">
        <v>717.25</v>
      </c>
      <c r="S580" s="2" t="s">
        <v>52</v>
      </c>
      <c r="U580" s="4">
        <v>44138</v>
      </c>
      <c r="V580" s="2">
        <v>7012.58</v>
      </c>
      <c r="W580" s="2">
        <v>-510763.53</v>
      </c>
      <c r="X580" s="2" t="s">
        <v>54</v>
      </c>
      <c r="Z580" s="12">
        <v>44123</v>
      </c>
      <c r="AA580" s="10">
        <v>38613.54</v>
      </c>
      <c r="AB580" s="10">
        <v>-315063.26</v>
      </c>
    </row>
    <row r="581" spans="1:28" ht="15.75" hidden="1" customHeight="1" x14ac:dyDescent="0.3">
      <c r="A581" s="4">
        <v>43630</v>
      </c>
      <c r="B581" s="2">
        <v>1229.0899999999999</v>
      </c>
      <c r="C581" s="2">
        <v>-81112.160000000003</v>
      </c>
      <c r="D581" s="2" t="s">
        <v>55</v>
      </c>
      <c r="F581" s="4">
        <v>44130</v>
      </c>
      <c r="G581" s="2">
        <v>9722.42</v>
      </c>
      <c r="H581" s="2">
        <v>110187.22</v>
      </c>
      <c r="I581" s="2" t="s">
        <v>53</v>
      </c>
      <c r="K581" s="4">
        <v>44139</v>
      </c>
      <c r="L581" s="2">
        <v>6032.75</v>
      </c>
      <c r="M581" s="2">
        <v>59394.64</v>
      </c>
      <c r="N581" s="2" t="s">
        <v>55</v>
      </c>
      <c r="P581" s="4">
        <v>44137</v>
      </c>
      <c r="Q581" s="2">
        <v>738.85</v>
      </c>
      <c r="R581" s="2">
        <v>3596.5</v>
      </c>
      <c r="S581" s="2" t="s">
        <v>52</v>
      </c>
      <c r="U581" s="4">
        <v>44139</v>
      </c>
      <c r="V581" s="2">
        <v>8068.83</v>
      </c>
      <c r="W581" s="2">
        <v>333765.08</v>
      </c>
      <c r="X581" s="2" t="s">
        <v>54</v>
      </c>
      <c r="Z581" s="12">
        <v>44124</v>
      </c>
      <c r="AA581" s="10">
        <v>37600.69</v>
      </c>
      <c r="AB581" s="10">
        <v>-751478.08</v>
      </c>
    </row>
    <row r="582" spans="1:28" ht="15.75" hidden="1" customHeight="1" x14ac:dyDescent="0.3">
      <c r="A582" s="4">
        <v>43630</v>
      </c>
      <c r="B582" s="2">
        <v>567.72</v>
      </c>
      <c r="C582" s="2">
        <v>10144.58</v>
      </c>
      <c r="D582" s="2" t="s">
        <v>52</v>
      </c>
      <c r="F582" s="4">
        <v>44131</v>
      </c>
      <c r="G582" s="2">
        <v>11581.61</v>
      </c>
      <c r="H582" s="2">
        <v>121315.5</v>
      </c>
      <c r="I582" s="2" t="s">
        <v>53</v>
      </c>
      <c r="K582" s="4">
        <v>44140</v>
      </c>
      <c r="L582" s="2">
        <v>5100.79</v>
      </c>
      <c r="M582" s="2">
        <v>-78486.03</v>
      </c>
      <c r="N582" s="2" t="s">
        <v>55</v>
      </c>
      <c r="P582" s="4">
        <v>44138</v>
      </c>
      <c r="Q582" s="2">
        <v>744.06</v>
      </c>
      <c r="R582" s="2">
        <v>-10516.81</v>
      </c>
      <c r="S582" s="2" t="s">
        <v>52</v>
      </c>
      <c r="U582" s="4">
        <v>44140</v>
      </c>
      <c r="V582" s="2">
        <v>7728.74</v>
      </c>
      <c r="W582" s="2">
        <v>-1229409.08</v>
      </c>
      <c r="X582" s="2" t="s">
        <v>54</v>
      </c>
      <c r="Z582" s="12">
        <v>44125</v>
      </c>
      <c r="AA582" s="10">
        <v>36211.43</v>
      </c>
      <c r="AB582" s="10">
        <v>-1958874.9</v>
      </c>
    </row>
    <row r="583" spans="1:28" ht="15.75" hidden="1" customHeight="1" x14ac:dyDescent="0.3">
      <c r="A583" s="4">
        <v>43630</v>
      </c>
      <c r="B583" s="2">
        <v>3703.92</v>
      </c>
      <c r="C583" s="2">
        <v>-102336.21</v>
      </c>
      <c r="D583" s="2" t="s">
        <v>53</v>
      </c>
      <c r="F583" s="4">
        <v>44132</v>
      </c>
      <c r="G583" s="2">
        <v>11752.49</v>
      </c>
      <c r="H583" s="2">
        <v>-39477.54</v>
      </c>
      <c r="I583" s="2" t="s">
        <v>53</v>
      </c>
      <c r="K583" s="4">
        <v>44141</v>
      </c>
      <c r="L583" s="2">
        <v>4148.16</v>
      </c>
      <c r="M583" s="2">
        <v>-37762.050000000003</v>
      </c>
      <c r="N583" s="2" t="s">
        <v>55</v>
      </c>
      <c r="P583" s="4">
        <v>44139</v>
      </c>
      <c r="Q583" s="2">
        <v>1325.93</v>
      </c>
      <c r="R583" s="2">
        <v>10350.08</v>
      </c>
      <c r="S583" s="2" t="s">
        <v>52</v>
      </c>
      <c r="U583" s="4">
        <v>44141</v>
      </c>
      <c r="V583" s="2">
        <v>6029.84</v>
      </c>
      <c r="W583" s="2">
        <v>-351883.05</v>
      </c>
      <c r="X583" s="2" t="s">
        <v>54</v>
      </c>
      <c r="Z583" s="12">
        <v>44126</v>
      </c>
      <c r="AA583" s="10">
        <v>30395.15</v>
      </c>
      <c r="AB583" s="10">
        <v>117927.85</v>
      </c>
    </row>
    <row r="584" spans="1:28" ht="15.75" hidden="1" customHeight="1" x14ac:dyDescent="0.3">
      <c r="A584" s="4">
        <v>43632</v>
      </c>
      <c r="B584" s="2">
        <v>9.5</v>
      </c>
      <c r="C584" s="2">
        <v>92.98</v>
      </c>
      <c r="D584" s="2" t="s">
        <v>52</v>
      </c>
      <c r="F584" s="4">
        <v>44133</v>
      </c>
      <c r="G584" s="2">
        <v>12225.32</v>
      </c>
      <c r="H584" s="2">
        <v>-123953.97</v>
      </c>
      <c r="I584" s="2" t="s">
        <v>53</v>
      </c>
      <c r="K584" s="4">
        <v>44143</v>
      </c>
      <c r="L584" s="2">
        <v>84.51</v>
      </c>
      <c r="M584" s="2">
        <v>-12577.34</v>
      </c>
      <c r="N584" s="2" t="s">
        <v>55</v>
      </c>
      <c r="P584" s="4">
        <v>44140</v>
      </c>
      <c r="Q584" s="2">
        <v>1296.92</v>
      </c>
      <c r="R584" s="2">
        <v>-64336.72</v>
      </c>
      <c r="S584" s="2" t="s">
        <v>52</v>
      </c>
      <c r="U584" s="4">
        <v>44143</v>
      </c>
      <c r="V584" s="2">
        <v>160.72999999999999</v>
      </c>
      <c r="W584" s="2">
        <v>-57532.26</v>
      </c>
      <c r="X584" s="2" t="s">
        <v>54</v>
      </c>
      <c r="Z584" s="12">
        <v>44127</v>
      </c>
      <c r="AA584" s="10">
        <v>31410.86</v>
      </c>
      <c r="AB584" s="10">
        <v>263489.34999999998</v>
      </c>
    </row>
    <row r="585" spans="1:28" ht="15.75" customHeight="1" thickBot="1" x14ac:dyDescent="0.35">
      <c r="A585" s="4">
        <v>43632</v>
      </c>
      <c r="B585" s="2">
        <v>16.309999999999999</v>
      </c>
      <c r="C585" s="2">
        <v>-1699.8</v>
      </c>
      <c r="D585" s="2" t="s">
        <v>54</v>
      </c>
      <c r="F585" s="4">
        <v>44134</v>
      </c>
      <c r="G585" s="2">
        <v>10585.11</v>
      </c>
      <c r="H585" s="2">
        <v>-8685.91</v>
      </c>
      <c r="I585" s="2" t="s">
        <v>53</v>
      </c>
      <c r="K585" s="4">
        <v>44144</v>
      </c>
      <c r="L585" s="2">
        <v>5869.09</v>
      </c>
      <c r="M585" s="2">
        <v>11798.35</v>
      </c>
      <c r="N585" s="2" t="s">
        <v>55</v>
      </c>
      <c r="P585" s="4">
        <v>44141</v>
      </c>
      <c r="Q585" s="2">
        <v>934.49</v>
      </c>
      <c r="R585" s="2">
        <v>-29686.18</v>
      </c>
      <c r="S585" s="2" t="s">
        <v>52</v>
      </c>
      <c r="U585" s="4">
        <v>44144</v>
      </c>
      <c r="V585" s="2">
        <v>9527.26</v>
      </c>
      <c r="W585" s="2">
        <v>-598754.03</v>
      </c>
      <c r="X585" s="2" t="s">
        <v>54</v>
      </c>
      <c r="Z585" s="12">
        <v>44129</v>
      </c>
      <c r="AA585" s="10">
        <v>1267.54</v>
      </c>
      <c r="AB585" s="10">
        <v>-48453.99</v>
      </c>
    </row>
    <row r="586" spans="1:28" ht="15.75" hidden="1" customHeight="1" x14ac:dyDescent="0.3">
      <c r="A586" s="4">
        <v>43632</v>
      </c>
      <c r="B586" s="2">
        <v>46.35</v>
      </c>
      <c r="C586" s="2">
        <v>-21615.37</v>
      </c>
      <c r="D586" s="2" t="s">
        <v>55</v>
      </c>
      <c r="F586" s="4">
        <v>44136</v>
      </c>
      <c r="G586" s="2">
        <v>176.76</v>
      </c>
      <c r="H586" s="2">
        <v>-4955.2700000000004</v>
      </c>
      <c r="I586" s="2" t="s">
        <v>53</v>
      </c>
      <c r="K586" s="4">
        <v>44145</v>
      </c>
      <c r="L586" s="2">
        <v>6670.84</v>
      </c>
      <c r="M586" s="2">
        <v>-165073.82</v>
      </c>
      <c r="N586" s="2" t="s">
        <v>55</v>
      </c>
      <c r="P586" s="4">
        <v>44143</v>
      </c>
      <c r="Q586" s="2">
        <v>35.44</v>
      </c>
      <c r="R586" s="2">
        <v>-2105.36</v>
      </c>
      <c r="S586" s="2" t="s">
        <v>52</v>
      </c>
      <c r="U586" s="4">
        <v>44145</v>
      </c>
      <c r="V586" s="2">
        <v>4854.01</v>
      </c>
      <c r="W586" s="2">
        <v>5023.0200000000004</v>
      </c>
      <c r="X586" s="2" t="s">
        <v>54</v>
      </c>
      <c r="Z586" s="12">
        <v>44130</v>
      </c>
      <c r="AA586" s="10">
        <v>35273.57</v>
      </c>
      <c r="AB586" s="10">
        <v>501325.7</v>
      </c>
    </row>
    <row r="587" spans="1:28" ht="15.75" hidden="1" customHeight="1" x14ac:dyDescent="0.3">
      <c r="A587" s="4">
        <v>43632</v>
      </c>
      <c r="B587" s="2">
        <v>47.46</v>
      </c>
      <c r="C587" s="2">
        <v>402.04</v>
      </c>
      <c r="D587" s="2" t="s">
        <v>53</v>
      </c>
      <c r="F587" s="4">
        <v>44137</v>
      </c>
      <c r="G587" s="2">
        <v>10112.959999999999</v>
      </c>
      <c r="H587" s="2">
        <v>-7778.33</v>
      </c>
      <c r="I587" s="2" t="s">
        <v>53</v>
      </c>
      <c r="K587" s="4">
        <v>44146</v>
      </c>
      <c r="L587" s="2">
        <v>6268.42</v>
      </c>
      <c r="M587" s="2">
        <v>-59599.87</v>
      </c>
      <c r="N587" s="2" t="s">
        <v>55</v>
      </c>
      <c r="P587" s="4">
        <v>44144</v>
      </c>
      <c r="Q587" s="2">
        <v>1522.47</v>
      </c>
      <c r="R587" s="2">
        <v>73082.990000000005</v>
      </c>
      <c r="S587" s="2" t="s">
        <v>52</v>
      </c>
      <c r="U587" s="4">
        <v>44146</v>
      </c>
      <c r="V587" s="2">
        <v>4156.62</v>
      </c>
      <c r="W587" s="2">
        <v>-105314.87</v>
      </c>
      <c r="X587" s="2" t="s">
        <v>54</v>
      </c>
      <c r="Z587" s="12">
        <v>44131</v>
      </c>
      <c r="AA587" s="10">
        <v>39228.370000000003</v>
      </c>
      <c r="AB587" s="10">
        <v>483965.11</v>
      </c>
    </row>
    <row r="588" spans="1:28" ht="15.75" hidden="1" customHeight="1" x14ac:dyDescent="0.3">
      <c r="A588" s="4">
        <v>43633</v>
      </c>
      <c r="B588" s="2">
        <v>261.18</v>
      </c>
      <c r="C588" s="2">
        <v>831.01</v>
      </c>
      <c r="D588" s="2" t="s">
        <v>52</v>
      </c>
      <c r="F588" s="4">
        <v>44138</v>
      </c>
      <c r="G588" s="2">
        <v>12124.07</v>
      </c>
      <c r="H588" s="2">
        <v>-134099.60999999999</v>
      </c>
      <c r="I588" s="2" t="s">
        <v>53</v>
      </c>
      <c r="K588" s="4">
        <v>44147</v>
      </c>
      <c r="L588" s="2">
        <v>5570.08</v>
      </c>
      <c r="M588" s="2">
        <v>114141.2</v>
      </c>
      <c r="N588" s="2" t="s">
        <v>55</v>
      </c>
      <c r="P588" s="4">
        <v>44145</v>
      </c>
      <c r="Q588" s="2">
        <v>825.76</v>
      </c>
      <c r="R588" s="2">
        <v>4447.49</v>
      </c>
      <c r="S588" s="2" t="s">
        <v>52</v>
      </c>
      <c r="U588" s="4">
        <v>44147</v>
      </c>
      <c r="V588" s="2">
        <v>4728.9799999999996</v>
      </c>
      <c r="W588" s="2">
        <v>53672.83</v>
      </c>
      <c r="X588" s="2" t="s">
        <v>54</v>
      </c>
      <c r="Z588" s="12">
        <v>44132</v>
      </c>
      <c r="AA588" s="10">
        <v>44759.48</v>
      </c>
      <c r="AB588" s="10">
        <v>-2227109.0299999998</v>
      </c>
    </row>
    <row r="589" spans="1:28" ht="15.75" customHeight="1" thickBot="1" x14ac:dyDescent="0.35">
      <c r="A589" s="4">
        <v>43633</v>
      </c>
      <c r="B589" s="2">
        <v>437.27</v>
      </c>
      <c r="C589" s="2">
        <v>10699.9</v>
      </c>
      <c r="D589" s="2" t="s">
        <v>54</v>
      </c>
      <c r="F589" s="4">
        <v>44139</v>
      </c>
      <c r="G589" s="2">
        <v>12878.3</v>
      </c>
      <c r="H589" s="2">
        <v>-6659.8</v>
      </c>
      <c r="I589" s="2" t="s">
        <v>53</v>
      </c>
      <c r="K589" s="4">
        <v>44148</v>
      </c>
      <c r="L589" s="2">
        <v>4658.43</v>
      </c>
      <c r="M589" s="2">
        <v>-18970.900000000001</v>
      </c>
      <c r="N589" s="2" t="s">
        <v>55</v>
      </c>
      <c r="P589" s="4">
        <v>44146</v>
      </c>
      <c r="Q589" s="2">
        <v>688.81</v>
      </c>
      <c r="R589" s="2">
        <v>-13495.1</v>
      </c>
      <c r="S589" s="2" t="s">
        <v>52</v>
      </c>
      <c r="U589" s="4">
        <v>44148</v>
      </c>
      <c r="V589" s="2">
        <v>4746.26</v>
      </c>
      <c r="W589" s="2">
        <v>-154998.19</v>
      </c>
      <c r="X589" s="2" t="s">
        <v>54</v>
      </c>
      <c r="Z589" s="12">
        <v>44133</v>
      </c>
      <c r="AA589" s="10">
        <v>37228.42</v>
      </c>
      <c r="AB589" s="10">
        <v>-1031392.19</v>
      </c>
    </row>
    <row r="590" spans="1:28" ht="15.75" hidden="1" customHeight="1" x14ac:dyDescent="0.3">
      <c r="A590" s="4">
        <v>43633</v>
      </c>
      <c r="B590" s="2">
        <v>2919.66</v>
      </c>
      <c r="C590" s="2">
        <v>-1348.75</v>
      </c>
      <c r="D590" s="2" t="s">
        <v>53</v>
      </c>
      <c r="F590" s="4">
        <v>44140</v>
      </c>
      <c r="G590" s="2">
        <v>12620.59</v>
      </c>
      <c r="H590" s="2">
        <v>-146949.82999999999</v>
      </c>
      <c r="I590" s="2" t="s">
        <v>53</v>
      </c>
      <c r="K590" s="4">
        <v>44149</v>
      </c>
      <c r="L590" s="2">
        <v>0.01</v>
      </c>
      <c r="M590" s="2">
        <v>-3.18</v>
      </c>
      <c r="N590" s="2" t="s">
        <v>55</v>
      </c>
      <c r="P590" s="4">
        <v>44147</v>
      </c>
      <c r="Q590" s="2">
        <v>683.63</v>
      </c>
      <c r="R590" s="2">
        <v>534.11</v>
      </c>
      <c r="S590" s="2" t="s">
        <v>52</v>
      </c>
      <c r="U590" s="4">
        <v>44150</v>
      </c>
      <c r="V590" s="2">
        <v>62.17</v>
      </c>
      <c r="W590" s="2">
        <v>-1981.84</v>
      </c>
      <c r="X590" s="2" t="s">
        <v>54</v>
      </c>
      <c r="Z590" s="12">
        <v>44134</v>
      </c>
      <c r="AA590" s="10">
        <v>34488.46</v>
      </c>
      <c r="AB590" s="10">
        <v>103020.82</v>
      </c>
    </row>
    <row r="591" spans="1:28" ht="15.75" hidden="1" customHeight="1" x14ac:dyDescent="0.3">
      <c r="A591" s="4">
        <v>43633</v>
      </c>
      <c r="B591" s="2">
        <v>994.96</v>
      </c>
      <c r="C591" s="2">
        <v>-94973.23</v>
      </c>
      <c r="D591" s="2" t="s">
        <v>55</v>
      </c>
      <c r="F591" s="4">
        <v>44141</v>
      </c>
      <c r="G591" s="2">
        <v>10628.44</v>
      </c>
      <c r="H591" s="2">
        <v>-47565.05</v>
      </c>
      <c r="I591" s="2" t="s">
        <v>53</v>
      </c>
      <c r="K591" s="4">
        <v>44150</v>
      </c>
      <c r="L591" s="2">
        <v>236.18</v>
      </c>
      <c r="M591" s="2">
        <v>-35580.199999999997</v>
      </c>
      <c r="N591" s="2" t="s">
        <v>55</v>
      </c>
      <c r="P591" s="4">
        <v>44148</v>
      </c>
      <c r="Q591" s="2">
        <v>863.27</v>
      </c>
      <c r="R591" s="2">
        <v>3345.28</v>
      </c>
      <c r="S591" s="2" t="s">
        <v>52</v>
      </c>
      <c r="U591" s="4">
        <v>44151</v>
      </c>
      <c r="V591" s="2">
        <v>5995.88</v>
      </c>
      <c r="W591" s="2">
        <v>-83593.09</v>
      </c>
      <c r="X591" s="2" t="s">
        <v>54</v>
      </c>
      <c r="Z591" s="12">
        <v>44136</v>
      </c>
      <c r="AA591" s="10">
        <v>1062.9100000000001</v>
      </c>
      <c r="AB591" s="10">
        <v>-42128.69</v>
      </c>
    </row>
    <row r="592" spans="1:28" ht="15.75" hidden="1" customHeight="1" x14ac:dyDescent="0.3">
      <c r="A592" s="4">
        <v>43634</v>
      </c>
      <c r="B592" s="2">
        <v>4281.8500000000004</v>
      </c>
      <c r="C592" s="2">
        <v>-21265.88</v>
      </c>
      <c r="D592" s="2" t="s">
        <v>53</v>
      </c>
      <c r="F592" s="4">
        <v>44143</v>
      </c>
      <c r="G592" s="2">
        <v>247.6</v>
      </c>
      <c r="H592" s="2">
        <v>-14058.84</v>
      </c>
      <c r="I592" s="2" t="s">
        <v>53</v>
      </c>
      <c r="K592" s="4">
        <v>44151</v>
      </c>
      <c r="L592" s="2">
        <v>6298.21</v>
      </c>
      <c r="M592" s="2">
        <v>16183.44</v>
      </c>
      <c r="N592" s="2" t="s">
        <v>55</v>
      </c>
      <c r="P592" s="4">
        <v>44150</v>
      </c>
      <c r="Q592" s="2">
        <v>41.33</v>
      </c>
      <c r="R592" s="2">
        <v>-3273.59</v>
      </c>
      <c r="S592" s="2" t="s">
        <v>52</v>
      </c>
      <c r="U592" s="4">
        <v>44152</v>
      </c>
      <c r="V592" s="2">
        <v>4293.4399999999996</v>
      </c>
      <c r="W592" s="2">
        <v>97086.1</v>
      </c>
      <c r="X592" s="2" t="s">
        <v>54</v>
      </c>
      <c r="Z592" s="12">
        <v>44137</v>
      </c>
      <c r="AA592" s="10">
        <v>33014.480000000003</v>
      </c>
      <c r="AB592" s="10">
        <v>-46225.31</v>
      </c>
    </row>
    <row r="593" spans="1:28" ht="15.75" customHeight="1" thickBot="1" x14ac:dyDescent="0.35">
      <c r="A593" s="4">
        <v>43634</v>
      </c>
      <c r="B593" s="2">
        <v>737.96</v>
      </c>
      <c r="C593" s="2">
        <v>-25980.82</v>
      </c>
      <c r="D593" s="2" t="s">
        <v>54</v>
      </c>
      <c r="F593" s="4">
        <v>44144</v>
      </c>
      <c r="G593" s="2">
        <v>16942.919999999998</v>
      </c>
      <c r="H593" s="2">
        <v>-25969.21</v>
      </c>
      <c r="I593" s="2" t="s">
        <v>53</v>
      </c>
      <c r="K593" s="4">
        <v>44152</v>
      </c>
      <c r="L593" s="2">
        <v>6261.68</v>
      </c>
      <c r="M593" s="2">
        <v>14345.07</v>
      </c>
      <c r="N593" s="2" t="s">
        <v>55</v>
      </c>
      <c r="P593" s="4">
        <v>44151</v>
      </c>
      <c r="Q593" s="2">
        <v>849.82</v>
      </c>
      <c r="R593" s="2">
        <v>2886.31</v>
      </c>
      <c r="S593" s="2" t="s">
        <v>52</v>
      </c>
      <c r="U593" s="4">
        <v>44153</v>
      </c>
      <c r="V593" s="2">
        <v>5468.27</v>
      </c>
      <c r="W593" s="2">
        <v>-29261.95</v>
      </c>
      <c r="X593" s="2" t="s">
        <v>54</v>
      </c>
      <c r="Z593" s="12">
        <v>44138</v>
      </c>
      <c r="AA593" s="10">
        <v>37415.279999999999</v>
      </c>
      <c r="AB593" s="10">
        <v>-1558999.04</v>
      </c>
    </row>
    <row r="594" spans="1:28" ht="15.75" hidden="1" customHeight="1" x14ac:dyDescent="0.3">
      <c r="A594" s="4">
        <v>43634</v>
      </c>
      <c r="B594" s="2">
        <v>1078.29</v>
      </c>
      <c r="C594" s="2">
        <v>-92319.32</v>
      </c>
      <c r="D594" s="2" t="s">
        <v>55</v>
      </c>
      <c r="F594" s="4">
        <v>44145</v>
      </c>
      <c r="G594" s="2">
        <v>11091.98</v>
      </c>
      <c r="H594" s="2">
        <v>41175.089999999997</v>
      </c>
      <c r="I594" s="2" t="s">
        <v>53</v>
      </c>
      <c r="K594" s="4">
        <v>44153</v>
      </c>
      <c r="L594" s="2">
        <v>6728.33</v>
      </c>
      <c r="M594" s="2">
        <v>-112011.3</v>
      </c>
      <c r="N594" s="2" t="s">
        <v>55</v>
      </c>
      <c r="P594" s="4">
        <v>44152</v>
      </c>
      <c r="Q594" s="2">
        <v>1140.0899999999999</v>
      </c>
      <c r="R594" s="2">
        <v>-8698.15</v>
      </c>
      <c r="S594" s="2" t="s">
        <v>52</v>
      </c>
      <c r="U594" s="4">
        <v>44154</v>
      </c>
      <c r="V594" s="2">
        <v>5381.29</v>
      </c>
      <c r="W594" s="2">
        <v>-66529.62</v>
      </c>
      <c r="X594" s="2" t="s">
        <v>54</v>
      </c>
      <c r="Z594" s="12">
        <v>44139</v>
      </c>
      <c r="AA594" s="10">
        <v>39334.769999999997</v>
      </c>
      <c r="AB594" s="10">
        <v>531957.05000000005</v>
      </c>
    </row>
    <row r="595" spans="1:28" ht="15.75" hidden="1" customHeight="1" x14ac:dyDescent="0.3">
      <c r="A595" s="4">
        <v>43634</v>
      </c>
      <c r="B595" s="2">
        <v>504.17</v>
      </c>
      <c r="C595" s="2">
        <v>-369.99</v>
      </c>
      <c r="D595" s="2" t="s">
        <v>52</v>
      </c>
      <c r="F595" s="4">
        <v>44146</v>
      </c>
      <c r="G595" s="2">
        <v>9979.6</v>
      </c>
      <c r="H595" s="2">
        <v>-4568.59</v>
      </c>
      <c r="I595" s="2" t="s">
        <v>53</v>
      </c>
      <c r="K595" s="4">
        <v>44154</v>
      </c>
      <c r="L595" s="2">
        <v>7908.72</v>
      </c>
      <c r="M595" s="2">
        <v>140316.19</v>
      </c>
      <c r="N595" s="2" t="s">
        <v>55</v>
      </c>
      <c r="P595" s="4">
        <v>44153</v>
      </c>
      <c r="Q595" s="2">
        <v>1187.76</v>
      </c>
      <c r="R595" s="2">
        <v>-54308.08</v>
      </c>
      <c r="S595" s="2" t="s">
        <v>52</v>
      </c>
      <c r="U595" s="4">
        <v>44155</v>
      </c>
      <c r="V595" s="2">
        <v>4664.54</v>
      </c>
      <c r="W595" s="2">
        <v>13901.73</v>
      </c>
      <c r="X595" s="2" t="s">
        <v>54</v>
      </c>
      <c r="Z595" s="12">
        <v>44140</v>
      </c>
      <c r="AA595" s="10">
        <v>36165.97</v>
      </c>
      <c r="AB595" s="10">
        <v>-1721616.58</v>
      </c>
    </row>
    <row r="596" spans="1:28" ht="15.75" hidden="1" customHeight="1" x14ac:dyDescent="0.3">
      <c r="A596" s="4">
        <v>43635</v>
      </c>
      <c r="B596" s="2">
        <v>393.07</v>
      </c>
      <c r="C596" s="2">
        <v>-1697.86</v>
      </c>
      <c r="D596" s="2" t="s">
        <v>52</v>
      </c>
      <c r="F596" s="4">
        <v>44147</v>
      </c>
      <c r="G596" s="2">
        <v>10660.77</v>
      </c>
      <c r="H596" s="2">
        <v>-20685.59</v>
      </c>
      <c r="I596" s="2" t="s">
        <v>53</v>
      </c>
      <c r="K596" s="4">
        <v>44155</v>
      </c>
      <c r="L596" s="2">
        <v>5922.94</v>
      </c>
      <c r="M596" s="2">
        <v>91721.25</v>
      </c>
      <c r="N596" s="2" t="s">
        <v>55</v>
      </c>
      <c r="P596" s="4">
        <v>44154</v>
      </c>
      <c r="Q596" s="2">
        <v>1200.23</v>
      </c>
      <c r="R596" s="2">
        <v>21779.119999999999</v>
      </c>
      <c r="S596" s="2" t="s">
        <v>52</v>
      </c>
      <c r="U596" s="4">
        <v>44157</v>
      </c>
      <c r="V596" s="2">
        <v>56</v>
      </c>
      <c r="W596" s="2">
        <v>-13839.77</v>
      </c>
      <c r="X596" s="2" t="s">
        <v>54</v>
      </c>
      <c r="Z596" s="12">
        <v>44141</v>
      </c>
      <c r="AA596" s="10">
        <v>28395.78</v>
      </c>
      <c r="AB596" s="10">
        <v>-540316.56000000006</v>
      </c>
    </row>
    <row r="597" spans="1:28" ht="15.75" hidden="1" customHeight="1" x14ac:dyDescent="0.3">
      <c r="A597" s="4">
        <v>43635</v>
      </c>
      <c r="B597" s="2">
        <v>3950.18</v>
      </c>
      <c r="C597" s="2">
        <v>-17825.919999999998</v>
      </c>
      <c r="D597" s="2" t="s">
        <v>53</v>
      </c>
      <c r="F597" s="4">
        <v>44148</v>
      </c>
      <c r="G597" s="2">
        <v>8120.24</v>
      </c>
      <c r="H597" s="2">
        <v>25206.94</v>
      </c>
      <c r="I597" s="2" t="s">
        <v>53</v>
      </c>
      <c r="K597" s="4">
        <v>44157</v>
      </c>
      <c r="L597" s="2">
        <v>136.94999999999999</v>
      </c>
      <c r="M597" s="2">
        <v>-17461.38</v>
      </c>
      <c r="N597" s="2" t="s">
        <v>55</v>
      </c>
      <c r="P597" s="4">
        <v>44155</v>
      </c>
      <c r="Q597" s="2">
        <v>602.04999999999995</v>
      </c>
      <c r="R597" s="2">
        <v>-1128.79</v>
      </c>
      <c r="S597" s="2" t="s">
        <v>52</v>
      </c>
      <c r="U597" s="4">
        <v>44158</v>
      </c>
      <c r="V597" s="2">
        <v>5995.41</v>
      </c>
      <c r="W597" s="2">
        <v>-777806.76</v>
      </c>
      <c r="X597" s="2" t="s">
        <v>54</v>
      </c>
      <c r="Z597" s="12">
        <v>44143</v>
      </c>
      <c r="AA597" s="10">
        <v>704.03</v>
      </c>
      <c r="AB597" s="10">
        <v>-114710.04</v>
      </c>
    </row>
    <row r="598" spans="1:28" ht="15.75" hidden="1" customHeight="1" x14ac:dyDescent="0.3">
      <c r="A598" s="4">
        <v>43635</v>
      </c>
      <c r="B598" s="2">
        <v>1211.71</v>
      </c>
      <c r="C598" s="2">
        <v>-26839.83</v>
      </c>
      <c r="D598" s="2" t="s">
        <v>55</v>
      </c>
      <c r="F598" s="4">
        <v>44149</v>
      </c>
      <c r="G598" s="2">
        <v>0.08</v>
      </c>
      <c r="H598" s="2">
        <v>-36.270000000000003</v>
      </c>
      <c r="I598" s="2" t="s">
        <v>53</v>
      </c>
      <c r="K598" s="4">
        <v>44158</v>
      </c>
      <c r="L598" s="2">
        <v>10053.9</v>
      </c>
      <c r="M598" s="2">
        <v>-481574.8</v>
      </c>
      <c r="N598" s="2" t="s">
        <v>55</v>
      </c>
      <c r="P598" s="4">
        <v>44157</v>
      </c>
      <c r="Q598" s="2">
        <v>19.239999999999998</v>
      </c>
      <c r="R598" s="2">
        <v>-843.81</v>
      </c>
      <c r="S598" s="2" t="s">
        <v>52</v>
      </c>
      <c r="U598" s="4">
        <v>44159</v>
      </c>
      <c r="V598" s="2">
        <v>6371.64</v>
      </c>
      <c r="W598" s="2">
        <v>-1420044.3</v>
      </c>
      <c r="X598" s="2" t="s">
        <v>54</v>
      </c>
      <c r="Z598" s="12">
        <v>44144</v>
      </c>
      <c r="AA598" s="10">
        <v>45234.83</v>
      </c>
      <c r="AB598" s="10">
        <v>-1024159.65</v>
      </c>
    </row>
    <row r="599" spans="1:28" ht="15.75" customHeight="1" thickBot="1" x14ac:dyDescent="0.35">
      <c r="A599" s="4">
        <v>43635</v>
      </c>
      <c r="B599" s="2">
        <v>862.33</v>
      </c>
      <c r="C599" s="2">
        <v>-42452.74</v>
      </c>
      <c r="D599" s="2" t="s">
        <v>54</v>
      </c>
      <c r="F599" s="4">
        <v>44150</v>
      </c>
      <c r="G599" s="2">
        <v>343.75</v>
      </c>
      <c r="H599" s="2">
        <v>-37026.239999999998</v>
      </c>
      <c r="I599" s="2" t="s">
        <v>53</v>
      </c>
      <c r="K599" s="4">
        <v>44159</v>
      </c>
      <c r="L599" s="2">
        <v>6151.92</v>
      </c>
      <c r="M599" s="2">
        <v>18281.47</v>
      </c>
      <c r="N599" s="2" t="s">
        <v>55</v>
      </c>
      <c r="P599" s="4">
        <v>44158</v>
      </c>
      <c r="Q599" s="2">
        <v>1313.99</v>
      </c>
      <c r="R599" s="2">
        <v>67498.86</v>
      </c>
      <c r="S599" s="2" t="s">
        <v>52</v>
      </c>
      <c r="U599" s="4">
        <v>44160</v>
      </c>
      <c r="V599" s="2">
        <v>4088.07</v>
      </c>
      <c r="W599" s="2">
        <v>-22983.19</v>
      </c>
      <c r="X599" s="2" t="s">
        <v>54</v>
      </c>
      <c r="Z599" s="12">
        <v>44145</v>
      </c>
      <c r="AA599" s="10">
        <v>32300.99</v>
      </c>
      <c r="AB599" s="10">
        <v>-348499.53</v>
      </c>
    </row>
    <row r="600" spans="1:28" ht="15.75" hidden="1" customHeight="1" x14ac:dyDescent="0.3">
      <c r="A600" s="4">
        <v>43636</v>
      </c>
      <c r="B600" s="2">
        <v>1304.23</v>
      </c>
      <c r="C600" s="2">
        <v>-43986.78</v>
      </c>
      <c r="D600" s="2" t="s">
        <v>55</v>
      </c>
      <c r="F600" s="4">
        <v>44151</v>
      </c>
      <c r="G600" s="2">
        <v>12446.69</v>
      </c>
      <c r="H600" s="2">
        <v>52622.21</v>
      </c>
      <c r="I600" s="2" t="s">
        <v>53</v>
      </c>
      <c r="K600" s="4">
        <v>44160</v>
      </c>
      <c r="L600" s="2">
        <v>7881.84</v>
      </c>
      <c r="M600" s="2">
        <v>54342.79</v>
      </c>
      <c r="N600" s="2" t="s">
        <v>55</v>
      </c>
      <c r="P600" s="4">
        <v>44159</v>
      </c>
      <c r="Q600" s="2">
        <v>815.64</v>
      </c>
      <c r="R600" s="2">
        <v>7517.96</v>
      </c>
      <c r="S600" s="2" t="s">
        <v>52</v>
      </c>
      <c r="U600" s="4">
        <v>44161</v>
      </c>
      <c r="V600" s="2">
        <v>2909.35</v>
      </c>
      <c r="W600" s="2">
        <v>53588.15</v>
      </c>
      <c r="X600" s="2" t="s">
        <v>54</v>
      </c>
      <c r="Z600" s="12">
        <v>44146</v>
      </c>
      <c r="AA600" s="10">
        <v>29933.98</v>
      </c>
      <c r="AB600" s="10">
        <v>-639806.14</v>
      </c>
    </row>
    <row r="601" spans="1:28" ht="15.75" customHeight="1" thickBot="1" x14ac:dyDescent="0.35">
      <c r="A601" s="4">
        <v>43636</v>
      </c>
      <c r="B601" s="2">
        <v>856.64</v>
      </c>
      <c r="C601" s="2">
        <v>-358793.96</v>
      </c>
      <c r="D601" s="2" t="s">
        <v>54</v>
      </c>
      <c r="F601" s="4">
        <v>44152</v>
      </c>
      <c r="G601" s="2">
        <v>10969.51</v>
      </c>
      <c r="H601" s="2">
        <v>-41085</v>
      </c>
      <c r="I601" s="2" t="s">
        <v>53</v>
      </c>
      <c r="K601" s="4">
        <v>44161</v>
      </c>
      <c r="L601" s="2">
        <v>6120.89</v>
      </c>
      <c r="M601" s="2">
        <v>163906.54999999999</v>
      </c>
      <c r="N601" s="2" t="s">
        <v>55</v>
      </c>
      <c r="P601" s="4">
        <v>44160</v>
      </c>
      <c r="Q601" s="2">
        <v>520.73</v>
      </c>
      <c r="R601" s="2">
        <v>-1427.78</v>
      </c>
      <c r="S601" s="2" t="s">
        <v>52</v>
      </c>
      <c r="U601" s="4">
        <v>44162</v>
      </c>
      <c r="V601" s="2">
        <v>5513.94</v>
      </c>
      <c r="W601" s="2">
        <v>-1430698.95</v>
      </c>
      <c r="X601" s="2" t="s">
        <v>54</v>
      </c>
      <c r="Z601" s="12">
        <v>44147</v>
      </c>
      <c r="AA601" s="10">
        <v>32038.240000000002</v>
      </c>
      <c r="AB601" s="10">
        <v>503033.08</v>
      </c>
    </row>
    <row r="602" spans="1:28" ht="15.75" hidden="1" customHeight="1" x14ac:dyDescent="0.3">
      <c r="A602" s="4">
        <v>43636</v>
      </c>
      <c r="B602" s="2">
        <v>4960.3500000000004</v>
      </c>
      <c r="C602" s="2">
        <v>-75133.62</v>
      </c>
      <c r="D602" s="2" t="s">
        <v>53</v>
      </c>
      <c r="F602" s="4">
        <v>44153</v>
      </c>
      <c r="G602" s="2">
        <v>11481.22</v>
      </c>
      <c r="H602" s="2">
        <v>88743.75</v>
      </c>
      <c r="I602" s="2" t="s">
        <v>53</v>
      </c>
      <c r="K602" s="4">
        <v>44162</v>
      </c>
      <c r="L602" s="2">
        <v>6919.38</v>
      </c>
      <c r="M602" s="2">
        <v>78932.58</v>
      </c>
      <c r="N602" s="2" t="s">
        <v>55</v>
      </c>
      <c r="P602" s="4">
        <v>44161</v>
      </c>
      <c r="Q602" s="2">
        <v>388.99</v>
      </c>
      <c r="R602" s="2">
        <v>-6612.61</v>
      </c>
      <c r="S602" s="2" t="s">
        <v>52</v>
      </c>
      <c r="U602" s="4">
        <v>44164</v>
      </c>
      <c r="V602" s="2">
        <v>81.67</v>
      </c>
      <c r="W602" s="2">
        <v>-28042.58</v>
      </c>
      <c r="X602" s="2" t="s">
        <v>54</v>
      </c>
      <c r="Z602" s="12">
        <v>44148</v>
      </c>
      <c r="AA602" s="10">
        <v>27466.81</v>
      </c>
      <c r="AB602" s="10">
        <v>5191.8999999999996</v>
      </c>
    </row>
    <row r="603" spans="1:28" ht="15.75" hidden="1" customHeight="1" x14ac:dyDescent="0.3">
      <c r="A603" s="4">
        <v>43636</v>
      </c>
      <c r="B603" s="2">
        <v>731.35</v>
      </c>
      <c r="C603" s="2">
        <v>-42247.58</v>
      </c>
      <c r="D603" s="2" t="s">
        <v>52</v>
      </c>
      <c r="F603" s="4">
        <v>44154</v>
      </c>
      <c r="G603" s="2">
        <v>11461.85</v>
      </c>
      <c r="H603" s="2">
        <v>14422.75</v>
      </c>
      <c r="I603" s="2" t="s">
        <v>53</v>
      </c>
      <c r="K603" s="4">
        <v>44164</v>
      </c>
      <c r="L603" s="2">
        <v>167.23</v>
      </c>
      <c r="M603" s="2">
        <v>2251.15</v>
      </c>
      <c r="N603" s="2" t="s">
        <v>55</v>
      </c>
      <c r="P603" s="4">
        <v>44162</v>
      </c>
      <c r="Q603" s="2">
        <v>727.47</v>
      </c>
      <c r="R603" s="2">
        <v>-6373.45</v>
      </c>
      <c r="S603" s="2" t="s">
        <v>52</v>
      </c>
      <c r="U603" s="4">
        <v>44165</v>
      </c>
      <c r="V603" s="2">
        <v>5313.37</v>
      </c>
      <c r="W603" s="2">
        <v>-360915.81</v>
      </c>
      <c r="X603" s="2" t="s">
        <v>54</v>
      </c>
      <c r="Z603" s="12">
        <v>44149</v>
      </c>
      <c r="AA603" s="10">
        <v>0.09</v>
      </c>
      <c r="AB603" s="10">
        <v>-39.450000000000003</v>
      </c>
    </row>
    <row r="604" spans="1:28" ht="15.75" hidden="1" customHeight="1" x14ac:dyDescent="0.3">
      <c r="A604" s="4">
        <v>43637</v>
      </c>
      <c r="B604" s="2">
        <v>3321.83</v>
      </c>
      <c r="C604" s="2">
        <v>-150205.64000000001</v>
      </c>
      <c r="D604" s="2" t="s">
        <v>53</v>
      </c>
      <c r="F604" s="4">
        <v>44155</v>
      </c>
      <c r="G604" s="2">
        <v>10885.76</v>
      </c>
      <c r="H604" s="2">
        <v>122207.13</v>
      </c>
      <c r="I604" s="2" t="s">
        <v>53</v>
      </c>
      <c r="K604" s="4">
        <v>44165</v>
      </c>
      <c r="L604" s="2">
        <v>7420.35</v>
      </c>
      <c r="M604" s="2">
        <v>89266.559999999998</v>
      </c>
      <c r="N604" s="2" t="s">
        <v>55</v>
      </c>
      <c r="P604" s="4">
        <v>44164</v>
      </c>
      <c r="Q604" s="2">
        <v>25.64</v>
      </c>
      <c r="R604" s="2">
        <v>-935.45</v>
      </c>
      <c r="S604" s="2" t="s">
        <v>52</v>
      </c>
      <c r="U604" s="4">
        <v>44166</v>
      </c>
      <c r="V604" s="2">
        <v>5385.63</v>
      </c>
      <c r="W604" s="2">
        <v>-817475.17</v>
      </c>
      <c r="X604" s="2" t="s">
        <v>54</v>
      </c>
      <c r="Z604" s="12">
        <v>44150</v>
      </c>
      <c r="AA604" s="10">
        <v>1072.96</v>
      </c>
      <c r="AB604" s="10">
        <v>-102789.72</v>
      </c>
    </row>
    <row r="605" spans="1:28" ht="15.75" customHeight="1" thickBot="1" x14ac:dyDescent="0.35">
      <c r="A605" s="4">
        <v>43637</v>
      </c>
      <c r="B605" s="2">
        <v>998.62</v>
      </c>
      <c r="C605" s="2">
        <v>-155056.49</v>
      </c>
      <c r="D605" s="2" t="s">
        <v>54</v>
      </c>
      <c r="F605" s="4">
        <v>44157</v>
      </c>
      <c r="G605" s="2">
        <v>149.51</v>
      </c>
      <c r="H605" s="2">
        <v>-9332.81</v>
      </c>
      <c r="I605" s="2" t="s">
        <v>53</v>
      </c>
      <c r="K605" s="4">
        <v>44166</v>
      </c>
      <c r="L605" s="2">
        <v>9043.91</v>
      </c>
      <c r="M605" s="2">
        <v>-75639.81</v>
      </c>
      <c r="N605" s="2" t="s">
        <v>55</v>
      </c>
      <c r="P605" s="4">
        <v>44165</v>
      </c>
      <c r="Q605" s="2">
        <v>949.64</v>
      </c>
      <c r="R605" s="2">
        <v>7271.73</v>
      </c>
      <c r="S605" s="2" t="s">
        <v>52</v>
      </c>
      <c r="U605" s="4">
        <v>44167</v>
      </c>
      <c r="V605" s="2">
        <v>4288.1899999999996</v>
      </c>
      <c r="W605" s="2">
        <v>-371089.55</v>
      </c>
      <c r="X605" s="2" t="s">
        <v>54</v>
      </c>
      <c r="Z605" s="12">
        <v>44151</v>
      </c>
      <c r="AA605" s="10">
        <v>35612.58</v>
      </c>
      <c r="AB605" s="10">
        <v>-114137.12</v>
      </c>
    </row>
    <row r="606" spans="1:28" ht="15.75" hidden="1" customHeight="1" x14ac:dyDescent="0.3">
      <c r="A606" s="4">
        <v>43637</v>
      </c>
      <c r="B606" s="2">
        <v>1186.83</v>
      </c>
      <c r="C606" s="2">
        <v>-30795.88</v>
      </c>
      <c r="D606" s="2" t="s">
        <v>55</v>
      </c>
      <c r="F606" s="4">
        <v>44158</v>
      </c>
      <c r="G606" s="2">
        <v>15156.53</v>
      </c>
      <c r="H606" s="2">
        <v>-37879.01</v>
      </c>
      <c r="I606" s="2" t="s">
        <v>53</v>
      </c>
      <c r="K606" s="4">
        <v>44167</v>
      </c>
      <c r="L606" s="2">
        <v>7980.03</v>
      </c>
      <c r="M606" s="2">
        <v>90148.17</v>
      </c>
      <c r="N606" s="2" t="s">
        <v>55</v>
      </c>
      <c r="P606" s="4">
        <v>44166</v>
      </c>
      <c r="Q606" s="2">
        <v>686.49</v>
      </c>
      <c r="R606" s="2">
        <v>-7224.07</v>
      </c>
      <c r="S606" s="2" t="s">
        <v>52</v>
      </c>
      <c r="U606" s="4">
        <v>44168</v>
      </c>
      <c r="V606" s="2">
        <v>4171.8100000000004</v>
      </c>
      <c r="W606" s="2">
        <v>-257952.86</v>
      </c>
      <c r="X606" s="2" t="s">
        <v>54</v>
      </c>
      <c r="Z606" s="12">
        <v>44152</v>
      </c>
      <c r="AA606" s="10">
        <v>31878.91</v>
      </c>
      <c r="AB606" s="10">
        <v>160461.98000000001</v>
      </c>
    </row>
    <row r="607" spans="1:28" ht="15.75" hidden="1" customHeight="1" x14ac:dyDescent="0.3">
      <c r="A607" s="4">
        <v>43637</v>
      </c>
      <c r="B607" s="2">
        <v>446.7</v>
      </c>
      <c r="C607" s="2">
        <v>-15090.79</v>
      </c>
      <c r="D607" s="2" t="s">
        <v>52</v>
      </c>
      <c r="F607" s="4">
        <v>44159</v>
      </c>
      <c r="G607" s="2">
        <v>11536.69</v>
      </c>
      <c r="H607" s="2">
        <v>86005.54</v>
      </c>
      <c r="I607" s="2" t="s">
        <v>53</v>
      </c>
      <c r="K607" s="4">
        <v>44168</v>
      </c>
      <c r="L607" s="2">
        <v>8310.69</v>
      </c>
      <c r="M607" s="2">
        <v>-563551.19999999995</v>
      </c>
      <c r="N607" s="2" t="s">
        <v>55</v>
      </c>
      <c r="P607" s="4">
        <v>44167</v>
      </c>
      <c r="Q607" s="2">
        <v>537.84</v>
      </c>
      <c r="R607" s="2">
        <v>-3643.29</v>
      </c>
      <c r="S607" s="2" t="s">
        <v>52</v>
      </c>
      <c r="U607" s="4">
        <v>44169</v>
      </c>
      <c r="V607" s="2">
        <v>3980.64</v>
      </c>
      <c r="W607" s="2">
        <v>-108295.35</v>
      </c>
      <c r="X607" s="2" t="s">
        <v>54</v>
      </c>
      <c r="Z607" s="12">
        <v>44153</v>
      </c>
      <c r="AA607" s="10">
        <v>33790.47</v>
      </c>
      <c r="AB607" s="10">
        <v>-199755.78</v>
      </c>
    </row>
    <row r="608" spans="1:28" ht="15.75" hidden="1" customHeight="1" x14ac:dyDescent="0.3">
      <c r="A608" s="4">
        <v>43639</v>
      </c>
      <c r="B608" s="2">
        <v>91.27</v>
      </c>
      <c r="C608" s="2">
        <v>-23550.95</v>
      </c>
      <c r="D608" s="2" t="s">
        <v>53</v>
      </c>
      <c r="F608" s="4">
        <v>44160</v>
      </c>
      <c r="G608" s="2">
        <v>13308.58</v>
      </c>
      <c r="H608" s="2">
        <v>-60180.58</v>
      </c>
      <c r="I608" s="2" t="s">
        <v>53</v>
      </c>
      <c r="K608" s="4">
        <v>44169</v>
      </c>
      <c r="L608" s="2">
        <v>8657.7000000000007</v>
      </c>
      <c r="M608" s="2">
        <v>-16104.38</v>
      </c>
      <c r="N608" s="2" t="s">
        <v>55</v>
      </c>
      <c r="P608" s="4">
        <v>44168</v>
      </c>
      <c r="Q608" s="2">
        <v>803.59</v>
      </c>
      <c r="R608" s="2">
        <v>-31131.15</v>
      </c>
      <c r="S608" s="2" t="s">
        <v>52</v>
      </c>
      <c r="U608" s="4">
        <v>44171</v>
      </c>
      <c r="V608" s="2">
        <v>52.01</v>
      </c>
      <c r="W608" s="2">
        <v>-3334.14</v>
      </c>
      <c r="X608" s="2" t="s">
        <v>54</v>
      </c>
      <c r="Z608" s="12">
        <v>44154</v>
      </c>
      <c r="AA608" s="10">
        <v>36194.35</v>
      </c>
      <c r="AB608" s="10">
        <v>185195.92</v>
      </c>
    </row>
    <row r="609" spans="1:28" ht="15.75" customHeight="1" thickBot="1" x14ac:dyDescent="0.35">
      <c r="A609" s="4">
        <v>43639</v>
      </c>
      <c r="B609" s="2">
        <v>79.69</v>
      </c>
      <c r="C609" s="2">
        <v>-20383.66</v>
      </c>
      <c r="D609" s="2" t="s">
        <v>54</v>
      </c>
      <c r="F609" s="4">
        <v>44161</v>
      </c>
      <c r="G609" s="2">
        <v>10772.12</v>
      </c>
      <c r="H609" s="2">
        <v>-11957.67</v>
      </c>
      <c r="I609" s="2" t="s">
        <v>53</v>
      </c>
      <c r="K609" s="4">
        <v>44171</v>
      </c>
      <c r="L609" s="2">
        <v>117.5</v>
      </c>
      <c r="M609" s="2">
        <v>-4971.59</v>
      </c>
      <c r="N609" s="2" t="s">
        <v>55</v>
      </c>
      <c r="P609" s="4">
        <v>44169</v>
      </c>
      <c r="Q609" s="2">
        <v>716.54</v>
      </c>
      <c r="R609" s="2">
        <v>2656.22</v>
      </c>
      <c r="S609" s="2" t="s">
        <v>52</v>
      </c>
      <c r="U609" s="4">
        <v>44172</v>
      </c>
      <c r="V609" s="2">
        <v>5010.49</v>
      </c>
      <c r="W609" s="2">
        <v>-406155.32</v>
      </c>
      <c r="X609" s="2" t="s">
        <v>54</v>
      </c>
      <c r="Z609" s="12">
        <v>44155</v>
      </c>
      <c r="AA609" s="10">
        <v>29402.34</v>
      </c>
      <c r="AB609" s="10">
        <v>221096.65</v>
      </c>
    </row>
    <row r="610" spans="1:28" ht="15.75" hidden="1" customHeight="1" x14ac:dyDescent="0.3">
      <c r="A610" s="4">
        <v>43639</v>
      </c>
      <c r="B610" s="2">
        <v>31.86</v>
      </c>
      <c r="C610" s="2">
        <v>-8766.3700000000008</v>
      </c>
      <c r="D610" s="2" t="s">
        <v>55</v>
      </c>
      <c r="F610" s="4">
        <v>44162</v>
      </c>
      <c r="G610" s="2">
        <v>11103.51</v>
      </c>
      <c r="H610" s="2">
        <v>-288973.24</v>
      </c>
      <c r="I610" s="2" t="s">
        <v>53</v>
      </c>
      <c r="K610" s="4">
        <v>44172</v>
      </c>
      <c r="L610" s="2">
        <v>11203.28</v>
      </c>
      <c r="M610" s="2">
        <v>-330790.14</v>
      </c>
      <c r="N610" s="2" t="s">
        <v>55</v>
      </c>
      <c r="P610" s="4">
        <v>44171</v>
      </c>
      <c r="Q610" s="2">
        <v>18.07</v>
      </c>
      <c r="R610" s="2">
        <v>92.89</v>
      </c>
      <c r="S610" s="2" t="s">
        <v>52</v>
      </c>
      <c r="U610" s="4">
        <v>44173</v>
      </c>
      <c r="V610" s="2">
        <v>3848.69</v>
      </c>
      <c r="W610" s="2">
        <v>-136265.03</v>
      </c>
      <c r="X610" s="2" t="s">
        <v>54</v>
      </c>
      <c r="Z610" s="12">
        <v>44157</v>
      </c>
      <c r="AA610" s="10">
        <v>620.41</v>
      </c>
      <c r="AB610" s="10">
        <v>-44480.71</v>
      </c>
    </row>
    <row r="611" spans="1:28" ht="15.75" hidden="1" customHeight="1" x14ac:dyDescent="0.3">
      <c r="A611" s="4">
        <v>43639</v>
      </c>
      <c r="B611" s="2">
        <v>10.34</v>
      </c>
      <c r="C611" s="2">
        <v>-834.79</v>
      </c>
      <c r="D611" s="2" t="s">
        <v>52</v>
      </c>
      <c r="F611" s="4">
        <v>44164</v>
      </c>
      <c r="G611" s="2">
        <v>481.14</v>
      </c>
      <c r="H611" s="2">
        <v>-112085.27</v>
      </c>
      <c r="I611" s="2" t="s">
        <v>53</v>
      </c>
      <c r="K611" s="4">
        <v>44173</v>
      </c>
      <c r="L611" s="2">
        <v>8662.19</v>
      </c>
      <c r="M611" s="2">
        <v>240870.8</v>
      </c>
      <c r="N611" s="2" t="s">
        <v>55</v>
      </c>
      <c r="P611" s="4">
        <v>44172</v>
      </c>
      <c r="Q611" s="2">
        <v>810.85</v>
      </c>
      <c r="R611" s="2">
        <v>-1807.77</v>
      </c>
      <c r="S611" s="2" t="s">
        <v>52</v>
      </c>
      <c r="U611" s="4">
        <v>44174</v>
      </c>
      <c r="V611" s="2">
        <v>6257.35</v>
      </c>
      <c r="W611" s="2">
        <v>3239.6</v>
      </c>
      <c r="X611" s="2" t="s">
        <v>54</v>
      </c>
      <c r="Z611" s="12">
        <v>44158</v>
      </c>
      <c r="AA611" s="10">
        <v>42779.08</v>
      </c>
      <c r="AB611" s="10">
        <v>-1327833.97</v>
      </c>
    </row>
    <row r="612" spans="1:28" ht="15.75" customHeight="1" thickBot="1" x14ac:dyDescent="0.35">
      <c r="A612" s="4">
        <v>43640</v>
      </c>
      <c r="B612" s="2">
        <v>659.46</v>
      </c>
      <c r="C612" s="2">
        <v>-138334.47</v>
      </c>
      <c r="D612" s="2" t="s">
        <v>54</v>
      </c>
      <c r="F612" s="4">
        <v>44165</v>
      </c>
      <c r="G612" s="2">
        <v>15867.42</v>
      </c>
      <c r="H612" s="2">
        <v>-238316.84</v>
      </c>
      <c r="I612" s="2" t="s">
        <v>53</v>
      </c>
      <c r="K612" s="4">
        <v>44174</v>
      </c>
      <c r="L612" s="2">
        <v>9274.39</v>
      </c>
      <c r="M612" s="2">
        <v>-164910.99</v>
      </c>
      <c r="N612" s="2" t="s">
        <v>55</v>
      </c>
      <c r="P612" s="4">
        <v>44173</v>
      </c>
      <c r="Q612" s="2">
        <v>447.7</v>
      </c>
      <c r="R612" s="2">
        <v>-1143.93</v>
      </c>
      <c r="S612" s="2" t="s">
        <v>52</v>
      </c>
      <c r="U612" s="4">
        <v>44175</v>
      </c>
      <c r="V612" s="2">
        <v>5487.89</v>
      </c>
      <c r="W612" s="2">
        <v>12889.52</v>
      </c>
      <c r="X612" s="2" t="s">
        <v>54</v>
      </c>
      <c r="Z612" s="12">
        <v>44159</v>
      </c>
      <c r="AA612" s="10">
        <v>35082.04</v>
      </c>
      <c r="AB612" s="10">
        <v>-1736697.17</v>
      </c>
    </row>
    <row r="613" spans="1:28" ht="15.75" hidden="1" customHeight="1" x14ac:dyDescent="0.3">
      <c r="A613" s="4">
        <v>43640</v>
      </c>
      <c r="B613" s="2">
        <v>2998.03</v>
      </c>
      <c r="C613" s="2">
        <v>-81266.09</v>
      </c>
      <c r="D613" s="2" t="s">
        <v>53</v>
      </c>
      <c r="F613" s="4">
        <v>44166</v>
      </c>
      <c r="G613" s="2">
        <v>15513.93</v>
      </c>
      <c r="H613" s="2">
        <v>-1589270.39</v>
      </c>
      <c r="I613" s="2" t="s">
        <v>53</v>
      </c>
      <c r="K613" s="4">
        <v>44175</v>
      </c>
      <c r="L613" s="2">
        <v>6669.64</v>
      </c>
      <c r="M613" s="2">
        <v>17470.86</v>
      </c>
      <c r="N613" s="2" t="s">
        <v>55</v>
      </c>
      <c r="P613" s="4">
        <v>44174</v>
      </c>
      <c r="Q613" s="2">
        <v>532.21</v>
      </c>
      <c r="R613" s="2">
        <v>-4605.5600000000004</v>
      </c>
      <c r="S613" s="2" t="s">
        <v>52</v>
      </c>
      <c r="U613" s="4">
        <v>44176</v>
      </c>
      <c r="V613" s="2">
        <v>4924.3900000000003</v>
      </c>
      <c r="W613" s="2">
        <v>-60282.73</v>
      </c>
      <c r="X613" s="2" t="s">
        <v>54</v>
      </c>
      <c r="Z613" s="12">
        <v>44160</v>
      </c>
      <c r="AA613" s="10">
        <v>34889.86</v>
      </c>
      <c r="AB613" s="10">
        <v>-42769.23</v>
      </c>
    </row>
    <row r="614" spans="1:28" ht="15.75" hidden="1" customHeight="1" x14ac:dyDescent="0.3">
      <c r="A614" s="4">
        <v>43640</v>
      </c>
      <c r="B614" s="2">
        <v>272.74</v>
      </c>
      <c r="C614" s="2">
        <v>-5221.53</v>
      </c>
      <c r="D614" s="2" t="s">
        <v>52</v>
      </c>
      <c r="F614" s="4">
        <v>44167</v>
      </c>
      <c r="G614" s="2">
        <v>13050.6</v>
      </c>
      <c r="H614" s="2">
        <v>-714699.73</v>
      </c>
      <c r="I614" s="2" t="s">
        <v>53</v>
      </c>
      <c r="K614" s="4">
        <v>44176</v>
      </c>
      <c r="L614" s="2">
        <v>9574.23</v>
      </c>
      <c r="M614" s="2">
        <v>-32971.300000000003</v>
      </c>
      <c r="N614" s="2" t="s">
        <v>55</v>
      </c>
      <c r="P614" s="4">
        <v>44175</v>
      </c>
      <c r="Q614" s="2">
        <v>658.59</v>
      </c>
      <c r="R614" s="2">
        <v>3561.11</v>
      </c>
      <c r="S614" s="2" t="s">
        <v>52</v>
      </c>
      <c r="U614" s="4">
        <v>44178</v>
      </c>
      <c r="V614" s="2">
        <v>77.87</v>
      </c>
      <c r="W614" s="2">
        <v>-4886.95</v>
      </c>
      <c r="X614" s="2" t="s">
        <v>54</v>
      </c>
      <c r="Z614" s="12">
        <v>44161</v>
      </c>
      <c r="AA614" s="10">
        <v>27849.24</v>
      </c>
      <c r="AB614" s="10">
        <v>294482.95</v>
      </c>
    </row>
    <row r="615" spans="1:28" ht="15.75" hidden="1" customHeight="1" x14ac:dyDescent="0.3">
      <c r="A615" s="4">
        <v>43640</v>
      </c>
      <c r="B615" s="2">
        <v>923.57</v>
      </c>
      <c r="C615" s="2">
        <v>5289.38</v>
      </c>
      <c r="D615" s="2" t="s">
        <v>55</v>
      </c>
      <c r="F615" s="4">
        <v>44168</v>
      </c>
      <c r="G615" s="2">
        <v>11560.81</v>
      </c>
      <c r="H615" s="2">
        <v>-1104416.51</v>
      </c>
      <c r="I615" s="2" t="s">
        <v>53</v>
      </c>
      <c r="K615" s="4">
        <v>44178</v>
      </c>
      <c r="L615" s="2">
        <v>353.34</v>
      </c>
      <c r="M615" s="2">
        <v>2257.63</v>
      </c>
      <c r="N615" s="2" t="s">
        <v>55</v>
      </c>
      <c r="P615" s="4">
        <v>44176</v>
      </c>
      <c r="Q615" s="2">
        <v>548.91999999999996</v>
      </c>
      <c r="R615" s="2">
        <v>2775.59</v>
      </c>
      <c r="S615" s="2" t="s">
        <v>52</v>
      </c>
      <c r="U615" s="4">
        <v>44179</v>
      </c>
      <c r="V615" s="2">
        <v>5720.73</v>
      </c>
      <c r="W615" s="2">
        <v>-88820.66</v>
      </c>
      <c r="X615" s="2" t="s">
        <v>54</v>
      </c>
      <c r="Z615" s="12">
        <v>44162</v>
      </c>
      <c r="AA615" s="10">
        <v>34188.11</v>
      </c>
      <c r="AB615" s="10">
        <v>-2079696.48</v>
      </c>
    </row>
    <row r="616" spans="1:28" ht="15.75" hidden="1" customHeight="1" x14ac:dyDescent="0.3">
      <c r="A616" s="4">
        <v>43641</v>
      </c>
      <c r="B616" s="2">
        <v>968.65</v>
      </c>
      <c r="C616" s="2">
        <v>-21153.7</v>
      </c>
      <c r="D616" s="2" t="s">
        <v>55</v>
      </c>
      <c r="F616" s="4">
        <v>44169</v>
      </c>
      <c r="G616" s="2">
        <v>9860.7000000000007</v>
      </c>
      <c r="H616" s="2">
        <v>-197497.11</v>
      </c>
      <c r="I616" s="2" t="s">
        <v>53</v>
      </c>
      <c r="K616" s="4">
        <v>44179</v>
      </c>
      <c r="L616" s="2">
        <v>9388.0300000000007</v>
      </c>
      <c r="M616" s="2">
        <v>25912.240000000002</v>
      </c>
      <c r="N616" s="2" t="s">
        <v>55</v>
      </c>
      <c r="P616" s="4">
        <v>44178</v>
      </c>
      <c r="Q616" s="2">
        <v>22.07</v>
      </c>
      <c r="R616" s="2">
        <v>-307.27</v>
      </c>
      <c r="S616" s="2" t="s">
        <v>52</v>
      </c>
      <c r="U616" s="4">
        <v>44180</v>
      </c>
      <c r="V616" s="2">
        <v>5646.87</v>
      </c>
      <c r="W616" s="2">
        <v>-650157.27</v>
      </c>
      <c r="X616" s="2" t="s">
        <v>54</v>
      </c>
      <c r="Z616" s="12">
        <v>44164</v>
      </c>
      <c r="AA616" s="10">
        <v>1189</v>
      </c>
      <c r="AB616" s="10">
        <v>-198365.94</v>
      </c>
    </row>
    <row r="617" spans="1:28" ht="15.75" hidden="1" customHeight="1" x14ac:dyDescent="0.3">
      <c r="A617" s="4">
        <v>43641</v>
      </c>
      <c r="B617" s="2">
        <v>700.83</v>
      </c>
      <c r="C617" s="2">
        <v>-2942.86</v>
      </c>
      <c r="D617" s="2" t="s">
        <v>52</v>
      </c>
      <c r="F617" s="4">
        <v>44171</v>
      </c>
      <c r="G617" s="2">
        <v>188.65</v>
      </c>
      <c r="H617" s="2">
        <v>-15466.38</v>
      </c>
      <c r="I617" s="2" t="s">
        <v>53</v>
      </c>
      <c r="K617" s="4">
        <v>44180</v>
      </c>
      <c r="L617" s="2">
        <v>9564</v>
      </c>
      <c r="M617" s="2">
        <v>-621532.38</v>
      </c>
      <c r="N617" s="2" t="s">
        <v>55</v>
      </c>
      <c r="P617" s="4">
        <v>44179</v>
      </c>
      <c r="Q617" s="2">
        <v>880.69</v>
      </c>
      <c r="R617" s="2">
        <v>5486.52</v>
      </c>
      <c r="S617" s="2" t="s">
        <v>52</v>
      </c>
      <c r="U617" s="4">
        <v>44181</v>
      </c>
      <c r="V617" s="2">
        <v>6395.7</v>
      </c>
      <c r="W617" s="2">
        <v>-257970.07</v>
      </c>
      <c r="X617" s="2" t="s">
        <v>54</v>
      </c>
      <c r="Z617" s="12">
        <v>44165</v>
      </c>
      <c r="AA617" s="10">
        <v>41371.51</v>
      </c>
      <c r="AB617" s="10">
        <v>-608173.01</v>
      </c>
    </row>
    <row r="618" spans="1:28" ht="15.75" customHeight="1" thickBot="1" x14ac:dyDescent="0.35">
      <c r="A618" s="4">
        <v>43641</v>
      </c>
      <c r="B618" s="2">
        <v>1115.6400000000001</v>
      </c>
      <c r="C618" s="2">
        <v>-96661.98</v>
      </c>
      <c r="D618" s="2" t="s">
        <v>54</v>
      </c>
      <c r="F618" s="4">
        <v>44172</v>
      </c>
      <c r="G618" s="2">
        <v>10352.89</v>
      </c>
      <c r="H618" s="2">
        <v>-201296.34</v>
      </c>
      <c r="I618" s="2" t="s">
        <v>53</v>
      </c>
      <c r="K618" s="4">
        <v>44181</v>
      </c>
      <c r="L618" s="2">
        <v>8680.0300000000007</v>
      </c>
      <c r="M618" s="2">
        <v>-338218.04</v>
      </c>
      <c r="N618" s="2" t="s">
        <v>55</v>
      </c>
      <c r="P618" s="4">
        <v>44180</v>
      </c>
      <c r="Q618" s="2">
        <v>803.28</v>
      </c>
      <c r="R618" s="2">
        <v>-8176.95</v>
      </c>
      <c r="S618" s="2" t="s">
        <v>52</v>
      </c>
      <c r="U618" s="4">
        <v>44182</v>
      </c>
      <c r="V618" s="2">
        <v>7147.76</v>
      </c>
      <c r="W618" s="2">
        <v>-720512.95</v>
      </c>
      <c r="X618" s="2" t="s">
        <v>54</v>
      </c>
      <c r="Z618" s="12">
        <v>44166</v>
      </c>
      <c r="AA618" s="10">
        <v>42121.5</v>
      </c>
      <c r="AB618" s="10">
        <v>-3222910.65</v>
      </c>
    </row>
    <row r="619" spans="1:28" ht="15.75" hidden="1" customHeight="1" x14ac:dyDescent="0.3">
      <c r="A619" s="4">
        <v>43641</v>
      </c>
      <c r="B619" s="2">
        <v>3796.75</v>
      </c>
      <c r="C619" s="2">
        <v>-12867.51</v>
      </c>
      <c r="D619" s="2" t="s">
        <v>53</v>
      </c>
      <c r="F619" s="4">
        <v>44173</v>
      </c>
      <c r="G619" s="2">
        <v>8262.76</v>
      </c>
      <c r="H619" s="2">
        <v>18906.21</v>
      </c>
      <c r="I619" s="2" t="s">
        <v>53</v>
      </c>
      <c r="K619" s="4">
        <v>44182</v>
      </c>
      <c r="L619" s="2">
        <v>8917.99</v>
      </c>
      <c r="M619" s="2">
        <v>-509749.66</v>
      </c>
      <c r="N619" s="2" t="s">
        <v>55</v>
      </c>
      <c r="P619" s="4">
        <v>44181</v>
      </c>
      <c r="Q619" s="2">
        <v>1565.32</v>
      </c>
      <c r="R619" s="2">
        <v>-22758.57</v>
      </c>
      <c r="S619" s="2" t="s">
        <v>52</v>
      </c>
      <c r="U619" s="4">
        <v>44183</v>
      </c>
      <c r="V619" s="2">
        <v>5271.8</v>
      </c>
      <c r="W619" s="2">
        <v>16776.43</v>
      </c>
      <c r="X619" s="2" t="s">
        <v>54</v>
      </c>
      <c r="Z619" s="12">
        <v>44167</v>
      </c>
      <c r="AA619" s="10">
        <v>36082.32</v>
      </c>
      <c r="AB619" s="10">
        <v>-1500879.89</v>
      </c>
    </row>
    <row r="620" spans="1:28" ht="15.75" hidden="1" customHeight="1" x14ac:dyDescent="0.3">
      <c r="A620" s="4">
        <v>43642</v>
      </c>
      <c r="B620" s="2">
        <v>3285.48</v>
      </c>
      <c r="C620" s="2">
        <v>-5639.25</v>
      </c>
      <c r="D620" s="2" t="s">
        <v>53</v>
      </c>
      <c r="F620" s="4">
        <v>44174</v>
      </c>
      <c r="G620" s="2">
        <v>9428.39</v>
      </c>
      <c r="H620" s="2">
        <v>-69355.429999999993</v>
      </c>
      <c r="I620" s="2" t="s">
        <v>53</v>
      </c>
      <c r="K620" s="4">
        <v>44183</v>
      </c>
      <c r="L620" s="2">
        <v>7903.11</v>
      </c>
      <c r="M620" s="2">
        <v>100256.08</v>
      </c>
      <c r="N620" s="2" t="s">
        <v>55</v>
      </c>
      <c r="P620" s="4">
        <v>44182</v>
      </c>
      <c r="Q620" s="2">
        <v>1255.3</v>
      </c>
      <c r="R620" s="2">
        <v>-45780.76</v>
      </c>
      <c r="S620" s="2" t="s">
        <v>52</v>
      </c>
      <c r="U620" s="4">
        <v>44185</v>
      </c>
      <c r="V620" s="2">
        <v>78.099999999999994</v>
      </c>
      <c r="W620" s="2">
        <v>-63106.66</v>
      </c>
      <c r="X620" s="2" t="s">
        <v>54</v>
      </c>
      <c r="Z620" s="12">
        <v>44168</v>
      </c>
      <c r="AA620" s="10">
        <v>33413.870000000003</v>
      </c>
      <c r="AB620" s="10">
        <v>-2573844.0499999998</v>
      </c>
    </row>
    <row r="621" spans="1:28" ht="15.75" hidden="1" customHeight="1" x14ac:dyDescent="0.3">
      <c r="A621" s="4">
        <v>43642</v>
      </c>
      <c r="B621" s="2">
        <v>887.4</v>
      </c>
      <c r="C621" s="2">
        <v>-400.99</v>
      </c>
      <c r="D621" s="2" t="s">
        <v>55</v>
      </c>
      <c r="F621" s="4">
        <v>44175</v>
      </c>
      <c r="G621" s="2">
        <v>10191.44</v>
      </c>
      <c r="H621" s="2">
        <v>62603.69</v>
      </c>
      <c r="I621" s="2" t="s">
        <v>53</v>
      </c>
      <c r="K621" s="4">
        <v>44185</v>
      </c>
      <c r="L621" s="2">
        <v>534.65</v>
      </c>
      <c r="M621" s="2">
        <v>-821.38</v>
      </c>
      <c r="N621" s="2" t="s">
        <v>55</v>
      </c>
      <c r="P621" s="4">
        <v>44183</v>
      </c>
      <c r="Q621" s="2">
        <v>1057.31</v>
      </c>
      <c r="R621" s="2">
        <v>22614.98</v>
      </c>
      <c r="S621" s="2" t="s">
        <v>52</v>
      </c>
      <c r="U621" s="4">
        <v>44186</v>
      </c>
      <c r="V621" s="2">
        <v>7769.98</v>
      </c>
      <c r="W621" s="2">
        <v>-464538.04</v>
      </c>
      <c r="X621" s="2" t="s">
        <v>54</v>
      </c>
      <c r="Z621" s="12">
        <v>44169</v>
      </c>
      <c r="AA621" s="10">
        <v>30326.81</v>
      </c>
      <c r="AB621" s="10">
        <v>-417215.45</v>
      </c>
    </row>
    <row r="622" spans="1:28" ht="15.75" customHeight="1" thickBot="1" x14ac:dyDescent="0.35">
      <c r="A622" s="4">
        <v>43642</v>
      </c>
      <c r="B622" s="2">
        <v>794.98</v>
      </c>
      <c r="C622" s="2">
        <v>742.58</v>
      </c>
      <c r="D622" s="2" t="s">
        <v>54</v>
      </c>
      <c r="F622" s="4">
        <v>44176</v>
      </c>
      <c r="G622" s="2">
        <v>7657.16</v>
      </c>
      <c r="H622" s="2">
        <v>38233.89</v>
      </c>
      <c r="I622" s="2" t="s">
        <v>53</v>
      </c>
      <c r="K622" s="4">
        <v>44186</v>
      </c>
      <c r="L622" s="2">
        <v>12259.35</v>
      </c>
      <c r="M622" s="2">
        <v>-442724.86</v>
      </c>
      <c r="N622" s="2" t="s">
        <v>55</v>
      </c>
      <c r="P622" s="4">
        <v>44185</v>
      </c>
      <c r="Q622" s="2">
        <v>47.38</v>
      </c>
      <c r="R622" s="2">
        <v>-978.16</v>
      </c>
      <c r="S622" s="2" t="s">
        <v>52</v>
      </c>
      <c r="U622" s="4">
        <v>44187</v>
      </c>
      <c r="V622" s="2">
        <v>6122.15</v>
      </c>
      <c r="W622" s="2">
        <v>-42441.09</v>
      </c>
      <c r="X622" s="2" t="s">
        <v>54</v>
      </c>
      <c r="Z622" s="12">
        <v>44171</v>
      </c>
      <c r="AA622" s="10">
        <v>554.9</v>
      </c>
      <c r="AB622" s="10">
        <v>-32655.82</v>
      </c>
    </row>
    <row r="623" spans="1:28" ht="15.75" hidden="1" customHeight="1" x14ac:dyDescent="0.3">
      <c r="A623" s="4">
        <v>43642</v>
      </c>
      <c r="B623" s="2">
        <v>350.85</v>
      </c>
      <c r="C623" s="2">
        <v>-10070.07</v>
      </c>
      <c r="D623" s="2" t="s">
        <v>52</v>
      </c>
      <c r="F623" s="4">
        <v>44178</v>
      </c>
      <c r="G623" s="2">
        <v>332.58</v>
      </c>
      <c r="H623" s="2">
        <v>-24795.51</v>
      </c>
      <c r="I623" s="2" t="s">
        <v>53</v>
      </c>
      <c r="K623" s="4">
        <v>44187</v>
      </c>
      <c r="L623" s="2">
        <v>10345.52</v>
      </c>
      <c r="M623" s="2">
        <v>80010.820000000007</v>
      </c>
      <c r="N623" s="2" t="s">
        <v>55</v>
      </c>
      <c r="P623" s="4">
        <v>44186</v>
      </c>
      <c r="Q623" s="2">
        <v>1268.53</v>
      </c>
      <c r="R623" s="2">
        <v>-5035.25</v>
      </c>
      <c r="S623" s="2" t="s">
        <v>52</v>
      </c>
      <c r="U623" s="4">
        <v>44188</v>
      </c>
      <c r="V623" s="2">
        <v>5788.43</v>
      </c>
      <c r="W623" s="2">
        <v>16683.78</v>
      </c>
      <c r="X623" s="2" t="s">
        <v>54</v>
      </c>
      <c r="Z623" s="12">
        <v>44172</v>
      </c>
      <c r="AA623" s="10">
        <v>36925.75</v>
      </c>
      <c r="AB623" s="10">
        <v>-1195472.48</v>
      </c>
    </row>
    <row r="624" spans="1:28" ht="15.75" hidden="1" customHeight="1" x14ac:dyDescent="0.3">
      <c r="A624" s="4">
        <v>43643</v>
      </c>
      <c r="B624" s="2">
        <v>1204.3599999999999</v>
      </c>
      <c r="C624" s="2">
        <v>-22365.119999999999</v>
      </c>
      <c r="D624" s="2" t="s">
        <v>55</v>
      </c>
      <c r="F624" s="4">
        <v>44179</v>
      </c>
      <c r="G624" s="2">
        <v>9189.57</v>
      </c>
      <c r="H624" s="2">
        <v>50242.01</v>
      </c>
      <c r="I624" s="2" t="s">
        <v>53</v>
      </c>
      <c r="K624" s="4">
        <v>44188</v>
      </c>
      <c r="L624" s="2">
        <v>9609.49</v>
      </c>
      <c r="M624" s="2">
        <v>-331158.40000000002</v>
      </c>
      <c r="N624" s="2" t="s">
        <v>55</v>
      </c>
      <c r="P624" s="4">
        <v>44187</v>
      </c>
      <c r="Q624" s="2">
        <v>926.94</v>
      </c>
      <c r="R624" s="2">
        <v>-6291.39</v>
      </c>
      <c r="S624" s="2" t="s">
        <v>52</v>
      </c>
      <c r="U624" s="4">
        <v>44189</v>
      </c>
      <c r="V624" s="2">
        <v>4004.67</v>
      </c>
      <c r="W624" s="2">
        <v>-6221.27</v>
      </c>
      <c r="X624" s="2" t="s">
        <v>54</v>
      </c>
      <c r="Z624" s="12">
        <v>44173</v>
      </c>
      <c r="AA624" s="10">
        <v>29092.560000000001</v>
      </c>
      <c r="AB624" s="10">
        <v>187466.57</v>
      </c>
    </row>
    <row r="625" spans="1:28" ht="15.75" customHeight="1" thickBot="1" x14ac:dyDescent="0.35">
      <c r="A625" s="4">
        <v>43643</v>
      </c>
      <c r="B625" s="2">
        <v>532.78</v>
      </c>
      <c r="C625" s="2">
        <v>-16232.51</v>
      </c>
      <c r="D625" s="2" t="s">
        <v>54</v>
      </c>
      <c r="F625" s="4">
        <v>44180</v>
      </c>
      <c r="G625" s="2">
        <v>9291.17</v>
      </c>
      <c r="H625" s="2">
        <v>85050.16</v>
      </c>
      <c r="I625" s="2" t="s">
        <v>53</v>
      </c>
      <c r="K625" s="4">
        <v>44189</v>
      </c>
      <c r="L625" s="2">
        <v>7437.38</v>
      </c>
      <c r="M625" s="2">
        <v>-66703.820000000007</v>
      </c>
      <c r="N625" s="2" t="s">
        <v>55</v>
      </c>
      <c r="P625" s="4">
        <v>44188</v>
      </c>
      <c r="Q625" s="2">
        <v>763.59</v>
      </c>
      <c r="R625" s="2">
        <v>4261</v>
      </c>
      <c r="S625" s="2" t="s">
        <v>52</v>
      </c>
      <c r="U625" s="4">
        <v>44192</v>
      </c>
      <c r="V625" s="2">
        <v>234.04</v>
      </c>
      <c r="W625" s="2">
        <v>-131426.45000000001</v>
      </c>
      <c r="X625" s="2" t="s">
        <v>54</v>
      </c>
      <c r="Z625" s="12">
        <v>44174</v>
      </c>
      <c r="AA625" s="10">
        <v>36108.33</v>
      </c>
      <c r="AB625" s="10">
        <v>-445934.62</v>
      </c>
    </row>
    <row r="626" spans="1:28" ht="15.75" hidden="1" customHeight="1" x14ac:dyDescent="0.3">
      <c r="A626" s="4">
        <v>43643</v>
      </c>
      <c r="B626" s="2">
        <v>2858.34</v>
      </c>
      <c r="C626" s="2">
        <v>-2217.29</v>
      </c>
      <c r="D626" s="2" t="s">
        <v>53</v>
      </c>
      <c r="F626" s="4">
        <v>44181</v>
      </c>
      <c r="G626" s="2">
        <v>11119.54</v>
      </c>
      <c r="H626" s="2">
        <v>-266015.43</v>
      </c>
      <c r="I626" s="2" t="s">
        <v>53</v>
      </c>
      <c r="K626" s="4">
        <v>44192</v>
      </c>
      <c r="L626" s="2">
        <v>88.09</v>
      </c>
      <c r="M626" s="2">
        <v>-9805.3799999999992</v>
      </c>
      <c r="N626" s="2" t="s">
        <v>55</v>
      </c>
      <c r="P626" s="4">
        <v>44189</v>
      </c>
      <c r="Q626" s="2">
        <v>321.39</v>
      </c>
      <c r="R626" s="2">
        <v>-1867.2</v>
      </c>
      <c r="S626" s="2" t="s">
        <v>52</v>
      </c>
      <c r="U626" s="4">
        <v>44193</v>
      </c>
      <c r="V626" s="2">
        <v>6968.33</v>
      </c>
      <c r="W626" s="2">
        <v>23154.26</v>
      </c>
      <c r="X626" s="2" t="s">
        <v>54</v>
      </c>
      <c r="Z626" s="12">
        <v>44175</v>
      </c>
      <c r="AA626" s="10">
        <v>33244.25</v>
      </c>
      <c r="AB626" s="10">
        <v>-562438.48</v>
      </c>
    </row>
    <row r="627" spans="1:28" ht="15.75" hidden="1" customHeight="1" x14ac:dyDescent="0.3">
      <c r="A627" s="4">
        <v>43643</v>
      </c>
      <c r="B627" s="2">
        <v>371.94</v>
      </c>
      <c r="C627" s="2">
        <v>-4012.43</v>
      </c>
      <c r="D627" s="2" t="s">
        <v>52</v>
      </c>
      <c r="F627" s="4">
        <v>44182</v>
      </c>
      <c r="G627" s="2">
        <v>9614.7900000000009</v>
      </c>
      <c r="H627" s="2">
        <v>-510823.54</v>
      </c>
      <c r="I627" s="2" t="s">
        <v>53</v>
      </c>
      <c r="K627" s="4">
        <v>44193</v>
      </c>
      <c r="L627" s="2">
        <v>8459.6</v>
      </c>
      <c r="M627" s="2">
        <v>139171.64000000001</v>
      </c>
      <c r="N627" s="2" t="s">
        <v>55</v>
      </c>
      <c r="P627" s="4">
        <v>44192</v>
      </c>
      <c r="Q627" s="2">
        <v>28.95</v>
      </c>
      <c r="R627" s="2">
        <v>340.28</v>
      </c>
      <c r="S627" s="2" t="s">
        <v>52</v>
      </c>
      <c r="U627" s="4">
        <v>44194</v>
      </c>
      <c r="V627" s="2">
        <v>5917.3</v>
      </c>
      <c r="W627" s="2">
        <v>227748.05</v>
      </c>
      <c r="X627" s="2" t="s">
        <v>54</v>
      </c>
      <c r="Z627" s="12">
        <v>44176</v>
      </c>
      <c r="AA627" s="10">
        <v>31832.94</v>
      </c>
      <c r="AB627" s="10">
        <v>-551993.5</v>
      </c>
    </row>
    <row r="628" spans="1:28" ht="15.75" hidden="1" customHeight="1" x14ac:dyDescent="0.3">
      <c r="A628" s="4">
        <v>43644</v>
      </c>
      <c r="B628" s="2">
        <v>3284.44</v>
      </c>
      <c r="C628" s="2">
        <v>-12104.32</v>
      </c>
      <c r="D628" s="2" t="s">
        <v>53</v>
      </c>
      <c r="F628" s="4">
        <v>44183</v>
      </c>
      <c r="G628" s="2">
        <v>8726.9699999999993</v>
      </c>
      <c r="H628" s="2">
        <v>89875.88</v>
      </c>
      <c r="I628" s="2" t="s">
        <v>53</v>
      </c>
      <c r="K628" s="4">
        <v>44194</v>
      </c>
      <c r="L628" s="2">
        <v>6765.41</v>
      </c>
      <c r="M628" s="2">
        <v>93118.09</v>
      </c>
      <c r="N628" s="2" t="s">
        <v>55</v>
      </c>
      <c r="P628" s="4">
        <v>44193</v>
      </c>
      <c r="Q628" s="2">
        <v>666.11</v>
      </c>
      <c r="R628" s="2">
        <v>7282.47</v>
      </c>
      <c r="S628" s="2" t="s">
        <v>52</v>
      </c>
      <c r="U628" s="4">
        <v>44195</v>
      </c>
      <c r="V628" s="2">
        <v>5871.76</v>
      </c>
      <c r="W628" s="2">
        <v>114100.03</v>
      </c>
      <c r="X628" s="2" t="s">
        <v>54</v>
      </c>
      <c r="Z628" s="12">
        <v>44178</v>
      </c>
      <c r="AA628" s="10">
        <v>1244.6400000000001</v>
      </c>
      <c r="AB628" s="10">
        <v>-5623.72</v>
      </c>
    </row>
    <row r="629" spans="1:28" ht="15.75" customHeight="1" thickBot="1" x14ac:dyDescent="0.35">
      <c r="A629" s="4">
        <v>43644</v>
      </c>
      <c r="B629" s="2">
        <v>556.54</v>
      </c>
      <c r="C629" s="2">
        <v>-16558.89</v>
      </c>
      <c r="D629" s="2" t="s">
        <v>54</v>
      </c>
      <c r="F629" s="4">
        <v>44185</v>
      </c>
      <c r="G629" s="2">
        <v>434.03</v>
      </c>
      <c r="H629" s="2">
        <v>-8932.44</v>
      </c>
      <c r="I629" s="2" t="s">
        <v>53</v>
      </c>
      <c r="K629" s="4">
        <v>44195</v>
      </c>
      <c r="L629" s="2">
        <v>10600.78</v>
      </c>
      <c r="M629" s="2">
        <v>-258232.78</v>
      </c>
      <c r="N629" s="2" t="s">
        <v>55</v>
      </c>
      <c r="P629" s="4">
        <v>44194</v>
      </c>
      <c r="Q629" s="2">
        <v>570.85</v>
      </c>
      <c r="R629" s="2">
        <v>5454.3</v>
      </c>
      <c r="S629" s="2" t="s">
        <v>52</v>
      </c>
      <c r="U629" s="4">
        <v>44196</v>
      </c>
      <c r="V629" s="2">
        <v>6183.06</v>
      </c>
      <c r="W629" s="2">
        <v>112423.67999999999</v>
      </c>
      <c r="X629" s="2" t="s">
        <v>54</v>
      </c>
      <c r="Z629" s="12">
        <v>44179</v>
      </c>
      <c r="AA629" s="10">
        <v>33436.199999999997</v>
      </c>
      <c r="AB629" s="10">
        <v>-31980.400000000001</v>
      </c>
    </row>
    <row r="630" spans="1:28" ht="15.75" hidden="1" customHeight="1" x14ac:dyDescent="0.3">
      <c r="A630" s="4">
        <v>43644</v>
      </c>
      <c r="B630" s="2">
        <v>1004.09</v>
      </c>
      <c r="C630" s="2">
        <v>-4658.67</v>
      </c>
      <c r="D630" s="2" t="s">
        <v>55</v>
      </c>
      <c r="F630" s="4">
        <v>44186</v>
      </c>
      <c r="G630" s="2">
        <v>13079.65</v>
      </c>
      <c r="H630" s="2">
        <v>-216944.88</v>
      </c>
      <c r="I630" s="2" t="s">
        <v>53</v>
      </c>
      <c r="K630" s="4">
        <v>44196</v>
      </c>
      <c r="L630" s="2">
        <v>9401.75</v>
      </c>
      <c r="M630" s="2">
        <v>-364220.9</v>
      </c>
      <c r="N630" s="2" t="s">
        <v>55</v>
      </c>
      <c r="P630" s="4">
        <v>44195</v>
      </c>
      <c r="Q630" s="2">
        <v>1103.3800000000001</v>
      </c>
      <c r="R630" s="2">
        <v>-12850.2</v>
      </c>
      <c r="S630" s="2" t="s">
        <v>52</v>
      </c>
      <c r="U630" s="4">
        <v>44199</v>
      </c>
      <c r="V630" s="2">
        <v>475.58</v>
      </c>
      <c r="W630" s="2">
        <v>-373540.36</v>
      </c>
      <c r="X630" s="2" t="s">
        <v>54</v>
      </c>
      <c r="Z630" s="12">
        <v>44180</v>
      </c>
      <c r="AA630" s="10">
        <v>33973.839999999997</v>
      </c>
      <c r="AB630" s="10">
        <v>-1194437.5900000001</v>
      </c>
    </row>
    <row r="631" spans="1:28" ht="15.75" hidden="1" customHeight="1" x14ac:dyDescent="0.3">
      <c r="A631" s="4">
        <v>43644</v>
      </c>
      <c r="B631" s="2">
        <v>319.12</v>
      </c>
      <c r="C631" s="2">
        <v>-2810.27</v>
      </c>
      <c r="D631" s="2" t="s">
        <v>52</v>
      </c>
      <c r="F631" s="4">
        <v>44187</v>
      </c>
      <c r="G631" s="2">
        <v>10370.39</v>
      </c>
      <c r="H631" s="2">
        <v>66627.25</v>
      </c>
      <c r="I631" s="2" t="s">
        <v>53</v>
      </c>
      <c r="K631" s="4">
        <v>44199</v>
      </c>
      <c r="L631" s="2">
        <v>234.68</v>
      </c>
      <c r="M631" s="2">
        <v>-21505.29</v>
      </c>
      <c r="N631" s="2" t="s">
        <v>55</v>
      </c>
      <c r="P631" s="4">
        <v>44196</v>
      </c>
      <c r="Q631" s="2">
        <v>550</v>
      </c>
      <c r="R631" s="2">
        <v>-7341.28</v>
      </c>
      <c r="S631" s="2" t="s">
        <v>52</v>
      </c>
      <c r="U631" s="4">
        <v>44200</v>
      </c>
      <c r="V631" s="2">
        <v>9059.73</v>
      </c>
      <c r="W631" s="2">
        <v>-892648.59</v>
      </c>
      <c r="X631" s="2" t="s">
        <v>54</v>
      </c>
      <c r="Z631" s="12">
        <v>44181</v>
      </c>
      <c r="AA631" s="10">
        <v>36160.26</v>
      </c>
      <c r="AB631" s="10">
        <v>-1248088.04</v>
      </c>
    </row>
    <row r="632" spans="1:28" ht="15.75" hidden="1" customHeight="1" x14ac:dyDescent="0.3">
      <c r="A632" s="4">
        <v>43646</v>
      </c>
      <c r="B632" s="2">
        <v>68.47</v>
      </c>
      <c r="C632" s="2">
        <v>-1095.82</v>
      </c>
      <c r="D632" s="2" t="s">
        <v>53</v>
      </c>
      <c r="F632" s="4">
        <v>44188</v>
      </c>
      <c r="G632" s="2">
        <v>9231.4699999999993</v>
      </c>
      <c r="H632" s="2">
        <v>139580.07</v>
      </c>
      <c r="I632" s="2" t="s">
        <v>53</v>
      </c>
      <c r="K632" s="4">
        <v>44200</v>
      </c>
      <c r="L632" s="2">
        <v>10655.22</v>
      </c>
      <c r="M632" s="2">
        <v>40685.01</v>
      </c>
      <c r="N632" s="2" t="s">
        <v>55</v>
      </c>
      <c r="P632" s="4">
        <v>44199</v>
      </c>
      <c r="Q632" s="2">
        <v>26.27</v>
      </c>
      <c r="R632" s="2">
        <v>-844.9</v>
      </c>
      <c r="S632" s="2" t="s">
        <v>52</v>
      </c>
      <c r="U632" s="4">
        <v>44201</v>
      </c>
      <c r="V632" s="2">
        <v>9310.41</v>
      </c>
      <c r="W632" s="2">
        <v>89556.85</v>
      </c>
      <c r="X632" s="2" t="s">
        <v>54</v>
      </c>
      <c r="Z632" s="12">
        <v>44182</v>
      </c>
      <c r="AA632" s="10">
        <v>34871.440000000002</v>
      </c>
      <c r="AB632" s="10">
        <v>-2557391.16</v>
      </c>
    </row>
    <row r="633" spans="1:28" ht="15.75" hidden="1" customHeight="1" x14ac:dyDescent="0.3">
      <c r="A633" s="4">
        <v>43646</v>
      </c>
      <c r="B633" s="2">
        <v>19.48</v>
      </c>
      <c r="C633" s="2">
        <v>-1555.17</v>
      </c>
      <c r="D633" s="2" t="s">
        <v>55</v>
      </c>
      <c r="F633" s="4">
        <v>44189</v>
      </c>
      <c r="G633" s="2">
        <v>5105.8999999999996</v>
      </c>
      <c r="H633" s="2">
        <v>18992.27</v>
      </c>
      <c r="I633" s="2" t="s">
        <v>53</v>
      </c>
      <c r="K633" s="4">
        <v>44201</v>
      </c>
      <c r="L633" s="2">
        <v>8812.31</v>
      </c>
      <c r="M633" s="2">
        <v>36636.379999999997</v>
      </c>
      <c r="N633" s="2" t="s">
        <v>55</v>
      </c>
      <c r="P633" s="4">
        <v>44200</v>
      </c>
      <c r="Q633" s="2">
        <v>1162.32</v>
      </c>
      <c r="R633" s="2">
        <v>-7668.4</v>
      </c>
      <c r="S633" s="2" t="s">
        <v>52</v>
      </c>
      <c r="U633" s="4">
        <v>44202</v>
      </c>
      <c r="V633" s="2">
        <v>13255.62</v>
      </c>
      <c r="W633" s="2">
        <v>-433524.42</v>
      </c>
      <c r="X633" s="2" t="s">
        <v>54</v>
      </c>
      <c r="Z633" s="12">
        <v>44183</v>
      </c>
      <c r="AA633" s="10">
        <v>30052.68</v>
      </c>
      <c r="AB633" s="10">
        <v>263313.69</v>
      </c>
    </row>
    <row r="634" spans="1:28" ht="15.75" customHeight="1" thickBot="1" x14ac:dyDescent="0.35">
      <c r="A634" s="4">
        <v>43646</v>
      </c>
      <c r="B634" s="2">
        <v>81.23</v>
      </c>
      <c r="C634" s="2">
        <v>-16488.43</v>
      </c>
      <c r="D634" s="2" t="s">
        <v>54</v>
      </c>
      <c r="F634" s="4">
        <v>44192</v>
      </c>
      <c r="G634" s="2">
        <v>268.58</v>
      </c>
      <c r="H634" s="2">
        <v>-3186.92</v>
      </c>
      <c r="I634" s="2" t="s">
        <v>53</v>
      </c>
      <c r="K634" s="4">
        <v>44202</v>
      </c>
      <c r="L634" s="2">
        <v>10325.98</v>
      </c>
      <c r="M634" s="2">
        <v>-119135.62</v>
      </c>
      <c r="N634" s="2" t="s">
        <v>55</v>
      </c>
      <c r="P634" s="4">
        <v>44201</v>
      </c>
      <c r="Q634" s="2">
        <v>1477.14</v>
      </c>
      <c r="R634" s="2">
        <v>-28649.46</v>
      </c>
      <c r="S634" s="2" t="s">
        <v>52</v>
      </c>
      <c r="U634" s="4">
        <v>44203</v>
      </c>
      <c r="V634" s="2">
        <v>7976.9</v>
      </c>
      <c r="W634" s="2">
        <v>172859.94</v>
      </c>
      <c r="X634" s="2" t="s">
        <v>54</v>
      </c>
      <c r="Z634" s="12">
        <v>44185</v>
      </c>
      <c r="AA634" s="10">
        <v>1583.46</v>
      </c>
      <c r="AB634" s="10">
        <v>-107808.4</v>
      </c>
    </row>
    <row r="635" spans="1:28" ht="15.75" hidden="1" customHeight="1" x14ac:dyDescent="0.3">
      <c r="A635" s="4">
        <v>43646</v>
      </c>
      <c r="B635" s="2">
        <v>107.47</v>
      </c>
      <c r="C635" s="2">
        <v>1202.6300000000001</v>
      </c>
      <c r="D635" s="2" t="s">
        <v>52</v>
      </c>
      <c r="F635" s="4">
        <v>44193</v>
      </c>
      <c r="G635" s="2">
        <v>10377.299999999999</v>
      </c>
      <c r="H635" s="2">
        <v>156818.12</v>
      </c>
      <c r="I635" s="2" t="s">
        <v>53</v>
      </c>
      <c r="K635" s="4">
        <v>44203</v>
      </c>
      <c r="L635" s="2">
        <v>9700.43</v>
      </c>
      <c r="M635" s="2">
        <v>190226.81</v>
      </c>
      <c r="N635" s="2" t="s">
        <v>55</v>
      </c>
      <c r="P635" s="4">
        <v>44202</v>
      </c>
      <c r="Q635" s="2">
        <v>1356.05</v>
      </c>
      <c r="R635" s="2">
        <v>18010.900000000001</v>
      </c>
      <c r="S635" s="2" t="s">
        <v>52</v>
      </c>
      <c r="U635" s="4">
        <v>44204</v>
      </c>
      <c r="V635" s="2">
        <v>12783.78</v>
      </c>
      <c r="W635" s="2">
        <v>-1932441.69</v>
      </c>
      <c r="X635" s="2" t="s">
        <v>54</v>
      </c>
      <c r="Z635" s="12">
        <v>44186</v>
      </c>
      <c r="AA635" s="10">
        <v>45792.14</v>
      </c>
      <c r="AB635" s="10">
        <v>-1185523.3799999999</v>
      </c>
    </row>
    <row r="636" spans="1:28" ht="15.75" hidden="1" customHeight="1" x14ac:dyDescent="0.3">
      <c r="A636" s="4">
        <v>43647</v>
      </c>
      <c r="B636" s="2">
        <v>1219.22</v>
      </c>
      <c r="C636" s="2">
        <v>-4707.67</v>
      </c>
      <c r="D636" s="2" t="s">
        <v>55</v>
      </c>
      <c r="F636" s="4">
        <v>44194</v>
      </c>
      <c r="G636" s="2">
        <v>11029.64</v>
      </c>
      <c r="H636" s="2">
        <v>62200.9</v>
      </c>
      <c r="I636" s="2" t="s">
        <v>53</v>
      </c>
      <c r="K636" s="4">
        <v>44204</v>
      </c>
      <c r="L636" s="2">
        <v>7720.25</v>
      </c>
      <c r="M636" s="2">
        <v>-53398.84</v>
      </c>
      <c r="N636" s="2" t="s">
        <v>55</v>
      </c>
      <c r="P636" s="4">
        <v>44203</v>
      </c>
      <c r="Q636" s="2">
        <v>1186.83</v>
      </c>
      <c r="R636" s="2">
        <v>-29011.94</v>
      </c>
      <c r="S636" s="2" t="s">
        <v>52</v>
      </c>
      <c r="U636" s="4">
        <v>44206</v>
      </c>
      <c r="V636" s="2">
        <v>249.25</v>
      </c>
      <c r="W636" s="2">
        <v>-30351.200000000001</v>
      </c>
      <c r="X636" s="2" t="s">
        <v>54</v>
      </c>
      <c r="Z636" s="12">
        <v>44187</v>
      </c>
      <c r="AA636" s="10">
        <v>36005.980000000003</v>
      </c>
      <c r="AB636" s="10">
        <v>245496.64</v>
      </c>
    </row>
    <row r="637" spans="1:28" ht="15.75" customHeight="1" thickBot="1" x14ac:dyDescent="0.35">
      <c r="A637" s="4">
        <v>43647</v>
      </c>
      <c r="B637" s="2">
        <v>876.71</v>
      </c>
      <c r="C637" s="2">
        <v>-30291.01</v>
      </c>
      <c r="D637" s="2" t="s">
        <v>54</v>
      </c>
      <c r="F637" s="4">
        <v>44195</v>
      </c>
      <c r="G637" s="2">
        <v>11521.29</v>
      </c>
      <c r="H637" s="2">
        <v>-43787.24</v>
      </c>
      <c r="I637" s="2" t="s">
        <v>53</v>
      </c>
      <c r="K637" s="4">
        <v>44206</v>
      </c>
      <c r="L637" s="2">
        <v>253.95</v>
      </c>
      <c r="M637" s="2">
        <v>-18876.34</v>
      </c>
      <c r="N637" s="2" t="s">
        <v>55</v>
      </c>
      <c r="P637" s="4">
        <v>44204</v>
      </c>
      <c r="Q637" s="2">
        <v>1316.74</v>
      </c>
      <c r="R637" s="2">
        <v>-41891.42</v>
      </c>
      <c r="S637" s="2" t="s">
        <v>52</v>
      </c>
      <c r="U637" s="4">
        <v>44207</v>
      </c>
      <c r="V637" s="2">
        <v>8544.7999999999993</v>
      </c>
      <c r="W637" s="2">
        <v>-304485.46000000002</v>
      </c>
      <c r="X637" s="2" t="s">
        <v>54</v>
      </c>
      <c r="Z637" s="12">
        <v>44188</v>
      </c>
      <c r="AA637" s="10">
        <v>33112.800000000003</v>
      </c>
      <c r="AB637" s="10">
        <v>-273261.53000000003</v>
      </c>
    </row>
    <row r="638" spans="1:28" ht="15.75" hidden="1" customHeight="1" x14ac:dyDescent="0.3">
      <c r="A638" s="4">
        <v>43647</v>
      </c>
      <c r="B638" s="2">
        <v>3815.69</v>
      </c>
      <c r="C638" s="2">
        <v>-6984.5</v>
      </c>
      <c r="D638" s="2" t="s">
        <v>53</v>
      </c>
      <c r="F638" s="4">
        <v>44196</v>
      </c>
      <c r="G638" s="2">
        <v>12191.18</v>
      </c>
      <c r="H638" s="2">
        <v>-7222.24</v>
      </c>
      <c r="I638" s="2" t="s">
        <v>53</v>
      </c>
      <c r="K638" s="4">
        <v>44207</v>
      </c>
      <c r="L638" s="2">
        <v>8840.0400000000009</v>
      </c>
      <c r="M638" s="2">
        <v>31385.200000000001</v>
      </c>
      <c r="N638" s="2" t="s">
        <v>55</v>
      </c>
      <c r="P638" s="4">
        <v>44206</v>
      </c>
      <c r="Q638" s="2">
        <v>40.6</v>
      </c>
      <c r="R638" s="2">
        <v>-10478.200000000001</v>
      </c>
      <c r="S638" s="2" t="s">
        <v>52</v>
      </c>
      <c r="U638" s="4">
        <v>44208</v>
      </c>
      <c r="V638" s="2">
        <v>8692.32</v>
      </c>
      <c r="W638" s="2">
        <v>-118603.26</v>
      </c>
      <c r="X638" s="2" t="s">
        <v>54</v>
      </c>
      <c r="Z638" s="12">
        <v>44189</v>
      </c>
      <c r="AA638" s="10">
        <v>22751.17</v>
      </c>
      <c r="AB638" s="10">
        <v>-327096.78999999998</v>
      </c>
    </row>
    <row r="639" spans="1:28" ht="15.75" hidden="1" customHeight="1" x14ac:dyDescent="0.3">
      <c r="A639" s="4">
        <v>43647</v>
      </c>
      <c r="B639" s="2">
        <v>379.54</v>
      </c>
      <c r="C639" s="2">
        <v>2586.16</v>
      </c>
      <c r="D639" s="2" t="s">
        <v>52</v>
      </c>
      <c r="F639" s="4">
        <v>44199</v>
      </c>
      <c r="G639" s="2">
        <v>524.58000000000004</v>
      </c>
      <c r="H639" s="2">
        <v>963.55</v>
      </c>
      <c r="I639" s="2" t="s">
        <v>53</v>
      </c>
      <c r="K639" s="4">
        <v>44208</v>
      </c>
      <c r="L639" s="2">
        <v>9744.57</v>
      </c>
      <c r="M639" s="2">
        <v>-351605.29</v>
      </c>
      <c r="N639" s="2" t="s">
        <v>55</v>
      </c>
      <c r="P639" s="4">
        <v>44207</v>
      </c>
      <c r="Q639" s="2">
        <v>918.79</v>
      </c>
      <c r="R639" s="2">
        <v>-37880.44</v>
      </c>
      <c r="S639" s="2" t="s">
        <v>52</v>
      </c>
      <c r="U639" s="4">
        <v>44209</v>
      </c>
      <c r="V639" s="2">
        <v>7736.99</v>
      </c>
      <c r="W639" s="2">
        <v>120403.46</v>
      </c>
      <c r="X639" s="2" t="s">
        <v>54</v>
      </c>
      <c r="Z639" s="12">
        <v>44192</v>
      </c>
      <c r="AA639" s="10">
        <v>836.97</v>
      </c>
      <c r="AB639" s="10">
        <v>-152120.25</v>
      </c>
    </row>
    <row r="640" spans="1:28" ht="15.75" customHeight="1" thickBot="1" x14ac:dyDescent="0.35">
      <c r="A640" s="4">
        <v>43648</v>
      </c>
      <c r="B640" s="2">
        <v>869.55</v>
      </c>
      <c r="C640" s="2">
        <v>-62969.61</v>
      </c>
      <c r="D640" s="2" t="s">
        <v>54</v>
      </c>
      <c r="F640" s="4">
        <v>44200</v>
      </c>
      <c r="G640" s="2">
        <v>13304.12</v>
      </c>
      <c r="H640" s="2">
        <v>185147.6</v>
      </c>
      <c r="I640" s="2" t="s">
        <v>53</v>
      </c>
      <c r="K640" s="4">
        <v>44209</v>
      </c>
      <c r="L640" s="2">
        <v>10135.469999999999</v>
      </c>
      <c r="M640" s="2">
        <v>-136999.09</v>
      </c>
      <c r="N640" s="2" t="s">
        <v>55</v>
      </c>
      <c r="P640" s="4">
        <v>44208</v>
      </c>
      <c r="Q640" s="2">
        <v>846.21</v>
      </c>
      <c r="R640" s="2">
        <v>11690.5</v>
      </c>
      <c r="S640" s="2" t="s">
        <v>52</v>
      </c>
      <c r="U640" s="4">
        <v>44210</v>
      </c>
      <c r="V640" s="2">
        <v>8665.02</v>
      </c>
      <c r="W640" s="2">
        <v>-2619.63</v>
      </c>
      <c r="X640" s="2" t="s">
        <v>54</v>
      </c>
      <c r="Z640" s="12">
        <v>44193</v>
      </c>
      <c r="AA640" s="10">
        <v>34431.93</v>
      </c>
      <c r="AB640" s="10">
        <v>339540.93</v>
      </c>
    </row>
    <row r="641" spans="1:28" ht="15.75" hidden="1" customHeight="1" x14ac:dyDescent="0.3">
      <c r="A641" s="4">
        <v>43648</v>
      </c>
      <c r="B641" s="2">
        <v>2972.12</v>
      </c>
      <c r="C641" s="2">
        <v>1856.82</v>
      </c>
      <c r="D641" s="2" t="s">
        <v>53</v>
      </c>
      <c r="F641" s="4">
        <v>44201</v>
      </c>
      <c r="G641" s="2">
        <v>10848.65</v>
      </c>
      <c r="H641" s="2">
        <v>121021.13</v>
      </c>
      <c r="I641" s="2" t="s">
        <v>53</v>
      </c>
      <c r="K641" s="4">
        <v>44210</v>
      </c>
      <c r="L641" s="2">
        <v>9330.98</v>
      </c>
      <c r="M641" s="2">
        <v>-2309.16</v>
      </c>
      <c r="N641" s="2" t="s">
        <v>55</v>
      </c>
      <c r="P641" s="4">
        <v>44209</v>
      </c>
      <c r="Q641" s="2">
        <v>744.65</v>
      </c>
      <c r="R641" s="2">
        <v>7089.09</v>
      </c>
      <c r="S641" s="2" t="s">
        <v>52</v>
      </c>
      <c r="U641" s="4">
        <v>44211</v>
      </c>
      <c r="V641" s="2">
        <v>10663.79</v>
      </c>
      <c r="W641" s="2">
        <v>63449.16</v>
      </c>
      <c r="X641" s="2" t="s">
        <v>54</v>
      </c>
      <c r="Z641" s="12">
        <v>44194</v>
      </c>
      <c r="AA641" s="10">
        <v>32676.1</v>
      </c>
      <c r="AB641" s="10">
        <v>280207.24</v>
      </c>
    </row>
    <row r="642" spans="1:28" ht="15.75" hidden="1" customHeight="1" x14ac:dyDescent="0.3">
      <c r="A642" s="4">
        <v>43648</v>
      </c>
      <c r="B642" s="2">
        <v>329.64</v>
      </c>
      <c r="C642" s="2">
        <v>627.66999999999996</v>
      </c>
      <c r="D642" s="2" t="s">
        <v>52</v>
      </c>
      <c r="F642" s="4">
        <v>44202</v>
      </c>
      <c r="G642" s="2">
        <v>15585.81</v>
      </c>
      <c r="H642" s="2">
        <v>7005.33</v>
      </c>
      <c r="I642" s="2" t="s">
        <v>53</v>
      </c>
      <c r="K642" s="4">
        <v>44211</v>
      </c>
      <c r="L642" s="2">
        <v>9067.27</v>
      </c>
      <c r="M642" s="2">
        <v>44296.42</v>
      </c>
      <c r="N642" s="2" t="s">
        <v>55</v>
      </c>
      <c r="P642" s="4">
        <v>44210</v>
      </c>
      <c r="Q642" s="2">
        <v>864.97</v>
      </c>
      <c r="R642" s="2">
        <v>6052.81</v>
      </c>
      <c r="S642" s="2" t="s">
        <v>52</v>
      </c>
      <c r="U642" s="4">
        <v>44213</v>
      </c>
      <c r="V642" s="2">
        <v>677.79</v>
      </c>
      <c r="W642" s="2">
        <v>-183825.8</v>
      </c>
      <c r="X642" s="2" t="s">
        <v>54</v>
      </c>
      <c r="Z642" s="12">
        <v>44195</v>
      </c>
      <c r="AA642" s="10">
        <v>37077</v>
      </c>
      <c r="AB642" s="10">
        <v>-493460.21</v>
      </c>
    </row>
    <row r="643" spans="1:28" ht="15.75" hidden="1" customHeight="1" x14ac:dyDescent="0.3">
      <c r="A643" s="4">
        <v>43648</v>
      </c>
      <c r="B643" s="2">
        <v>1113.33</v>
      </c>
      <c r="C643" s="2">
        <v>5663.24</v>
      </c>
      <c r="D643" s="2" t="s">
        <v>55</v>
      </c>
      <c r="F643" s="4">
        <v>44203</v>
      </c>
      <c r="G643" s="2">
        <v>11239.82</v>
      </c>
      <c r="H643" s="2">
        <v>66306.67</v>
      </c>
      <c r="I643" s="2" t="s">
        <v>53</v>
      </c>
      <c r="K643" s="4">
        <v>44213</v>
      </c>
      <c r="L643" s="2">
        <v>157.09</v>
      </c>
      <c r="M643" s="2">
        <v>-16422.349999999999</v>
      </c>
      <c r="N643" s="2" t="s">
        <v>55</v>
      </c>
      <c r="P643" s="4">
        <v>44211</v>
      </c>
      <c r="Q643" s="2">
        <v>556.82000000000005</v>
      </c>
      <c r="R643" s="2">
        <v>4754.6000000000004</v>
      </c>
      <c r="S643" s="2" t="s">
        <v>52</v>
      </c>
      <c r="U643" s="4">
        <v>44214</v>
      </c>
      <c r="V643" s="2">
        <v>9266.59</v>
      </c>
      <c r="W643" s="2">
        <v>-20251.560000000001</v>
      </c>
      <c r="X643" s="2" t="s">
        <v>54</v>
      </c>
      <c r="Z643" s="12">
        <v>44196</v>
      </c>
      <c r="AA643" s="10">
        <v>35701.26</v>
      </c>
      <c r="AB643" s="10">
        <v>-736642.71</v>
      </c>
    </row>
    <row r="644" spans="1:28" ht="15.75" hidden="1" customHeight="1" x14ac:dyDescent="0.3">
      <c r="A644" s="4">
        <v>43649</v>
      </c>
      <c r="B644" s="2">
        <v>3397.69</v>
      </c>
      <c r="C644" s="2">
        <v>5437.01</v>
      </c>
      <c r="D644" s="2" t="s">
        <v>53</v>
      </c>
      <c r="F644" s="4">
        <v>44204</v>
      </c>
      <c r="G644" s="2">
        <v>12696.23</v>
      </c>
      <c r="H644" s="2">
        <v>-29745.279999999999</v>
      </c>
      <c r="I644" s="2" t="s">
        <v>53</v>
      </c>
      <c r="K644" s="4">
        <v>44214</v>
      </c>
      <c r="L644" s="2">
        <v>7586.36</v>
      </c>
      <c r="M644" s="2">
        <v>-12584.37</v>
      </c>
      <c r="N644" s="2" t="s">
        <v>55</v>
      </c>
      <c r="P644" s="4">
        <v>44213</v>
      </c>
      <c r="Q644" s="2">
        <v>34.08</v>
      </c>
      <c r="R644" s="2">
        <v>44.08</v>
      </c>
      <c r="S644" s="2" t="s">
        <v>52</v>
      </c>
      <c r="U644" s="4">
        <v>44215</v>
      </c>
      <c r="V644" s="2">
        <v>11767.78</v>
      </c>
      <c r="W644" s="2">
        <v>157684.87</v>
      </c>
      <c r="X644" s="2" t="s">
        <v>54</v>
      </c>
      <c r="Z644" s="12">
        <v>44199</v>
      </c>
      <c r="AA644" s="10">
        <v>1640.82</v>
      </c>
      <c r="AB644" s="10">
        <v>-464746.94</v>
      </c>
    </row>
    <row r="645" spans="1:28" ht="15.75" customHeight="1" thickBot="1" x14ac:dyDescent="0.35">
      <c r="A645" s="4">
        <v>43649</v>
      </c>
      <c r="B645" s="2">
        <v>804.71</v>
      </c>
      <c r="C645" s="2">
        <v>1063.73</v>
      </c>
      <c r="D645" s="2" t="s">
        <v>54</v>
      </c>
      <c r="F645" s="4">
        <v>44206</v>
      </c>
      <c r="G645" s="2">
        <v>382.68</v>
      </c>
      <c r="H645" s="2">
        <v>-26639.31</v>
      </c>
      <c r="I645" s="2" t="s">
        <v>53</v>
      </c>
      <c r="K645" s="4">
        <v>44215</v>
      </c>
      <c r="L645" s="2">
        <v>8381.76</v>
      </c>
      <c r="M645" s="2">
        <v>-7498.26</v>
      </c>
      <c r="N645" s="2" t="s">
        <v>55</v>
      </c>
      <c r="P645" s="4">
        <v>44214</v>
      </c>
      <c r="Q645" s="2">
        <v>437.89</v>
      </c>
      <c r="R645" s="2">
        <v>-4335.3500000000004</v>
      </c>
      <c r="S645" s="2" t="s">
        <v>52</v>
      </c>
      <c r="U645" s="4">
        <v>44216</v>
      </c>
      <c r="V645" s="2">
        <v>15546.57</v>
      </c>
      <c r="W645" s="2">
        <v>-620909.30000000005</v>
      </c>
      <c r="X645" s="2" t="s">
        <v>54</v>
      </c>
      <c r="Z645" s="12">
        <v>44200</v>
      </c>
      <c r="AA645" s="10">
        <v>43793.09</v>
      </c>
      <c r="AB645" s="10">
        <v>-691997.47</v>
      </c>
    </row>
    <row r="646" spans="1:28" ht="15.75" hidden="1" customHeight="1" x14ac:dyDescent="0.3">
      <c r="A646" s="4">
        <v>43649</v>
      </c>
      <c r="B646" s="2">
        <v>1117.04</v>
      </c>
      <c r="C646" s="2">
        <v>-22825.55</v>
      </c>
      <c r="D646" s="2" t="s">
        <v>55</v>
      </c>
      <c r="F646" s="4">
        <v>44207</v>
      </c>
      <c r="G646" s="2">
        <v>11954.91</v>
      </c>
      <c r="H646" s="2">
        <v>-124762.39</v>
      </c>
      <c r="I646" s="2" t="s">
        <v>53</v>
      </c>
      <c r="K646" s="4">
        <v>44216</v>
      </c>
      <c r="L646" s="2">
        <v>11603.79</v>
      </c>
      <c r="M646" s="2">
        <v>105323.97</v>
      </c>
      <c r="N646" s="2" t="s">
        <v>55</v>
      </c>
      <c r="P646" s="4">
        <v>44215</v>
      </c>
      <c r="Q646" s="2">
        <v>847.33</v>
      </c>
      <c r="R646" s="2">
        <v>10717.97</v>
      </c>
      <c r="S646" s="2" t="s">
        <v>52</v>
      </c>
      <c r="U646" s="4">
        <v>44217</v>
      </c>
      <c r="V646" s="2">
        <v>10042.9</v>
      </c>
      <c r="W646" s="2">
        <v>33486.879999999997</v>
      </c>
      <c r="X646" s="2" t="s">
        <v>54</v>
      </c>
      <c r="Z646" s="12">
        <v>44201</v>
      </c>
      <c r="AA646" s="10">
        <v>41210.51</v>
      </c>
      <c r="AB646" s="10">
        <v>-148765.22</v>
      </c>
    </row>
    <row r="647" spans="1:28" ht="15.75" hidden="1" customHeight="1" x14ac:dyDescent="0.3">
      <c r="A647" s="4">
        <v>43649</v>
      </c>
      <c r="B647" s="2">
        <v>232.6</v>
      </c>
      <c r="C647" s="2">
        <v>-4153.49</v>
      </c>
      <c r="D647" s="2" t="s">
        <v>52</v>
      </c>
      <c r="F647" s="4">
        <v>44208</v>
      </c>
      <c r="G647" s="2">
        <v>11210.55</v>
      </c>
      <c r="H647" s="2">
        <v>43600.61</v>
      </c>
      <c r="I647" s="2" t="s">
        <v>53</v>
      </c>
      <c r="K647" s="4">
        <v>44217</v>
      </c>
      <c r="L647" s="2">
        <v>9601.76</v>
      </c>
      <c r="M647" s="2">
        <v>-70853.72</v>
      </c>
      <c r="N647" s="2" t="s">
        <v>55</v>
      </c>
      <c r="P647" s="4">
        <v>44216</v>
      </c>
      <c r="Q647" s="2">
        <v>660.28</v>
      </c>
      <c r="R647" s="2">
        <v>-701.82</v>
      </c>
      <c r="S647" s="2" t="s">
        <v>52</v>
      </c>
      <c r="U647" s="4">
        <v>44218</v>
      </c>
      <c r="V647" s="2">
        <v>12368.23</v>
      </c>
      <c r="W647" s="2">
        <v>-200699.49</v>
      </c>
      <c r="X647" s="2" t="s">
        <v>54</v>
      </c>
      <c r="Z647" s="12">
        <v>44202</v>
      </c>
      <c r="AA647" s="10">
        <v>52827.95</v>
      </c>
      <c r="AB647" s="10">
        <v>-1155490.7</v>
      </c>
    </row>
    <row r="648" spans="1:28" ht="15.75" hidden="1" customHeight="1" x14ac:dyDescent="0.3">
      <c r="A648" s="4">
        <v>43650</v>
      </c>
      <c r="B648" s="2">
        <v>1454.25</v>
      </c>
      <c r="C648" s="2">
        <v>3743.83</v>
      </c>
      <c r="D648" s="2" t="s">
        <v>53</v>
      </c>
      <c r="F648" s="4">
        <v>44209</v>
      </c>
      <c r="G648" s="2">
        <v>10338.57</v>
      </c>
      <c r="H648" s="2">
        <v>-10907.09</v>
      </c>
      <c r="I648" s="2" t="s">
        <v>53</v>
      </c>
      <c r="K648" s="4">
        <v>44218</v>
      </c>
      <c r="L648" s="2">
        <v>8953.1299999999992</v>
      </c>
      <c r="M648" s="2">
        <v>215843.24</v>
      </c>
      <c r="N648" s="2" t="s">
        <v>55</v>
      </c>
      <c r="P648" s="4">
        <v>44217</v>
      </c>
      <c r="Q648" s="2">
        <v>1011.91</v>
      </c>
      <c r="R648" s="2">
        <v>15784.76</v>
      </c>
      <c r="S648" s="2" t="s">
        <v>52</v>
      </c>
      <c r="U648" s="4">
        <v>44220</v>
      </c>
      <c r="V648" s="2">
        <v>129.19999999999999</v>
      </c>
      <c r="W648" s="2">
        <v>-5173.2</v>
      </c>
      <c r="X648" s="2" t="s">
        <v>54</v>
      </c>
      <c r="Z648" s="12">
        <v>44203</v>
      </c>
      <c r="AA648" s="10">
        <v>40502.25</v>
      </c>
      <c r="AB648" s="10">
        <v>454152.73</v>
      </c>
    </row>
    <row r="649" spans="1:28" ht="15.75" hidden="1" customHeight="1" x14ac:dyDescent="0.3">
      <c r="A649" s="4">
        <v>43650</v>
      </c>
      <c r="B649" s="2">
        <v>668.51</v>
      </c>
      <c r="C649" s="2">
        <v>5302.2</v>
      </c>
      <c r="D649" s="2" t="s">
        <v>55</v>
      </c>
      <c r="F649" s="4">
        <v>44210</v>
      </c>
      <c r="G649" s="2">
        <v>12719.35</v>
      </c>
      <c r="H649" s="2">
        <v>-36236.78</v>
      </c>
      <c r="I649" s="2" t="s">
        <v>53</v>
      </c>
      <c r="K649" s="4">
        <v>44220</v>
      </c>
      <c r="L649" s="2">
        <v>58.77</v>
      </c>
      <c r="M649" s="2">
        <v>-1754.21</v>
      </c>
      <c r="N649" s="2" t="s">
        <v>55</v>
      </c>
      <c r="P649" s="4">
        <v>44218</v>
      </c>
      <c r="Q649" s="2">
        <v>679.81</v>
      </c>
      <c r="R649" s="2">
        <v>-5274.85</v>
      </c>
      <c r="S649" s="2" t="s">
        <v>52</v>
      </c>
      <c r="U649" s="4">
        <v>44221</v>
      </c>
      <c r="V649" s="2">
        <v>14085.28</v>
      </c>
      <c r="W649" s="2">
        <v>103879.48</v>
      </c>
      <c r="X649" s="2" t="s">
        <v>54</v>
      </c>
      <c r="Z649" s="12">
        <v>44204</v>
      </c>
      <c r="AA649" s="10">
        <v>45506.43</v>
      </c>
      <c r="AB649" s="10">
        <v>-2093722.47</v>
      </c>
    </row>
    <row r="650" spans="1:28" ht="15.75" hidden="1" customHeight="1" x14ac:dyDescent="0.3">
      <c r="A650" s="4">
        <v>43650</v>
      </c>
      <c r="B650" s="2">
        <v>106.19</v>
      </c>
      <c r="C650" s="2">
        <v>-1740.86</v>
      </c>
      <c r="D650" s="2" t="s">
        <v>52</v>
      </c>
      <c r="F650" s="4">
        <v>44211</v>
      </c>
      <c r="G650" s="2">
        <v>9865.2199999999993</v>
      </c>
      <c r="H650" s="2">
        <v>-90473.45</v>
      </c>
      <c r="I650" s="2" t="s">
        <v>53</v>
      </c>
      <c r="K650" s="4">
        <v>44221</v>
      </c>
      <c r="L650" s="2">
        <v>12134.43</v>
      </c>
      <c r="M650" s="2">
        <v>281762.5</v>
      </c>
      <c r="N650" s="2" t="s">
        <v>55</v>
      </c>
      <c r="P650" s="4">
        <v>44220</v>
      </c>
      <c r="Q650" s="2">
        <v>10.38</v>
      </c>
      <c r="R650" s="2">
        <v>-120.98</v>
      </c>
      <c r="S650" s="2" t="s">
        <v>52</v>
      </c>
      <c r="U650" s="4">
        <v>44222</v>
      </c>
      <c r="V650" s="2">
        <v>11564.33</v>
      </c>
      <c r="W650" s="2">
        <v>288254.52</v>
      </c>
      <c r="X650" s="2" t="s">
        <v>54</v>
      </c>
      <c r="Z650" s="12">
        <v>44206</v>
      </c>
      <c r="AA650" s="10">
        <v>1420.29</v>
      </c>
      <c r="AB650" s="10">
        <v>-66650.81</v>
      </c>
    </row>
    <row r="651" spans="1:28" ht="15.75" customHeight="1" thickBot="1" x14ac:dyDescent="0.35">
      <c r="A651" s="4">
        <v>43650</v>
      </c>
      <c r="B651" s="2">
        <v>430.94</v>
      </c>
      <c r="C651" s="2">
        <v>11395.86</v>
      </c>
      <c r="D651" s="2" t="s">
        <v>54</v>
      </c>
      <c r="F651" s="4">
        <v>44213</v>
      </c>
      <c r="G651" s="2">
        <v>386.73</v>
      </c>
      <c r="H651" s="2">
        <v>-61634.44</v>
      </c>
      <c r="I651" s="2" t="s">
        <v>53</v>
      </c>
      <c r="K651" s="4">
        <v>44222</v>
      </c>
      <c r="L651" s="2">
        <v>14661.57</v>
      </c>
      <c r="M651" s="2">
        <v>-13333.08</v>
      </c>
      <c r="N651" s="2" t="s">
        <v>55</v>
      </c>
      <c r="P651" s="4">
        <v>44221</v>
      </c>
      <c r="Q651" s="2">
        <v>659.52</v>
      </c>
      <c r="R651" s="2">
        <v>-5037.8</v>
      </c>
      <c r="S651" s="2" t="s">
        <v>52</v>
      </c>
      <c r="U651" s="4">
        <v>44223</v>
      </c>
      <c r="V651" s="2">
        <v>12907.16</v>
      </c>
      <c r="W651" s="2">
        <v>-16618.349999999999</v>
      </c>
      <c r="X651" s="2" t="s">
        <v>54</v>
      </c>
      <c r="Z651" s="12">
        <v>44207</v>
      </c>
      <c r="AA651" s="10">
        <v>40031.19</v>
      </c>
      <c r="AB651" s="10">
        <v>-561439.84</v>
      </c>
    </row>
    <row r="652" spans="1:28" ht="15.75" hidden="1" customHeight="1" x14ac:dyDescent="0.3">
      <c r="A652" s="4">
        <v>43651</v>
      </c>
      <c r="B652" s="2">
        <v>350.9</v>
      </c>
      <c r="C652" s="2">
        <v>-3837.03</v>
      </c>
      <c r="D652" s="2" t="s">
        <v>52</v>
      </c>
      <c r="F652" s="4">
        <v>44214</v>
      </c>
      <c r="G652" s="2">
        <v>8747.5499999999993</v>
      </c>
      <c r="H652" s="2">
        <v>-88019.39</v>
      </c>
      <c r="I652" s="2" t="s">
        <v>53</v>
      </c>
      <c r="K652" s="4">
        <v>44223</v>
      </c>
      <c r="L652" s="2">
        <v>18044.759999999998</v>
      </c>
      <c r="M652" s="2">
        <v>316420.52</v>
      </c>
      <c r="N652" s="2" t="s">
        <v>55</v>
      </c>
      <c r="P652" s="4">
        <v>44222</v>
      </c>
      <c r="Q652" s="2">
        <v>691.82</v>
      </c>
      <c r="R652" s="2">
        <v>-29.17</v>
      </c>
      <c r="S652" s="2" t="s">
        <v>52</v>
      </c>
      <c r="U652" s="4">
        <v>44224</v>
      </c>
      <c r="V652" s="2">
        <v>15668</v>
      </c>
      <c r="W652" s="2">
        <v>-53189.41</v>
      </c>
      <c r="X652" s="2" t="s">
        <v>54</v>
      </c>
      <c r="Z652" s="12">
        <v>44208</v>
      </c>
      <c r="AA652" s="10">
        <v>40689.72</v>
      </c>
      <c r="AB652" s="10">
        <v>-695035.95</v>
      </c>
    </row>
    <row r="653" spans="1:28" ht="15.75" hidden="1" customHeight="1" x14ac:dyDescent="0.3">
      <c r="A653" s="4">
        <v>43651</v>
      </c>
      <c r="B653" s="2">
        <v>1386.74</v>
      </c>
      <c r="C653" s="2">
        <v>-85636.84</v>
      </c>
      <c r="D653" s="2" t="s">
        <v>55</v>
      </c>
      <c r="F653" s="4">
        <v>44215</v>
      </c>
      <c r="G653" s="2">
        <v>11664.2</v>
      </c>
      <c r="H653" s="2">
        <v>63116.639999999999</v>
      </c>
      <c r="I653" s="2" t="s">
        <v>53</v>
      </c>
      <c r="K653" s="4">
        <v>44224</v>
      </c>
      <c r="L653" s="2">
        <v>10928.36</v>
      </c>
      <c r="M653" s="2">
        <v>240594.03</v>
      </c>
      <c r="N653" s="2" t="s">
        <v>55</v>
      </c>
      <c r="P653" s="4">
        <v>44223</v>
      </c>
      <c r="Q653" s="2">
        <v>743.18</v>
      </c>
      <c r="R653" s="2">
        <v>-5460.41</v>
      </c>
      <c r="S653" s="2" t="s">
        <v>52</v>
      </c>
      <c r="U653" s="4">
        <v>44225</v>
      </c>
      <c r="V653" s="2">
        <v>15859.29</v>
      </c>
      <c r="W653" s="2">
        <v>62804.28</v>
      </c>
      <c r="X653" s="2" t="s">
        <v>54</v>
      </c>
      <c r="Z653" s="12">
        <v>44209</v>
      </c>
      <c r="AA653" s="10">
        <v>38454.71</v>
      </c>
      <c r="AB653" s="10">
        <v>-219360.56</v>
      </c>
    </row>
    <row r="654" spans="1:28" ht="15.75" customHeight="1" thickBot="1" x14ac:dyDescent="0.35">
      <c r="A654" s="4">
        <v>43651</v>
      </c>
      <c r="B654" s="2">
        <v>1022.78</v>
      </c>
      <c r="C654" s="2">
        <v>-56094.76</v>
      </c>
      <c r="D654" s="2" t="s">
        <v>54</v>
      </c>
      <c r="F654" s="4">
        <v>44216</v>
      </c>
      <c r="G654" s="2">
        <v>12269.52</v>
      </c>
      <c r="H654" s="2">
        <v>-91216.82</v>
      </c>
      <c r="I654" s="2" t="s">
        <v>53</v>
      </c>
      <c r="K654" s="4">
        <v>44225</v>
      </c>
      <c r="L654" s="2">
        <v>12008.91</v>
      </c>
      <c r="M654" s="2">
        <v>412677.39</v>
      </c>
      <c r="N654" s="2" t="s">
        <v>55</v>
      </c>
      <c r="P654" s="4">
        <v>44224</v>
      </c>
      <c r="Q654" s="2">
        <v>1904.61</v>
      </c>
      <c r="R654" s="2">
        <v>6524.34</v>
      </c>
      <c r="S654" s="2" t="s">
        <v>52</v>
      </c>
      <c r="U654" s="4">
        <v>44227</v>
      </c>
      <c r="V654" s="2">
        <v>452.26</v>
      </c>
      <c r="W654" s="2">
        <v>99214.9</v>
      </c>
      <c r="X654" s="2" t="s">
        <v>54</v>
      </c>
      <c r="Z654" s="12">
        <v>44210</v>
      </c>
      <c r="AA654" s="10">
        <v>43385.59</v>
      </c>
      <c r="AB654" s="10">
        <v>-171183.65</v>
      </c>
    </row>
    <row r="655" spans="1:28" ht="15.75" hidden="1" customHeight="1" x14ac:dyDescent="0.3">
      <c r="A655" s="4">
        <v>43651</v>
      </c>
      <c r="B655" s="2">
        <v>2733.29</v>
      </c>
      <c r="C655" s="2">
        <v>-45460.42</v>
      </c>
      <c r="D655" s="2" t="s">
        <v>53</v>
      </c>
      <c r="F655" s="4">
        <v>44217</v>
      </c>
      <c r="G655" s="2">
        <v>11343.4</v>
      </c>
      <c r="H655" s="2">
        <v>62490.26</v>
      </c>
      <c r="I655" s="2" t="s">
        <v>53</v>
      </c>
      <c r="K655" s="4">
        <v>44227</v>
      </c>
      <c r="L655" s="2">
        <v>91.07</v>
      </c>
      <c r="M655" s="2">
        <v>2614.61</v>
      </c>
      <c r="N655" s="2" t="s">
        <v>55</v>
      </c>
      <c r="P655" s="4">
        <v>44225</v>
      </c>
      <c r="Q655" s="2">
        <v>2601.6999999999998</v>
      </c>
      <c r="R655" s="2">
        <v>-101823.18</v>
      </c>
      <c r="S655" s="2" t="s">
        <v>52</v>
      </c>
      <c r="U655" s="4">
        <v>44228</v>
      </c>
      <c r="V655" s="2">
        <v>16734.88</v>
      </c>
      <c r="W655" s="2">
        <v>862735.21</v>
      </c>
      <c r="X655" s="2" t="s">
        <v>54</v>
      </c>
      <c r="Z655" s="12">
        <v>44211</v>
      </c>
      <c r="AA655" s="10">
        <v>42896.36</v>
      </c>
      <c r="AB655" s="10">
        <v>-182055.67999999999</v>
      </c>
    </row>
    <row r="656" spans="1:28" ht="15.75" hidden="1" customHeight="1" x14ac:dyDescent="0.3">
      <c r="A656" s="4">
        <v>43653</v>
      </c>
      <c r="B656" s="2">
        <v>31.71</v>
      </c>
      <c r="C656" s="2">
        <v>985.58</v>
      </c>
      <c r="D656" s="2" t="s">
        <v>53</v>
      </c>
      <c r="F656" s="4">
        <v>44218</v>
      </c>
      <c r="G656" s="2">
        <v>9935.69</v>
      </c>
      <c r="H656" s="2">
        <v>77950.53</v>
      </c>
      <c r="I656" s="2" t="s">
        <v>53</v>
      </c>
      <c r="K656" s="4">
        <v>44228</v>
      </c>
      <c r="L656" s="2">
        <v>12642.57</v>
      </c>
      <c r="M656" s="2">
        <v>438757.28</v>
      </c>
      <c r="N656" s="2" t="s">
        <v>55</v>
      </c>
      <c r="P656" s="4">
        <v>44227</v>
      </c>
      <c r="Q656" s="2">
        <v>51.71</v>
      </c>
      <c r="R656" s="2">
        <v>-3557.44</v>
      </c>
      <c r="S656" s="2" t="s">
        <v>52</v>
      </c>
      <c r="U656" s="4">
        <v>44229</v>
      </c>
      <c r="V656" s="2">
        <v>15304.6</v>
      </c>
      <c r="W656" s="2">
        <v>-240668.76</v>
      </c>
      <c r="X656" s="2" t="s">
        <v>54</v>
      </c>
      <c r="Z656" s="12">
        <v>44213</v>
      </c>
      <c r="AA656" s="10">
        <v>2138.5700000000002</v>
      </c>
      <c r="AB656" s="10">
        <v>12367.97</v>
      </c>
    </row>
    <row r="657" spans="1:28" ht="15.75" customHeight="1" thickBot="1" x14ac:dyDescent="0.35">
      <c r="A657" s="4">
        <v>43653</v>
      </c>
      <c r="B657" s="2">
        <v>45.03</v>
      </c>
      <c r="C657" s="2">
        <v>-2778.52</v>
      </c>
      <c r="D657" s="2" t="s">
        <v>54</v>
      </c>
      <c r="F657" s="4">
        <v>44220</v>
      </c>
      <c r="G657" s="2">
        <v>92.24</v>
      </c>
      <c r="H657" s="2">
        <v>-2832.38</v>
      </c>
      <c r="I657" s="2" t="s">
        <v>53</v>
      </c>
      <c r="K657" s="4">
        <v>44229</v>
      </c>
      <c r="L657" s="2">
        <v>11062.88</v>
      </c>
      <c r="M657" s="2">
        <v>56628.32</v>
      </c>
      <c r="N657" s="2" t="s">
        <v>55</v>
      </c>
      <c r="P657" s="4">
        <v>44228</v>
      </c>
      <c r="Q657" s="2">
        <v>1282.3</v>
      </c>
      <c r="R657" s="2">
        <v>-41262.25</v>
      </c>
      <c r="S657" s="2" t="s">
        <v>52</v>
      </c>
      <c r="U657" s="4">
        <v>44230</v>
      </c>
      <c r="V657" s="2">
        <v>10244.200000000001</v>
      </c>
      <c r="W657" s="2">
        <v>206190.05</v>
      </c>
      <c r="X657" s="2" t="s">
        <v>54</v>
      </c>
      <c r="Z657" s="12">
        <v>44214</v>
      </c>
      <c r="AA657" s="10">
        <v>35008.17</v>
      </c>
      <c r="AB657" s="10">
        <v>-155109.87</v>
      </c>
    </row>
    <row r="658" spans="1:28" ht="15.75" hidden="1" customHeight="1" x14ac:dyDescent="0.3">
      <c r="A658" s="4">
        <v>43653</v>
      </c>
      <c r="B658" s="2">
        <v>13.16</v>
      </c>
      <c r="C658" s="2">
        <v>368.82</v>
      </c>
      <c r="D658" s="2" t="s">
        <v>52</v>
      </c>
      <c r="F658" s="4">
        <v>44221</v>
      </c>
      <c r="G658" s="2">
        <v>11732.39</v>
      </c>
      <c r="H658" s="2">
        <v>118980.27</v>
      </c>
      <c r="I658" s="2" t="s">
        <v>53</v>
      </c>
      <c r="K658" s="4">
        <v>44230</v>
      </c>
      <c r="L658" s="2">
        <v>12047.12</v>
      </c>
      <c r="M658" s="2">
        <v>-88795.199999999997</v>
      </c>
      <c r="N658" s="2" t="s">
        <v>55</v>
      </c>
      <c r="P658" s="4">
        <v>44229</v>
      </c>
      <c r="Q658" s="2">
        <v>1818.18</v>
      </c>
      <c r="R658" s="2">
        <v>-43514.33</v>
      </c>
      <c r="S658" s="2" t="s">
        <v>52</v>
      </c>
      <c r="U658" s="4">
        <v>44231</v>
      </c>
      <c r="V658" s="2">
        <v>18403.29</v>
      </c>
      <c r="W658" s="2">
        <v>-3388882.14</v>
      </c>
      <c r="X658" s="2" t="s">
        <v>54</v>
      </c>
      <c r="Z658" s="12">
        <v>44215</v>
      </c>
      <c r="AA658" s="10">
        <v>45351.79</v>
      </c>
      <c r="AB658" s="10">
        <v>515306.73</v>
      </c>
    </row>
    <row r="659" spans="1:28" ht="15.75" hidden="1" customHeight="1" x14ac:dyDescent="0.3">
      <c r="A659" s="4">
        <v>43653</v>
      </c>
      <c r="B659" s="2">
        <v>14.64</v>
      </c>
      <c r="C659" s="2">
        <v>1200.08</v>
      </c>
      <c r="D659" s="2" t="s">
        <v>55</v>
      </c>
      <c r="F659" s="4">
        <v>44222</v>
      </c>
      <c r="G659" s="2">
        <v>10807.39</v>
      </c>
      <c r="H659" s="2">
        <v>93778.5</v>
      </c>
      <c r="I659" s="2" t="s">
        <v>53</v>
      </c>
      <c r="K659" s="4">
        <v>44231</v>
      </c>
      <c r="L659" s="2">
        <v>17625.759999999998</v>
      </c>
      <c r="M659" s="2">
        <v>138066.91</v>
      </c>
      <c r="N659" s="2" t="s">
        <v>55</v>
      </c>
      <c r="P659" s="4">
        <v>44230</v>
      </c>
      <c r="Q659" s="2">
        <v>928.36</v>
      </c>
      <c r="R659" s="2">
        <v>-5278.51</v>
      </c>
      <c r="S659" s="2" t="s">
        <v>52</v>
      </c>
      <c r="U659" s="4">
        <v>44232</v>
      </c>
      <c r="V659" s="2">
        <v>9447.32</v>
      </c>
      <c r="W659" s="2">
        <v>-380268.72</v>
      </c>
      <c r="X659" s="2" t="s">
        <v>54</v>
      </c>
      <c r="Z659" s="12">
        <v>44216</v>
      </c>
      <c r="AA659" s="10">
        <v>55246.93</v>
      </c>
      <c r="AB659" s="10">
        <v>-1968434.43</v>
      </c>
    </row>
    <row r="660" spans="1:28" ht="15.75" hidden="1" customHeight="1" x14ac:dyDescent="0.3">
      <c r="A660" s="4">
        <v>43654</v>
      </c>
      <c r="B660" s="2">
        <v>314.99</v>
      </c>
      <c r="C660" s="2">
        <v>-5471.67</v>
      </c>
      <c r="D660" s="2" t="s">
        <v>52</v>
      </c>
      <c r="F660" s="4">
        <v>44223</v>
      </c>
      <c r="G660" s="2">
        <v>16040.39</v>
      </c>
      <c r="H660" s="2">
        <v>12623.28</v>
      </c>
      <c r="I660" s="2" t="s">
        <v>53</v>
      </c>
      <c r="K660" s="4">
        <v>44232</v>
      </c>
      <c r="L660" s="2">
        <v>11266.92</v>
      </c>
      <c r="M660" s="2">
        <v>3208.4</v>
      </c>
      <c r="N660" s="2" t="s">
        <v>55</v>
      </c>
      <c r="P660" s="4">
        <v>44231</v>
      </c>
      <c r="Q660" s="2">
        <v>2224.58</v>
      </c>
      <c r="R660" s="2">
        <v>-377858.43</v>
      </c>
      <c r="S660" s="2" t="s">
        <v>52</v>
      </c>
      <c r="U660" s="4">
        <v>44234</v>
      </c>
      <c r="V660" s="2">
        <v>190.46</v>
      </c>
      <c r="W660" s="2">
        <v>-60108.26</v>
      </c>
      <c r="X660" s="2" t="s">
        <v>54</v>
      </c>
      <c r="Z660" s="12">
        <v>44217</v>
      </c>
      <c r="AA660" s="10">
        <v>44773.49</v>
      </c>
      <c r="AB660" s="10">
        <v>126988.21</v>
      </c>
    </row>
    <row r="661" spans="1:28" ht="15.75" customHeight="1" thickBot="1" x14ac:dyDescent="0.35">
      <c r="A661" s="4">
        <v>43654</v>
      </c>
      <c r="B661" s="2">
        <v>618.13</v>
      </c>
      <c r="C661" s="2">
        <v>-12149.52</v>
      </c>
      <c r="D661" s="2" t="s">
        <v>54</v>
      </c>
      <c r="F661" s="4">
        <v>44224</v>
      </c>
      <c r="G661" s="2">
        <v>12020.75</v>
      </c>
      <c r="H661" s="2">
        <v>207817.24</v>
      </c>
      <c r="I661" s="2" t="s">
        <v>53</v>
      </c>
      <c r="K661" s="4">
        <v>44234</v>
      </c>
      <c r="L661" s="2">
        <v>142.83000000000001</v>
      </c>
      <c r="M661" s="2">
        <v>-7477.46</v>
      </c>
      <c r="N661" s="2" t="s">
        <v>55</v>
      </c>
      <c r="P661" s="4">
        <v>44232</v>
      </c>
      <c r="Q661" s="2">
        <v>3536.95</v>
      </c>
      <c r="R661" s="2">
        <v>-20806.55</v>
      </c>
      <c r="S661" s="2" t="s">
        <v>52</v>
      </c>
      <c r="U661" s="4">
        <v>44235</v>
      </c>
      <c r="V661" s="2">
        <v>9986.67</v>
      </c>
      <c r="W661" s="2">
        <v>-772512.82</v>
      </c>
      <c r="X661" s="2" t="s">
        <v>54</v>
      </c>
      <c r="Z661" s="12">
        <v>44218</v>
      </c>
      <c r="AA661" s="10">
        <v>44268.77</v>
      </c>
      <c r="AB661" s="10">
        <v>53052.46</v>
      </c>
    </row>
    <row r="662" spans="1:28" ht="15.75" hidden="1" customHeight="1" x14ac:dyDescent="0.3">
      <c r="A662" s="4">
        <v>43654</v>
      </c>
      <c r="B662" s="2">
        <v>856.9</v>
      </c>
      <c r="C662" s="2">
        <v>1166.58</v>
      </c>
      <c r="D662" s="2" t="s">
        <v>55</v>
      </c>
      <c r="F662" s="4">
        <v>44225</v>
      </c>
      <c r="G662" s="2">
        <v>10286.379999999999</v>
      </c>
      <c r="H662" s="2">
        <v>128701.58</v>
      </c>
      <c r="I662" s="2" t="s">
        <v>53</v>
      </c>
      <c r="K662" s="4">
        <v>44235</v>
      </c>
      <c r="L662" s="2">
        <v>16473.59</v>
      </c>
      <c r="M662" s="2">
        <v>236999.01</v>
      </c>
      <c r="N662" s="2" t="s">
        <v>55</v>
      </c>
      <c r="P662" s="4">
        <v>44234</v>
      </c>
      <c r="Q662" s="2">
        <v>26.95</v>
      </c>
      <c r="R662" s="2">
        <v>-1024.77</v>
      </c>
      <c r="S662" s="2" t="s">
        <v>52</v>
      </c>
      <c r="U662" s="4">
        <v>44236</v>
      </c>
      <c r="V662" s="2">
        <v>9031.5300000000007</v>
      </c>
      <c r="W662" s="2">
        <v>-417304.43</v>
      </c>
      <c r="X662" s="2" t="s">
        <v>54</v>
      </c>
      <c r="Z662" s="12">
        <v>44220</v>
      </c>
      <c r="AA662" s="10">
        <v>561.32000000000005</v>
      </c>
      <c r="AB662" s="10">
        <v>-12668.83</v>
      </c>
    </row>
    <row r="663" spans="1:28" ht="15.75" hidden="1" customHeight="1" x14ac:dyDescent="0.3">
      <c r="A663" s="4">
        <v>43654</v>
      </c>
      <c r="B663" s="2">
        <v>2445.94</v>
      </c>
      <c r="C663" s="2">
        <v>4944.13</v>
      </c>
      <c r="D663" s="2" t="s">
        <v>53</v>
      </c>
      <c r="F663" s="4">
        <v>44227</v>
      </c>
      <c r="G663" s="2">
        <v>273.88</v>
      </c>
      <c r="H663" s="2">
        <v>4679.09</v>
      </c>
      <c r="I663" s="2" t="s">
        <v>53</v>
      </c>
      <c r="K663" s="4">
        <v>44236</v>
      </c>
      <c r="L663" s="2">
        <v>21606.67</v>
      </c>
      <c r="M663" s="2">
        <v>-550447.93999999994</v>
      </c>
      <c r="N663" s="2" t="s">
        <v>55</v>
      </c>
      <c r="P663" s="4">
        <v>44235</v>
      </c>
      <c r="Q663" s="2">
        <v>2081.9899999999998</v>
      </c>
      <c r="R663" s="2">
        <v>22599.91</v>
      </c>
      <c r="S663" s="2" t="s">
        <v>52</v>
      </c>
      <c r="U663" s="4">
        <v>44237</v>
      </c>
      <c r="V663" s="2">
        <v>9910.06</v>
      </c>
      <c r="W663" s="2">
        <v>-79857.710000000006</v>
      </c>
      <c r="X663" s="2" t="s">
        <v>54</v>
      </c>
      <c r="Z663" s="12">
        <v>44221</v>
      </c>
      <c r="AA663" s="10">
        <v>51618.18</v>
      </c>
      <c r="AB663" s="10">
        <v>766814.43</v>
      </c>
    </row>
    <row r="664" spans="1:28" ht="15.75" hidden="1" customHeight="1" x14ac:dyDescent="0.3">
      <c r="A664" s="4">
        <v>43655</v>
      </c>
      <c r="B664" s="2">
        <v>316.17</v>
      </c>
      <c r="C664" s="2">
        <v>-4097.32</v>
      </c>
      <c r="D664" s="2" t="s">
        <v>52</v>
      </c>
      <c r="F664" s="4">
        <v>44228</v>
      </c>
      <c r="G664" s="2">
        <v>12311.39</v>
      </c>
      <c r="H664" s="2">
        <v>105161.19</v>
      </c>
      <c r="I664" s="2" t="s">
        <v>53</v>
      </c>
      <c r="K664" s="4">
        <v>44237</v>
      </c>
      <c r="L664" s="2">
        <v>12767.12</v>
      </c>
      <c r="M664" s="2">
        <v>-1189384.1399999999</v>
      </c>
      <c r="N664" s="2" t="s">
        <v>55</v>
      </c>
      <c r="P664" s="4">
        <v>44236</v>
      </c>
      <c r="Q664" s="2">
        <v>2586.3000000000002</v>
      </c>
      <c r="R664" s="2">
        <v>76779.240000000005</v>
      </c>
      <c r="S664" s="2" t="s">
        <v>52</v>
      </c>
      <c r="U664" s="4">
        <v>44238</v>
      </c>
      <c r="V664" s="2">
        <v>9478.06</v>
      </c>
      <c r="W664" s="2">
        <v>-14202.23</v>
      </c>
      <c r="X664" s="2" t="s">
        <v>54</v>
      </c>
      <c r="Z664" s="12">
        <v>44222</v>
      </c>
      <c r="AA664" s="10">
        <v>52103.47</v>
      </c>
      <c r="AB664" s="10">
        <v>329424.44</v>
      </c>
    </row>
    <row r="665" spans="1:28" ht="15.75" hidden="1" customHeight="1" x14ac:dyDescent="0.3">
      <c r="A665" s="4">
        <v>43655</v>
      </c>
      <c r="B665" s="2">
        <v>3030.73</v>
      </c>
      <c r="C665" s="2">
        <v>-16087.78</v>
      </c>
      <c r="D665" s="2" t="s">
        <v>53</v>
      </c>
      <c r="F665" s="4">
        <v>44229</v>
      </c>
      <c r="G665" s="2">
        <v>16909.97</v>
      </c>
      <c r="H665" s="2">
        <v>34399.519999999997</v>
      </c>
      <c r="I665" s="2" t="s">
        <v>53</v>
      </c>
      <c r="K665" s="4">
        <v>44238</v>
      </c>
      <c r="L665" s="2">
        <v>12063.87</v>
      </c>
      <c r="M665" s="2">
        <v>235665.5</v>
      </c>
      <c r="N665" s="2" t="s">
        <v>55</v>
      </c>
      <c r="P665" s="4">
        <v>44237</v>
      </c>
      <c r="Q665" s="2">
        <v>1411.58</v>
      </c>
      <c r="R665" s="2">
        <v>-12237.25</v>
      </c>
      <c r="S665" s="2" t="s">
        <v>52</v>
      </c>
      <c r="U665" s="4">
        <v>44239</v>
      </c>
      <c r="V665" s="2">
        <v>10379.09</v>
      </c>
      <c r="W665" s="2">
        <v>-128764.76</v>
      </c>
      <c r="X665" s="2" t="s">
        <v>54</v>
      </c>
      <c r="Z665" s="12">
        <v>44223</v>
      </c>
      <c r="AA665" s="10">
        <v>64285.66</v>
      </c>
      <c r="AB665" s="10">
        <v>222932.42</v>
      </c>
    </row>
    <row r="666" spans="1:28" ht="15.75" hidden="1" customHeight="1" x14ac:dyDescent="0.3">
      <c r="A666" s="4">
        <v>43655</v>
      </c>
      <c r="B666" s="2">
        <v>1332.58</v>
      </c>
      <c r="C666" s="2">
        <v>-73394.880000000005</v>
      </c>
      <c r="D666" s="2" t="s">
        <v>55</v>
      </c>
      <c r="F666" s="4">
        <v>44230</v>
      </c>
      <c r="G666" s="2">
        <v>13260.94</v>
      </c>
      <c r="H666" s="2">
        <v>58748.41</v>
      </c>
      <c r="I666" s="2" t="s">
        <v>53</v>
      </c>
      <c r="K666" s="4">
        <v>44239</v>
      </c>
      <c r="L666" s="2">
        <v>10871.32</v>
      </c>
      <c r="M666" s="2">
        <v>-12728.87</v>
      </c>
      <c r="N666" s="2" t="s">
        <v>55</v>
      </c>
      <c r="P666" s="4">
        <v>44238</v>
      </c>
      <c r="Q666" s="2">
        <v>927</v>
      </c>
      <c r="R666" s="2">
        <v>14776.41</v>
      </c>
      <c r="S666" s="2" t="s">
        <v>52</v>
      </c>
      <c r="U666" s="4">
        <v>44241</v>
      </c>
      <c r="V666" s="2">
        <v>147.43</v>
      </c>
      <c r="W666" s="2">
        <v>58.04</v>
      </c>
      <c r="X666" s="2" t="s">
        <v>54</v>
      </c>
      <c r="Z666" s="12">
        <v>44224</v>
      </c>
      <c r="AA666" s="10">
        <v>58294</v>
      </c>
      <c r="AB666" s="10">
        <v>158206.54</v>
      </c>
    </row>
    <row r="667" spans="1:28" ht="15.75" customHeight="1" thickBot="1" x14ac:dyDescent="0.35">
      <c r="A667" s="4">
        <v>43655</v>
      </c>
      <c r="B667" s="2">
        <v>494.7</v>
      </c>
      <c r="C667" s="2">
        <v>-26227.32</v>
      </c>
      <c r="D667" s="2" t="s">
        <v>54</v>
      </c>
      <c r="F667" s="4">
        <v>44231</v>
      </c>
      <c r="G667" s="2">
        <v>13604.21</v>
      </c>
      <c r="H667" s="2">
        <v>-825983.86</v>
      </c>
      <c r="I667" s="2" t="s">
        <v>53</v>
      </c>
      <c r="K667" s="4">
        <v>44241</v>
      </c>
      <c r="L667" s="2">
        <v>263.25</v>
      </c>
      <c r="M667" s="2">
        <v>-98040.639999999999</v>
      </c>
      <c r="N667" s="2" t="s">
        <v>55</v>
      </c>
      <c r="P667" s="4">
        <v>44239</v>
      </c>
      <c r="Q667" s="2">
        <v>1274.2</v>
      </c>
      <c r="R667" s="2">
        <v>57806.19</v>
      </c>
      <c r="S667" s="2" t="s">
        <v>52</v>
      </c>
      <c r="U667" s="4">
        <v>44242</v>
      </c>
      <c r="V667" s="2">
        <v>6898.41</v>
      </c>
      <c r="W667" s="2">
        <v>128979.12</v>
      </c>
      <c r="X667" s="2" t="s">
        <v>54</v>
      </c>
      <c r="Z667" s="12">
        <v>44225</v>
      </c>
      <c r="AA667" s="10">
        <v>57729.79</v>
      </c>
      <c r="AB667" s="10">
        <v>50972.480000000003</v>
      </c>
    </row>
    <row r="668" spans="1:28" ht="15.75" hidden="1" customHeight="1" x14ac:dyDescent="0.3">
      <c r="A668" s="4">
        <v>43656</v>
      </c>
      <c r="B668" s="2">
        <v>1592.82</v>
      </c>
      <c r="C668" s="2">
        <v>38695.9</v>
      </c>
      <c r="D668" s="2" t="s">
        <v>55</v>
      </c>
      <c r="F668" s="4">
        <v>44232</v>
      </c>
      <c r="G668" s="2">
        <v>12793.64</v>
      </c>
      <c r="H668" s="2">
        <v>-211443.33</v>
      </c>
      <c r="I668" s="2" t="s">
        <v>53</v>
      </c>
      <c r="K668" s="4">
        <v>44242</v>
      </c>
      <c r="L668" s="2">
        <v>10002.64</v>
      </c>
      <c r="M668" s="2">
        <v>-700409.15</v>
      </c>
      <c r="N668" s="2" t="s">
        <v>55</v>
      </c>
      <c r="P668" s="4">
        <v>44241</v>
      </c>
      <c r="Q668" s="2">
        <v>40.31</v>
      </c>
      <c r="R668" s="2">
        <v>-3707.28</v>
      </c>
      <c r="S668" s="2" t="s">
        <v>52</v>
      </c>
      <c r="U668" s="4">
        <v>44243</v>
      </c>
      <c r="V668" s="2">
        <v>15845.83</v>
      </c>
      <c r="W668" s="2">
        <v>-613337.84</v>
      </c>
      <c r="X668" s="2" t="s">
        <v>54</v>
      </c>
      <c r="Z668" s="12">
        <v>44227</v>
      </c>
      <c r="AA668" s="10">
        <v>1590.01</v>
      </c>
      <c r="AB668" s="10">
        <v>58664.43</v>
      </c>
    </row>
    <row r="669" spans="1:28" ht="15.75" hidden="1" customHeight="1" x14ac:dyDescent="0.3">
      <c r="A669" s="4">
        <v>43656</v>
      </c>
      <c r="B669" s="2">
        <v>3649.72</v>
      </c>
      <c r="C669" s="2">
        <v>33173.910000000003</v>
      </c>
      <c r="D669" s="2" t="s">
        <v>53</v>
      </c>
      <c r="F669" s="4">
        <v>44234</v>
      </c>
      <c r="G669" s="2">
        <v>277.73</v>
      </c>
      <c r="H669" s="2">
        <v>-14173.82</v>
      </c>
      <c r="I669" s="2" t="s">
        <v>53</v>
      </c>
      <c r="K669" s="4">
        <v>44243</v>
      </c>
      <c r="L669" s="2">
        <v>16040.29</v>
      </c>
      <c r="M669" s="2">
        <v>-1199332.18</v>
      </c>
      <c r="N669" s="2" t="s">
        <v>55</v>
      </c>
      <c r="P669" s="4">
        <v>44242</v>
      </c>
      <c r="Q669" s="2">
        <v>851.74</v>
      </c>
      <c r="R669" s="2">
        <v>-15753.26</v>
      </c>
      <c r="S669" s="2" t="s">
        <v>52</v>
      </c>
      <c r="U669" s="4">
        <v>44244</v>
      </c>
      <c r="V669" s="2">
        <v>15070.2</v>
      </c>
      <c r="W669" s="2">
        <v>-586397</v>
      </c>
      <c r="X669" s="2" t="s">
        <v>54</v>
      </c>
      <c r="Z669" s="12">
        <v>44228</v>
      </c>
      <c r="AA669" s="10">
        <v>60288.51</v>
      </c>
      <c r="AB669" s="10">
        <v>1547338.29</v>
      </c>
    </row>
    <row r="670" spans="1:28" ht="15.75" customHeight="1" thickBot="1" x14ac:dyDescent="0.35">
      <c r="A670" s="4">
        <v>43656</v>
      </c>
      <c r="B670" s="2">
        <v>790.8</v>
      </c>
      <c r="C670" s="2">
        <v>-1996.57</v>
      </c>
      <c r="D670" s="2" t="s">
        <v>54</v>
      </c>
      <c r="F670" s="4">
        <v>44235</v>
      </c>
      <c r="G670" s="2">
        <v>11472.43</v>
      </c>
      <c r="H670" s="2">
        <v>-88250.4</v>
      </c>
      <c r="I670" s="2" t="s">
        <v>53</v>
      </c>
      <c r="K670" s="4">
        <v>44244</v>
      </c>
      <c r="L670" s="2">
        <v>9030.11</v>
      </c>
      <c r="M670" s="2">
        <v>115906.36</v>
      </c>
      <c r="N670" s="2" t="s">
        <v>55</v>
      </c>
      <c r="P670" s="4">
        <v>44243</v>
      </c>
      <c r="Q670" s="2">
        <v>1815.78</v>
      </c>
      <c r="R670" s="2">
        <v>-89060.14</v>
      </c>
      <c r="S670" s="2" t="s">
        <v>52</v>
      </c>
      <c r="U670" s="4">
        <v>44245</v>
      </c>
      <c r="V670" s="2">
        <v>13679.86</v>
      </c>
      <c r="W670" s="2">
        <v>115236.34</v>
      </c>
      <c r="X670" s="2" t="s">
        <v>54</v>
      </c>
      <c r="Z670" s="12">
        <v>44229</v>
      </c>
      <c r="AA670" s="10">
        <v>61237.05</v>
      </c>
      <c r="AB670" s="10">
        <v>-143656.13</v>
      </c>
    </row>
    <row r="671" spans="1:28" ht="15.75" hidden="1" customHeight="1" x14ac:dyDescent="0.3">
      <c r="A671" s="4">
        <v>43656</v>
      </c>
      <c r="B671" s="2">
        <v>395.93</v>
      </c>
      <c r="C671" s="2">
        <v>4169.6000000000004</v>
      </c>
      <c r="D671" s="2" t="s">
        <v>52</v>
      </c>
      <c r="F671" s="4">
        <v>44236</v>
      </c>
      <c r="G671" s="2">
        <v>12807.7</v>
      </c>
      <c r="H671" s="2">
        <v>-299442.27</v>
      </c>
      <c r="I671" s="2" t="s">
        <v>53</v>
      </c>
      <c r="K671" s="4">
        <v>44245</v>
      </c>
      <c r="L671" s="2">
        <v>13769.7</v>
      </c>
      <c r="M671" s="2">
        <v>-923177.3</v>
      </c>
      <c r="N671" s="2" t="s">
        <v>55</v>
      </c>
      <c r="P671" s="4">
        <v>44244</v>
      </c>
      <c r="Q671" s="2">
        <v>1309.96</v>
      </c>
      <c r="R671" s="2">
        <v>-29544.16</v>
      </c>
      <c r="S671" s="2" t="s">
        <v>52</v>
      </c>
      <c r="U671" s="4">
        <v>44246</v>
      </c>
      <c r="V671" s="2">
        <v>12917.44</v>
      </c>
      <c r="W671" s="2">
        <v>-341598.3</v>
      </c>
      <c r="X671" s="2" t="s">
        <v>54</v>
      </c>
      <c r="Z671" s="12">
        <v>44230</v>
      </c>
      <c r="AA671" s="10">
        <v>51453.04</v>
      </c>
      <c r="AB671" s="10">
        <v>256863.75</v>
      </c>
    </row>
    <row r="672" spans="1:28" ht="15.75" hidden="1" customHeight="1" x14ac:dyDescent="0.3">
      <c r="A672" s="4">
        <v>43657</v>
      </c>
      <c r="B672" s="2">
        <v>521.39</v>
      </c>
      <c r="C672" s="2">
        <v>-6898.47</v>
      </c>
      <c r="D672" s="2" t="s">
        <v>52</v>
      </c>
      <c r="F672" s="4">
        <v>44237</v>
      </c>
      <c r="G672" s="2">
        <v>11739.94</v>
      </c>
      <c r="H672" s="2">
        <v>-178361.72</v>
      </c>
      <c r="I672" s="2" t="s">
        <v>53</v>
      </c>
      <c r="K672" s="4">
        <v>44246</v>
      </c>
      <c r="L672" s="2">
        <v>10307.57</v>
      </c>
      <c r="M672" s="2">
        <v>-781712.06</v>
      </c>
      <c r="N672" s="2" t="s">
        <v>55</v>
      </c>
      <c r="P672" s="4">
        <v>44245</v>
      </c>
      <c r="Q672" s="2">
        <v>1358.22</v>
      </c>
      <c r="R672" s="2">
        <v>24574.76</v>
      </c>
      <c r="S672" s="2" t="s">
        <v>52</v>
      </c>
      <c r="U672" s="4">
        <v>44248</v>
      </c>
      <c r="V672" s="2">
        <v>299.76</v>
      </c>
      <c r="W672" s="2">
        <v>-4757.53</v>
      </c>
      <c r="X672" s="2" t="s">
        <v>54</v>
      </c>
      <c r="Z672" s="12">
        <v>44231</v>
      </c>
      <c r="AA672" s="10">
        <v>68565.009999999995</v>
      </c>
      <c r="AB672" s="10">
        <v>-5216275.99</v>
      </c>
    </row>
    <row r="673" spans="1:28" ht="15.75" hidden="1" customHeight="1" x14ac:dyDescent="0.3">
      <c r="A673" s="4">
        <v>43657</v>
      </c>
      <c r="B673" s="2">
        <v>1273.1300000000001</v>
      </c>
      <c r="C673" s="2">
        <v>13147.03</v>
      </c>
      <c r="D673" s="2" t="s">
        <v>55</v>
      </c>
      <c r="F673" s="4">
        <v>44238</v>
      </c>
      <c r="G673" s="2">
        <v>9902.9699999999993</v>
      </c>
      <c r="H673" s="2">
        <v>1955.39</v>
      </c>
      <c r="I673" s="2" t="s">
        <v>53</v>
      </c>
      <c r="K673" s="4">
        <v>44248</v>
      </c>
      <c r="L673" s="2">
        <v>345.85</v>
      </c>
      <c r="M673" s="2">
        <v>-70053.100000000006</v>
      </c>
      <c r="N673" s="2" t="s">
        <v>55</v>
      </c>
      <c r="P673" s="4">
        <v>44246</v>
      </c>
      <c r="Q673" s="2">
        <v>1191.67</v>
      </c>
      <c r="R673" s="2">
        <v>8925.2000000000007</v>
      </c>
      <c r="S673" s="2" t="s">
        <v>52</v>
      </c>
      <c r="U673" s="4">
        <v>44249</v>
      </c>
      <c r="V673" s="2">
        <v>11971.73</v>
      </c>
      <c r="W673" s="2">
        <v>-1105360.52</v>
      </c>
      <c r="X673" s="2" t="s">
        <v>54</v>
      </c>
      <c r="Z673" s="12">
        <v>44232</v>
      </c>
      <c r="AA673" s="10">
        <v>49778.73</v>
      </c>
      <c r="AB673" s="10">
        <v>-1092939.32</v>
      </c>
    </row>
    <row r="674" spans="1:28" ht="15.75" hidden="1" customHeight="1" x14ac:dyDescent="0.3">
      <c r="A674" s="4">
        <v>43657</v>
      </c>
      <c r="B674" s="2">
        <v>3811.44</v>
      </c>
      <c r="C674" s="2">
        <v>-9621.3799999999992</v>
      </c>
      <c r="D674" s="2" t="s">
        <v>53</v>
      </c>
      <c r="F674" s="4">
        <v>44239</v>
      </c>
      <c r="G674" s="2">
        <v>11873.92</v>
      </c>
      <c r="H674" s="2">
        <v>83519.990000000005</v>
      </c>
      <c r="I674" s="2" t="s">
        <v>53</v>
      </c>
      <c r="K674" s="4">
        <v>44249</v>
      </c>
      <c r="L674" s="2">
        <v>16888.900000000001</v>
      </c>
      <c r="M674" s="2">
        <v>-764880.17</v>
      </c>
      <c r="N674" s="2" t="s">
        <v>55</v>
      </c>
      <c r="P674" s="4">
        <v>44248</v>
      </c>
      <c r="Q674" s="2">
        <v>53.64</v>
      </c>
      <c r="R674" s="2">
        <v>233.86</v>
      </c>
      <c r="S674" s="2" t="s">
        <v>52</v>
      </c>
      <c r="U674" s="4">
        <v>44250</v>
      </c>
      <c r="V674" s="2">
        <v>10151.48</v>
      </c>
      <c r="W674" s="2">
        <v>36120.800000000003</v>
      </c>
      <c r="X674" s="2" t="s">
        <v>54</v>
      </c>
      <c r="Z674" s="12">
        <v>44234</v>
      </c>
      <c r="AA674" s="10">
        <v>1195.6300000000001</v>
      </c>
      <c r="AB674" s="10">
        <v>-151902.64000000001</v>
      </c>
    </row>
    <row r="675" spans="1:28" ht="15.75" customHeight="1" thickBot="1" x14ac:dyDescent="0.35">
      <c r="A675" s="4">
        <v>43657</v>
      </c>
      <c r="B675" s="2">
        <v>841.57</v>
      </c>
      <c r="C675" s="2">
        <v>26567.06</v>
      </c>
      <c r="D675" s="2" t="s">
        <v>54</v>
      </c>
      <c r="F675" s="4">
        <v>44241</v>
      </c>
      <c r="G675" s="2">
        <v>124.98</v>
      </c>
      <c r="H675" s="2">
        <v>-7951.73</v>
      </c>
      <c r="I675" s="2" t="s">
        <v>53</v>
      </c>
      <c r="K675" s="4">
        <v>44250</v>
      </c>
      <c r="L675" s="2">
        <v>11807.84</v>
      </c>
      <c r="M675" s="2">
        <v>-279645.81</v>
      </c>
      <c r="N675" s="2" t="s">
        <v>55</v>
      </c>
      <c r="P675" s="4">
        <v>44249</v>
      </c>
      <c r="Q675" s="2">
        <v>1544.85</v>
      </c>
      <c r="R675" s="2">
        <v>-59337.98</v>
      </c>
      <c r="S675" s="2" t="s">
        <v>52</v>
      </c>
      <c r="U675" s="4">
        <v>44251</v>
      </c>
      <c r="V675" s="2">
        <v>12538.79</v>
      </c>
      <c r="W675" s="2">
        <v>-177981.41</v>
      </c>
      <c r="X675" s="2" t="s">
        <v>54</v>
      </c>
      <c r="Z675" s="12">
        <v>44235</v>
      </c>
      <c r="AA675" s="10">
        <v>53734.89</v>
      </c>
      <c r="AB675" s="10">
        <v>-1075038.24</v>
      </c>
    </row>
    <row r="676" spans="1:28" ht="15.75" customHeight="1" thickBot="1" x14ac:dyDescent="0.35">
      <c r="A676" s="4">
        <v>43658</v>
      </c>
      <c r="B676" s="2">
        <v>640.61</v>
      </c>
      <c r="C676" s="2">
        <v>-13983.71</v>
      </c>
      <c r="D676" s="2" t="s">
        <v>54</v>
      </c>
      <c r="F676" s="4">
        <v>44242</v>
      </c>
      <c r="G676" s="2">
        <v>8399.4599999999991</v>
      </c>
      <c r="H676" s="2">
        <v>23852.89</v>
      </c>
      <c r="I676" s="2" t="s">
        <v>53</v>
      </c>
      <c r="K676" s="4">
        <v>44251</v>
      </c>
      <c r="L676" s="2">
        <v>11197.34</v>
      </c>
      <c r="M676" s="2">
        <v>-2319439.0499999998</v>
      </c>
      <c r="N676" s="2" t="s">
        <v>55</v>
      </c>
      <c r="P676" s="4">
        <v>44250</v>
      </c>
      <c r="Q676" s="2">
        <v>1199.27</v>
      </c>
      <c r="R676" s="2">
        <v>12724.08</v>
      </c>
      <c r="S676" s="2" t="s">
        <v>52</v>
      </c>
      <c r="U676" s="4">
        <v>44252</v>
      </c>
      <c r="V676" s="2">
        <v>14784.16</v>
      </c>
      <c r="W676" s="2">
        <v>241322.93</v>
      </c>
      <c r="X676" s="2" t="s">
        <v>54</v>
      </c>
      <c r="Z676" s="12">
        <v>44236</v>
      </c>
      <c r="AA676" s="10">
        <v>60637.19</v>
      </c>
      <c r="AB676" s="10">
        <v>-1088538.27</v>
      </c>
    </row>
    <row r="677" spans="1:28" ht="15.75" hidden="1" customHeight="1" x14ac:dyDescent="0.3">
      <c r="A677" s="4">
        <v>43658</v>
      </c>
      <c r="B677" s="2">
        <v>455.53</v>
      </c>
      <c r="C677" s="2">
        <v>-6000.81</v>
      </c>
      <c r="D677" s="2" t="s">
        <v>52</v>
      </c>
      <c r="F677" s="4">
        <v>44243</v>
      </c>
      <c r="G677" s="2">
        <v>16123.55</v>
      </c>
      <c r="H677" s="2">
        <v>-16078.36</v>
      </c>
      <c r="I677" s="2" t="s">
        <v>53</v>
      </c>
      <c r="K677" s="4">
        <v>44252</v>
      </c>
      <c r="L677" s="2">
        <v>14015.46</v>
      </c>
      <c r="M677" s="2">
        <v>-310708.65999999997</v>
      </c>
      <c r="N677" s="2" t="s">
        <v>55</v>
      </c>
      <c r="P677" s="4">
        <v>44251</v>
      </c>
      <c r="Q677" s="2">
        <v>1286.67</v>
      </c>
      <c r="R677" s="2">
        <v>-23495.26</v>
      </c>
      <c r="S677" s="2" t="s">
        <v>52</v>
      </c>
      <c r="U677" s="4">
        <v>44253</v>
      </c>
      <c r="V677" s="2">
        <v>15531.29</v>
      </c>
      <c r="W677" s="2">
        <v>-2962408.22</v>
      </c>
      <c r="X677" s="2" t="s">
        <v>54</v>
      </c>
      <c r="Z677" s="12">
        <v>44237</v>
      </c>
      <c r="AA677" s="10">
        <v>51583.69</v>
      </c>
      <c r="AB677" s="10">
        <v>-1740637.46</v>
      </c>
    </row>
    <row r="678" spans="1:28" ht="15.75" hidden="1" customHeight="1" x14ac:dyDescent="0.3">
      <c r="A678" s="4">
        <v>43658</v>
      </c>
      <c r="B678" s="2">
        <v>1092.95</v>
      </c>
      <c r="C678" s="2">
        <v>4967.66</v>
      </c>
      <c r="D678" s="2" t="s">
        <v>55</v>
      </c>
      <c r="F678" s="4">
        <v>44244</v>
      </c>
      <c r="G678" s="2">
        <v>11818.69</v>
      </c>
      <c r="H678" s="2">
        <v>-286618.58</v>
      </c>
      <c r="I678" s="2" t="s">
        <v>53</v>
      </c>
      <c r="K678" s="4">
        <v>44253</v>
      </c>
      <c r="L678" s="2">
        <v>12889.53</v>
      </c>
      <c r="M678" s="2">
        <v>-927714.46</v>
      </c>
      <c r="N678" s="2" t="s">
        <v>55</v>
      </c>
      <c r="P678" s="4">
        <v>44252</v>
      </c>
      <c r="Q678" s="2">
        <v>1284.3399999999999</v>
      </c>
      <c r="R678" s="2">
        <v>-18774.12</v>
      </c>
      <c r="S678" s="2" t="s">
        <v>52</v>
      </c>
      <c r="U678" s="4">
        <v>44255</v>
      </c>
      <c r="V678" s="2">
        <v>227.76</v>
      </c>
      <c r="W678" s="2">
        <v>24781.29</v>
      </c>
      <c r="X678" s="2" t="s">
        <v>54</v>
      </c>
      <c r="Z678" s="12">
        <v>44238</v>
      </c>
      <c r="AA678" s="10">
        <v>46906.36</v>
      </c>
      <c r="AB678" s="10">
        <v>146305.17000000001</v>
      </c>
    </row>
    <row r="679" spans="1:28" ht="15.75" hidden="1" customHeight="1" x14ac:dyDescent="0.3">
      <c r="A679" s="4">
        <v>43658</v>
      </c>
      <c r="B679" s="2">
        <v>3006.99</v>
      </c>
      <c r="C679" s="2">
        <v>-2453.12</v>
      </c>
      <c r="D679" s="2" t="s">
        <v>53</v>
      </c>
      <c r="F679" s="4">
        <v>44245</v>
      </c>
      <c r="G679" s="2">
        <v>10185.040000000001</v>
      </c>
      <c r="H679" s="2">
        <v>-66827.55</v>
      </c>
      <c r="I679" s="2" t="s">
        <v>53</v>
      </c>
      <c r="K679" s="4">
        <v>44255</v>
      </c>
      <c r="L679" s="2">
        <v>177.13</v>
      </c>
      <c r="M679" s="2">
        <v>-933.84</v>
      </c>
      <c r="N679" s="2" t="s">
        <v>55</v>
      </c>
      <c r="P679" s="4">
        <v>44253</v>
      </c>
      <c r="Q679" s="2">
        <v>1425.52</v>
      </c>
      <c r="R679" s="2">
        <v>-42985.02</v>
      </c>
      <c r="S679" s="2" t="s">
        <v>52</v>
      </c>
      <c r="U679" s="4">
        <v>44256</v>
      </c>
      <c r="V679" s="2">
        <v>12466.41</v>
      </c>
      <c r="W679" s="2">
        <v>-35863.42</v>
      </c>
      <c r="X679" s="2" t="s">
        <v>54</v>
      </c>
      <c r="Z679" s="12">
        <v>44239</v>
      </c>
      <c r="AA679" s="10">
        <v>48719.79</v>
      </c>
      <c r="AB679" s="10">
        <v>-97957.84</v>
      </c>
    </row>
    <row r="680" spans="1:28" ht="15.75" customHeight="1" thickBot="1" x14ac:dyDescent="0.35">
      <c r="A680" s="4">
        <v>43660</v>
      </c>
      <c r="B680" s="2">
        <v>65.3</v>
      </c>
      <c r="C680" s="2">
        <v>-4389.8100000000004</v>
      </c>
      <c r="D680" s="2" t="s">
        <v>54</v>
      </c>
      <c r="F680" s="4">
        <v>44246</v>
      </c>
      <c r="G680" s="2">
        <v>10363.379999999999</v>
      </c>
      <c r="H680" s="2">
        <v>-45667.37</v>
      </c>
      <c r="I680" s="2" t="s">
        <v>53</v>
      </c>
      <c r="K680" s="4">
        <v>44256</v>
      </c>
      <c r="L680" s="2">
        <v>7668.69</v>
      </c>
      <c r="M680" s="2">
        <v>-10135.1</v>
      </c>
      <c r="N680" s="2" t="s">
        <v>55</v>
      </c>
      <c r="P680" s="4">
        <v>44255</v>
      </c>
      <c r="Q680" s="2">
        <v>18.16</v>
      </c>
      <c r="R680" s="2">
        <v>-173.81</v>
      </c>
      <c r="S680" s="2" t="s">
        <v>52</v>
      </c>
      <c r="U680" s="4">
        <v>44257</v>
      </c>
      <c r="V680" s="2">
        <v>13288.56</v>
      </c>
      <c r="W680" s="2">
        <v>-1489753.45</v>
      </c>
      <c r="X680" s="2" t="s">
        <v>54</v>
      </c>
      <c r="Z680" s="12">
        <v>44241</v>
      </c>
      <c r="AA680" s="10">
        <v>1478.88</v>
      </c>
      <c r="AB680" s="10">
        <v>-421933.47</v>
      </c>
    </row>
    <row r="681" spans="1:28" ht="15.75" hidden="1" customHeight="1" x14ac:dyDescent="0.3">
      <c r="A681" s="4">
        <v>43660</v>
      </c>
      <c r="B681" s="2">
        <v>35.46</v>
      </c>
      <c r="C681" s="2">
        <v>-4950.01</v>
      </c>
      <c r="D681" s="2" t="s">
        <v>55</v>
      </c>
      <c r="F681" s="4">
        <v>44248</v>
      </c>
      <c r="G681" s="2">
        <v>235.66</v>
      </c>
      <c r="H681" s="2">
        <v>-3739.59</v>
      </c>
      <c r="I681" s="2" t="s">
        <v>53</v>
      </c>
      <c r="K681" s="4">
        <v>44257</v>
      </c>
      <c r="L681" s="2">
        <v>8950.5</v>
      </c>
      <c r="M681" s="2">
        <v>-293077.46999999997</v>
      </c>
      <c r="N681" s="2" t="s">
        <v>55</v>
      </c>
      <c r="P681" s="4">
        <v>44256</v>
      </c>
      <c r="Q681" s="2">
        <v>1271.9100000000001</v>
      </c>
      <c r="R681" s="2">
        <v>-47217.97</v>
      </c>
      <c r="S681" s="2" t="s">
        <v>52</v>
      </c>
      <c r="U681" s="4">
        <v>44258</v>
      </c>
      <c r="V681" s="2">
        <v>12401.06</v>
      </c>
      <c r="W681" s="2">
        <v>-80974.84</v>
      </c>
      <c r="X681" s="2" t="s">
        <v>54</v>
      </c>
      <c r="Z681" s="12">
        <v>44242</v>
      </c>
      <c r="AA681" s="10">
        <v>40550.6</v>
      </c>
      <c r="AB681" s="10">
        <v>-2440254.39</v>
      </c>
    </row>
    <row r="682" spans="1:28" ht="15.75" hidden="1" customHeight="1" x14ac:dyDescent="0.3">
      <c r="A682" s="4">
        <v>43660</v>
      </c>
      <c r="B682" s="2">
        <v>42.55</v>
      </c>
      <c r="C682" s="2">
        <v>457.83</v>
      </c>
      <c r="D682" s="2" t="s">
        <v>53</v>
      </c>
      <c r="F682" s="4">
        <v>44249</v>
      </c>
      <c r="G682" s="2">
        <v>10666.46</v>
      </c>
      <c r="H682" s="2">
        <v>-95843.07</v>
      </c>
      <c r="I682" s="2" t="s">
        <v>53</v>
      </c>
      <c r="K682" s="4">
        <v>44258</v>
      </c>
      <c r="L682" s="2">
        <v>8864.69</v>
      </c>
      <c r="M682" s="2">
        <v>-19681.87</v>
      </c>
      <c r="N682" s="2" t="s">
        <v>55</v>
      </c>
      <c r="P682" s="4">
        <v>44257</v>
      </c>
      <c r="Q682" s="2">
        <v>1353.25</v>
      </c>
      <c r="R682" s="2">
        <v>-4358.2</v>
      </c>
      <c r="S682" s="2" t="s">
        <v>52</v>
      </c>
      <c r="U682" s="4">
        <v>44259</v>
      </c>
      <c r="V682" s="2">
        <v>15425.03</v>
      </c>
      <c r="W682" s="2">
        <v>27052.97</v>
      </c>
      <c r="X682" s="2" t="s">
        <v>54</v>
      </c>
      <c r="Z682" s="12">
        <v>44243</v>
      </c>
      <c r="AA682" s="10">
        <v>72007.289999999994</v>
      </c>
      <c r="AB682" s="10">
        <v>-4650315.49</v>
      </c>
    </row>
    <row r="683" spans="1:28" ht="15.75" hidden="1" customHeight="1" x14ac:dyDescent="0.3">
      <c r="A683" s="4">
        <v>43660</v>
      </c>
      <c r="B683" s="2">
        <v>22.69</v>
      </c>
      <c r="C683" s="2">
        <v>-85.55</v>
      </c>
      <c r="D683" s="2" t="s">
        <v>52</v>
      </c>
      <c r="F683" s="4">
        <v>44250</v>
      </c>
      <c r="G683" s="2">
        <v>9092.5499999999993</v>
      </c>
      <c r="H683" s="2">
        <v>-71760.009999999995</v>
      </c>
      <c r="I683" s="2" t="s">
        <v>53</v>
      </c>
      <c r="K683" s="4">
        <v>44259</v>
      </c>
      <c r="L683" s="2">
        <v>9616.7099999999991</v>
      </c>
      <c r="M683" s="2">
        <v>-20763.97</v>
      </c>
      <c r="N683" s="2" t="s">
        <v>55</v>
      </c>
      <c r="P683" s="4">
        <v>44258</v>
      </c>
      <c r="Q683" s="2">
        <v>1092.4000000000001</v>
      </c>
      <c r="R683" s="2">
        <v>-31487.7</v>
      </c>
      <c r="S683" s="2" t="s">
        <v>52</v>
      </c>
      <c r="U683" s="4">
        <v>44260</v>
      </c>
      <c r="V683" s="2">
        <v>12879.57</v>
      </c>
      <c r="W683" s="2">
        <v>6386.44</v>
      </c>
      <c r="X683" s="2" t="s">
        <v>54</v>
      </c>
      <c r="Z683" s="12">
        <v>44244</v>
      </c>
      <c r="AA683" s="10">
        <v>52182.48</v>
      </c>
      <c r="AB683" s="10">
        <v>-1002023.84</v>
      </c>
    </row>
    <row r="684" spans="1:28" ht="15.75" hidden="1" customHeight="1" x14ac:dyDescent="0.3">
      <c r="A684" s="4">
        <v>43661</v>
      </c>
      <c r="B684" s="2">
        <v>350.06</v>
      </c>
      <c r="C684" s="2">
        <v>-812.95</v>
      </c>
      <c r="D684" s="2" t="s">
        <v>52</v>
      </c>
      <c r="F684" s="4">
        <v>44251</v>
      </c>
      <c r="G684" s="2">
        <v>11459.34</v>
      </c>
      <c r="H684" s="2">
        <v>-81725.759999999995</v>
      </c>
      <c r="I684" s="2" t="s">
        <v>53</v>
      </c>
      <c r="K684" s="4">
        <v>44260</v>
      </c>
      <c r="L684" s="2">
        <v>9771.15</v>
      </c>
      <c r="M684" s="2">
        <v>-555725.06999999995</v>
      </c>
      <c r="N684" s="2" t="s">
        <v>55</v>
      </c>
      <c r="P684" s="4">
        <v>44259</v>
      </c>
      <c r="Q684" s="2">
        <v>1960.47</v>
      </c>
      <c r="R684" s="2">
        <v>-218349.23</v>
      </c>
      <c r="S684" s="2" t="s">
        <v>52</v>
      </c>
      <c r="U684" s="4">
        <v>44262</v>
      </c>
      <c r="V684" s="2">
        <v>547.54</v>
      </c>
      <c r="W684" s="2">
        <v>-81029.5</v>
      </c>
      <c r="X684" s="2" t="s">
        <v>54</v>
      </c>
      <c r="Z684" s="12">
        <v>44245</v>
      </c>
      <c r="AA684" s="10">
        <v>52697.87</v>
      </c>
      <c r="AB684" s="10">
        <v>-1911066</v>
      </c>
    </row>
    <row r="685" spans="1:28" ht="15.75" hidden="1" customHeight="1" x14ac:dyDescent="0.3">
      <c r="A685" s="4">
        <v>43661</v>
      </c>
      <c r="B685" s="2">
        <v>1035.18</v>
      </c>
      <c r="C685" s="2">
        <v>5163.29</v>
      </c>
      <c r="D685" s="2" t="s">
        <v>55</v>
      </c>
      <c r="F685" s="4">
        <v>44252</v>
      </c>
      <c r="G685" s="2">
        <v>13605.41</v>
      </c>
      <c r="H685" s="2">
        <v>-126408.86</v>
      </c>
      <c r="I685" s="2" t="s">
        <v>53</v>
      </c>
      <c r="K685" s="4">
        <v>44262</v>
      </c>
      <c r="L685" s="2">
        <v>135.63999999999999</v>
      </c>
      <c r="M685" s="2">
        <v>-8677.9</v>
      </c>
      <c r="N685" s="2" t="s">
        <v>55</v>
      </c>
      <c r="P685" s="4">
        <v>44260</v>
      </c>
      <c r="Q685" s="2">
        <v>1975.24</v>
      </c>
      <c r="R685" s="2">
        <v>-266253.53999999998</v>
      </c>
      <c r="S685" s="2" t="s">
        <v>52</v>
      </c>
      <c r="U685" s="4">
        <v>44263</v>
      </c>
      <c r="V685" s="2">
        <v>15193.88</v>
      </c>
      <c r="W685" s="2">
        <v>-953913.66</v>
      </c>
      <c r="X685" s="2" t="s">
        <v>54</v>
      </c>
      <c r="Z685" s="12">
        <v>44246</v>
      </c>
      <c r="AA685" s="10">
        <v>50403.12</v>
      </c>
      <c r="AB685" s="10">
        <v>-2668117.79</v>
      </c>
    </row>
    <row r="686" spans="1:28" ht="15.75" hidden="1" customHeight="1" x14ac:dyDescent="0.3">
      <c r="A686" s="4">
        <v>43661</v>
      </c>
      <c r="B686" s="2">
        <v>2825.61</v>
      </c>
      <c r="C686" s="2">
        <v>1858.9</v>
      </c>
      <c r="D686" s="2" t="s">
        <v>53</v>
      </c>
      <c r="F686" s="4">
        <v>44253</v>
      </c>
      <c r="G686" s="2">
        <v>11867.64</v>
      </c>
      <c r="H686" s="2">
        <v>-96366.17</v>
      </c>
      <c r="I686" s="2" t="s">
        <v>53</v>
      </c>
      <c r="K686" s="4">
        <v>44263</v>
      </c>
      <c r="L686" s="2">
        <v>7514.4</v>
      </c>
      <c r="M686" s="2">
        <v>80752.83</v>
      </c>
      <c r="N686" s="2" t="s">
        <v>55</v>
      </c>
      <c r="P686" s="4">
        <v>44262</v>
      </c>
      <c r="Q686" s="2">
        <v>47.77</v>
      </c>
      <c r="R686" s="2">
        <v>-36135.99</v>
      </c>
      <c r="S686" s="2" t="s">
        <v>52</v>
      </c>
      <c r="U686" s="4">
        <v>44264</v>
      </c>
      <c r="V686" s="2">
        <v>13381.74</v>
      </c>
      <c r="W686" s="2">
        <v>-1158098.6399999999</v>
      </c>
      <c r="X686" s="2" t="s">
        <v>54</v>
      </c>
      <c r="Z686" s="12">
        <v>44248</v>
      </c>
      <c r="AA686" s="10">
        <v>1763.21</v>
      </c>
      <c r="AB686" s="10">
        <v>-224625.86</v>
      </c>
    </row>
    <row r="687" spans="1:28" ht="15.75" customHeight="1" thickBot="1" x14ac:dyDescent="0.35">
      <c r="A687" s="4">
        <v>43661</v>
      </c>
      <c r="B687" s="2">
        <v>599.4</v>
      </c>
      <c r="C687" s="2">
        <v>-2632.76</v>
      </c>
      <c r="D687" s="2" t="s">
        <v>54</v>
      </c>
      <c r="F687" s="4">
        <v>44255</v>
      </c>
      <c r="G687" s="2">
        <v>381.47</v>
      </c>
      <c r="H687" s="2">
        <v>19311.78</v>
      </c>
      <c r="I687" s="2" t="s">
        <v>53</v>
      </c>
      <c r="K687" s="4">
        <v>44264</v>
      </c>
      <c r="L687" s="2">
        <v>8291.5</v>
      </c>
      <c r="M687" s="2">
        <v>-38729.57</v>
      </c>
      <c r="N687" s="2" t="s">
        <v>55</v>
      </c>
      <c r="P687" s="4">
        <v>44263</v>
      </c>
      <c r="Q687" s="2">
        <v>1505.77</v>
      </c>
      <c r="R687" s="2">
        <v>-198694.24</v>
      </c>
      <c r="S687" s="2" t="s">
        <v>52</v>
      </c>
      <c r="U687" s="4">
        <v>44265</v>
      </c>
      <c r="V687" s="2">
        <v>12335.36</v>
      </c>
      <c r="W687" s="2">
        <v>-177074.89</v>
      </c>
      <c r="X687" s="2" t="s">
        <v>54</v>
      </c>
      <c r="Z687" s="12">
        <v>44249</v>
      </c>
      <c r="AA687" s="10">
        <v>55317.440000000002</v>
      </c>
      <c r="AB687" s="10">
        <v>-3041359.7</v>
      </c>
    </row>
    <row r="688" spans="1:28" ht="15.75" hidden="1" customHeight="1" x14ac:dyDescent="0.3">
      <c r="A688" s="4">
        <v>43662</v>
      </c>
      <c r="B688" s="2">
        <v>3517.57</v>
      </c>
      <c r="C688" s="2">
        <v>-68365.77</v>
      </c>
      <c r="D688" s="2" t="s">
        <v>53</v>
      </c>
      <c r="F688" s="4">
        <v>44256</v>
      </c>
      <c r="G688" s="2">
        <v>10360.81</v>
      </c>
      <c r="H688" s="2">
        <v>-56811.95</v>
      </c>
      <c r="I688" s="2" t="s">
        <v>53</v>
      </c>
      <c r="K688" s="4">
        <v>44265</v>
      </c>
      <c r="L688" s="2">
        <v>9447.85</v>
      </c>
      <c r="M688" s="2">
        <v>119682.68</v>
      </c>
      <c r="N688" s="2" t="s">
        <v>55</v>
      </c>
      <c r="P688" s="4">
        <v>44264</v>
      </c>
      <c r="Q688" s="2">
        <v>2126.64</v>
      </c>
      <c r="R688" s="2">
        <v>-105058.82</v>
      </c>
      <c r="S688" s="2" t="s">
        <v>52</v>
      </c>
      <c r="U688" s="4">
        <v>44266</v>
      </c>
      <c r="V688" s="2">
        <v>15107.21</v>
      </c>
      <c r="W688" s="2">
        <v>-379223.34</v>
      </c>
      <c r="X688" s="2" t="s">
        <v>54</v>
      </c>
      <c r="Z688" s="12">
        <v>44250</v>
      </c>
      <c r="AA688" s="10">
        <v>46144.82</v>
      </c>
      <c r="AB688" s="10">
        <v>-1346339.32</v>
      </c>
    </row>
    <row r="689" spans="1:28" ht="15.75" hidden="1" customHeight="1" x14ac:dyDescent="0.3">
      <c r="A689" s="4">
        <v>43662</v>
      </c>
      <c r="B689" s="2">
        <v>1832.76</v>
      </c>
      <c r="C689" s="2">
        <v>-142857.88</v>
      </c>
      <c r="D689" s="2" t="s">
        <v>55</v>
      </c>
      <c r="F689" s="4">
        <v>44257</v>
      </c>
      <c r="G689" s="2">
        <v>10927.38</v>
      </c>
      <c r="H689" s="2">
        <v>-268580.69</v>
      </c>
      <c r="I689" s="2" t="s">
        <v>53</v>
      </c>
      <c r="K689" s="4">
        <v>44266</v>
      </c>
      <c r="L689" s="2">
        <v>7914.02</v>
      </c>
      <c r="M689" s="2">
        <v>-69617.509999999995</v>
      </c>
      <c r="N689" s="2" t="s">
        <v>55</v>
      </c>
      <c r="P689" s="4">
        <v>44265</v>
      </c>
      <c r="Q689" s="2">
        <v>1978.36</v>
      </c>
      <c r="R689" s="2">
        <v>-5002.83</v>
      </c>
      <c r="S689" s="2" t="s">
        <v>52</v>
      </c>
      <c r="U689" s="4">
        <v>44267</v>
      </c>
      <c r="V689" s="2">
        <v>15671.3</v>
      </c>
      <c r="W689" s="2">
        <v>-1217146.82</v>
      </c>
      <c r="X689" s="2" t="s">
        <v>54</v>
      </c>
      <c r="Z689" s="12">
        <v>44251</v>
      </c>
      <c r="AA689" s="10">
        <v>52200.02</v>
      </c>
      <c r="AB689" s="10">
        <v>-5308358.9400000004</v>
      </c>
    </row>
    <row r="690" spans="1:28" ht="15.75" hidden="1" customHeight="1" x14ac:dyDescent="0.3">
      <c r="A690" s="4">
        <v>43662</v>
      </c>
      <c r="B690" s="2">
        <v>442.6</v>
      </c>
      <c r="C690" s="2">
        <v>-5058.8</v>
      </c>
      <c r="D690" s="2" t="s">
        <v>52</v>
      </c>
      <c r="F690" s="4">
        <v>44258</v>
      </c>
      <c r="G690" s="2">
        <v>10241.459999999999</v>
      </c>
      <c r="H690" s="2">
        <v>-8242.99</v>
      </c>
      <c r="I690" s="2" t="s">
        <v>53</v>
      </c>
      <c r="K690" s="4">
        <v>44267</v>
      </c>
      <c r="L690" s="2">
        <v>7947.03</v>
      </c>
      <c r="M690" s="2">
        <v>-269269.21999999997</v>
      </c>
      <c r="N690" s="2" t="s">
        <v>55</v>
      </c>
      <c r="P690" s="4">
        <v>44266</v>
      </c>
      <c r="Q690" s="2">
        <v>1977.64</v>
      </c>
      <c r="R690" s="2">
        <v>16748.330000000002</v>
      </c>
      <c r="S690" s="2" t="s">
        <v>52</v>
      </c>
      <c r="U690" s="4">
        <v>44269</v>
      </c>
      <c r="V690" s="2">
        <v>253.19</v>
      </c>
      <c r="W690" s="2">
        <v>-19106.84</v>
      </c>
      <c r="X690" s="2" t="s">
        <v>54</v>
      </c>
      <c r="Z690" s="12">
        <v>44252</v>
      </c>
      <c r="AA690" s="10">
        <v>59928.1</v>
      </c>
      <c r="AB690" s="10">
        <v>-1079486.6000000001</v>
      </c>
    </row>
    <row r="691" spans="1:28" ht="15.75" customHeight="1" thickBot="1" x14ac:dyDescent="0.35">
      <c r="A691" s="4">
        <v>43662</v>
      </c>
      <c r="B691" s="2">
        <v>792.17</v>
      </c>
      <c r="C691" s="2">
        <v>4238.22</v>
      </c>
      <c r="D691" s="2" t="s">
        <v>54</v>
      </c>
      <c r="F691" s="4">
        <v>44259</v>
      </c>
      <c r="G691" s="2">
        <v>11867.84</v>
      </c>
      <c r="H691" s="2">
        <v>-78343.61</v>
      </c>
      <c r="I691" s="2" t="s">
        <v>53</v>
      </c>
      <c r="K691" s="4">
        <v>44269</v>
      </c>
      <c r="L691" s="2">
        <v>126.9</v>
      </c>
      <c r="M691" s="2">
        <v>-136417.42000000001</v>
      </c>
      <c r="N691" s="2" t="s">
        <v>55</v>
      </c>
      <c r="P691" s="4">
        <v>44267</v>
      </c>
      <c r="Q691" s="2">
        <v>1816.79</v>
      </c>
      <c r="R691" s="2">
        <v>-18499.830000000002</v>
      </c>
      <c r="S691" s="2" t="s">
        <v>52</v>
      </c>
      <c r="U691" s="4">
        <v>44270</v>
      </c>
      <c r="V691" s="2">
        <v>11655.19</v>
      </c>
      <c r="W691" s="2">
        <v>48556.32</v>
      </c>
      <c r="X691" s="2" t="s">
        <v>54</v>
      </c>
      <c r="Z691" s="12">
        <v>44253</v>
      </c>
      <c r="AA691" s="10">
        <v>54483.62</v>
      </c>
      <c r="AB691" s="10">
        <v>-4442934.8099999996</v>
      </c>
    </row>
    <row r="692" spans="1:28" ht="15.75" hidden="1" customHeight="1" x14ac:dyDescent="0.3">
      <c r="A692" s="4">
        <v>43663</v>
      </c>
      <c r="B692" s="2">
        <v>1280.27</v>
      </c>
      <c r="C692" s="2">
        <v>-19614.560000000001</v>
      </c>
      <c r="D692" s="2" t="s">
        <v>55</v>
      </c>
      <c r="F692" s="4">
        <v>44260</v>
      </c>
      <c r="G692" s="2">
        <v>12471.01</v>
      </c>
      <c r="H692" s="2">
        <v>-747672.42</v>
      </c>
      <c r="I692" s="2" t="s">
        <v>53</v>
      </c>
      <c r="K692" s="4">
        <v>44270</v>
      </c>
      <c r="L692" s="2">
        <v>8106.13</v>
      </c>
      <c r="M692" s="2">
        <v>9182.4699999999993</v>
      </c>
      <c r="N692" s="2" t="s">
        <v>55</v>
      </c>
      <c r="P692" s="4">
        <v>44269</v>
      </c>
      <c r="Q692" s="2">
        <v>40.590000000000003</v>
      </c>
      <c r="R692" s="2">
        <v>-2706.77</v>
      </c>
      <c r="S692" s="2" t="s">
        <v>52</v>
      </c>
      <c r="U692" s="4">
        <v>44271</v>
      </c>
      <c r="V692" s="2">
        <v>13594.82</v>
      </c>
      <c r="W692" s="2">
        <v>89684.42</v>
      </c>
      <c r="X692" s="2" t="s">
        <v>54</v>
      </c>
      <c r="Z692" s="12">
        <v>44255</v>
      </c>
      <c r="AA692" s="10">
        <v>1262.3599999999999</v>
      </c>
      <c r="AB692" s="10">
        <v>44564.18</v>
      </c>
    </row>
    <row r="693" spans="1:28" ht="15.75" hidden="1" customHeight="1" x14ac:dyDescent="0.3">
      <c r="A693" s="4">
        <v>43663</v>
      </c>
      <c r="B693" s="2">
        <v>2983.88</v>
      </c>
      <c r="C693" s="2">
        <v>-1020.9</v>
      </c>
      <c r="D693" s="2" t="s">
        <v>53</v>
      </c>
      <c r="F693" s="4">
        <v>44262</v>
      </c>
      <c r="G693" s="2">
        <v>281.69</v>
      </c>
      <c r="H693" s="2">
        <v>-13868.45</v>
      </c>
      <c r="I693" s="2" t="s">
        <v>53</v>
      </c>
      <c r="K693" s="4">
        <v>44271</v>
      </c>
      <c r="L693" s="2">
        <v>13723.1</v>
      </c>
      <c r="M693" s="2">
        <v>261759.77</v>
      </c>
      <c r="N693" s="2" t="s">
        <v>55</v>
      </c>
      <c r="P693" s="4">
        <v>44270</v>
      </c>
      <c r="Q693" s="2">
        <v>1522.08</v>
      </c>
      <c r="R693" s="2">
        <v>-41898.83</v>
      </c>
      <c r="S693" s="2" t="s">
        <v>52</v>
      </c>
      <c r="U693" s="4">
        <v>44272</v>
      </c>
      <c r="V693" s="2">
        <v>16492.52</v>
      </c>
      <c r="W693" s="2">
        <v>75263.45</v>
      </c>
      <c r="X693" s="2" t="s">
        <v>54</v>
      </c>
      <c r="Z693" s="12">
        <v>44256</v>
      </c>
      <c r="AA693" s="10">
        <v>44658.42</v>
      </c>
      <c r="AB693" s="10">
        <v>-281663.37</v>
      </c>
    </row>
    <row r="694" spans="1:28" ht="15.75" hidden="1" customHeight="1" x14ac:dyDescent="0.3">
      <c r="A694" s="4">
        <v>43663</v>
      </c>
      <c r="B694" s="2">
        <v>284.51</v>
      </c>
      <c r="C694" s="2">
        <v>211.75</v>
      </c>
      <c r="D694" s="2" t="s">
        <v>52</v>
      </c>
      <c r="F694" s="4">
        <v>44263</v>
      </c>
      <c r="G694" s="2">
        <v>11969.87</v>
      </c>
      <c r="H694" s="2">
        <v>-488450.36</v>
      </c>
      <c r="I694" s="2" t="s">
        <v>53</v>
      </c>
      <c r="K694" s="4">
        <v>44272</v>
      </c>
      <c r="L694" s="2">
        <v>15716.34</v>
      </c>
      <c r="M694" s="2">
        <v>146017.38</v>
      </c>
      <c r="N694" s="2" t="s">
        <v>55</v>
      </c>
      <c r="P694" s="4">
        <v>44271</v>
      </c>
      <c r="Q694" s="2">
        <v>1478.59</v>
      </c>
      <c r="R694" s="2">
        <v>-5290.95</v>
      </c>
      <c r="S694" s="2" t="s">
        <v>52</v>
      </c>
      <c r="U694" s="4">
        <v>44273</v>
      </c>
      <c r="V694" s="2">
        <v>18148.5</v>
      </c>
      <c r="W694" s="2">
        <v>-525887.35</v>
      </c>
      <c r="X694" s="2" t="s">
        <v>54</v>
      </c>
      <c r="Z694" s="12">
        <v>44257</v>
      </c>
      <c r="AA694" s="10">
        <v>46963.89</v>
      </c>
      <c r="AB694" s="10">
        <v>-2355077.34</v>
      </c>
    </row>
    <row r="695" spans="1:28" ht="15.75" customHeight="1" thickBot="1" x14ac:dyDescent="0.35">
      <c r="A695" s="4">
        <v>43663</v>
      </c>
      <c r="B695" s="2">
        <v>933.57</v>
      </c>
      <c r="C695" s="2">
        <v>-53429.85</v>
      </c>
      <c r="D695" s="2" t="s">
        <v>54</v>
      </c>
      <c r="F695" s="4">
        <v>44264</v>
      </c>
      <c r="G695" s="2">
        <v>10793.56</v>
      </c>
      <c r="H695" s="2">
        <v>-79694.460000000006</v>
      </c>
      <c r="I695" s="2" t="s">
        <v>53</v>
      </c>
      <c r="K695" s="4">
        <v>44273</v>
      </c>
      <c r="L695" s="2">
        <v>16266.4</v>
      </c>
      <c r="M695" s="2">
        <v>588991.85</v>
      </c>
      <c r="N695" s="2" t="s">
        <v>55</v>
      </c>
      <c r="P695" s="4">
        <v>44272</v>
      </c>
      <c r="Q695" s="2">
        <v>1862.86</v>
      </c>
      <c r="R695" s="2">
        <v>-18585.86</v>
      </c>
      <c r="S695" s="2" t="s">
        <v>52</v>
      </c>
      <c r="U695" s="4">
        <v>44274</v>
      </c>
      <c r="V695" s="2">
        <v>13688.09</v>
      </c>
      <c r="W695" s="2">
        <v>198653.26</v>
      </c>
      <c r="X695" s="2" t="s">
        <v>54</v>
      </c>
      <c r="Z695" s="12">
        <v>44258</v>
      </c>
      <c r="AA695" s="10">
        <v>44090.54</v>
      </c>
      <c r="AB695" s="10">
        <v>-239819.29</v>
      </c>
    </row>
    <row r="696" spans="1:28" ht="15.75" hidden="1" customHeight="1" x14ac:dyDescent="0.3">
      <c r="A696" s="4">
        <v>43664</v>
      </c>
      <c r="B696" s="2">
        <v>4329.84</v>
      </c>
      <c r="C696" s="2">
        <v>22215.75</v>
      </c>
      <c r="D696" s="2" t="s">
        <v>53</v>
      </c>
      <c r="F696" s="4">
        <v>44265</v>
      </c>
      <c r="G696" s="2">
        <v>11048.44</v>
      </c>
      <c r="H696" s="2">
        <v>15326.67</v>
      </c>
      <c r="I696" s="2" t="s">
        <v>53</v>
      </c>
      <c r="K696" s="4">
        <v>44274</v>
      </c>
      <c r="L696" s="2">
        <v>13405.15</v>
      </c>
      <c r="M696" s="2">
        <v>141685.93</v>
      </c>
      <c r="N696" s="2" t="s">
        <v>55</v>
      </c>
      <c r="P696" s="4">
        <v>44273</v>
      </c>
      <c r="Q696" s="2">
        <v>1459.67</v>
      </c>
      <c r="R696" s="2">
        <v>18716.150000000001</v>
      </c>
      <c r="S696" s="2" t="s">
        <v>52</v>
      </c>
      <c r="U696" s="4">
        <v>44276</v>
      </c>
      <c r="V696" s="2">
        <v>592.53</v>
      </c>
      <c r="W696" s="2">
        <v>5545.66</v>
      </c>
      <c r="X696" s="2" t="s">
        <v>54</v>
      </c>
      <c r="Z696" s="12">
        <v>44259</v>
      </c>
      <c r="AA696" s="10">
        <v>55323.13</v>
      </c>
      <c r="AB696" s="10">
        <v>-986327.3</v>
      </c>
    </row>
    <row r="697" spans="1:28" ht="15.75" hidden="1" customHeight="1" x14ac:dyDescent="0.3">
      <c r="A697" s="4">
        <v>43664</v>
      </c>
      <c r="B697" s="2">
        <v>724.15</v>
      </c>
      <c r="C697" s="2">
        <v>22709.78</v>
      </c>
      <c r="D697" s="2" t="s">
        <v>52</v>
      </c>
      <c r="F697" s="4">
        <v>44266</v>
      </c>
      <c r="G697" s="2">
        <v>13430.14</v>
      </c>
      <c r="H697" s="2">
        <v>52494.15</v>
      </c>
      <c r="I697" s="2" t="s">
        <v>53</v>
      </c>
      <c r="K697" s="4">
        <v>44276</v>
      </c>
      <c r="L697" s="2">
        <v>325.07</v>
      </c>
      <c r="M697" s="2">
        <v>-11553.73</v>
      </c>
      <c r="N697" s="2" t="s">
        <v>55</v>
      </c>
      <c r="P697" s="4">
        <v>44274</v>
      </c>
      <c r="Q697" s="2">
        <v>1188.8800000000001</v>
      </c>
      <c r="R697" s="2">
        <v>9996.82</v>
      </c>
      <c r="S697" s="2" t="s">
        <v>52</v>
      </c>
      <c r="U697" s="4">
        <v>44277</v>
      </c>
      <c r="V697" s="2">
        <v>17696.52</v>
      </c>
      <c r="W697" s="2">
        <v>814543.52</v>
      </c>
      <c r="X697" s="2" t="s">
        <v>54</v>
      </c>
      <c r="Z697" s="12">
        <v>44260</v>
      </c>
      <c r="AA697" s="10">
        <v>49618.01</v>
      </c>
      <c r="AB697" s="10">
        <v>-1930536.97</v>
      </c>
    </row>
    <row r="698" spans="1:28" ht="15.75" hidden="1" customHeight="1" x14ac:dyDescent="0.3">
      <c r="A698" s="4">
        <v>43664</v>
      </c>
      <c r="B698" s="2">
        <v>1417.16</v>
      </c>
      <c r="C698" s="2">
        <v>40856</v>
      </c>
      <c r="D698" s="2" t="s">
        <v>55</v>
      </c>
      <c r="F698" s="4">
        <v>44267</v>
      </c>
      <c r="G698" s="2">
        <v>10472.44</v>
      </c>
      <c r="H698" s="2">
        <v>-85847.07</v>
      </c>
      <c r="I698" s="2" t="s">
        <v>53</v>
      </c>
      <c r="K698" s="4">
        <v>44277</v>
      </c>
      <c r="L698" s="2">
        <v>10025.870000000001</v>
      </c>
      <c r="M698" s="2">
        <v>329253.76000000001</v>
      </c>
      <c r="N698" s="2" t="s">
        <v>55</v>
      </c>
      <c r="P698" s="4">
        <v>44276</v>
      </c>
      <c r="Q698" s="2">
        <v>162.24</v>
      </c>
      <c r="R698" s="2">
        <v>-49.57</v>
      </c>
      <c r="S698" s="2" t="s">
        <v>52</v>
      </c>
      <c r="U698" s="4">
        <v>44278</v>
      </c>
      <c r="V698" s="2">
        <v>17204.88</v>
      </c>
      <c r="W698" s="2">
        <v>217670.23</v>
      </c>
      <c r="X698" s="2" t="s">
        <v>54</v>
      </c>
      <c r="Z698" s="12">
        <v>44262</v>
      </c>
      <c r="AA698" s="10">
        <v>1497.21</v>
      </c>
      <c r="AB698" s="10">
        <v>-226430.66</v>
      </c>
    </row>
    <row r="699" spans="1:28" ht="15.75" customHeight="1" thickBot="1" x14ac:dyDescent="0.35">
      <c r="A699" s="4">
        <v>43664</v>
      </c>
      <c r="B699" s="2">
        <v>1293.1500000000001</v>
      </c>
      <c r="C699" s="2">
        <v>-110232.88</v>
      </c>
      <c r="D699" s="2" t="s">
        <v>54</v>
      </c>
      <c r="F699" s="4">
        <v>44269</v>
      </c>
      <c r="G699" s="2">
        <v>350.9</v>
      </c>
      <c r="H699" s="2">
        <v>135.4</v>
      </c>
      <c r="I699" s="2" t="s">
        <v>53</v>
      </c>
      <c r="K699" s="4">
        <v>44278</v>
      </c>
      <c r="L699" s="2">
        <v>11645.9</v>
      </c>
      <c r="M699" s="2">
        <v>-515635.15</v>
      </c>
      <c r="N699" s="2" t="s">
        <v>55</v>
      </c>
      <c r="P699" s="4">
        <v>44277</v>
      </c>
      <c r="Q699" s="2">
        <v>1404.13</v>
      </c>
      <c r="R699" s="2">
        <v>15398.36</v>
      </c>
      <c r="S699" s="2" t="s">
        <v>52</v>
      </c>
      <c r="U699" s="4">
        <v>44279</v>
      </c>
      <c r="V699" s="2">
        <v>13566.02</v>
      </c>
      <c r="W699" s="2">
        <v>476237.78</v>
      </c>
      <c r="X699" s="2" t="s">
        <v>54</v>
      </c>
      <c r="Z699" s="12">
        <v>44263</v>
      </c>
      <c r="AA699" s="10">
        <v>48954.81</v>
      </c>
      <c r="AB699" s="10">
        <v>-1799983.69</v>
      </c>
    </row>
    <row r="700" spans="1:28" ht="15.75" hidden="1" customHeight="1" x14ac:dyDescent="0.3">
      <c r="A700" s="4">
        <v>43665</v>
      </c>
      <c r="B700" s="2">
        <v>424.73</v>
      </c>
      <c r="C700" s="2">
        <v>14354.96</v>
      </c>
      <c r="D700" s="2" t="s">
        <v>52</v>
      </c>
      <c r="F700" s="4">
        <v>44270</v>
      </c>
      <c r="G700" s="2">
        <v>11566.17</v>
      </c>
      <c r="H700" s="2">
        <v>649.34</v>
      </c>
      <c r="I700" s="2" t="s">
        <v>53</v>
      </c>
      <c r="K700" s="4">
        <v>44279</v>
      </c>
      <c r="L700" s="2">
        <v>9242.01</v>
      </c>
      <c r="M700" s="2">
        <v>-565877.02</v>
      </c>
      <c r="N700" s="2" t="s">
        <v>55</v>
      </c>
      <c r="P700" s="4">
        <v>44278</v>
      </c>
      <c r="Q700" s="2">
        <v>1139.44</v>
      </c>
      <c r="R700" s="2">
        <v>1492.01</v>
      </c>
      <c r="S700" s="2" t="s">
        <v>52</v>
      </c>
      <c r="U700" s="4">
        <v>44280</v>
      </c>
      <c r="V700" s="2">
        <v>21605.65</v>
      </c>
      <c r="W700" s="2">
        <v>958446.81</v>
      </c>
      <c r="X700" s="2" t="s">
        <v>54</v>
      </c>
      <c r="Z700" s="12">
        <v>44264</v>
      </c>
      <c r="AA700" s="10">
        <v>48491.83</v>
      </c>
      <c r="AB700" s="10">
        <v>-1761552.95</v>
      </c>
    </row>
    <row r="701" spans="1:28" ht="15.75" customHeight="1" thickBot="1" x14ac:dyDescent="0.35">
      <c r="A701" s="4">
        <v>43665</v>
      </c>
      <c r="B701" s="2">
        <v>835.52</v>
      </c>
      <c r="C701" s="2">
        <v>-13358.4</v>
      </c>
      <c r="D701" s="2" t="s">
        <v>54</v>
      </c>
      <c r="F701" s="4">
        <v>44271</v>
      </c>
      <c r="G701" s="2">
        <v>11210.61</v>
      </c>
      <c r="H701" s="2">
        <v>-25016.71</v>
      </c>
      <c r="I701" s="2" t="s">
        <v>53</v>
      </c>
      <c r="K701" s="4">
        <v>44280</v>
      </c>
      <c r="L701" s="2">
        <v>9386.58</v>
      </c>
      <c r="M701" s="2">
        <v>-25895.65</v>
      </c>
      <c r="N701" s="2" t="s">
        <v>55</v>
      </c>
      <c r="P701" s="4">
        <v>44279</v>
      </c>
      <c r="Q701" s="2">
        <v>1169.3499999999999</v>
      </c>
      <c r="R701" s="2">
        <v>-11395.24</v>
      </c>
      <c r="S701" s="2" t="s">
        <v>52</v>
      </c>
      <c r="U701" s="4">
        <v>44281</v>
      </c>
      <c r="V701" s="2">
        <v>15916.63</v>
      </c>
      <c r="W701" s="2">
        <v>819737.68</v>
      </c>
      <c r="X701" s="2" t="s">
        <v>54</v>
      </c>
      <c r="Z701" s="12">
        <v>44265</v>
      </c>
      <c r="AA701" s="10">
        <v>48017.03</v>
      </c>
      <c r="AB701" s="10">
        <v>-59106.54</v>
      </c>
    </row>
    <row r="702" spans="1:28" ht="15.75" hidden="1" customHeight="1" x14ac:dyDescent="0.3">
      <c r="A702" s="4">
        <v>43665</v>
      </c>
      <c r="B702" s="2">
        <v>3846.84</v>
      </c>
      <c r="C702" s="2">
        <v>-17735.3</v>
      </c>
      <c r="D702" s="2" t="s">
        <v>53</v>
      </c>
      <c r="F702" s="4">
        <v>44272</v>
      </c>
      <c r="G702" s="2">
        <v>11804.35</v>
      </c>
      <c r="H702" s="2">
        <v>121787.88</v>
      </c>
      <c r="I702" s="2" t="s">
        <v>53</v>
      </c>
      <c r="K702" s="4">
        <v>44281</v>
      </c>
      <c r="L702" s="2">
        <v>7668.02</v>
      </c>
      <c r="M702" s="2">
        <v>-49958.559999999998</v>
      </c>
      <c r="N702" s="2" t="s">
        <v>55</v>
      </c>
      <c r="P702" s="4">
        <v>44280</v>
      </c>
      <c r="Q702" s="2">
        <v>1607.85</v>
      </c>
      <c r="R702" s="2">
        <v>-37720.269999999997</v>
      </c>
      <c r="S702" s="2" t="s">
        <v>52</v>
      </c>
      <c r="U702" s="4">
        <v>44283</v>
      </c>
      <c r="V702" s="2">
        <v>280.58</v>
      </c>
      <c r="W702" s="2">
        <v>-5989.31</v>
      </c>
      <c r="X702" s="2" t="s">
        <v>54</v>
      </c>
      <c r="Z702" s="12">
        <v>44266</v>
      </c>
      <c r="AA702" s="10">
        <v>52727.83</v>
      </c>
      <c r="AB702" s="10">
        <v>-676785.04</v>
      </c>
    </row>
    <row r="703" spans="1:28" ht="15.75" hidden="1" customHeight="1" x14ac:dyDescent="0.3">
      <c r="A703" s="4">
        <v>43665</v>
      </c>
      <c r="B703" s="2">
        <v>1041.8699999999999</v>
      </c>
      <c r="C703" s="2">
        <v>11064.78</v>
      </c>
      <c r="D703" s="2" t="s">
        <v>55</v>
      </c>
      <c r="F703" s="4">
        <v>44273</v>
      </c>
      <c r="G703" s="2">
        <v>13243.98</v>
      </c>
      <c r="H703" s="2">
        <v>94940.35</v>
      </c>
      <c r="I703" s="2" t="s">
        <v>53</v>
      </c>
      <c r="K703" s="4">
        <v>44283</v>
      </c>
      <c r="L703" s="2">
        <v>119.86</v>
      </c>
      <c r="M703" s="2">
        <v>-2688.52</v>
      </c>
      <c r="N703" s="2" t="s">
        <v>55</v>
      </c>
      <c r="P703" s="4">
        <v>44281</v>
      </c>
      <c r="Q703" s="2">
        <v>1933.17</v>
      </c>
      <c r="R703" s="2">
        <v>-169398.43</v>
      </c>
      <c r="S703" s="2" t="s">
        <v>52</v>
      </c>
      <c r="U703" s="4">
        <v>44284</v>
      </c>
      <c r="V703" s="2">
        <v>20716.830000000002</v>
      </c>
      <c r="W703" s="2">
        <v>-2147559.19</v>
      </c>
      <c r="X703" s="2" t="s">
        <v>54</v>
      </c>
      <c r="Z703" s="12">
        <v>44267</v>
      </c>
      <c r="AA703" s="10">
        <v>47437.59</v>
      </c>
      <c r="AB703" s="10">
        <v>-1862896.41</v>
      </c>
    </row>
    <row r="704" spans="1:28" ht="15.75" hidden="1" customHeight="1" x14ac:dyDescent="0.3">
      <c r="A704" s="4">
        <v>43667</v>
      </c>
      <c r="B704" s="2">
        <v>9.61</v>
      </c>
      <c r="C704" s="2">
        <v>-763.58</v>
      </c>
      <c r="D704" s="2" t="s">
        <v>52</v>
      </c>
      <c r="F704" s="4">
        <v>44274</v>
      </c>
      <c r="G704" s="2">
        <v>11192.24</v>
      </c>
      <c r="H704" s="2">
        <v>-118942.61</v>
      </c>
      <c r="I704" s="2" t="s">
        <v>53</v>
      </c>
      <c r="K704" s="4">
        <v>44284</v>
      </c>
      <c r="L704" s="2">
        <v>11063.81</v>
      </c>
      <c r="M704" s="2">
        <v>-7036.2</v>
      </c>
      <c r="N704" s="2" t="s">
        <v>55</v>
      </c>
      <c r="P704" s="4">
        <v>44283</v>
      </c>
      <c r="Q704" s="2">
        <v>65.86</v>
      </c>
      <c r="R704" s="2">
        <v>-1024.3599999999999</v>
      </c>
      <c r="S704" s="2" t="s">
        <v>52</v>
      </c>
      <c r="U704" s="4">
        <v>44285</v>
      </c>
      <c r="V704" s="2">
        <v>21072.31</v>
      </c>
      <c r="W704" s="2">
        <v>-2723096.23</v>
      </c>
      <c r="X704" s="2" t="s">
        <v>54</v>
      </c>
      <c r="Z704" s="12">
        <v>44269</v>
      </c>
      <c r="AA704" s="10">
        <v>1085.97</v>
      </c>
      <c r="AB704" s="10">
        <v>-240431.09</v>
      </c>
    </row>
    <row r="705" spans="1:28" ht="15.75" hidden="1" customHeight="1" x14ac:dyDescent="0.3">
      <c r="A705" s="4">
        <v>43667</v>
      </c>
      <c r="B705" s="2">
        <v>31.67</v>
      </c>
      <c r="C705" s="2">
        <v>-9230.7999999999993</v>
      </c>
      <c r="D705" s="2" t="s">
        <v>55</v>
      </c>
      <c r="F705" s="4">
        <v>44276</v>
      </c>
      <c r="G705" s="2">
        <v>565.17999999999995</v>
      </c>
      <c r="H705" s="2">
        <v>-6960.22</v>
      </c>
      <c r="I705" s="2" t="s">
        <v>53</v>
      </c>
      <c r="K705" s="4">
        <v>44285</v>
      </c>
      <c r="L705" s="2">
        <v>9048.26</v>
      </c>
      <c r="M705" s="2">
        <v>80227.23</v>
      </c>
      <c r="N705" s="2" t="s">
        <v>55</v>
      </c>
      <c r="P705" s="4">
        <v>44284</v>
      </c>
      <c r="Q705" s="2">
        <v>1667.38</v>
      </c>
      <c r="R705" s="2">
        <v>-34348.94</v>
      </c>
      <c r="S705" s="2" t="s">
        <v>52</v>
      </c>
      <c r="U705" s="4">
        <v>44286</v>
      </c>
      <c r="V705" s="2">
        <v>19244.96</v>
      </c>
      <c r="W705" s="2">
        <v>-873150.79</v>
      </c>
      <c r="X705" s="2" t="s">
        <v>54</v>
      </c>
      <c r="Z705" s="12">
        <v>44270</v>
      </c>
      <c r="AA705" s="10">
        <v>45350.03</v>
      </c>
      <c r="AB705" s="10">
        <v>-21677.19</v>
      </c>
    </row>
    <row r="706" spans="1:28" ht="15.75" customHeight="1" thickBot="1" x14ac:dyDescent="0.35">
      <c r="A706" s="4">
        <v>43667</v>
      </c>
      <c r="B706" s="2">
        <v>20.059999999999999</v>
      </c>
      <c r="C706" s="2">
        <v>16.22</v>
      </c>
      <c r="D706" s="2" t="s">
        <v>54</v>
      </c>
      <c r="F706" s="4">
        <v>44277</v>
      </c>
      <c r="G706" s="2">
        <v>11652.79</v>
      </c>
      <c r="H706" s="2">
        <v>65043.59</v>
      </c>
      <c r="I706" s="2" t="s">
        <v>53</v>
      </c>
      <c r="K706" s="4">
        <v>44286</v>
      </c>
      <c r="L706" s="2">
        <v>9556.0400000000009</v>
      </c>
      <c r="M706" s="2">
        <v>60272.22</v>
      </c>
      <c r="N706" s="2" t="s">
        <v>55</v>
      </c>
      <c r="P706" s="4">
        <v>44285</v>
      </c>
      <c r="Q706" s="2">
        <v>1932.66</v>
      </c>
      <c r="R706" s="2">
        <v>-234411.49</v>
      </c>
      <c r="S706" s="2" t="s">
        <v>52</v>
      </c>
      <c r="U706" s="4">
        <v>44287</v>
      </c>
      <c r="V706" s="2">
        <v>15153.85</v>
      </c>
      <c r="W706" s="2">
        <v>-464373.97</v>
      </c>
      <c r="X706" s="2" t="s">
        <v>54</v>
      </c>
      <c r="Z706" s="12">
        <v>44271</v>
      </c>
      <c r="AA706" s="10">
        <v>52846.03</v>
      </c>
      <c r="AB706" s="10">
        <v>222756.68</v>
      </c>
    </row>
    <row r="707" spans="1:28" ht="15.75" hidden="1" customHeight="1" x14ac:dyDescent="0.3">
      <c r="A707" s="4">
        <v>43667</v>
      </c>
      <c r="B707" s="2">
        <v>31.82</v>
      </c>
      <c r="C707" s="2">
        <v>-323.25</v>
      </c>
      <c r="D707" s="2" t="s">
        <v>53</v>
      </c>
      <c r="F707" s="4">
        <v>44278</v>
      </c>
      <c r="G707" s="2">
        <v>14446.34</v>
      </c>
      <c r="H707" s="2">
        <v>-502183.98</v>
      </c>
      <c r="I707" s="2" t="s">
        <v>53</v>
      </c>
      <c r="K707" s="4">
        <v>44287</v>
      </c>
      <c r="L707" s="2">
        <v>7913.87</v>
      </c>
      <c r="M707" s="2">
        <v>7767.73</v>
      </c>
      <c r="N707" s="2" t="s">
        <v>55</v>
      </c>
      <c r="P707" s="4">
        <v>44286</v>
      </c>
      <c r="Q707" s="2">
        <v>2608.79</v>
      </c>
      <c r="R707" s="2">
        <v>-162578.03</v>
      </c>
      <c r="S707" s="2" t="s">
        <v>52</v>
      </c>
      <c r="U707" s="4">
        <v>44288</v>
      </c>
      <c r="V707" s="2">
        <v>0.06</v>
      </c>
      <c r="W707" s="2">
        <v>-183.44</v>
      </c>
      <c r="X707" s="2" t="s">
        <v>54</v>
      </c>
      <c r="Z707" s="12">
        <v>44272</v>
      </c>
      <c r="AA707" s="10">
        <v>61587.56</v>
      </c>
      <c r="AB707" s="10">
        <v>331978.94</v>
      </c>
    </row>
    <row r="708" spans="1:28" ht="15.75" customHeight="1" thickBot="1" x14ac:dyDescent="0.35">
      <c r="A708" s="4">
        <v>43668</v>
      </c>
      <c r="B708" s="2">
        <v>501.72</v>
      </c>
      <c r="C708" s="2">
        <v>-6812.6</v>
      </c>
      <c r="D708" s="2" t="s">
        <v>54</v>
      </c>
      <c r="F708" s="4">
        <v>44279</v>
      </c>
      <c r="G708" s="2">
        <v>14806.16</v>
      </c>
      <c r="H708" s="2">
        <v>-694104.33</v>
      </c>
      <c r="I708" s="2" t="s">
        <v>53</v>
      </c>
      <c r="K708" s="4">
        <v>44288</v>
      </c>
      <c r="L708" s="2">
        <v>3739.4</v>
      </c>
      <c r="M708" s="2">
        <v>-50644.14</v>
      </c>
      <c r="N708" s="2" t="s">
        <v>55</v>
      </c>
      <c r="P708" s="4">
        <v>44287</v>
      </c>
      <c r="Q708" s="2">
        <v>1945.65</v>
      </c>
      <c r="R708" s="2">
        <v>-50502.11</v>
      </c>
      <c r="S708" s="2" t="s">
        <v>52</v>
      </c>
      <c r="U708" s="4">
        <v>44290</v>
      </c>
      <c r="V708" s="2">
        <v>323.92</v>
      </c>
      <c r="W708" s="2">
        <v>-37545.589999999997</v>
      </c>
      <c r="X708" s="2" t="s">
        <v>54</v>
      </c>
      <c r="Z708" s="12">
        <v>44273</v>
      </c>
      <c r="AA708" s="10">
        <v>66650.06</v>
      </c>
      <c r="AB708" s="10">
        <v>115711.31</v>
      </c>
    </row>
    <row r="709" spans="1:28" ht="15.75" hidden="1" customHeight="1" x14ac:dyDescent="0.3">
      <c r="A709" s="4">
        <v>43668</v>
      </c>
      <c r="B709" s="2">
        <v>299.51</v>
      </c>
      <c r="C709" s="2">
        <v>-1243.02</v>
      </c>
      <c r="D709" s="2" t="s">
        <v>52</v>
      </c>
      <c r="F709" s="4">
        <v>44280</v>
      </c>
      <c r="G709" s="2">
        <v>16099.51</v>
      </c>
      <c r="H709" s="2">
        <v>-669433.49</v>
      </c>
      <c r="I709" s="2" t="s">
        <v>53</v>
      </c>
      <c r="K709" s="4">
        <v>44290</v>
      </c>
      <c r="L709" s="2">
        <v>68.87</v>
      </c>
      <c r="M709" s="2">
        <v>-872.48</v>
      </c>
      <c r="N709" s="2" t="s">
        <v>55</v>
      </c>
      <c r="P709" s="4">
        <v>44288</v>
      </c>
      <c r="Q709" s="2">
        <v>2014.49</v>
      </c>
      <c r="R709" s="2">
        <v>216.96</v>
      </c>
      <c r="S709" s="2" t="s">
        <v>52</v>
      </c>
      <c r="U709" s="4">
        <v>44291</v>
      </c>
      <c r="V709" s="2">
        <v>12469.68</v>
      </c>
      <c r="W709" s="2">
        <v>34526.370000000003</v>
      </c>
      <c r="X709" s="2" t="s">
        <v>54</v>
      </c>
      <c r="Z709" s="12">
        <v>44274</v>
      </c>
      <c r="AA709" s="10">
        <v>54180.92</v>
      </c>
      <c r="AB709" s="10">
        <v>278762.43</v>
      </c>
    </row>
    <row r="710" spans="1:28" ht="15.75" hidden="1" customHeight="1" x14ac:dyDescent="0.3">
      <c r="A710" s="4">
        <v>43668</v>
      </c>
      <c r="B710" s="2">
        <v>2464.3000000000002</v>
      </c>
      <c r="C710" s="2">
        <v>2987.34</v>
      </c>
      <c r="D710" s="2" t="s">
        <v>53</v>
      </c>
      <c r="F710" s="4">
        <v>44281</v>
      </c>
      <c r="G710" s="2">
        <v>11845.08</v>
      </c>
      <c r="H710" s="2">
        <v>-4909.8999999999996</v>
      </c>
      <c r="I710" s="2" t="s">
        <v>53</v>
      </c>
      <c r="K710" s="4">
        <v>44291</v>
      </c>
      <c r="L710" s="2">
        <v>6669.96</v>
      </c>
      <c r="M710" s="2">
        <v>-592084.61</v>
      </c>
      <c r="N710" s="2" t="s">
        <v>55</v>
      </c>
      <c r="P710" s="4">
        <v>44290</v>
      </c>
      <c r="Q710" s="2">
        <v>41.51</v>
      </c>
      <c r="R710" s="2">
        <v>-704.22</v>
      </c>
      <c r="S710" s="2" t="s">
        <v>52</v>
      </c>
      <c r="U710" s="4">
        <v>44292</v>
      </c>
      <c r="V710" s="2">
        <v>15010.39</v>
      </c>
      <c r="W710" s="2">
        <v>-338085.66</v>
      </c>
      <c r="X710" s="2" t="s">
        <v>54</v>
      </c>
      <c r="Z710" s="12">
        <v>44276</v>
      </c>
      <c r="AA710" s="10">
        <v>2425.59</v>
      </c>
      <c r="AB710" s="10">
        <v>-107032.36</v>
      </c>
    </row>
    <row r="711" spans="1:28" ht="15.75" hidden="1" customHeight="1" x14ac:dyDescent="0.3">
      <c r="A711" s="4">
        <v>43668</v>
      </c>
      <c r="B711" s="2">
        <v>904.89</v>
      </c>
      <c r="C711" s="2">
        <v>-124.98</v>
      </c>
      <c r="D711" s="2" t="s">
        <v>55</v>
      </c>
      <c r="F711" s="4">
        <v>44283</v>
      </c>
      <c r="G711" s="2">
        <v>293.43</v>
      </c>
      <c r="H711" s="2">
        <v>-657.01</v>
      </c>
      <c r="I711" s="2" t="s">
        <v>53</v>
      </c>
      <c r="K711" s="4">
        <v>44292</v>
      </c>
      <c r="L711" s="2">
        <v>13476.82</v>
      </c>
      <c r="M711" s="2">
        <v>-41850.9</v>
      </c>
      <c r="N711" s="2" t="s">
        <v>55</v>
      </c>
      <c r="P711" s="4">
        <v>44291</v>
      </c>
      <c r="Q711" s="2">
        <v>2256.66</v>
      </c>
      <c r="R711" s="2">
        <v>14167.48</v>
      </c>
      <c r="S711" s="2" t="s">
        <v>52</v>
      </c>
      <c r="U711" s="4">
        <v>44293</v>
      </c>
      <c r="V711" s="2">
        <v>14890.46</v>
      </c>
      <c r="W711" s="2">
        <v>286496.08</v>
      </c>
      <c r="X711" s="2" t="s">
        <v>54</v>
      </c>
      <c r="Z711" s="12">
        <v>44277</v>
      </c>
      <c r="AA711" s="10">
        <v>56774.38</v>
      </c>
      <c r="AB711" s="10">
        <v>1394673.6</v>
      </c>
    </row>
    <row r="712" spans="1:28" ht="15.75" hidden="1" customHeight="1" x14ac:dyDescent="0.3">
      <c r="A712" s="4">
        <v>43669</v>
      </c>
      <c r="B712" s="2">
        <v>400.03</v>
      </c>
      <c r="C712" s="2">
        <v>-9289.17</v>
      </c>
      <c r="D712" s="2" t="s">
        <v>52</v>
      </c>
      <c r="F712" s="4">
        <v>44284</v>
      </c>
      <c r="G712" s="2">
        <v>15423.66</v>
      </c>
      <c r="H712" s="2">
        <v>101516.51</v>
      </c>
      <c r="I712" s="2" t="s">
        <v>53</v>
      </c>
      <c r="K712" s="4">
        <v>44293</v>
      </c>
      <c r="L712" s="2">
        <v>10858.06</v>
      </c>
      <c r="M712" s="2">
        <v>-138425.13</v>
      </c>
      <c r="N712" s="2" t="s">
        <v>55</v>
      </c>
      <c r="P712" s="4">
        <v>44292</v>
      </c>
      <c r="Q712" s="2">
        <v>3198.95</v>
      </c>
      <c r="R712" s="2">
        <v>83663.8</v>
      </c>
      <c r="S712" s="2" t="s">
        <v>52</v>
      </c>
      <c r="U712" s="4">
        <v>44294</v>
      </c>
      <c r="V712" s="2">
        <v>15300.39</v>
      </c>
      <c r="W712" s="2">
        <v>-1230575.79</v>
      </c>
      <c r="X712" s="2" t="s">
        <v>54</v>
      </c>
      <c r="Z712" s="12">
        <v>44278</v>
      </c>
      <c r="AA712" s="10">
        <v>69369.81</v>
      </c>
      <c r="AB712" s="10">
        <v>-2362725.2400000002</v>
      </c>
    </row>
    <row r="713" spans="1:28" ht="15.75" customHeight="1" thickBot="1" x14ac:dyDescent="0.35">
      <c r="A713" s="4">
        <v>43669</v>
      </c>
      <c r="B713" s="2">
        <v>859.19</v>
      </c>
      <c r="C713" s="2">
        <v>-24746.23</v>
      </c>
      <c r="D713" s="2" t="s">
        <v>54</v>
      </c>
      <c r="F713" s="4">
        <v>44285</v>
      </c>
      <c r="G713" s="2">
        <v>12880.59</v>
      </c>
      <c r="H713" s="2">
        <v>-634983.16</v>
      </c>
      <c r="I713" s="2" t="s">
        <v>53</v>
      </c>
      <c r="K713" s="4">
        <v>44294</v>
      </c>
      <c r="L713" s="2">
        <v>8115.99</v>
      </c>
      <c r="M713" s="2">
        <v>86770.63</v>
      </c>
      <c r="N713" s="2" t="s">
        <v>55</v>
      </c>
      <c r="P713" s="4">
        <v>44293</v>
      </c>
      <c r="Q713" s="2">
        <v>1393.75</v>
      </c>
      <c r="R713" s="2">
        <v>-7547.59</v>
      </c>
      <c r="S713" s="2" t="s">
        <v>52</v>
      </c>
      <c r="U713" s="4">
        <v>44295</v>
      </c>
      <c r="V713" s="2">
        <v>15403.44</v>
      </c>
      <c r="W713" s="2">
        <v>-499923.82</v>
      </c>
      <c r="X713" s="2" t="s">
        <v>54</v>
      </c>
      <c r="Z713" s="12">
        <v>44279</v>
      </c>
      <c r="AA713" s="10">
        <v>52541.32</v>
      </c>
      <c r="AB713" s="10">
        <v>-1191284.79</v>
      </c>
    </row>
    <row r="714" spans="1:28" ht="15.75" hidden="1" customHeight="1" x14ac:dyDescent="0.3">
      <c r="A714" s="4">
        <v>43669</v>
      </c>
      <c r="B714" s="2">
        <v>3336.63</v>
      </c>
      <c r="C714" s="2">
        <v>-193440.44</v>
      </c>
      <c r="D714" s="2" t="s">
        <v>53</v>
      </c>
      <c r="F714" s="4">
        <v>44286</v>
      </c>
      <c r="G714" s="2">
        <v>12667.25</v>
      </c>
      <c r="H714" s="2">
        <v>-254788.72</v>
      </c>
      <c r="I714" s="2" t="s">
        <v>53</v>
      </c>
      <c r="K714" s="4">
        <v>44295</v>
      </c>
      <c r="L714" s="2">
        <v>7989.25</v>
      </c>
      <c r="M714" s="2">
        <v>-125415.6</v>
      </c>
      <c r="N714" s="2" t="s">
        <v>55</v>
      </c>
      <c r="P714" s="4">
        <v>44294</v>
      </c>
      <c r="Q714" s="2">
        <v>1463.3</v>
      </c>
      <c r="R714" s="2">
        <v>-26057.99</v>
      </c>
      <c r="S714" s="2" t="s">
        <v>52</v>
      </c>
      <c r="U714" s="4">
        <v>44297</v>
      </c>
      <c r="V714" s="2">
        <v>261.06</v>
      </c>
      <c r="W714" s="2">
        <v>-19090.689999999999</v>
      </c>
      <c r="X714" s="2" t="s">
        <v>54</v>
      </c>
      <c r="Z714" s="12">
        <v>44280</v>
      </c>
      <c r="AA714" s="10">
        <v>64501.88</v>
      </c>
      <c r="AB714" s="10">
        <v>-125748.74</v>
      </c>
    </row>
    <row r="715" spans="1:28" ht="15.75" hidden="1" customHeight="1" x14ac:dyDescent="0.3">
      <c r="A715" s="4">
        <v>43669</v>
      </c>
      <c r="B715" s="2">
        <v>1202.24</v>
      </c>
      <c r="C715" s="2">
        <v>-6708.11</v>
      </c>
      <c r="D715" s="2" t="s">
        <v>55</v>
      </c>
      <c r="F715" s="4">
        <v>44287</v>
      </c>
      <c r="G715" s="2">
        <v>11818.21</v>
      </c>
      <c r="H715" s="2">
        <v>-6157.46</v>
      </c>
      <c r="I715" s="2" t="s">
        <v>53</v>
      </c>
      <c r="K715" s="4">
        <v>44297</v>
      </c>
      <c r="L715" s="2">
        <v>111.07</v>
      </c>
      <c r="M715" s="2">
        <v>-16251.5</v>
      </c>
      <c r="N715" s="2" t="s">
        <v>55</v>
      </c>
      <c r="P715" s="4">
        <v>44295</v>
      </c>
      <c r="Q715" s="2">
        <v>1735.19</v>
      </c>
      <c r="R715" s="2">
        <v>-2629.21</v>
      </c>
      <c r="S715" s="2" t="s">
        <v>52</v>
      </c>
      <c r="U715" s="4">
        <v>44298</v>
      </c>
      <c r="V715" s="2">
        <v>15482.35</v>
      </c>
      <c r="W715" s="2">
        <v>-10299.02</v>
      </c>
      <c r="X715" s="2" t="s">
        <v>54</v>
      </c>
      <c r="Z715" s="12">
        <v>44281</v>
      </c>
      <c r="AA715" s="10">
        <v>54045.93</v>
      </c>
      <c r="AB715" s="10">
        <v>-199843.4</v>
      </c>
    </row>
    <row r="716" spans="1:28" ht="15.75" hidden="1" customHeight="1" x14ac:dyDescent="0.3">
      <c r="A716" s="4">
        <v>43670</v>
      </c>
      <c r="B716" s="2">
        <v>327.16000000000003</v>
      </c>
      <c r="C716" s="2">
        <v>-459.12</v>
      </c>
      <c r="D716" s="2" t="s">
        <v>52</v>
      </c>
      <c r="F716" s="4">
        <v>44288</v>
      </c>
      <c r="G716" s="2">
        <v>6404.66</v>
      </c>
      <c r="H716" s="2">
        <v>-25743.66</v>
      </c>
      <c r="I716" s="2" t="s">
        <v>53</v>
      </c>
      <c r="K716" s="4">
        <v>44298</v>
      </c>
      <c r="L716" s="2">
        <v>11656.41</v>
      </c>
      <c r="M716" s="2">
        <v>253719.23</v>
      </c>
      <c r="N716" s="2" t="s">
        <v>55</v>
      </c>
      <c r="P716" s="4">
        <v>44297</v>
      </c>
      <c r="Q716" s="2">
        <v>64.31</v>
      </c>
      <c r="R716" s="2">
        <v>-1556.37</v>
      </c>
      <c r="S716" s="2" t="s">
        <v>52</v>
      </c>
      <c r="U716" s="4">
        <v>44299</v>
      </c>
      <c r="V716" s="2">
        <v>19034.27</v>
      </c>
      <c r="W716" s="2">
        <v>-453036.45</v>
      </c>
      <c r="X716" s="2" t="s">
        <v>54</v>
      </c>
      <c r="Z716" s="12">
        <v>44283</v>
      </c>
      <c r="AA716" s="10">
        <v>1086.3599999999999</v>
      </c>
      <c r="AB716" s="10">
        <v>-33359.120000000003</v>
      </c>
    </row>
    <row r="717" spans="1:28" ht="15.75" customHeight="1" thickBot="1" x14ac:dyDescent="0.35">
      <c r="A717" s="4">
        <v>43670</v>
      </c>
      <c r="B717" s="2">
        <v>605.65</v>
      </c>
      <c r="C717" s="2">
        <v>-3438.51</v>
      </c>
      <c r="D717" s="2" t="s">
        <v>54</v>
      </c>
      <c r="F717" s="4">
        <v>44290</v>
      </c>
      <c r="G717" s="2">
        <v>228.1</v>
      </c>
      <c r="H717" s="2">
        <v>-1295.03</v>
      </c>
      <c r="I717" s="2" t="s">
        <v>53</v>
      </c>
      <c r="K717" s="4">
        <v>44299</v>
      </c>
      <c r="L717" s="2">
        <v>11440.95</v>
      </c>
      <c r="M717" s="2">
        <v>157808.74</v>
      </c>
      <c r="N717" s="2" t="s">
        <v>55</v>
      </c>
      <c r="P717" s="4">
        <v>44298</v>
      </c>
      <c r="Q717" s="2">
        <v>1708.49</v>
      </c>
      <c r="R717" s="2">
        <v>9122.32</v>
      </c>
      <c r="S717" s="2" t="s">
        <v>52</v>
      </c>
      <c r="U717" s="4">
        <v>44300</v>
      </c>
      <c r="V717" s="2">
        <v>13140.67</v>
      </c>
      <c r="W717" s="2">
        <v>242577.21</v>
      </c>
      <c r="X717" s="2" t="s">
        <v>54</v>
      </c>
      <c r="Z717" s="12">
        <v>44284</v>
      </c>
      <c r="AA717" s="10">
        <v>65874.100000000006</v>
      </c>
      <c r="AB717" s="10">
        <v>-2414229.12</v>
      </c>
    </row>
    <row r="718" spans="1:28" ht="15.75" hidden="1" customHeight="1" x14ac:dyDescent="0.3">
      <c r="A718" s="4">
        <v>43670</v>
      </c>
      <c r="B718" s="2">
        <v>2984.71</v>
      </c>
      <c r="C718" s="2">
        <v>-66973.91</v>
      </c>
      <c r="D718" s="2" t="s">
        <v>53</v>
      </c>
      <c r="F718" s="4">
        <v>44291</v>
      </c>
      <c r="G718" s="2">
        <v>10073.49</v>
      </c>
      <c r="H718" s="2">
        <v>-240214.35</v>
      </c>
      <c r="I718" s="2" t="s">
        <v>53</v>
      </c>
      <c r="K718" s="4">
        <v>44300</v>
      </c>
      <c r="L718" s="2">
        <v>10261.379999999999</v>
      </c>
      <c r="M718" s="2">
        <v>118727.21</v>
      </c>
      <c r="N718" s="2" t="s">
        <v>55</v>
      </c>
      <c r="P718" s="4">
        <v>44299</v>
      </c>
      <c r="Q718" s="2">
        <v>2612.62</v>
      </c>
      <c r="R718" s="2">
        <v>18629.43</v>
      </c>
      <c r="S718" s="2" t="s">
        <v>52</v>
      </c>
      <c r="U718" s="4">
        <v>44301</v>
      </c>
      <c r="V718" s="2">
        <v>18784.89</v>
      </c>
      <c r="W718" s="2">
        <v>-3101586.63</v>
      </c>
      <c r="X718" s="2" t="s">
        <v>54</v>
      </c>
      <c r="Z718" s="12">
        <v>44285</v>
      </c>
      <c r="AA718" s="10">
        <v>58240.14</v>
      </c>
      <c r="AB718" s="10">
        <v>-3864166.88</v>
      </c>
    </row>
    <row r="719" spans="1:28" ht="15.75" hidden="1" customHeight="1" x14ac:dyDescent="0.3">
      <c r="A719" s="4">
        <v>43670</v>
      </c>
      <c r="B719" s="2">
        <v>957.32</v>
      </c>
      <c r="C719" s="2">
        <v>16717.16</v>
      </c>
      <c r="D719" s="2" t="s">
        <v>55</v>
      </c>
      <c r="F719" s="4">
        <v>44292</v>
      </c>
      <c r="G719" s="2">
        <v>12178.07</v>
      </c>
      <c r="H719" s="2">
        <v>-391644.6</v>
      </c>
      <c r="I719" s="2" t="s">
        <v>53</v>
      </c>
      <c r="K719" s="4">
        <v>44301</v>
      </c>
      <c r="L719" s="2">
        <v>9298.65</v>
      </c>
      <c r="M719" s="2">
        <v>80083.520000000004</v>
      </c>
      <c r="N719" s="2" t="s">
        <v>55</v>
      </c>
      <c r="P719" s="4">
        <v>44300</v>
      </c>
      <c r="Q719" s="2">
        <v>1306.06</v>
      </c>
      <c r="R719" s="2">
        <v>-37554.980000000003</v>
      </c>
      <c r="S719" s="2" t="s">
        <v>52</v>
      </c>
      <c r="U719" s="4">
        <v>44302</v>
      </c>
      <c r="V719" s="2">
        <v>12611.37</v>
      </c>
      <c r="W719" s="2">
        <v>-1491700.55</v>
      </c>
      <c r="X719" s="2" t="s">
        <v>54</v>
      </c>
      <c r="Z719" s="12">
        <v>44286</v>
      </c>
      <c r="AA719" s="10">
        <v>60456.56</v>
      </c>
      <c r="AB719" s="10">
        <v>-1887530.24</v>
      </c>
    </row>
    <row r="720" spans="1:28" ht="15.75" hidden="1" customHeight="1" x14ac:dyDescent="0.3">
      <c r="A720" s="4">
        <v>43671</v>
      </c>
      <c r="B720" s="2">
        <v>5507.21</v>
      </c>
      <c r="C720" s="2">
        <v>-2652.85</v>
      </c>
      <c r="D720" s="2" t="s">
        <v>53</v>
      </c>
      <c r="F720" s="4">
        <v>44293</v>
      </c>
      <c r="G720" s="2">
        <v>14895.21</v>
      </c>
      <c r="H720" s="2">
        <v>-359509.87</v>
      </c>
      <c r="I720" s="2" t="s">
        <v>53</v>
      </c>
      <c r="K720" s="4">
        <v>44302</v>
      </c>
      <c r="L720" s="2">
        <v>10161.26</v>
      </c>
      <c r="M720" s="2">
        <v>-226315.53</v>
      </c>
      <c r="N720" s="2" t="s">
        <v>55</v>
      </c>
      <c r="P720" s="4">
        <v>44301</v>
      </c>
      <c r="Q720" s="2">
        <v>1013.03</v>
      </c>
      <c r="R720" s="2">
        <v>-35527.79</v>
      </c>
      <c r="S720" s="2" t="s">
        <v>52</v>
      </c>
      <c r="U720" s="4">
        <v>44304</v>
      </c>
      <c r="V720" s="2">
        <v>220.99</v>
      </c>
      <c r="W720" s="2">
        <v>-28248.69</v>
      </c>
      <c r="X720" s="2" t="s">
        <v>54</v>
      </c>
      <c r="Z720" s="12">
        <v>44287</v>
      </c>
      <c r="AA720" s="10">
        <v>52219.77</v>
      </c>
      <c r="AB720" s="10">
        <v>-977399.48</v>
      </c>
    </row>
    <row r="721" spans="1:28" ht="15.75" hidden="1" customHeight="1" x14ac:dyDescent="0.3">
      <c r="A721" s="4">
        <v>43671</v>
      </c>
      <c r="B721" s="2">
        <v>1107.82</v>
      </c>
      <c r="C721" s="2">
        <v>-6341.24</v>
      </c>
      <c r="D721" s="2" t="s">
        <v>55</v>
      </c>
      <c r="F721" s="4">
        <v>44294</v>
      </c>
      <c r="G721" s="2">
        <v>10814.91</v>
      </c>
      <c r="H721" s="2">
        <v>-130596.93</v>
      </c>
      <c r="I721" s="2" t="s">
        <v>53</v>
      </c>
      <c r="K721" s="4">
        <v>44304</v>
      </c>
      <c r="L721" s="2">
        <v>290.5</v>
      </c>
      <c r="M721" s="2">
        <v>-7434.61</v>
      </c>
      <c r="N721" s="2" t="s">
        <v>55</v>
      </c>
      <c r="P721" s="4">
        <v>44302</v>
      </c>
      <c r="Q721" s="2">
        <v>888.78</v>
      </c>
      <c r="R721" s="2">
        <v>344</v>
      </c>
      <c r="S721" s="2" t="s">
        <v>52</v>
      </c>
      <c r="U721" s="4">
        <v>44305</v>
      </c>
      <c r="V721" s="2">
        <v>12483.95</v>
      </c>
      <c r="W721" s="2">
        <v>-898130.96</v>
      </c>
      <c r="X721" s="2" t="s">
        <v>54</v>
      </c>
      <c r="Z721" s="12">
        <v>44288</v>
      </c>
      <c r="AA721" s="10">
        <v>20456.330000000002</v>
      </c>
      <c r="AB721" s="10">
        <v>-230217.96</v>
      </c>
    </row>
    <row r="722" spans="1:28" ht="15.75" customHeight="1" thickBot="1" x14ac:dyDescent="0.35">
      <c r="A722" s="4">
        <v>43671</v>
      </c>
      <c r="B722" s="2">
        <v>1055.69</v>
      </c>
      <c r="C722" s="2">
        <v>-26483.97</v>
      </c>
      <c r="D722" s="2" t="s">
        <v>54</v>
      </c>
      <c r="F722" s="4">
        <v>44295</v>
      </c>
      <c r="G722" s="2">
        <v>9257.2000000000007</v>
      </c>
      <c r="H722" s="2">
        <v>-11047.16</v>
      </c>
      <c r="I722" s="2" t="s">
        <v>53</v>
      </c>
      <c r="K722" s="4">
        <v>44305</v>
      </c>
      <c r="L722" s="2">
        <v>14330.11</v>
      </c>
      <c r="M722" s="2">
        <v>-1362371.92</v>
      </c>
      <c r="N722" s="2" t="s">
        <v>55</v>
      </c>
      <c r="P722" s="4">
        <v>44304</v>
      </c>
      <c r="Q722" s="2">
        <v>76.69</v>
      </c>
      <c r="R722" s="2">
        <v>-5258.17</v>
      </c>
      <c r="S722" s="2" t="s">
        <v>52</v>
      </c>
      <c r="U722" s="4">
        <v>44306</v>
      </c>
      <c r="V722" s="2">
        <v>12270.37</v>
      </c>
      <c r="W722" s="2">
        <v>37636.71</v>
      </c>
      <c r="X722" s="2" t="s">
        <v>54</v>
      </c>
      <c r="Z722" s="12">
        <v>44290</v>
      </c>
      <c r="AA722" s="10">
        <v>1054.01</v>
      </c>
      <c r="AB722" s="10">
        <v>-50525.06</v>
      </c>
    </row>
    <row r="723" spans="1:28" ht="15.75" hidden="1" customHeight="1" x14ac:dyDescent="0.3">
      <c r="A723" s="4">
        <v>43671</v>
      </c>
      <c r="B723" s="2">
        <v>542.49</v>
      </c>
      <c r="C723" s="2">
        <v>-29747.59</v>
      </c>
      <c r="D723" s="2" t="s">
        <v>52</v>
      </c>
      <c r="F723" s="4">
        <v>44297</v>
      </c>
      <c r="G723" s="2">
        <v>187.65</v>
      </c>
      <c r="H723" s="2">
        <v>-5182.2</v>
      </c>
      <c r="I723" s="2" t="s">
        <v>53</v>
      </c>
      <c r="K723" s="4">
        <v>44306</v>
      </c>
      <c r="L723" s="2">
        <v>10633.79</v>
      </c>
      <c r="M723" s="2">
        <v>-185771.48</v>
      </c>
      <c r="N723" s="2" t="s">
        <v>55</v>
      </c>
      <c r="P723" s="4">
        <v>44305</v>
      </c>
      <c r="Q723" s="2">
        <v>3193.51</v>
      </c>
      <c r="R723" s="2">
        <v>-303436.31</v>
      </c>
      <c r="S723" s="2" t="s">
        <v>52</v>
      </c>
      <c r="U723" s="4">
        <v>44307</v>
      </c>
      <c r="V723" s="2">
        <v>13330.75</v>
      </c>
      <c r="W723" s="2">
        <v>-394863.13</v>
      </c>
      <c r="X723" s="2" t="s">
        <v>54</v>
      </c>
      <c r="Z723" s="12">
        <v>44291</v>
      </c>
      <c r="AA723" s="10">
        <v>43653.02</v>
      </c>
      <c r="AB723" s="10">
        <v>-925412.52</v>
      </c>
    </row>
    <row r="724" spans="1:28" ht="15.75" hidden="1" customHeight="1" x14ac:dyDescent="0.3">
      <c r="A724" s="4">
        <v>43672</v>
      </c>
      <c r="B724" s="2">
        <v>2773.44</v>
      </c>
      <c r="C724" s="2">
        <v>-42329.94</v>
      </c>
      <c r="D724" s="2" t="s">
        <v>53</v>
      </c>
      <c r="F724" s="4">
        <v>44298</v>
      </c>
      <c r="G724" s="2">
        <v>10456.92</v>
      </c>
      <c r="H724" s="2">
        <v>33649.46</v>
      </c>
      <c r="I724" s="2" t="s">
        <v>53</v>
      </c>
      <c r="K724" s="4">
        <v>44307</v>
      </c>
      <c r="L724" s="2">
        <v>8566.5300000000007</v>
      </c>
      <c r="M724" s="2">
        <v>-1665.36</v>
      </c>
      <c r="N724" s="2" t="s">
        <v>55</v>
      </c>
      <c r="P724" s="4">
        <v>44306</v>
      </c>
      <c r="Q724" s="2">
        <v>2027.11</v>
      </c>
      <c r="R724" s="2">
        <v>5675.96</v>
      </c>
      <c r="S724" s="2" t="s">
        <v>52</v>
      </c>
      <c r="U724" s="4">
        <v>44308</v>
      </c>
      <c r="V724" s="2">
        <v>13774.51</v>
      </c>
      <c r="W724" s="2">
        <v>-137090.9</v>
      </c>
      <c r="X724" s="2" t="s">
        <v>54</v>
      </c>
      <c r="Z724" s="12">
        <v>44292</v>
      </c>
      <c r="AA724" s="10">
        <v>61565.1</v>
      </c>
      <c r="AB724" s="10">
        <v>-919338.47</v>
      </c>
    </row>
    <row r="725" spans="1:28" ht="15.75" hidden="1" customHeight="1" x14ac:dyDescent="0.3">
      <c r="A725" s="4">
        <v>43672</v>
      </c>
      <c r="B725" s="2">
        <v>372.26</v>
      </c>
      <c r="C725" s="2">
        <v>-33117.279999999999</v>
      </c>
      <c r="D725" s="2" t="s">
        <v>52</v>
      </c>
      <c r="F725" s="4">
        <v>44299</v>
      </c>
      <c r="G725" s="2">
        <v>16118.94</v>
      </c>
      <c r="H725" s="2">
        <v>-83015.48</v>
      </c>
      <c r="I725" s="2" t="s">
        <v>53</v>
      </c>
      <c r="K725" s="4">
        <v>44308</v>
      </c>
      <c r="L725" s="2">
        <v>12468.71</v>
      </c>
      <c r="M725" s="2">
        <v>-383268.51</v>
      </c>
      <c r="N725" s="2" t="s">
        <v>55</v>
      </c>
      <c r="P725" s="4">
        <v>44307</v>
      </c>
      <c r="Q725" s="2">
        <v>1819.68</v>
      </c>
      <c r="R725" s="2">
        <v>-8976.33</v>
      </c>
      <c r="S725" s="2" t="s">
        <v>52</v>
      </c>
      <c r="U725" s="4">
        <v>44309</v>
      </c>
      <c r="V725" s="2">
        <v>12440.4</v>
      </c>
      <c r="W725" s="2">
        <v>-187042.59</v>
      </c>
      <c r="X725" s="2" t="s">
        <v>54</v>
      </c>
      <c r="Z725" s="12">
        <v>44293</v>
      </c>
      <c r="AA725" s="10">
        <v>60444.82</v>
      </c>
      <c r="AB725" s="10">
        <v>-832227.49</v>
      </c>
    </row>
    <row r="726" spans="1:28" ht="15.75" hidden="1" customHeight="1" x14ac:dyDescent="0.3">
      <c r="A726" s="4">
        <v>43672</v>
      </c>
      <c r="B726" s="2">
        <v>1198.43</v>
      </c>
      <c r="C726" s="2">
        <v>-48034.9</v>
      </c>
      <c r="D726" s="2" t="s">
        <v>55</v>
      </c>
      <c r="F726" s="4">
        <v>44300</v>
      </c>
      <c r="G726" s="2">
        <v>16267.93</v>
      </c>
      <c r="H726" s="2">
        <v>-290721.36</v>
      </c>
      <c r="I726" s="2" t="s">
        <v>53</v>
      </c>
      <c r="K726" s="4">
        <v>44309</v>
      </c>
      <c r="L726" s="2">
        <v>7725.31</v>
      </c>
      <c r="M726" s="2">
        <v>120901.1</v>
      </c>
      <c r="N726" s="2" t="s">
        <v>55</v>
      </c>
      <c r="P726" s="4">
        <v>44308</v>
      </c>
      <c r="Q726" s="2">
        <v>1825.45</v>
      </c>
      <c r="R726" s="2">
        <v>-19805.439999999999</v>
      </c>
      <c r="S726" s="2" t="s">
        <v>52</v>
      </c>
      <c r="U726" s="4">
        <v>44311</v>
      </c>
      <c r="V726" s="2">
        <v>208.68</v>
      </c>
      <c r="W726" s="2">
        <v>-15246.29</v>
      </c>
      <c r="X726" s="2" t="s">
        <v>54</v>
      </c>
      <c r="Z726" s="12">
        <v>44294</v>
      </c>
      <c r="AA726" s="10">
        <v>50515.71</v>
      </c>
      <c r="AB726" s="10">
        <v>-1553917.11</v>
      </c>
    </row>
    <row r="727" spans="1:28" ht="15.75" customHeight="1" thickBot="1" x14ac:dyDescent="0.35">
      <c r="A727" s="4">
        <v>43672</v>
      </c>
      <c r="B727" s="2">
        <v>695.04</v>
      </c>
      <c r="C727" s="2">
        <v>-2134.5100000000002</v>
      </c>
      <c r="D727" s="2" t="s">
        <v>54</v>
      </c>
      <c r="F727" s="4">
        <v>44301</v>
      </c>
      <c r="G727" s="2">
        <v>13968.44</v>
      </c>
      <c r="H727" s="2">
        <v>-17023.689999999999</v>
      </c>
      <c r="I727" s="2" t="s">
        <v>53</v>
      </c>
      <c r="K727" s="4">
        <v>44311</v>
      </c>
      <c r="L727" s="2">
        <v>335.59</v>
      </c>
      <c r="M727" s="2">
        <v>8343.2099999999991</v>
      </c>
      <c r="N727" s="2" t="s">
        <v>55</v>
      </c>
      <c r="P727" s="4">
        <v>44309</v>
      </c>
      <c r="Q727" s="2">
        <v>1334.8</v>
      </c>
      <c r="R727" s="2">
        <v>-43625.62</v>
      </c>
      <c r="S727" s="2" t="s">
        <v>52</v>
      </c>
      <c r="U727" s="4">
        <v>44312</v>
      </c>
      <c r="V727" s="2">
        <v>12011.08</v>
      </c>
      <c r="W727" s="2">
        <v>215308.12</v>
      </c>
      <c r="X727" s="2" t="s">
        <v>54</v>
      </c>
      <c r="Z727" s="12">
        <v>44295</v>
      </c>
      <c r="AA727" s="10">
        <v>47400.38</v>
      </c>
      <c r="AB727" s="10">
        <v>-750743.04000000004</v>
      </c>
    </row>
    <row r="728" spans="1:28" ht="15.75" hidden="1" customHeight="1" x14ac:dyDescent="0.3">
      <c r="A728" s="4">
        <v>43674</v>
      </c>
      <c r="B728" s="2">
        <v>45.32</v>
      </c>
      <c r="C728" s="2">
        <v>-2508.8200000000002</v>
      </c>
      <c r="D728" s="2" t="s">
        <v>55</v>
      </c>
      <c r="F728" s="4">
        <v>44302</v>
      </c>
      <c r="G728" s="2">
        <v>12228.33</v>
      </c>
      <c r="H728" s="2">
        <v>30127.7</v>
      </c>
      <c r="I728" s="2" t="s">
        <v>53</v>
      </c>
      <c r="K728" s="4">
        <v>44312</v>
      </c>
      <c r="L728" s="2">
        <v>9171.69</v>
      </c>
      <c r="M728" s="2">
        <v>39994.69</v>
      </c>
      <c r="N728" s="2" t="s">
        <v>55</v>
      </c>
      <c r="P728" s="4">
        <v>44311</v>
      </c>
      <c r="Q728" s="2">
        <v>24.72</v>
      </c>
      <c r="R728" s="2">
        <v>-952.69</v>
      </c>
      <c r="S728" s="2" t="s">
        <v>52</v>
      </c>
      <c r="U728" s="4">
        <v>44313</v>
      </c>
      <c r="V728" s="2">
        <v>13780.99</v>
      </c>
      <c r="W728" s="2">
        <v>496955.88</v>
      </c>
      <c r="X728" s="2" t="s">
        <v>54</v>
      </c>
      <c r="Z728" s="12">
        <v>44297</v>
      </c>
      <c r="AA728" s="10">
        <v>1054.49</v>
      </c>
      <c r="AB728" s="10">
        <v>-49384.69</v>
      </c>
    </row>
    <row r="729" spans="1:28" ht="15.75" customHeight="1" thickBot="1" x14ac:dyDescent="0.35">
      <c r="A729" s="4">
        <v>43674</v>
      </c>
      <c r="B729" s="2">
        <v>12.8</v>
      </c>
      <c r="C729" s="2">
        <v>-1137</v>
      </c>
      <c r="D729" s="2" t="s">
        <v>54</v>
      </c>
      <c r="F729" s="4">
        <v>44304</v>
      </c>
      <c r="G729" s="2">
        <v>560.17999999999995</v>
      </c>
      <c r="H729" s="2">
        <v>-5706.89</v>
      </c>
      <c r="I729" s="2" t="s">
        <v>53</v>
      </c>
      <c r="K729" s="4">
        <v>44313</v>
      </c>
      <c r="L729" s="2">
        <v>9733.09</v>
      </c>
      <c r="M729" s="2">
        <v>94092.65</v>
      </c>
      <c r="N729" s="2" t="s">
        <v>55</v>
      </c>
      <c r="P729" s="4">
        <v>44312</v>
      </c>
      <c r="Q729" s="2">
        <v>2178.4</v>
      </c>
      <c r="R729" s="2">
        <v>49471.89</v>
      </c>
      <c r="S729" s="2" t="s">
        <v>52</v>
      </c>
      <c r="U729" s="4">
        <v>44314</v>
      </c>
      <c r="V729" s="2">
        <v>16003.6</v>
      </c>
      <c r="W729" s="2">
        <v>-497571.83</v>
      </c>
      <c r="X729" s="2" t="s">
        <v>54</v>
      </c>
      <c r="Z729" s="12">
        <v>44298</v>
      </c>
      <c r="AA729" s="10">
        <v>54415.11</v>
      </c>
      <c r="AB729" s="10">
        <v>525882.56999999995</v>
      </c>
    </row>
    <row r="730" spans="1:28" ht="15.75" hidden="1" customHeight="1" x14ac:dyDescent="0.3">
      <c r="A730" s="4">
        <v>43674</v>
      </c>
      <c r="B730" s="2">
        <v>32.92</v>
      </c>
      <c r="C730" s="2">
        <v>-1788.38</v>
      </c>
      <c r="D730" s="2" t="s">
        <v>53</v>
      </c>
      <c r="F730" s="4">
        <v>44305</v>
      </c>
      <c r="G730" s="2">
        <v>17338.22</v>
      </c>
      <c r="H730" s="2">
        <v>-636265.15</v>
      </c>
      <c r="I730" s="2" t="s">
        <v>53</v>
      </c>
      <c r="K730" s="4">
        <v>44314</v>
      </c>
      <c r="L730" s="2">
        <v>10998.46</v>
      </c>
      <c r="M730" s="2">
        <v>82804.789999999994</v>
      </c>
      <c r="N730" s="2" t="s">
        <v>55</v>
      </c>
      <c r="P730" s="4">
        <v>44313</v>
      </c>
      <c r="Q730" s="2">
        <v>1762.35</v>
      </c>
      <c r="R730" s="2">
        <v>-34062.71</v>
      </c>
      <c r="S730" s="2" t="s">
        <v>52</v>
      </c>
      <c r="U730" s="4">
        <v>44315</v>
      </c>
      <c r="V730" s="2">
        <v>16422.75</v>
      </c>
      <c r="W730" s="2">
        <v>-437603.5</v>
      </c>
      <c r="X730" s="2" t="s">
        <v>54</v>
      </c>
      <c r="Z730" s="12">
        <v>44299</v>
      </c>
      <c r="AA730" s="10">
        <v>71120.92</v>
      </c>
      <c r="AB730" s="10">
        <v>-174783.69</v>
      </c>
    </row>
    <row r="731" spans="1:28" ht="15.75" hidden="1" customHeight="1" x14ac:dyDescent="0.3">
      <c r="A731" s="4">
        <v>43674</v>
      </c>
      <c r="B731" s="2">
        <v>11.94</v>
      </c>
      <c r="C731" s="2">
        <v>-787.28</v>
      </c>
      <c r="D731" s="2" t="s">
        <v>52</v>
      </c>
      <c r="F731" s="4">
        <v>44306</v>
      </c>
      <c r="G731" s="2">
        <v>13393.27</v>
      </c>
      <c r="H731" s="2">
        <v>-407504.68</v>
      </c>
      <c r="I731" s="2" t="s">
        <v>53</v>
      </c>
      <c r="K731" s="4">
        <v>44315</v>
      </c>
      <c r="L731" s="2">
        <v>9223.11</v>
      </c>
      <c r="M731" s="2">
        <v>53897.7</v>
      </c>
      <c r="N731" s="2" t="s">
        <v>55</v>
      </c>
      <c r="P731" s="4">
        <v>44314</v>
      </c>
      <c r="Q731" s="2">
        <v>1927.53</v>
      </c>
      <c r="R731" s="2">
        <v>-14002</v>
      </c>
      <c r="S731" s="2" t="s">
        <v>52</v>
      </c>
      <c r="U731" s="4">
        <v>44316</v>
      </c>
      <c r="V731" s="2">
        <v>12166.77</v>
      </c>
      <c r="W731" s="2">
        <v>491719.77</v>
      </c>
      <c r="X731" s="2" t="s">
        <v>54</v>
      </c>
      <c r="Z731" s="12">
        <v>44300</v>
      </c>
      <c r="AA731" s="10">
        <v>62657.1</v>
      </c>
      <c r="AB731" s="10">
        <v>-1293338.6200000001</v>
      </c>
    </row>
    <row r="732" spans="1:28" ht="15.75" customHeight="1" thickBot="1" x14ac:dyDescent="0.35">
      <c r="A732" s="4">
        <v>43675</v>
      </c>
      <c r="B732" s="2">
        <v>561.21</v>
      </c>
      <c r="C732" s="2">
        <v>-10533.33</v>
      </c>
      <c r="D732" s="2" t="s">
        <v>54</v>
      </c>
      <c r="F732" s="4">
        <v>44307</v>
      </c>
      <c r="G732" s="2">
        <v>10819.55</v>
      </c>
      <c r="H732" s="2">
        <v>-62434.5</v>
      </c>
      <c r="I732" s="2" t="s">
        <v>53</v>
      </c>
      <c r="K732" s="4">
        <v>44316</v>
      </c>
      <c r="L732" s="2">
        <v>12622.39</v>
      </c>
      <c r="M732" s="2">
        <v>-189210.95</v>
      </c>
      <c r="N732" s="2" t="s">
        <v>55</v>
      </c>
      <c r="P732" s="4">
        <v>44315</v>
      </c>
      <c r="Q732" s="2">
        <v>1446.43</v>
      </c>
      <c r="R732" s="2">
        <v>-9541.9599999999991</v>
      </c>
      <c r="S732" s="2" t="s">
        <v>52</v>
      </c>
      <c r="U732" s="4">
        <v>44318</v>
      </c>
      <c r="V732" s="2">
        <v>185.41</v>
      </c>
      <c r="W732" s="2">
        <v>772.76</v>
      </c>
      <c r="X732" s="2" t="s">
        <v>54</v>
      </c>
      <c r="Z732" s="12">
        <v>44301</v>
      </c>
      <c r="AA732" s="10">
        <v>60402.51</v>
      </c>
      <c r="AB732" s="10">
        <v>-3759681.3</v>
      </c>
    </row>
    <row r="733" spans="1:28" ht="15.75" hidden="1" customHeight="1" x14ac:dyDescent="0.3">
      <c r="A733" s="4">
        <v>43675</v>
      </c>
      <c r="B733" s="2">
        <v>335.78</v>
      </c>
      <c r="C733" s="2">
        <v>-8665.84</v>
      </c>
      <c r="D733" s="2" t="s">
        <v>52</v>
      </c>
      <c r="F733" s="4">
        <v>44308</v>
      </c>
      <c r="G733" s="2">
        <v>13464.06</v>
      </c>
      <c r="H733" s="2">
        <v>69978.66</v>
      </c>
      <c r="I733" s="2" t="s">
        <v>53</v>
      </c>
      <c r="K733" s="4">
        <v>44318</v>
      </c>
      <c r="L733" s="2">
        <v>123.93</v>
      </c>
      <c r="M733" s="2">
        <v>-8834.11</v>
      </c>
      <c r="N733" s="2" t="s">
        <v>55</v>
      </c>
      <c r="P733" s="4">
        <v>44316</v>
      </c>
      <c r="Q733" s="2">
        <v>1170.8499999999999</v>
      </c>
      <c r="R733" s="2">
        <v>-15056.64</v>
      </c>
      <c r="S733" s="2" t="s">
        <v>52</v>
      </c>
      <c r="U733" s="4">
        <v>44319</v>
      </c>
      <c r="V733" s="2">
        <v>15263.62</v>
      </c>
      <c r="W733" s="2">
        <v>-1337889.8700000001</v>
      </c>
      <c r="X733" s="2" t="s">
        <v>54</v>
      </c>
      <c r="Z733" s="12">
        <v>44302</v>
      </c>
      <c r="AA733" s="10">
        <v>49154.11</v>
      </c>
      <c r="AB733" s="10">
        <v>-1863260.53</v>
      </c>
    </row>
    <row r="734" spans="1:28" ht="15.75" hidden="1" customHeight="1" x14ac:dyDescent="0.3">
      <c r="A734" s="4">
        <v>43675</v>
      </c>
      <c r="B734" s="2">
        <v>2566.5500000000002</v>
      </c>
      <c r="C734" s="2">
        <v>-36442.239999999998</v>
      </c>
      <c r="D734" s="2" t="s">
        <v>53</v>
      </c>
      <c r="F734" s="4">
        <v>44309</v>
      </c>
      <c r="G734" s="2">
        <v>14400.65</v>
      </c>
      <c r="H734" s="2">
        <v>-249006.82</v>
      </c>
      <c r="I734" s="2" t="s">
        <v>53</v>
      </c>
      <c r="K734" s="4">
        <v>44319</v>
      </c>
      <c r="L734" s="2">
        <v>9556.49</v>
      </c>
      <c r="M734" s="2">
        <v>25208.95</v>
      </c>
      <c r="N734" s="2" t="s">
        <v>55</v>
      </c>
      <c r="P734" s="4">
        <v>44318</v>
      </c>
      <c r="Q734" s="2">
        <v>20</v>
      </c>
      <c r="R734" s="2">
        <v>-3001.99</v>
      </c>
      <c r="S734" s="2" t="s">
        <v>52</v>
      </c>
      <c r="U734" s="4">
        <v>44320</v>
      </c>
      <c r="V734" s="2">
        <v>18785.96</v>
      </c>
      <c r="W734" s="2">
        <v>826525.39</v>
      </c>
      <c r="X734" s="2" t="s">
        <v>54</v>
      </c>
      <c r="Z734" s="12">
        <v>44304</v>
      </c>
      <c r="AA734" s="10">
        <v>2150.84</v>
      </c>
      <c r="AB734" s="10">
        <v>-175183.41</v>
      </c>
    </row>
    <row r="735" spans="1:28" ht="15.75" hidden="1" customHeight="1" x14ac:dyDescent="0.3">
      <c r="A735" s="4">
        <v>43675</v>
      </c>
      <c r="B735" s="2">
        <v>1966.06</v>
      </c>
      <c r="C735" s="2">
        <v>-436982.04</v>
      </c>
      <c r="D735" s="2" t="s">
        <v>55</v>
      </c>
      <c r="F735" s="4">
        <v>44311</v>
      </c>
      <c r="G735" s="2">
        <v>371.76</v>
      </c>
      <c r="H735" s="2">
        <v>-54449.99</v>
      </c>
      <c r="I735" s="2" t="s">
        <v>53</v>
      </c>
      <c r="K735" s="4">
        <v>44320</v>
      </c>
      <c r="L735" s="2">
        <v>11945.92</v>
      </c>
      <c r="M735" s="2">
        <v>199286.98</v>
      </c>
      <c r="N735" s="2" t="s">
        <v>55</v>
      </c>
      <c r="P735" s="4">
        <v>44319</v>
      </c>
      <c r="Q735" s="2">
        <v>1924.46</v>
      </c>
      <c r="R735" s="2">
        <v>-12504.9</v>
      </c>
      <c r="S735" s="2" t="s">
        <v>52</v>
      </c>
      <c r="U735" s="4">
        <v>44321</v>
      </c>
      <c r="V735" s="2">
        <v>14159.33</v>
      </c>
      <c r="W735" s="2">
        <v>473344.89</v>
      </c>
      <c r="X735" s="2" t="s">
        <v>54</v>
      </c>
      <c r="Z735" s="12">
        <v>44305</v>
      </c>
      <c r="AA735" s="10">
        <v>61547.25</v>
      </c>
      <c r="AB735" s="10">
        <v>-3601471.04</v>
      </c>
    </row>
    <row r="736" spans="1:28" ht="15.75" hidden="1" customHeight="1" x14ac:dyDescent="0.3">
      <c r="A736" s="4">
        <v>43676</v>
      </c>
      <c r="B736" s="2">
        <v>2683.62</v>
      </c>
      <c r="C736" s="2">
        <v>-37395.75</v>
      </c>
      <c r="D736" s="2" t="s">
        <v>53</v>
      </c>
      <c r="F736" s="4">
        <v>44312</v>
      </c>
      <c r="G736" s="2">
        <v>13106.94</v>
      </c>
      <c r="H736" s="2">
        <v>-140723.19</v>
      </c>
      <c r="I736" s="2" t="s">
        <v>53</v>
      </c>
      <c r="K736" s="4">
        <v>44321</v>
      </c>
      <c r="L736" s="2">
        <v>8385.1200000000008</v>
      </c>
      <c r="M736" s="2">
        <v>78709.850000000006</v>
      </c>
      <c r="N736" s="2" t="s">
        <v>55</v>
      </c>
      <c r="P736" s="4">
        <v>44320</v>
      </c>
      <c r="Q736" s="2">
        <v>1700.45</v>
      </c>
      <c r="R736" s="2">
        <v>25425.91</v>
      </c>
      <c r="S736" s="2" t="s">
        <v>52</v>
      </c>
      <c r="U736" s="4">
        <v>44322</v>
      </c>
      <c r="V736" s="2">
        <v>17343.990000000002</v>
      </c>
      <c r="W736" s="2">
        <v>-2699601.49</v>
      </c>
      <c r="X736" s="2" t="s">
        <v>54</v>
      </c>
      <c r="Z736" s="12">
        <v>44306</v>
      </c>
      <c r="AA736" s="10">
        <v>55243.28</v>
      </c>
      <c r="AB736" s="10">
        <v>-774969.2</v>
      </c>
    </row>
    <row r="737" spans="1:28" ht="15.75" hidden="1" customHeight="1" x14ac:dyDescent="0.3">
      <c r="A737" s="4">
        <v>43676</v>
      </c>
      <c r="B737" s="2">
        <v>2056.92</v>
      </c>
      <c r="C737" s="2">
        <v>-196542.62</v>
      </c>
      <c r="D737" s="2" t="s">
        <v>55</v>
      </c>
      <c r="F737" s="4">
        <v>44313</v>
      </c>
      <c r="G737" s="2">
        <v>11780.24</v>
      </c>
      <c r="H737" s="2">
        <v>60699.03</v>
      </c>
      <c r="I737" s="2" t="s">
        <v>53</v>
      </c>
      <c r="K737" s="4">
        <v>44322</v>
      </c>
      <c r="L737" s="2">
        <v>11441.37</v>
      </c>
      <c r="M737" s="2">
        <v>243498.79</v>
      </c>
      <c r="N737" s="2" t="s">
        <v>55</v>
      </c>
      <c r="P737" s="4">
        <v>44321</v>
      </c>
      <c r="Q737" s="2">
        <v>1184.4000000000001</v>
      </c>
      <c r="R737" s="2">
        <v>1005.35</v>
      </c>
      <c r="S737" s="2" t="s">
        <v>52</v>
      </c>
      <c r="U737" s="4">
        <v>44323</v>
      </c>
      <c r="V737" s="2">
        <v>18388.05</v>
      </c>
      <c r="W737" s="2">
        <v>-3563459.29</v>
      </c>
      <c r="X737" s="2" t="s">
        <v>54</v>
      </c>
      <c r="Z737" s="12">
        <v>44307</v>
      </c>
      <c r="AA737" s="10">
        <v>50813.82</v>
      </c>
      <c r="AB737" s="10">
        <v>-609810.97</v>
      </c>
    </row>
    <row r="738" spans="1:28" ht="15.75" hidden="1" customHeight="1" x14ac:dyDescent="0.3">
      <c r="A738" s="4">
        <v>43676</v>
      </c>
      <c r="B738" s="2">
        <v>469.27</v>
      </c>
      <c r="C738" s="2">
        <v>-9623.91</v>
      </c>
      <c r="D738" s="2" t="s">
        <v>52</v>
      </c>
      <c r="F738" s="4">
        <v>44314</v>
      </c>
      <c r="G738" s="2">
        <v>16617.91</v>
      </c>
      <c r="H738" s="2">
        <v>-125585.16</v>
      </c>
      <c r="I738" s="2" t="s">
        <v>53</v>
      </c>
      <c r="K738" s="4">
        <v>44323</v>
      </c>
      <c r="L738" s="2">
        <v>10717.99</v>
      </c>
      <c r="M738" s="2">
        <v>-32923.07</v>
      </c>
      <c r="N738" s="2" t="s">
        <v>55</v>
      </c>
      <c r="P738" s="4">
        <v>44322</v>
      </c>
      <c r="Q738" s="2">
        <v>1614.66</v>
      </c>
      <c r="R738" s="2">
        <v>3934.05</v>
      </c>
      <c r="S738" s="2" t="s">
        <v>52</v>
      </c>
      <c r="U738" s="4">
        <v>44325</v>
      </c>
      <c r="V738" s="2">
        <v>400.83</v>
      </c>
      <c r="W738" s="2">
        <v>-64552.1</v>
      </c>
      <c r="X738" s="2" t="s">
        <v>54</v>
      </c>
      <c r="Z738" s="12">
        <v>44308</v>
      </c>
      <c r="AA738" s="10">
        <v>59781.78</v>
      </c>
      <c r="AB738" s="10">
        <v>-679823.28</v>
      </c>
    </row>
    <row r="739" spans="1:28" ht="15.75" customHeight="1" thickBot="1" x14ac:dyDescent="0.35">
      <c r="A739" s="4">
        <v>43676</v>
      </c>
      <c r="B739" s="2">
        <v>672.2</v>
      </c>
      <c r="C739" s="2">
        <v>-39592.050000000003</v>
      </c>
      <c r="D739" s="2" t="s">
        <v>54</v>
      </c>
      <c r="F739" s="4">
        <v>44315</v>
      </c>
      <c r="G739" s="2">
        <v>13564.34</v>
      </c>
      <c r="H739" s="2">
        <v>-56317.65</v>
      </c>
      <c r="I739" s="2" t="s">
        <v>53</v>
      </c>
      <c r="K739" s="4">
        <v>44325</v>
      </c>
      <c r="L739" s="2">
        <v>697.78</v>
      </c>
      <c r="M739" s="2">
        <v>-162688.68</v>
      </c>
      <c r="N739" s="2" t="s">
        <v>55</v>
      </c>
      <c r="P739" s="4">
        <v>44323</v>
      </c>
      <c r="Q739" s="2">
        <v>1613.33</v>
      </c>
      <c r="R739" s="2">
        <v>1298.3499999999999</v>
      </c>
      <c r="S739" s="2" t="s">
        <v>52</v>
      </c>
      <c r="U739" s="4">
        <v>44326</v>
      </c>
      <c r="V739" s="2">
        <v>14426.95</v>
      </c>
      <c r="W739" s="2">
        <v>-70160.509999999995</v>
      </c>
      <c r="X739" s="2" t="s">
        <v>54</v>
      </c>
      <c r="Z739" s="12">
        <v>44309</v>
      </c>
      <c r="AA739" s="10">
        <v>49807.73</v>
      </c>
      <c r="AB739" s="10">
        <v>-739099</v>
      </c>
    </row>
    <row r="740" spans="1:28" ht="15.75" customHeight="1" thickBot="1" x14ac:dyDescent="0.35">
      <c r="A740" s="4">
        <v>43677</v>
      </c>
      <c r="B740" s="2">
        <v>1258.6199999999999</v>
      </c>
      <c r="C740" s="2">
        <v>-54304.85</v>
      </c>
      <c r="D740" s="2" t="s">
        <v>54</v>
      </c>
      <c r="F740" s="4">
        <v>44316</v>
      </c>
      <c r="G740" s="2">
        <v>14494.91</v>
      </c>
      <c r="H740" s="2">
        <v>-341747.03</v>
      </c>
      <c r="I740" s="2" t="s">
        <v>53</v>
      </c>
      <c r="K740" s="4">
        <v>44326</v>
      </c>
      <c r="L740" s="2">
        <v>13701.47</v>
      </c>
      <c r="M740" s="2">
        <v>-848963.2</v>
      </c>
      <c r="N740" s="2" t="s">
        <v>55</v>
      </c>
      <c r="P740" s="4">
        <v>44325</v>
      </c>
      <c r="Q740" s="2">
        <v>64.56</v>
      </c>
      <c r="R740" s="2">
        <v>-2042.72</v>
      </c>
      <c r="S740" s="2" t="s">
        <v>52</v>
      </c>
      <c r="U740" s="4">
        <v>44327</v>
      </c>
      <c r="V740" s="2">
        <v>16853.52</v>
      </c>
      <c r="W740" s="2">
        <v>-64544.01</v>
      </c>
      <c r="X740" s="2" t="s">
        <v>54</v>
      </c>
      <c r="Z740" s="12">
        <v>44311</v>
      </c>
      <c r="AA740" s="10">
        <v>1650.46</v>
      </c>
      <c r="AB740" s="10">
        <v>-107526.99</v>
      </c>
    </row>
    <row r="741" spans="1:28" ht="15.75" hidden="1" customHeight="1" x14ac:dyDescent="0.3">
      <c r="A741" s="4">
        <v>43677</v>
      </c>
      <c r="B741" s="2">
        <v>4263.75</v>
      </c>
      <c r="C741" s="2">
        <v>-291678.05</v>
      </c>
      <c r="D741" s="2" t="s">
        <v>53</v>
      </c>
      <c r="F741" s="4">
        <v>44317</v>
      </c>
      <c r="G741" s="2">
        <v>0.09</v>
      </c>
      <c r="H741" s="2">
        <v>-15.66</v>
      </c>
      <c r="I741" s="2" t="s">
        <v>53</v>
      </c>
      <c r="K741" s="4">
        <v>44327</v>
      </c>
      <c r="L741" s="2">
        <v>12643.19</v>
      </c>
      <c r="M741" s="2">
        <v>116771.69</v>
      </c>
      <c r="N741" s="2" t="s">
        <v>55</v>
      </c>
      <c r="P741" s="4">
        <v>44326</v>
      </c>
      <c r="Q741" s="2">
        <v>1675.03</v>
      </c>
      <c r="R741" s="2">
        <v>-14723.85</v>
      </c>
      <c r="S741" s="2" t="s">
        <v>52</v>
      </c>
      <c r="U741" s="4">
        <v>44328</v>
      </c>
      <c r="V741" s="2">
        <v>19707.84</v>
      </c>
      <c r="W741" s="2">
        <v>218442.71</v>
      </c>
      <c r="X741" s="2" t="s">
        <v>54</v>
      </c>
      <c r="Z741" s="12">
        <v>44312</v>
      </c>
      <c r="AA741" s="10">
        <v>54180.85</v>
      </c>
      <c r="AB741" s="10">
        <v>-22228.58</v>
      </c>
    </row>
    <row r="742" spans="1:28" ht="15.75" hidden="1" customHeight="1" x14ac:dyDescent="0.3">
      <c r="A742" s="4">
        <v>43677</v>
      </c>
      <c r="B742" s="2">
        <v>1777.49</v>
      </c>
      <c r="C742" s="2">
        <v>-139134.54</v>
      </c>
      <c r="D742" s="2" t="s">
        <v>55</v>
      </c>
      <c r="F742" s="4">
        <v>44318</v>
      </c>
      <c r="G742" s="2">
        <v>203.61</v>
      </c>
      <c r="H742" s="2">
        <v>-8465.5499999999993</v>
      </c>
      <c r="I742" s="2" t="s">
        <v>53</v>
      </c>
      <c r="K742" s="4">
        <v>44328</v>
      </c>
      <c r="L742" s="2">
        <v>17072.189999999999</v>
      </c>
      <c r="M742" s="2">
        <v>195750.45</v>
      </c>
      <c r="N742" s="2" t="s">
        <v>55</v>
      </c>
      <c r="P742" s="4">
        <v>44327</v>
      </c>
      <c r="Q742" s="2">
        <v>1634.79</v>
      </c>
      <c r="R742" s="2">
        <v>-4987.03</v>
      </c>
      <c r="S742" s="2" t="s">
        <v>52</v>
      </c>
      <c r="U742" s="4">
        <v>44329</v>
      </c>
      <c r="V742" s="2">
        <v>16622.54</v>
      </c>
      <c r="W742" s="2">
        <v>-224861.86</v>
      </c>
      <c r="X742" s="2" t="s">
        <v>54</v>
      </c>
      <c r="Z742" s="12">
        <v>44313</v>
      </c>
      <c r="AA742" s="10">
        <v>55209.8</v>
      </c>
      <c r="AB742" s="10">
        <v>388239.06</v>
      </c>
    </row>
    <row r="743" spans="1:28" ht="15.75" hidden="1" customHeight="1" x14ac:dyDescent="0.3">
      <c r="A743" s="4">
        <v>43677</v>
      </c>
      <c r="B743" s="2">
        <v>370.41</v>
      </c>
      <c r="C743" s="2">
        <v>-13593.45</v>
      </c>
      <c r="D743" s="2" t="s">
        <v>52</v>
      </c>
      <c r="F743" s="4">
        <v>44319</v>
      </c>
      <c r="G743" s="2">
        <v>12720.16</v>
      </c>
      <c r="H743" s="2">
        <v>-42076.9</v>
      </c>
      <c r="I743" s="2" t="s">
        <v>53</v>
      </c>
      <c r="K743" s="4">
        <v>44329</v>
      </c>
      <c r="L743" s="2">
        <v>12404.14</v>
      </c>
      <c r="M743" s="2">
        <v>74106.2</v>
      </c>
      <c r="N743" s="2" t="s">
        <v>55</v>
      </c>
      <c r="P743" s="4">
        <v>44328</v>
      </c>
      <c r="Q743" s="2">
        <v>1957.95</v>
      </c>
      <c r="R743" s="2">
        <v>-41176.5</v>
      </c>
      <c r="S743" s="2" t="s">
        <v>52</v>
      </c>
      <c r="U743" s="4">
        <v>44330</v>
      </c>
      <c r="V743" s="2">
        <v>13879.14</v>
      </c>
      <c r="W743" s="2">
        <v>-735294.71</v>
      </c>
      <c r="X743" s="2" t="s">
        <v>54</v>
      </c>
      <c r="Z743" s="12">
        <v>44314</v>
      </c>
      <c r="AA743" s="10">
        <v>65027.58</v>
      </c>
      <c r="AB743" s="10">
        <v>-1785153.2</v>
      </c>
    </row>
    <row r="744" spans="1:28" ht="15.75" hidden="1" customHeight="1" x14ac:dyDescent="0.3">
      <c r="A744" s="4">
        <v>43678</v>
      </c>
      <c r="B744" s="2">
        <v>623.04999999999995</v>
      </c>
      <c r="C744" s="2">
        <v>-33111.42</v>
      </c>
      <c r="D744" s="2" t="s">
        <v>52</v>
      </c>
      <c r="F744" s="4">
        <v>44320</v>
      </c>
      <c r="G744" s="2">
        <v>15073.51</v>
      </c>
      <c r="H744" s="2">
        <v>60436.14</v>
      </c>
      <c r="I744" s="2" t="s">
        <v>53</v>
      </c>
      <c r="K744" s="4">
        <v>44330</v>
      </c>
      <c r="L744" s="2">
        <v>10716.92</v>
      </c>
      <c r="M744" s="2">
        <v>25338.38</v>
      </c>
      <c r="N744" s="2" t="s">
        <v>55</v>
      </c>
      <c r="P744" s="4">
        <v>44329</v>
      </c>
      <c r="Q744" s="2">
        <v>1741.38</v>
      </c>
      <c r="R744" s="2">
        <v>-6111.23</v>
      </c>
      <c r="S744" s="2" t="s">
        <v>52</v>
      </c>
      <c r="U744" s="4">
        <v>44332</v>
      </c>
      <c r="V744" s="2">
        <v>654.79999999999995</v>
      </c>
      <c r="W744" s="2">
        <v>-323408.64000000001</v>
      </c>
      <c r="X744" s="2" t="s">
        <v>54</v>
      </c>
      <c r="Z744" s="12">
        <v>44315</v>
      </c>
      <c r="AA744" s="10">
        <v>59928.51</v>
      </c>
      <c r="AB744" s="10">
        <v>-1305140.31</v>
      </c>
    </row>
    <row r="745" spans="1:28" ht="15.75" hidden="1" customHeight="1" x14ac:dyDescent="0.3">
      <c r="A745" s="4">
        <v>43678</v>
      </c>
      <c r="B745" s="2">
        <v>1632.95</v>
      </c>
      <c r="C745" s="2">
        <v>-109113.18</v>
      </c>
      <c r="D745" s="2" t="s">
        <v>55</v>
      </c>
      <c r="F745" s="4">
        <v>44321</v>
      </c>
      <c r="G745" s="2">
        <v>13100.86</v>
      </c>
      <c r="H745" s="2">
        <v>14041.35</v>
      </c>
      <c r="I745" s="2" t="s">
        <v>53</v>
      </c>
      <c r="K745" s="4">
        <v>44332</v>
      </c>
      <c r="L745" s="2">
        <v>132.88999999999999</v>
      </c>
      <c r="M745" s="2">
        <v>-1892.99</v>
      </c>
      <c r="N745" s="2" t="s">
        <v>55</v>
      </c>
      <c r="P745" s="4">
        <v>44330</v>
      </c>
      <c r="Q745" s="2">
        <v>1359.01</v>
      </c>
      <c r="R745" s="2">
        <v>-9109.9</v>
      </c>
      <c r="S745" s="2" t="s">
        <v>52</v>
      </c>
      <c r="U745" s="4">
        <v>44333</v>
      </c>
      <c r="V745" s="2">
        <v>15030.53</v>
      </c>
      <c r="W745" s="2">
        <v>-2161852.7400000002</v>
      </c>
      <c r="X745" s="2" t="s">
        <v>54</v>
      </c>
      <c r="Z745" s="12">
        <v>44316</v>
      </c>
      <c r="AA745" s="10">
        <v>55737.2</v>
      </c>
      <c r="AB745" s="10">
        <v>-252685.17</v>
      </c>
    </row>
    <row r="746" spans="1:28" ht="15.75" customHeight="1" thickBot="1" x14ac:dyDescent="0.35">
      <c r="A746" s="4">
        <v>43678</v>
      </c>
      <c r="B746" s="2">
        <v>1348.01</v>
      </c>
      <c r="C746" s="2">
        <v>-90663.19</v>
      </c>
      <c r="D746" s="2" t="s">
        <v>54</v>
      </c>
      <c r="F746" s="4">
        <v>44322</v>
      </c>
      <c r="G746" s="2">
        <v>14656.55</v>
      </c>
      <c r="H746" s="2">
        <v>-235089.55</v>
      </c>
      <c r="I746" s="2" t="s">
        <v>53</v>
      </c>
      <c r="K746" s="4">
        <v>44333</v>
      </c>
      <c r="L746" s="2">
        <v>11427.28</v>
      </c>
      <c r="M746" s="2">
        <v>-64172.63</v>
      </c>
      <c r="N746" s="2" t="s">
        <v>55</v>
      </c>
      <c r="P746" s="4">
        <v>44332</v>
      </c>
      <c r="Q746" s="2">
        <v>71.27</v>
      </c>
      <c r="R746" s="2">
        <v>-2764.41</v>
      </c>
      <c r="S746" s="2" t="s">
        <v>52</v>
      </c>
      <c r="U746" s="4">
        <v>44334</v>
      </c>
      <c r="V746" s="2">
        <v>11940.47</v>
      </c>
      <c r="W746" s="2">
        <v>-1006856.15</v>
      </c>
      <c r="X746" s="2" t="s">
        <v>54</v>
      </c>
      <c r="Z746" s="12">
        <v>44317</v>
      </c>
      <c r="AA746" s="10">
        <v>0.09</v>
      </c>
      <c r="AB746" s="10">
        <v>-15.66</v>
      </c>
    </row>
    <row r="747" spans="1:28" ht="15.75" hidden="1" customHeight="1" x14ac:dyDescent="0.3">
      <c r="A747" s="4">
        <v>43678</v>
      </c>
      <c r="B747" s="2">
        <v>3119.6</v>
      </c>
      <c r="C747" s="2">
        <v>-204075.92</v>
      </c>
      <c r="D747" s="2" t="s">
        <v>53</v>
      </c>
      <c r="F747" s="4">
        <v>44323</v>
      </c>
      <c r="G747" s="2">
        <v>19133.919999999998</v>
      </c>
      <c r="H747" s="2">
        <v>-619386.96</v>
      </c>
      <c r="I747" s="2" t="s">
        <v>53</v>
      </c>
      <c r="K747" s="4">
        <v>44334</v>
      </c>
      <c r="L747" s="2">
        <v>11419.53</v>
      </c>
      <c r="M747" s="2">
        <v>-727492.89</v>
      </c>
      <c r="N747" s="2" t="s">
        <v>55</v>
      </c>
      <c r="P747" s="4">
        <v>44333</v>
      </c>
      <c r="Q747" s="2">
        <v>1507.55</v>
      </c>
      <c r="R747" s="2">
        <v>12609.12</v>
      </c>
      <c r="S747" s="2" t="s">
        <v>52</v>
      </c>
      <c r="U747" s="4">
        <v>44335</v>
      </c>
      <c r="V747" s="2">
        <v>19746.439999999999</v>
      </c>
      <c r="W747" s="2">
        <v>-1016599.77</v>
      </c>
      <c r="X747" s="2" t="s">
        <v>54</v>
      </c>
      <c r="Z747" s="12">
        <v>44318</v>
      </c>
      <c r="AA747" s="10">
        <v>1016.57</v>
      </c>
      <c r="AB747" s="10">
        <v>-22547.040000000001</v>
      </c>
    </row>
    <row r="748" spans="1:28" ht="15.75" hidden="1" customHeight="1" x14ac:dyDescent="0.3">
      <c r="A748" s="4">
        <v>43679</v>
      </c>
      <c r="B748" s="2">
        <v>941.37</v>
      </c>
      <c r="C748" s="2">
        <v>-8942.34</v>
      </c>
      <c r="D748" s="2" t="s">
        <v>55</v>
      </c>
      <c r="F748" s="4">
        <v>44325</v>
      </c>
      <c r="G748" s="2">
        <v>699.87</v>
      </c>
      <c r="H748" s="2">
        <v>-94574.56</v>
      </c>
      <c r="I748" s="2" t="s">
        <v>53</v>
      </c>
      <c r="K748" s="4">
        <v>44335</v>
      </c>
      <c r="L748" s="2">
        <v>12887.43</v>
      </c>
      <c r="M748" s="2">
        <v>26474.28</v>
      </c>
      <c r="N748" s="2" t="s">
        <v>55</v>
      </c>
      <c r="P748" s="4">
        <v>44334</v>
      </c>
      <c r="Q748" s="2">
        <v>1421.61</v>
      </c>
      <c r="R748" s="2">
        <v>-10912.83</v>
      </c>
      <c r="S748" s="2" t="s">
        <v>52</v>
      </c>
      <c r="U748" s="4">
        <v>44336</v>
      </c>
      <c r="V748" s="2">
        <v>13047.5</v>
      </c>
      <c r="W748" s="2">
        <v>273977.03000000003</v>
      </c>
      <c r="X748" s="2" t="s">
        <v>54</v>
      </c>
      <c r="Z748" s="12">
        <v>44319</v>
      </c>
      <c r="AA748" s="10">
        <v>54957.43</v>
      </c>
      <c r="AB748" s="10">
        <v>-1248301.0900000001</v>
      </c>
    </row>
    <row r="749" spans="1:28" ht="15.75" hidden="1" customHeight="1" x14ac:dyDescent="0.3">
      <c r="A749" s="4">
        <v>43679</v>
      </c>
      <c r="B749" s="2">
        <v>2548.86</v>
      </c>
      <c r="C749" s="2">
        <v>-33542.61</v>
      </c>
      <c r="D749" s="2" t="s">
        <v>53</v>
      </c>
      <c r="F749" s="4">
        <v>44326</v>
      </c>
      <c r="G749" s="2">
        <v>18219.990000000002</v>
      </c>
      <c r="H749" s="2">
        <v>-91424.86</v>
      </c>
      <c r="I749" s="2" t="s">
        <v>53</v>
      </c>
      <c r="K749" s="4">
        <v>44336</v>
      </c>
      <c r="L749" s="2">
        <v>8842.2900000000009</v>
      </c>
      <c r="M749" s="2">
        <v>-76520.23</v>
      </c>
      <c r="N749" s="2" t="s">
        <v>55</v>
      </c>
      <c r="P749" s="4">
        <v>44335</v>
      </c>
      <c r="Q749" s="2">
        <v>2184.39</v>
      </c>
      <c r="R749" s="2">
        <v>35845.57</v>
      </c>
      <c r="S749" s="2" t="s">
        <v>52</v>
      </c>
      <c r="U749" s="4">
        <v>44337</v>
      </c>
      <c r="V749" s="2">
        <v>14082</v>
      </c>
      <c r="W749" s="2">
        <v>299138.06</v>
      </c>
      <c r="X749" s="2" t="s">
        <v>54</v>
      </c>
      <c r="Z749" s="12">
        <v>44320</v>
      </c>
      <c r="AA749" s="10">
        <v>68292.94</v>
      </c>
      <c r="AB749" s="10">
        <v>1338669.69</v>
      </c>
    </row>
    <row r="750" spans="1:28" ht="15.75" hidden="1" customHeight="1" x14ac:dyDescent="0.3">
      <c r="A750" s="4">
        <v>43679</v>
      </c>
      <c r="B750" s="2">
        <v>594.42999999999995</v>
      </c>
      <c r="C750" s="2">
        <v>-16640.080000000002</v>
      </c>
      <c r="D750" s="2" t="s">
        <v>52</v>
      </c>
      <c r="F750" s="4">
        <v>44327</v>
      </c>
      <c r="G750" s="2">
        <v>17624.650000000001</v>
      </c>
      <c r="H750" s="2">
        <v>44043.25</v>
      </c>
      <c r="I750" s="2" t="s">
        <v>53</v>
      </c>
      <c r="K750" s="4">
        <v>44337</v>
      </c>
      <c r="L750" s="2">
        <v>10341.68</v>
      </c>
      <c r="M750" s="2">
        <v>-216606.44</v>
      </c>
      <c r="N750" s="2" t="s">
        <v>55</v>
      </c>
      <c r="P750" s="4">
        <v>44336</v>
      </c>
      <c r="Q750" s="2">
        <v>986.79</v>
      </c>
      <c r="R750" s="2">
        <v>-5335.62</v>
      </c>
      <c r="S750" s="2" t="s">
        <v>52</v>
      </c>
      <c r="U750" s="4">
        <v>44339</v>
      </c>
      <c r="V750" s="2">
        <v>275.41000000000003</v>
      </c>
      <c r="W750" s="2">
        <v>-692.96</v>
      </c>
      <c r="X750" s="2" t="s">
        <v>54</v>
      </c>
      <c r="Z750" s="12">
        <v>44321</v>
      </c>
      <c r="AA750" s="10">
        <v>57388.56</v>
      </c>
      <c r="AB750" s="10">
        <v>292421</v>
      </c>
    </row>
    <row r="751" spans="1:28" ht="15.75" customHeight="1" thickBot="1" x14ac:dyDescent="0.35">
      <c r="A751" s="4">
        <v>43679</v>
      </c>
      <c r="B751" s="2">
        <v>1119.97</v>
      </c>
      <c r="C751" s="2">
        <v>-15343.34</v>
      </c>
      <c r="D751" s="2" t="s">
        <v>54</v>
      </c>
      <c r="F751" s="4">
        <v>44328</v>
      </c>
      <c r="G751" s="2">
        <v>19262.79</v>
      </c>
      <c r="H751" s="2">
        <v>-57315.69</v>
      </c>
      <c r="I751" s="2" t="s">
        <v>53</v>
      </c>
      <c r="K751" s="4">
        <v>44339</v>
      </c>
      <c r="L751" s="2">
        <v>154.55000000000001</v>
      </c>
      <c r="M751" s="2">
        <v>-4508.93</v>
      </c>
      <c r="N751" s="2" t="s">
        <v>55</v>
      </c>
      <c r="P751" s="4">
        <v>44337</v>
      </c>
      <c r="Q751" s="2">
        <v>1231.3900000000001</v>
      </c>
      <c r="R751" s="2">
        <v>-13702.97</v>
      </c>
      <c r="S751" s="2" t="s">
        <v>52</v>
      </c>
      <c r="U751" s="4">
        <v>44340</v>
      </c>
      <c r="V751" s="2">
        <v>12909.33</v>
      </c>
      <c r="W751" s="2">
        <v>487182.03</v>
      </c>
      <c r="X751" s="2" t="s">
        <v>54</v>
      </c>
      <c r="Z751" s="12">
        <v>44322</v>
      </c>
      <c r="AA751" s="10">
        <v>69597.87</v>
      </c>
      <c r="AB751" s="10">
        <v>-3991683.81</v>
      </c>
    </row>
    <row r="752" spans="1:28" ht="15.75" hidden="1" customHeight="1" x14ac:dyDescent="0.3">
      <c r="A752" s="4">
        <v>43681</v>
      </c>
      <c r="B752" s="2">
        <v>34.82</v>
      </c>
      <c r="C752" s="2">
        <v>-12059.38</v>
      </c>
      <c r="D752" s="2" t="s">
        <v>53</v>
      </c>
      <c r="F752" s="4">
        <v>44329</v>
      </c>
      <c r="G752" s="2">
        <v>16497.439999999999</v>
      </c>
      <c r="H752" s="2">
        <v>76183.44</v>
      </c>
      <c r="I752" s="2" t="s">
        <v>53</v>
      </c>
      <c r="K752" s="4">
        <v>44340</v>
      </c>
      <c r="L752" s="2">
        <v>7771.45</v>
      </c>
      <c r="M752" s="2">
        <v>-28956.45</v>
      </c>
      <c r="N752" s="2" t="s">
        <v>55</v>
      </c>
      <c r="P752" s="4">
        <v>44339</v>
      </c>
      <c r="Q752" s="2">
        <v>15.88</v>
      </c>
      <c r="R752" s="2">
        <v>-508.29</v>
      </c>
      <c r="S752" s="2" t="s">
        <v>52</v>
      </c>
      <c r="U752" s="4">
        <v>44341</v>
      </c>
      <c r="V752" s="2">
        <v>18788.439999999999</v>
      </c>
      <c r="W752" s="2">
        <v>414498.78</v>
      </c>
      <c r="X752" s="2" t="s">
        <v>54</v>
      </c>
      <c r="Z752" s="12">
        <v>44323</v>
      </c>
      <c r="AA752" s="10">
        <v>66383.98</v>
      </c>
      <c r="AB752" s="10">
        <v>-4844909.58</v>
      </c>
    </row>
    <row r="753" spans="1:28" ht="15.75" hidden="1" customHeight="1" x14ac:dyDescent="0.3">
      <c r="A753" s="4">
        <v>43681</v>
      </c>
      <c r="B753" s="2">
        <v>13.75</v>
      </c>
      <c r="C753" s="2">
        <v>-2330.52</v>
      </c>
      <c r="D753" s="2" t="s">
        <v>55</v>
      </c>
      <c r="F753" s="4">
        <v>44330</v>
      </c>
      <c r="G753" s="2">
        <v>15821.99</v>
      </c>
      <c r="H753" s="2">
        <v>-72091.509999999995</v>
      </c>
      <c r="I753" s="2" t="s">
        <v>53</v>
      </c>
      <c r="K753" s="4">
        <v>44341</v>
      </c>
      <c r="L753" s="2">
        <v>9433.6200000000008</v>
      </c>
      <c r="M753" s="2">
        <v>53195.45</v>
      </c>
      <c r="N753" s="2" t="s">
        <v>55</v>
      </c>
      <c r="P753" s="4">
        <v>44340</v>
      </c>
      <c r="Q753" s="2">
        <v>1422.72</v>
      </c>
      <c r="R753" s="2">
        <v>25331.37</v>
      </c>
      <c r="S753" s="2" t="s">
        <v>52</v>
      </c>
      <c r="U753" s="4">
        <v>44342</v>
      </c>
      <c r="V753" s="2">
        <v>21082.53</v>
      </c>
      <c r="W753" s="2">
        <v>-1127064.1499999999</v>
      </c>
      <c r="X753" s="2" t="s">
        <v>54</v>
      </c>
      <c r="Z753" s="12">
        <v>44325</v>
      </c>
      <c r="AA753" s="10">
        <v>2772.53</v>
      </c>
      <c r="AB753" s="10">
        <v>-557257.22</v>
      </c>
    </row>
    <row r="754" spans="1:28" ht="15.75" customHeight="1" thickBot="1" x14ac:dyDescent="0.35">
      <c r="A754" s="4">
        <v>43681</v>
      </c>
      <c r="B754" s="2">
        <v>44.57</v>
      </c>
      <c r="C754" s="2">
        <v>172.28</v>
      </c>
      <c r="D754" s="2" t="s">
        <v>54</v>
      </c>
      <c r="F754" s="4">
        <v>44332</v>
      </c>
      <c r="G754" s="2">
        <v>410.11</v>
      </c>
      <c r="H754" s="2">
        <v>-51887.01</v>
      </c>
      <c r="I754" s="2" t="s">
        <v>53</v>
      </c>
      <c r="K754" s="4">
        <v>44342</v>
      </c>
      <c r="L754" s="2">
        <v>8723.58</v>
      </c>
      <c r="M754" s="2">
        <v>197092.71</v>
      </c>
      <c r="N754" s="2" t="s">
        <v>55</v>
      </c>
      <c r="P754" s="4">
        <v>44341</v>
      </c>
      <c r="Q754" s="2">
        <v>1439.2</v>
      </c>
      <c r="R754" s="2">
        <v>1770.03</v>
      </c>
      <c r="S754" s="2" t="s">
        <v>52</v>
      </c>
      <c r="U754" s="4">
        <v>44343</v>
      </c>
      <c r="V754" s="2">
        <v>16868.689999999999</v>
      </c>
      <c r="W754" s="2">
        <v>255180.03</v>
      </c>
      <c r="X754" s="2" t="s">
        <v>54</v>
      </c>
      <c r="Z754" s="12">
        <v>44326</v>
      </c>
      <c r="AA754" s="10">
        <v>69663.759999999995</v>
      </c>
      <c r="AB754" s="10">
        <v>-2614522.9900000002</v>
      </c>
    </row>
    <row r="755" spans="1:28" ht="15.75" hidden="1" customHeight="1" x14ac:dyDescent="0.3">
      <c r="A755" s="4">
        <v>43681</v>
      </c>
      <c r="B755" s="2">
        <v>18.14</v>
      </c>
      <c r="C755" s="2">
        <v>-883.9</v>
      </c>
      <c r="D755" s="2" t="s">
        <v>52</v>
      </c>
      <c r="F755" s="4">
        <v>44333</v>
      </c>
      <c r="G755" s="2">
        <v>14481.51</v>
      </c>
      <c r="H755" s="2">
        <v>-73724.87</v>
      </c>
      <c r="I755" s="2" t="s">
        <v>53</v>
      </c>
      <c r="K755" s="4">
        <v>44343</v>
      </c>
      <c r="L755" s="2">
        <v>10676.99</v>
      </c>
      <c r="M755" s="2">
        <v>-70337.279999999999</v>
      </c>
      <c r="N755" s="2" t="s">
        <v>55</v>
      </c>
      <c r="P755" s="4">
        <v>44342</v>
      </c>
      <c r="Q755" s="2">
        <v>1197.18</v>
      </c>
      <c r="R755" s="2">
        <v>5309.91</v>
      </c>
      <c r="S755" s="2" t="s">
        <v>52</v>
      </c>
      <c r="U755" s="4">
        <v>44344</v>
      </c>
      <c r="V755" s="2">
        <v>16458.900000000001</v>
      </c>
      <c r="W755" s="2">
        <v>-409747.18</v>
      </c>
      <c r="X755" s="2" t="s">
        <v>54</v>
      </c>
      <c r="Z755" s="12">
        <v>44327</v>
      </c>
      <c r="AA755" s="10">
        <v>66187.72</v>
      </c>
      <c r="AB755" s="10">
        <v>199158.35</v>
      </c>
    </row>
    <row r="756" spans="1:28" ht="15.75" hidden="1" customHeight="1" x14ac:dyDescent="0.3">
      <c r="A756" s="4">
        <v>43682</v>
      </c>
      <c r="B756" s="2">
        <v>3510.92</v>
      </c>
      <c r="C756" s="2">
        <v>-94770.05</v>
      </c>
      <c r="D756" s="2" t="s">
        <v>53</v>
      </c>
      <c r="F756" s="4">
        <v>44334</v>
      </c>
      <c r="G756" s="2">
        <v>14608.68</v>
      </c>
      <c r="H756" s="2">
        <v>-730229.03</v>
      </c>
      <c r="I756" s="2" t="s">
        <v>53</v>
      </c>
      <c r="K756" s="4">
        <v>44344</v>
      </c>
      <c r="L756" s="2">
        <v>9760.6</v>
      </c>
      <c r="M756" s="2">
        <v>37843.699999999997</v>
      </c>
      <c r="N756" s="2" t="s">
        <v>55</v>
      </c>
      <c r="P756" s="4">
        <v>44343</v>
      </c>
      <c r="Q756" s="2">
        <v>1711.37</v>
      </c>
      <c r="R756" s="2">
        <v>-42570.79</v>
      </c>
      <c r="S756" s="2" t="s">
        <v>52</v>
      </c>
      <c r="U756" s="4">
        <v>44346</v>
      </c>
      <c r="V756" s="2">
        <v>132.07</v>
      </c>
      <c r="W756" s="2">
        <v>-1522.38</v>
      </c>
      <c r="X756" s="2" t="s">
        <v>54</v>
      </c>
      <c r="Z756" s="12">
        <v>44328</v>
      </c>
      <c r="AA756" s="10">
        <v>79256.320000000007</v>
      </c>
      <c r="AB756" s="10">
        <v>-499491.41</v>
      </c>
    </row>
    <row r="757" spans="1:28" ht="15.75" customHeight="1" thickBot="1" x14ac:dyDescent="0.35">
      <c r="A757" s="4">
        <v>43682</v>
      </c>
      <c r="B757" s="2">
        <v>1445.21</v>
      </c>
      <c r="C757" s="2">
        <v>-234802.14</v>
      </c>
      <c r="D757" s="2" t="s">
        <v>54</v>
      </c>
      <c r="F757" s="4">
        <v>44335</v>
      </c>
      <c r="G757" s="2">
        <v>14855.98</v>
      </c>
      <c r="H757" s="2">
        <v>-125638.69</v>
      </c>
      <c r="I757" s="2" t="s">
        <v>53</v>
      </c>
      <c r="K757" s="4">
        <v>44346</v>
      </c>
      <c r="L757" s="2">
        <v>91.64</v>
      </c>
      <c r="M757" s="2">
        <v>1440.71</v>
      </c>
      <c r="N757" s="2" t="s">
        <v>55</v>
      </c>
      <c r="P757" s="4">
        <v>44344</v>
      </c>
      <c r="Q757" s="2">
        <v>1496.56</v>
      </c>
      <c r="R757" s="2">
        <v>-45190.84</v>
      </c>
      <c r="S757" s="2" t="s">
        <v>52</v>
      </c>
      <c r="U757" s="4">
        <v>44347</v>
      </c>
      <c r="V757" s="2">
        <v>10305.280000000001</v>
      </c>
      <c r="W757" s="2">
        <v>44448.05</v>
      </c>
      <c r="X757" s="2" t="s">
        <v>54</v>
      </c>
      <c r="Z757" s="12">
        <v>44329</v>
      </c>
      <c r="AA757" s="10">
        <v>64586.47</v>
      </c>
      <c r="AB757" s="10">
        <v>-398680.71</v>
      </c>
    </row>
    <row r="758" spans="1:28" ht="15.75" hidden="1" customHeight="1" x14ac:dyDescent="0.3">
      <c r="A758" s="4">
        <v>43682</v>
      </c>
      <c r="B758" s="2">
        <v>662.26</v>
      </c>
      <c r="C758" s="2">
        <v>-61740.55</v>
      </c>
      <c r="D758" s="2" t="s">
        <v>52</v>
      </c>
      <c r="F758" s="4">
        <v>44336</v>
      </c>
      <c r="G758" s="2">
        <v>10264.700000000001</v>
      </c>
      <c r="H758" s="2">
        <v>-47973.43</v>
      </c>
      <c r="I758" s="2" t="s">
        <v>53</v>
      </c>
      <c r="K758" s="4">
        <v>44347</v>
      </c>
      <c r="L758" s="2">
        <v>7515.63</v>
      </c>
      <c r="M758" s="2">
        <v>-23552.61</v>
      </c>
      <c r="N758" s="2" t="s">
        <v>55</v>
      </c>
      <c r="P758" s="4">
        <v>44346</v>
      </c>
      <c r="Q758" s="2">
        <v>29.92</v>
      </c>
      <c r="R758" s="2">
        <v>-433.94</v>
      </c>
      <c r="S758" s="2" t="s">
        <v>52</v>
      </c>
      <c r="U758" s="4">
        <v>44348</v>
      </c>
      <c r="V758" s="2">
        <v>22240.5</v>
      </c>
      <c r="W758" s="2">
        <v>-479926.14</v>
      </c>
      <c r="X758" s="2" t="s">
        <v>54</v>
      </c>
      <c r="Z758" s="12">
        <v>44330</v>
      </c>
      <c r="AA758" s="10">
        <v>56177.3</v>
      </c>
      <c r="AB758" s="10">
        <v>-865955.6</v>
      </c>
    </row>
    <row r="759" spans="1:28" ht="15.75" hidden="1" customHeight="1" x14ac:dyDescent="0.3">
      <c r="A759" s="4">
        <v>43682</v>
      </c>
      <c r="B759" s="2">
        <v>1265.72</v>
      </c>
      <c r="C759" s="2">
        <v>-24951.59</v>
      </c>
      <c r="D759" s="2" t="s">
        <v>55</v>
      </c>
      <c r="F759" s="4">
        <v>44337</v>
      </c>
      <c r="G759" s="2">
        <v>12546.52</v>
      </c>
      <c r="H759" s="2">
        <v>61600.15</v>
      </c>
      <c r="I759" s="2" t="s">
        <v>53</v>
      </c>
      <c r="K759" s="4">
        <v>44348</v>
      </c>
      <c r="L759" s="2">
        <v>12329.83</v>
      </c>
      <c r="M759" s="2">
        <v>-194458.56</v>
      </c>
      <c r="N759" s="2" t="s">
        <v>55</v>
      </c>
      <c r="P759" s="4">
        <v>44347</v>
      </c>
      <c r="Q759" s="2">
        <v>1285.8599999999999</v>
      </c>
      <c r="R759" s="2">
        <v>12838.86</v>
      </c>
      <c r="S759" s="2" t="s">
        <v>52</v>
      </c>
      <c r="U759" s="4">
        <v>44349</v>
      </c>
      <c r="V759" s="2">
        <v>17600.47</v>
      </c>
      <c r="W759" s="2">
        <v>645760.12</v>
      </c>
      <c r="X759" s="2" t="s">
        <v>54</v>
      </c>
      <c r="Z759" s="12">
        <v>44332</v>
      </c>
      <c r="AA759" s="10">
        <v>2425.2600000000002</v>
      </c>
      <c r="AB759" s="10">
        <v>-602518.72</v>
      </c>
    </row>
    <row r="760" spans="1:28" ht="15.75" customHeight="1" thickBot="1" x14ac:dyDescent="0.35">
      <c r="A760" s="4">
        <v>43683</v>
      </c>
      <c r="B760" s="2">
        <v>999.37</v>
      </c>
      <c r="C760" s="2">
        <v>-23521.279999999999</v>
      </c>
      <c r="D760" s="2" t="s">
        <v>54</v>
      </c>
      <c r="F760" s="4">
        <v>44339</v>
      </c>
      <c r="G760" s="2">
        <v>215.43</v>
      </c>
      <c r="H760" s="2">
        <v>-1871.1</v>
      </c>
      <c r="I760" s="2" t="s">
        <v>53</v>
      </c>
      <c r="K760" s="4">
        <v>44349</v>
      </c>
      <c r="L760" s="2">
        <v>9899.85</v>
      </c>
      <c r="M760" s="2">
        <v>44177.2</v>
      </c>
      <c r="N760" s="2" t="s">
        <v>55</v>
      </c>
      <c r="P760" s="4">
        <v>44348</v>
      </c>
      <c r="Q760" s="2">
        <v>1594.07</v>
      </c>
      <c r="R760" s="2">
        <v>-3352.27</v>
      </c>
      <c r="S760" s="2" t="s">
        <v>52</v>
      </c>
      <c r="U760" s="4">
        <v>44350</v>
      </c>
      <c r="V760" s="2">
        <v>24263.42</v>
      </c>
      <c r="W760" s="2">
        <v>-5537043.25</v>
      </c>
      <c r="X760" s="2" t="s">
        <v>54</v>
      </c>
      <c r="Z760" s="12">
        <v>44333</v>
      </c>
      <c r="AA760" s="10">
        <v>61013.01</v>
      </c>
      <c r="AB760" s="10">
        <v>-2838590.51</v>
      </c>
    </row>
    <row r="761" spans="1:28" ht="15.75" hidden="1" customHeight="1" x14ac:dyDescent="0.3">
      <c r="A761" s="4">
        <v>43683</v>
      </c>
      <c r="B761" s="2">
        <v>3447.17</v>
      </c>
      <c r="C761" s="2">
        <v>-22511.1</v>
      </c>
      <c r="D761" s="2" t="s">
        <v>53</v>
      </c>
      <c r="F761" s="4">
        <v>44340</v>
      </c>
      <c r="G761" s="2">
        <v>10169.69</v>
      </c>
      <c r="H761" s="2">
        <v>98754.98</v>
      </c>
      <c r="I761" s="2" t="s">
        <v>53</v>
      </c>
      <c r="K761" s="4">
        <v>44350</v>
      </c>
      <c r="L761" s="2">
        <v>11264.29</v>
      </c>
      <c r="M761" s="2">
        <v>-26998.74</v>
      </c>
      <c r="N761" s="2" t="s">
        <v>55</v>
      </c>
      <c r="P761" s="4">
        <v>44349</v>
      </c>
      <c r="Q761" s="2">
        <v>2158.98</v>
      </c>
      <c r="R761" s="2">
        <v>10983.91</v>
      </c>
      <c r="S761" s="2" t="s">
        <v>52</v>
      </c>
      <c r="U761" s="4">
        <v>44351</v>
      </c>
      <c r="V761" s="2">
        <v>16559.48</v>
      </c>
      <c r="W761" s="2">
        <v>-1732352.26</v>
      </c>
      <c r="X761" s="2" t="s">
        <v>54</v>
      </c>
      <c r="Z761" s="12">
        <v>44334</v>
      </c>
      <c r="AA761" s="10">
        <v>54983.55</v>
      </c>
      <c r="AB761" s="10">
        <v>-3108524.82</v>
      </c>
    </row>
    <row r="762" spans="1:28" ht="15.75" hidden="1" customHeight="1" x14ac:dyDescent="0.3">
      <c r="A762" s="4">
        <v>43683</v>
      </c>
      <c r="B762" s="2">
        <v>554.5</v>
      </c>
      <c r="C762" s="2">
        <v>6468.21</v>
      </c>
      <c r="D762" s="2" t="s">
        <v>52</v>
      </c>
      <c r="F762" s="4">
        <v>44341</v>
      </c>
      <c r="G762" s="2">
        <v>14717.48</v>
      </c>
      <c r="H762" s="2">
        <v>-341828.52</v>
      </c>
      <c r="I762" s="2" t="s">
        <v>53</v>
      </c>
      <c r="K762" s="4">
        <v>44351</v>
      </c>
      <c r="L762" s="2">
        <v>8327.26</v>
      </c>
      <c r="M762" s="2">
        <v>12397.82</v>
      </c>
      <c r="N762" s="2" t="s">
        <v>55</v>
      </c>
      <c r="P762" s="4">
        <v>44350</v>
      </c>
      <c r="Q762" s="2">
        <v>1608.98</v>
      </c>
      <c r="R762" s="2">
        <v>-64567.21</v>
      </c>
      <c r="S762" s="2" t="s">
        <v>52</v>
      </c>
      <c r="U762" s="4">
        <v>44353</v>
      </c>
      <c r="V762" s="2">
        <v>164.74</v>
      </c>
      <c r="W762" s="2">
        <v>-9821.9500000000007</v>
      </c>
      <c r="X762" s="2" t="s">
        <v>54</v>
      </c>
      <c r="Z762" s="12">
        <v>44335</v>
      </c>
      <c r="AA762" s="10">
        <v>70984.759999999995</v>
      </c>
      <c r="AB762" s="10">
        <v>-3266283.27</v>
      </c>
    </row>
    <row r="763" spans="1:28" ht="15.75" hidden="1" customHeight="1" x14ac:dyDescent="0.3">
      <c r="A763" s="4">
        <v>43683</v>
      </c>
      <c r="B763" s="2">
        <v>1168.74</v>
      </c>
      <c r="C763" s="2">
        <v>7484.97</v>
      </c>
      <c r="D763" s="2" t="s">
        <v>55</v>
      </c>
      <c r="F763" s="4">
        <v>44342</v>
      </c>
      <c r="G763" s="2">
        <v>12956.58</v>
      </c>
      <c r="H763" s="2">
        <v>-96028.68</v>
      </c>
      <c r="I763" s="2" t="s">
        <v>53</v>
      </c>
      <c r="K763" s="4">
        <v>44353</v>
      </c>
      <c r="L763" s="2">
        <v>115.39</v>
      </c>
      <c r="M763" s="2">
        <v>-1425.78</v>
      </c>
      <c r="N763" s="2" t="s">
        <v>55</v>
      </c>
      <c r="P763" s="4">
        <v>44351</v>
      </c>
      <c r="Q763" s="2">
        <v>1644.88</v>
      </c>
      <c r="R763" s="2">
        <v>43184.99</v>
      </c>
      <c r="S763" s="2" t="s">
        <v>52</v>
      </c>
      <c r="U763" s="4">
        <v>44354</v>
      </c>
      <c r="V763" s="2">
        <v>13402.04</v>
      </c>
      <c r="W763" s="2">
        <v>-28486.69</v>
      </c>
      <c r="X763" s="2" t="s">
        <v>54</v>
      </c>
      <c r="Z763" s="12">
        <v>44336</v>
      </c>
      <c r="AA763" s="10">
        <v>49975.12</v>
      </c>
      <c r="AB763" s="10">
        <v>1787.56</v>
      </c>
    </row>
    <row r="764" spans="1:28" ht="15.75" hidden="1" customHeight="1" x14ac:dyDescent="0.3">
      <c r="A764" s="4">
        <v>43684</v>
      </c>
      <c r="B764" s="2">
        <v>1106.22</v>
      </c>
      <c r="C764" s="2">
        <v>-18208.84</v>
      </c>
      <c r="D764" s="2" t="s">
        <v>55</v>
      </c>
      <c r="F764" s="4">
        <v>44343</v>
      </c>
      <c r="G764" s="2">
        <v>12597.71</v>
      </c>
      <c r="H764" s="2">
        <v>83619.55</v>
      </c>
      <c r="I764" s="2" t="s">
        <v>53</v>
      </c>
      <c r="K764" s="4">
        <v>44354</v>
      </c>
      <c r="L764" s="2">
        <v>8564.15</v>
      </c>
      <c r="M764" s="2">
        <v>217719.03</v>
      </c>
      <c r="N764" s="2" t="s">
        <v>55</v>
      </c>
      <c r="P764" s="4">
        <v>44353</v>
      </c>
      <c r="Q764" s="2">
        <v>119.99</v>
      </c>
      <c r="R764" s="2">
        <v>-3719.39</v>
      </c>
      <c r="S764" s="2" t="s">
        <v>52</v>
      </c>
      <c r="U764" s="4">
        <v>44355</v>
      </c>
      <c r="V764" s="2">
        <v>17834.43</v>
      </c>
      <c r="W764" s="2">
        <v>75345.490000000005</v>
      </c>
      <c r="X764" s="2" t="s">
        <v>54</v>
      </c>
      <c r="Z764" s="12">
        <v>44337</v>
      </c>
      <c r="AA764" s="10">
        <v>54229.83</v>
      </c>
      <c r="AB764" s="10">
        <v>254750.55</v>
      </c>
    </row>
    <row r="765" spans="1:28" ht="15.75" hidden="1" customHeight="1" x14ac:dyDescent="0.3">
      <c r="A765" s="4">
        <v>43684</v>
      </c>
      <c r="B765" s="2">
        <v>662.32</v>
      </c>
      <c r="C765" s="2">
        <v>-11152.61</v>
      </c>
      <c r="D765" s="2" t="s">
        <v>52</v>
      </c>
      <c r="F765" s="4">
        <v>44344</v>
      </c>
      <c r="G765" s="2">
        <v>14716.41</v>
      </c>
      <c r="H765" s="2">
        <v>-288042.52</v>
      </c>
      <c r="I765" s="2" t="s">
        <v>53</v>
      </c>
      <c r="K765" s="4">
        <v>44355</v>
      </c>
      <c r="L765" s="2">
        <v>11227.98</v>
      </c>
      <c r="M765" s="2">
        <v>299814.13</v>
      </c>
      <c r="N765" s="2" t="s">
        <v>55</v>
      </c>
      <c r="P765" s="4">
        <v>44354</v>
      </c>
      <c r="Q765" s="2">
        <v>1597.05</v>
      </c>
      <c r="R765" s="2">
        <v>-24926.47</v>
      </c>
      <c r="S765" s="2" t="s">
        <v>52</v>
      </c>
      <c r="U765" s="4">
        <v>44356</v>
      </c>
      <c r="V765" s="2">
        <v>15748.89</v>
      </c>
      <c r="W765" s="2">
        <v>376192.34</v>
      </c>
      <c r="X765" s="2" t="s">
        <v>54</v>
      </c>
      <c r="Z765" s="12">
        <v>44339</v>
      </c>
      <c r="AA765" s="10">
        <v>1234.33</v>
      </c>
      <c r="AB765" s="10">
        <v>-134005.78</v>
      </c>
    </row>
    <row r="766" spans="1:28" ht="15.75" hidden="1" customHeight="1" x14ac:dyDescent="0.3">
      <c r="A766" s="4">
        <v>43684</v>
      </c>
      <c r="B766" s="2">
        <v>3644</v>
      </c>
      <c r="C766" s="2">
        <v>2338.65</v>
      </c>
      <c r="D766" s="2" t="s">
        <v>53</v>
      </c>
      <c r="F766" s="4">
        <v>44346</v>
      </c>
      <c r="G766" s="2">
        <v>154.03</v>
      </c>
      <c r="H766" s="2">
        <v>-953.24</v>
      </c>
      <c r="I766" s="2" t="s">
        <v>53</v>
      </c>
      <c r="K766" s="4">
        <v>44356</v>
      </c>
      <c r="L766" s="2">
        <v>11893.57</v>
      </c>
      <c r="M766" s="2">
        <v>268444.43</v>
      </c>
      <c r="N766" s="2" t="s">
        <v>55</v>
      </c>
      <c r="P766" s="4">
        <v>44355</v>
      </c>
      <c r="Q766" s="2">
        <v>1839.79</v>
      </c>
      <c r="R766" s="2">
        <v>40264.870000000003</v>
      </c>
      <c r="S766" s="2" t="s">
        <v>52</v>
      </c>
      <c r="U766" s="4">
        <v>44357</v>
      </c>
      <c r="V766" s="2">
        <v>21357.59</v>
      </c>
      <c r="W766" s="2">
        <v>-249079.03</v>
      </c>
      <c r="X766" s="2" t="s">
        <v>54</v>
      </c>
      <c r="Z766" s="12">
        <v>44340</v>
      </c>
      <c r="AA766" s="10">
        <v>49296.76</v>
      </c>
      <c r="AB766" s="10">
        <v>708456.21</v>
      </c>
    </row>
    <row r="767" spans="1:28" ht="15.75" customHeight="1" thickBot="1" x14ac:dyDescent="0.35">
      <c r="A767" s="4">
        <v>43684</v>
      </c>
      <c r="B767" s="2">
        <v>1663.21</v>
      </c>
      <c r="C767" s="2">
        <v>-239445.96</v>
      </c>
      <c r="D767" s="2" t="s">
        <v>54</v>
      </c>
      <c r="F767" s="4">
        <v>44347</v>
      </c>
      <c r="G767" s="2">
        <v>9147.6299999999992</v>
      </c>
      <c r="H767" s="2">
        <v>-112525.02</v>
      </c>
      <c r="I767" s="2" t="s">
        <v>53</v>
      </c>
      <c r="K767" s="4">
        <v>44357</v>
      </c>
      <c r="L767" s="2">
        <v>12477.09</v>
      </c>
      <c r="M767" s="2">
        <v>41096.06</v>
      </c>
      <c r="N767" s="2" t="s">
        <v>55</v>
      </c>
      <c r="P767" s="4">
        <v>44356</v>
      </c>
      <c r="Q767" s="2">
        <v>1553.47</v>
      </c>
      <c r="R767" s="2">
        <v>29878.560000000001</v>
      </c>
      <c r="S767" s="2" t="s">
        <v>52</v>
      </c>
      <c r="U767" s="4">
        <v>44358</v>
      </c>
      <c r="V767" s="2">
        <v>18432.61</v>
      </c>
      <c r="W767" s="2">
        <v>-444856.95</v>
      </c>
      <c r="X767" s="2" t="s">
        <v>54</v>
      </c>
      <c r="Z767" s="12">
        <v>44341</v>
      </c>
      <c r="AA767" s="10">
        <v>63070.720000000001</v>
      </c>
      <c r="AB767" s="10">
        <v>-228248.61</v>
      </c>
    </row>
    <row r="768" spans="1:28" ht="15.75" hidden="1" customHeight="1" x14ac:dyDescent="0.3">
      <c r="A768" s="4">
        <v>43685</v>
      </c>
      <c r="B768" s="2">
        <v>516.79</v>
      </c>
      <c r="C768" s="2">
        <v>16041.12</v>
      </c>
      <c r="D768" s="2" t="s">
        <v>52</v>
      </c>
      <c r="F768" s="4">
        <v>44348</v>
      </c>
      <c r="G768" s="2">
        <v>15695.48</v>
      </c>
      <c r="H768" s="2">
        <v>41681.08</v>
      </c>
      <c r="I768" s="2" t="s">
        <v>53</v>
      </c>
      <c r="K768" s="4">
        <v>44358</v>
      </c>
      <c r="L768" s="2">
        <v>9606.0400000000009</v>
      </c>
      <c r="M768" s="2">
        <v>367898.52</v>
      </c>
      <c r="N768" s="2" t="s">
        <v>55</v>
      </c>
      <c r="P768" s="4">
        <v>44357</v>
      </c>
      <c r="Q768" s="2">
        <v>1573.75</v>
      </c>
      <c r="R768" s="2">
        <v>21500.43</v>
      </c>
      <c r="S768" s="2" t="s">
        <v>52</v>
      </c>
      <c r="U768" s="4">
        <v>44360</v>
      </c>
      <c r="V768" s="2">
        <v>403.29</v>
      </c>
      <c r="W768" s="2">
        <v>-85334.41</v>
      </c>
      <c r="X768" s="2" t="s">
        <v>54</v>
      </c>
      <c r="Z768" s="12">
        <v>44342</v>
      </c>
      <c r="AA768" s="10">
        <v>64231.58</v>
      </c>
      <c r="AB768" s="10">
        <v>-1082186.05</v>
      </c>
    </row>
    <row r="769" spans="1:28" ht="15.75" hidden="1" customHeight="1" x14ac:dyDescent="0.3">
      <c r="A769" s="4">
        <v>43685</v>
      </c>
      <c r="B769" s="2">
        <v>3739.7</v>
      </c>
      <c r="C769" s="2">
        <v>-16670.95</v>
      </c>
      <c r="D769" s="2" t="s">
        <v>53</v>
      </c>
      <c r="F769" s="4">
        <v>44349</v>
      </c>
      <c r="G769" s="2">
        <v>14184.95</v>
      </c>
      <c r="H769" s="2">
        <v>64656.82</v>
      </c>
      <c r="I769" s="2" t="s">
        <v>53</v>
      </c>
      <c r="K769" s="4">
        <v>44360</v>
      </c>
      <c r="L769" s="2">
        <v>83.64</v>
      </c>
      <c r="M769" s="2">
        <v>2940.38</v>
      </c>
      <c r="N769" s="2" t="s">
        <v>55</v>
      </c>
      <c r="P769" s="4">
        <v>44358</v>
      </c>
      <c r="Q769" s="2">
        <v>1340.91</v>
      </c>
      <c r="R769" s="2">
        <v>2972.68</v>
      </c>
      <c r="S769" s="2" t="s">
        <v>52</v>
      </c>
      <c r="U769" s="4">
        <v>44361</v>
      </c>
      <c r="V769" s="2">
        <v>21692.5</v>
      </c>
      <c r="W769" s="2">
        <v>-2975372.55</v>
      </c>
      <c r="X769" s="2" t="s">
        <v>54</v>
      </c>
      <c r="Z769" s="12">
        <v>44343</v>
      </c>
      <c r="AA769" s="10">
        <v>63828.26</v>
      </c>
      <c r="AB769" s="10">
        <v>-544712.26</v>
      </c>
    </row>
    <row r="770" spans="1:28" ht="15.75" customHeight="1" thickBot="1" x14ac:dyDescent="0.35">
      <c r="A770" s="4">
        <v>43685</v>
      </c>
      <c r="B770" s="2">
        <v>1061.29</v>
      </c>
      <c r="C770" s="2">
        <v>-38874.519999999997</v>
      </c>
      <c r="D770" s="2" t="s">
        <v>54</v>
      </c>
      <c r="F770" s="4">
        <v>44350</v>
      </c>
      <c r="G770" s="2">
        <v>13172.04</v>
      </c>
      <c r="H770" s="2">
        <v>-106261.21</v>
      </c>
      <c r="I770" s="2" t="s">
        <v>53</v>
      </c>
      <c r="K770" s="4">
        <v>44361</v>
      </c>
      <c r="L770" s="2">
        <v>9722.02</v>
      </c>
      <c r="M770" s="2">
        <v>225997.52</v>
      </c>
      <c r="N770" s="2" t="s">
        <v>55</v>
      </c>
      <c r="P770" s="4">
        <v>44360</v>
      </c>
      <c r="Q770" s="2">
        <v>30.98</v>
      </c>
      <c r="R770" s="2">
        <v>-524.73</v>
      </c>
      <c r="S770" s="2" t="s">
        <v>52</v>
      </c>
      <c r="U770" s="4">
        <v>44362</v>
      </c>
      <c r="V770" s="2">
        <v>16465.77</v>
      </c>
      <c r="W770" s="2">
        <v>-40086.949999999997</v>
      </c>
      <c r="X770" s="2" t="s">
        <v>54</v>
      </c>
      <c r="Z770" s="12">
        <v>44344</v>
      </c>
      <c r="AA770" s="10">
        <v>62566.34</v>
      </c>
      <c r="AB770" s="10">
        <v>-637481.19999999995</v>
      </c>
    </row>
    <row r="771" spans="1:28" ht="15.75" hidden="1" customHeight="1" x14ac:dyDescent="0.3">
      <c r="A771" s="4">
        <v>43685</v>
      </c>
      <c r="B771" s="2">
        <v>1106.5</v>
      </c>
      <c r="C771" s="2">
        <v>-49971.03</v>
      </c>
      <c r="D771" s="2" t="s">
        <v>55</v>
      </c>
      <c r="F771" s="4">
        <v>44351</v>
      </c>
      <c r="G771" s="2">
        <v>11570.13</v>
      </c>
      <c r="H771" s="2">
        <v>-72768.77</v>
      </c>
      <c r="I771" s="2" t="s">
        <v>53</v>
      </c>
      <c r="K771" s="4">
        <v>44362</v>
      </c>
      <c r="L771" s="2">
        <v>12871.57</v>
      </c>
      <c r="M771" s="2">
        <v>-321117.43</v>
      </c>
      <c r="N771" s="2" t="s">
        <v>55</v>
      </c>
      <c r="P771" s="4">
        <v>44361</v>
      </c>
      <c r="Q771" s="2">
        <v>1242.0999999999999</v>
      </c>
      <c r="R771" s="2">
        <v>-18619.349999999999</v>
      </c>
      <c r="S771" s="2" t="s">
        <v>52</v>
      </c>
      <c r="U771" s="4">
        <v>44363</v>
      </c>
      <c r="V771" s="2">
        <v>30431.85</v>
      </c>
      <c r="W771" s="2">
        <v>-3008886.11</v>
      </c>
      <c r="X771" s="2" t="s">
        <v>54</v>
      </c>
      <c r="Z771" s="12">
        <v>44346</v>
      </c>
      <c r="AA771" s="10">
        <v>913.07</v>
      </c>
      <c r="AB771" s="10">
        <v>-50731.74</v>
      </c>
    </row>
    <row r="772" spans="1:28" ht="15.75" hidden="1" customHeight="1" x14ac:dyDescent="0.3">
      <c r="A772" s="4">
        <v>43686</v>
      </c>
      <c r="B772" s="2">
        <v>2631.26</v>
      </c>
      <c r="C772" s="2">
        <v>-3057.73</v>
      </c>
      <c r="D772" s="2" t="s">
        <v>53</v>
      </c>
      <c r="F772" s="4">
        <v>44353</v>
      </c>
      <c r="G772" s="2">
        <v>147.9</v>
      </c>
      <c r="H772" s="2">
        <v>-8359.76</v>
      </c>
      <c r="I772" s="2" t="s">
        <v>53</v>
      </c>
      <c r="K772" s="4">
        <v>44363</v>
      </c>
      <c r="L772" s="2">
        <v>14806.58</v>
      </c>
      <c r="M772" s="2">
        <v>21967.61</v>
      </c>
      <c r="N772" s="2" t="s">
        <v>55</v>
      </c>
      <c r="P772" s="4">
        <v>44362</v>
      </c>
      <c r="Q772" s="2">
        <v>4043.57</v>
      </c>
      <c r="R772" s="2">
        <v>27549.27</v>
      </c>
      <c r="S772" s="2" t="s">
        <v>52</v>
      </c>
      <c r="U772" s="4">
        <v>44364</v>
      </c>
      <c r="V772" s="2">
        <v>24585.73</v>
      </c>
      <c r="W772" s="2">
        <v>-4266478.8600000003</v>
      </c>
      <c r="X772" s="2" t="s">
        <v>54</v>
      </c>
      <c r="Z772" s="12">
        <v>44347</v>
      </c>
      <c r="AA772" s="10">
        <v>46865.56</v>
      </c>
      <c r="AB772" s="10">
        <v>244257.33</v>
      </c>
    </row>
    <row r="773" spans="1:28" ht="15.75" customHeight="1" thickBot="1" x14ac:dyDescent="0.35">
      <c r="A773" s="4">
        <v>43686</v>
      </c>
      <c r="B773" s="2">
        <v>736.28</v>
      </c>
      <c r="C773" s="2">
        <v>12948.58</v>
      </c>
      <c r="D773" s="2" t="s">
        <v>54</v>
      </c>
      <c r="F773" s="4">
        <v>44354</v>
      </c>
      <c r="G773" s="2">
        <v>10298.879999999999</v>
      </c>
      <c r="H773" s="2">
        <v>40746.129999999997</v>
      </c>
      <c r="I773" s="2" t="s">
        <v>53</v>
      </c>
      <c r="K773" s="4">
        <v>44364</v>
      </c>
      <c r="L773" s="2">
        <v>10558.66</v>
      </c>
      <c r="M773" s="2">
        <v>-991050.46</v>
      </c>
      <c r="N773" s="2" t="s">
        <v>55</v>
      </c>
      <c r="P773" s="4">
        <v>44363</v>
      </c>
      <c r="Q773" s="2">
        <v>3830.91</v>
      </c>
      <c r="R773" s="2">
        <v>-86448.18</v>
      </c>
      <c r="S773" s="2" t="s">
        <v>52</v>
      </c>
      <c r="U773" s="4">
        <v>44365</v>
      </c>
      <c r="V773" s="2">
        <v>16819.189999999999</v>
      </c>
      <c r="W773" s="2">
        <v>-1149115.97</v>
      </c>
      <c r="X773" s="2" t="s">
        <v>54</v>
      </c>
      <c r="Z773" s="12">
        <v>44348</v>
      </c>
      <c r="AA773" s="10">
        <v>77767.61</v>
      </c>
      <c r="AB773" s="10">
        <v>-570220.73</v>
      </c>
    </row>
    <row r="774" spans="1:28" ht="15.75" hidden="1" customHeight="1" x14ac:dyDescent="0.3">
      <c r="A774" s="4">
        <v>43686</v>
      </c>
      <c r="B774" s="2">
        <v>1250.18</v>
      </c>
      <c r="C774" s="2">
        <v>-122841.58</v>
      </c>
      <c r="D774" s="2" t="s">
        <v>55</v>
      </c>
      <c r="F774" s="4">
        <v>44355</v>
      </c>
      <c r="G774" s="2">
        <v>10396.870000000001</v>
      </c>
      <c r="H774" s="2">
        <v>116414.75</v>
      </c>
      <c r="I774" s="2" t="s">
        <v>53</v>
      </c>
      <c r="K774" s="4">
        <v>44365</v>
      </c>
      <c r="L774" s="2">
        <v>12125.13</v>
      </c>
      <c r="M774" s="2">
        <v>-936303.88</v>
      </c>
      <c r="N774" s="2" t="s">
        <v>55</v>
      </c>
      <c r="P774" s="4">
        <v>44364</v>
      </c>
      <c r="Q774" s="2">
        <v>3330.96</v>
      </c>
      <c r="R774" s="2">
        <v>345136.54</v>
      </c>
      <c r="S774" s="2" t="s">
        <v>52</v>
      </c>
      <c r="U774" s="4">
        <v>44367</v>
      </c>
      <c r="V774" s="2">
        <v>234.46</v>
      </c>
      <c r="W774" s="2">
        <v>-218100.91</v>
      </c>
      <c r="X774" s="2" t="s">
        <v>54</v>
      </c>
      <c r="Z774" s="12">
        <v>44349</v>
      </c>
      <c r="AA774" s="10">
        <v>66395.16</v>
      </c>
      <c r="AB774" s="10">
        <v>1136687.6499999999</v>
      </c>
    </row>
    <row r="775" spans="1:28" ht="15.75" hidden="1" customHeight="1" x14ac:dyDescent="0.3">
      <c r="A775" s="4">
        <v>43686</v>
      </c>
      <c r="B775" s="2">
        <v>449.14</v>
      </c>
      <c r="C775" s="2">
        <v>-8265.69</v>
      </c>
      <c r="D775" s="2" t="s">
        <v>52</v>
      </c>
      <c r="F775" s="4">
        <v>44356</v>
      </c>
      <c r="G775" s="2">
        <v>11241.1</v>
      </c>
      <c r="H775" s="2">
        <v>31232.37</v>
      </c>
      <c r="I775" s="2" t="s">
        <v>53</v>
      </c>
      <c r="K775" s="4">
        <v>44367</v>
      </c>
      <c r="L775" s="2">
        <v>257.79000000000002</v>
      </c>
      <c r="M775" s="2">
        <v>5316.98</v>
      </c>
      <c r="N775" s="2" t="s">
        <v>55</v>
      </c>
      <c r="P775" s="4">
        <v>44365</v>
      </c>
      <c r="Q775" s="2">
        <v>2246.44</v>
      </c>
      <c r="R775" s="2">
        <v>-1807.62</v>
      </c>
      <c r="S775" s="2" t="s">
        <v>52</v>
      </c>
      <c r="U775" s="4">
        <v>44368</v>
      </c>
      <c r="V775" s="2">
        <v>12811.26</v>
      </c>
      <c r="W775" s="2">
        <v>-178317.22</v>
      </c>
      <c r="X775" s="2" t="s">
        <v>54</v>
      </c>
      <c r="Z775" s="12">
        <v>44350</v>
      </c>
      <c r="AA775" s="10">
        <v>72506.960000000006</v>
      </c>
      <c r="AB775" s="10">
        <v>-6391367.1500000004</v>
      </c>
    </row>
    <row r="776" spans="1:28" ht="15.75" hidden="1" customHeight="1" x14ac:dyDescent="0.3">
      <c r="A776" s="4">
        <v>43688</v>
      </c>
      <c r="B776" s="2">
        <v>47.6</v>
      </c>
      <c r="C776" s="2">
        <v>-554.33000000000004</v>
      </c>
      <c r="D776" s="2" t="s">
        <v>53</v>
      </c>
      <c r="F776" s="4">
        <v>44357</v>
      </c>
      <c r="G776" s="2">
        <v>13152.41</v>
      </c>
      <c r="H776" s="2">
        <v>183305.04</v>
      </c>
      <c r="I776" s="2" t="s">
        <v>53</v>
      </c>
      <c r="K776" s="4">
        <v>44368</v>
      </c>
      <c r="L776" s="2">
        <v>10606.97</v>
      </c>
      <c r="M776" s="2">
        <v>-505120.78</v>
      </c>
      <c r="N776" s="2" t="s">
        <v>55</v>
      </c>
      <c r="P776" s="4">
        <v>44366</v>
      </c>
      <c r="Q776" s="2">
        <v>0.02</v>
      </c>
      <c r="R776" s="2">
        <v>14.28</v>
      </c>
      <c r="S776" s="2" t="s">
        <v>52</v>
      </c>
      <c r="U776" s="4">
        <v>44369</v>
      </c>
      <c r="V776" s="2">
        <v>12162.55</v>
      </c>
      <c r="W776" s="2">
        <v>101154.19</v>
      </c>
      <c r="X776" s="2" t="s">
        <v>54</v>
      </c>
      <c r="Z776" s="12">
        <v>44351</v>
      </c>
      <c r="AA776" s="10">
        <v>56960.62</v>
      </c>
      <c r="AB776" s="10">
        <v>-1723599.91</v>
      </c>
    </row>
    <row r="777" spans="1:28" ht="15.75" hidden="1" customHeight="1" x14ac:dyDescent="0.3">
      <c r="A777" s="4">
        <v>43688</v>
      </c>
      <c r="B777" s="2">
        <v>57.27</v>
      </c>
      <c r="C777" s="2">
        <v>-11465.28</v>
      </c>
      <c r="D777" s="2" t="s">
        <v>52</v>
      </c>
      <c r="F777" s="4">
        <v>44358</v>
      </c>
      <c r="G777" s="2">
        <v>13109.65</v>
      </c>
      <c r="H777" s="2">
        <v>-344345.03</v>
      </c>
      <c r="I777" s="2" t="s">
        <v>53</v>
      </c>
      <c r="K777" s="4">
        <v>44369</v>
      </c>
      <c r="L777" s="2">
        <v>10137.120000000001</v>
      </c>
      <c r="M777" s="2">
        <v>-17586.89</v>
      </c>
      <c r="N777" s="2" t="s">
        <v>55</v>
      </c>
      <c r="P777" s="4">
        <v>44367</v>
      </c>
      <c r="Q777" s="2">
        <v>20.67</v>
      </c>
      <c r="R777" s="2">
        <v>-4042.07</v>
      </c>
      <c r="S777" s="2" t="s">
        <v>52</v>
      </c>
      <c r="U777" s="4">
        <v>44370</v>
      </c>
      <c r="V777" s="2">
        <v>11410.97</v>
      </c>
      <c r="W777" s="2">
        <v>-48135.17</v>
      </c>
      <c r="X777" s="2" t="s">
        <v>54</v>
      </c>
      <c r="Z777" s="12">
        <v>44353</v>
      </c>
      <c r="AA777" s="10">
        <v>1079.0999999999999</v>
      </c>
      <c r="AB777" s="10">
        <v>-69172.98</v>
      </c>
    </row>
    <row r="778" spans="1:28" ht="15.75" customHeight="1" thickBot="1" x14ac:dyDescent="0.35">
      <c r="A778" s="4">
        <v>43688</v>
      </c>
      <c r="B778" s="2">
        <v>33.56</v>
      </c>
      <c r="C778" s="2">
        <v>-5717.99</v>
      </c>
      <c r="D778" s="2" t="s">
        <v>54</v>
      </c>
      <c r="F778" s="4">
        <v>44360</v>
      </c>
      <c r="G778" s="2">
        <v>408.79</v>
      </c>
      <c r="H778" s="2">
        <v>-21309.07</v>
      </c>
      <c r="I778" s="2" t="s">
        <v>53</v>
      </c>
      <c r="K778" s="4">
        <v>44370</v>
      </c>
      <c r="L778" s="2">
        <v>8345.59</v>
      </c>
      <c r="M778" s="2">
        <v>10479.69</v>
      </c>
      <c r="N778" s="2" t="s">
        <v>55</v>
      </c>
      <c r="P778" s="4">
        <v>44368</v>
      </c>
      <c r="Q778" s="2">
        <v>2057.62</v>
      </c>
      <c r="R778" s="2">
        <v>34660.75</v>
      </c>
      <c r="S778" s="2" t="s">
        <v>52</v>
      </c>
      <c r="U778" s="4">
        <v>44371</v>
      </c>
      <c r="V778" s="2">
        <v>10107.35</v>
      </c>
      <c r="W778" s="2">
        <v>266655.33</v>
      </c>
      <c r="X778" s="2" t="s">
        <v>54</v>
      </c>
      <c r="Z778" s="12">
        <v>44354</v>
      </c>
      <c r="AA778" s="10">
        <v>55090.57</v>
      </c>
      <c r="AB778" s="10">
        <v>318127.15999999997</v>
      </c>
    </row>
    <row r="779" spans="1:28" ht="15.75" hidden="1" customHeight="1" x14ac:dyDescent="0.3">
      <c r="A779" s="4">
        <v>43688</v>
      </c>
      <c r="B779" s="2">
        <v>54.22</v>
      </c>
      <c r="C779" s="2">
        <v>-21786.65</v>
      </c>
      <c r="D779" s="2" t="s">
        <v>55</v>
      </c>
      <c r="F779" s="4">
        <v>44361</v>
      </c>
      <c r="G779" s="2">
        <v>11534.43</v>
      </c>
      <c r="H779" s="2">
        <v>156742.54999999999</v>
      </c>
      <c r="I779" s="2" t="s">
        <v>53</v>
      </c>
      <c r="K779" s="4">
        <v>44371</v>
      </c>
      <c r="L779" s="2">
        <v>8615.01</v>
      </c>
      <c r="M779" s="2">
        <v>84983.09</v>
      </c>
      <c r="N779" s="2" t="s">
        <v>55</v>
      </c>
      <c r="P779" s="4">
        <v>44369</v>
      </c>
      <c r="Q779" s="2">
        <v>2832.88</v>
      </c>
      <c r="R779" s="2">
        <v>4090.04</v>
      </c>
      <c r="S779" s="2" t="s">
        <v>52</v>
      </c>
      <c r="U779" s="4">
        <v>44372</v>
      </c>
      <c r="V779" s="2">
        <v>10950.79</v>
      </c>
      <c r="W779" s="2">
        <v>19458.82</v>
      </c>
      <c r="X779" s="2" t="s">
        <v>54</v>
      </c>
      <c r="Z779" s="12">
        <v>44355</v>
      </c>
      <c r="AA779" s="10">
        <v>62203.59</v>
      </c>
      <c r="AB779" s="10">
        <v>392537.19</v>
      </c>
    </row>
    <row r="780" spans="1:28" ht="15.75" customHeight="1" thickBot="1" x14ac:dyDescent="0.35">
      <c r="A780" s="4">
        <v>43689</v>
      </c>
      <c r="B780" s="2">
        <v>929.87</v>
      </c>
      <c r="C780" s="2">
        <v>-172918.43</v>
      </c>
      <c r="D780" s="2" t="s">
        <v>54</v>
      </c>
      <c r="F780" s="4">
        <v>44362</v>
      </c>
      <c r="G780" s="2">
        <v>11260.99</v>
      </c>
      <c r="H780" s="2">
        <v>94576.63</v>
      </c>
      <c r="I780" s="2" t="s">
        <v>53</v>
      </c>
      <c r="K780" s="4">
        <v>44372</v>
      </c>
      <c r="L780" s="2">
        <v>7004.18</v>
      </c>
      <c r="M780" s="2">
        <v>110525.94</v>
      </c>
      <c r="N780" s="2" t="s">
        <v>55</v>
      </c>
      <c r="P780" s="4">
        <v>44370</v>
      </c>
      <c r="Q780" s="2">
        <v>3296.95</v>
      </c>
      <c r="R780" s="2">
        <v>-253032.3</v>
      </c>
      <c r="S780" s="2" t="s">
        <v>52</v>
      </c>
      <c r="U780" s="4">
        <v>44374</v>
      </c>
      <c r="V780" s="2">
        <v>242.25</v>
      </c>
      <c r="W780" s="2">
        <v>17618.11</v>
      </c>
      <c r="X780" s="2" t="s">
        <v>54</v>
      </c>
      <c r="Z780" s="12">
        <v>44356</v>
      </c>
      <c r="AA780" s="10">
        <v>65343.01</v>
      </c>
      <c r="AB780" s="10">
        <v>973624.5</v>
      </c>
    </row>
    <row r="781" spans="1:28" ht="15.75" hidden="1" customHeight="1" x14ac:dyDescent="0.3">
      <c r="A781" s="4">
        <v>43689</v>
      </c>
      <c r="B781" s="2">
        <v>2957.2</v>
      </c>
      <c r="C781" s="2">
        <v>-28114.81</v>
      </c>
      <c r="D781" s="2" t="s">
        <v>53</v>
      </c>
      <c r="F781" s="4">
        <v>44363</v>
      </c>
      <c r="G781" s="2">
        <v>14049.7</v>
      </c>
      <c r="H781" s="2">
        <v>-843856.17</v>
      </c>
      <c r="I781" s="2" t="s">
        <v>53</v>
      </c>
      <c r="K781" s="4">
        <v>44374</v>
      </c>
      <c r="L781" s="2">
        <v>167.02</v>
      </c>
      <c r="M781" s="2">
        <v>-319.69</v>
      </c>
      <c r="N781" s="2" t="s">
        <v>55</v>
      </c>
      <c r="P781" s="4">
        <v>44371</v>
      </c>
      <c r="Q781" s="2">
        <v>1889.6</v>
      </c>
      <c r="R781" s="2">
        <v>28279.61</v>
      </c>
      <c r="S781" s="2" t="s">
        <v>52</v>
      </c>
      <c r="U781" s="4">
        <v>44375</v>
      </c>
      <c r="V781" s="2">
        <v>12811.45</v>
      </c>
      <c r="W781" s="2">
        <v>547688.03</v>
      </c>
      <c r="X781" s="2" t="s">
        <v>54</v>
      </c>
      <c r="Z781" s="12">
        <v>44357</v>
      </c>
      <c r="AA781" s="10">
        <v>73012.179999999993</v>
      </c>
      <c r="AB781" s="10">
        <v>510484.98</v>
      </c>
    </row>
    <row r="782" spans="1:28" ht="15.75" hidden="1" customHeight="1" x14ac:dyDescent="0.3">
      <c r="A782" s="4">
        <v>43689</v>
      </c>
      <c r="B782" s="2">
        <v>973.26</v>
      </c>
      <c r="C782" s="2">
        <v>-28217.16</v>
      </c>
      <c r="D782" s="2" t="s">
        <v>55</v>
      </c>
      <c r="F782" s="4">
        <v>44364</v>
      </c>
      <c r="G782" s="2">
        <v>18127.759999999998</v>
      </c>
      <c r="H782" s="2">
        <v>-1948221.61</v>
      </c>
      <c r="I782" s="2" t="s">
        <v>53</v>
      </c>
      <c r="K782" s="4">
        <v>44375</v>
      </c>
      <c r="L782" s="2">
        <v>8121.32</v>
      </c>
      <c r="M782" s="2">
        <v>203588.47</v>
      </c>
      <c r="N782" s="2" t="s">
        <v>55</v>
      </c>
      <c r="P782" s="4">
        <v>44372</v>
      </c>
      <c r="Q782" s="2">
        <v>1476.99</v>
      </c>
      <c r="R782" s="2">
        <v>19181.95</v>
      </c>
      <c r="S782" s="2" t="s">
        <v>52</v>
      </c>
      <c r="U782" s="4">
        <v>44376</v>
      </c>
      <c r="V782" s="2">
        <v>16587.12</v>
      </c>
      <c r="W782" s="2">
        <v>-1693327.18</v>
      </c>
      <c r="X782" s="2" t="s">
        <v>54</v>
      </c>
      <c r="Z782" s="12">
        <v>44358</v>
      </c>
      <c r="AA782" s="10">
        <v>62739.26</v>
      </c>
      <c r="AB782" s="10">
        <v>-80862.33</v>
      </c>
    </row>
    <row r="783" spans="1:28" ht="15.75" hidden="1" customHeight="1" x14ac:dyDescent="0.3">
      <c r="A783" s="4">
        <v>43689</v>
      </c>
      <c r="B783" s="2">
        <v>401.05</v>
      </c>
      <c r="C783" s="2">
        <v>-18175.400000000001</v>
      </c>
      <c r="D783" s="2" t="s">
        <v>52</v>
      </c>
      <c r="F783" s="4">
        <v>44365</v>
      </c>
      <c r="G783" s="2">
        <v>14159.67</v>
      </c>
      <c r="H783" s="2">
        <v>-1065510.49</v>
      </c>
      <c r="I783" s="2" t="s">
        <v>53</v>
      </c>
      <c r="K783" s="4">
        <v>44376</v>
      </c>
      <c r="L783" s="2">
        <v>8249.1200000000008</v>
      </c>
      <c r="M783" s="2">
        <v>-196673.2</v>
      </c>
      <c r="N783" s="2" t="s">
        <v>55</v>
      </c>
      <c r="P783" s="4">
        <v>44374</v>
      </c>
      <c r="Q783" s="2">
        <v>24.21</v>
      </c>
      <c r="R783" s="2">
        <v>-552.54999999999995</v>
      </c>
      <c r="S783" s="2" t="s">
        <v>52</v>
      </c>
      <c r="U783" s="4">
        <v>44377</v>
      </c>
      <c r="V783" s="2">
        <v>12350.04</v>
      </c>
      <c r="W783" s="2">
        <v>-361660.02</v>
      </c>
      <c r="X783" s="2" t="s">
        <v>54</v>
      </c>
      <c r="Z783" s="12">
        <v>44360</v>
      </c>
      <c r="AA783" s="10">
        <v>2634.33</v>
      </c>
      <c r="AB783" s="10">
        <v>-53564.47</v>
      </c>
    </row>
    <row r="784" spans="1:28" ht="15.75" hidden="1" customHeight="1" x14ac:dyDescent="0.3">
      <c r="A784" s="4">
        <v>43690</v>
      </c>
      <c r="B784" s="2">
        <v>3555.46</v>
      </c>
      <c r="C784" s="2">
        <v>18316.560000000001</v>
      </c>
      <c r="D784" s="2" t="s">
        <v>53</v>
      </c>
      <c r="F784" s="4">
        <v>44367</v>
      </c>
      <c r="G784" s="2">
        <v>240</v>
      </c>
      <c r="H784" s="2">
        <v>-20787.84</v>
      </c>
      <c r="I784" s="2" t="s">
        <v>53</v>
      </c>
      <c r="K784" s="4">
        <v>44377</v>
      </c>
      <c r="L784" s="2">
        <v>9988.33</v>
      </c>
      <c r="M784" s="2">
        <v>218453.84</v>
      </c>
      <c r="N784" s="2" t="s">
        <v>55</v>
      </c>
      <c r="P784" s="4">
        <v>44375</v>
      </c>
      <c r="Q784" s="2">
        <v>2100.56</v>
      </c>
      <c r="R784" s="2">
        <v>86213.22</v>
      </c>
      <c r="S784" s="2" t="s">
        <v>52</v>
      </c>
      <c r="U784" s="4">
        <v>44378</v>
      </c>
      <c r="V784" s="2">
        <v>12102.61</v>
      </c>
      <c r="W784" s="2">
        <v>-745323.39</v>
      </c>
      <c r="X784" s="2" t="s">
        <v>54</v>
      </c>
      <c r="Z784" s="12">
        <v>44361</v>
      </c>
      <c r="AA784" s="10">
        <v>61277.79</v>
      </c>
      <c r="AB784" s="10">
        <v>-2408486.3199999998</v>
      </c>
    </row>
    <row r="785" spans="1:28" ht="15.75" hidden="1" customHeight="1" x14ac:dyDescent="0.3">
      <c r="A785" s="4">
        <v>43690</v>
      </c>
      <c r="B785" s="2">
        <v>914.56</v>
      </c>
      <c r="C785" s="2">
        <v>37706.589999999997</v>
      </c>
      <c r="D785" s="2" t="s">
        <v>52</v>
      </c>
      <c r="F785" s="4">
        <v>44368</v>
      </c>
      <c r="G785" s="2">
        <v>10340.040000000001</v>
      </c>
      <c r="H785" s="2">
        <v>-81622.2</v>
      </c>
      <c r="I785" s="2" t="s">
        <v>53</v>
      </c>
      <c r="K785" s="4">
        <v>44378</v>
      </c>
      <c r="L785" s="2">
        <v>10035.61</v>
      </c>
      <c r="M785" s="2">
        <v>-214340.82</v>
      </c>
      <c r="N785" s="2" t="s">
        <v>55</v>
      </c>
      <c r="P785" s="4">
        <v>44376</v>
      </c>
      <c r="Q785" s="2">
        <v>2233.3200000000002</v>
      </c>
      <c r="R785" s="2">
        <v>57368.36</v>
      </c>
      <c r="S785" s="2" t="s">
        <v>52</v>
      </c>
      <c r="U785" s="4">
        <v>44379</v>
      </c>
      <c r="V785" s="2">
        <v>13630.05</v>
      </c>
      <c r="W785" s="2">
        <v>-802034.18</v>
      </c>
      <c r="X785" s="2" t="s">
        <v>54</v>
      </c>
      <c r="Z785" s="12">
        <v>44362</v>
      </c>
      <c r="AA785" s="10">
        <v>72346.570000000007</v>
      </c>
      <c r="AB785" s="10">
        <v>332350.3</v>
      </c>
    </row>
    <row r="786" spans="1:28" ht="15.75" hidden="1" customHeight="1" x14ac:dyDescent="0.3">
      <c r="A786" s="4">
        <v>43690</v>
      </c>
      <c r="B786" s="2">
        <v>1017.62</v>
      </c>
      <c r="C786" s="2">
        <v>-15366.71</v>
      </c>
      <c r="D786" s="2" t="s">
        <v>55</v>
      </c>
      <c r="F786" s="4">
        <v>44369</v>
      </c>
      <c r="G786" s="2">
        <v>12091.64</v>
      </c>
      <c r="H786" s="2">
        <v>-100703.94</v>
      </c>
      <c r="I786" s="2" t="s">
        <v>53</v>
      </c>
      <c r="K786" s="4">
        <v>44379</v>
      </c>
      <c r="L786" s="2">
        <v>9882.74</v>
      </c>
      <c r="M786" s="2">
        <v>-211084.85</v>
      </c>
      <c r="N786" s="2" t="s">
        <v>55</v>
      </c>
      <c r="P786" s="4">
        <v>44377</v>
      </c>
      <c r="Q786" s="2">
        <v>1840.64</v>
      </c>
      <c r="R786" s="2">
        <v>-4192.42</v>
      </c>
      <c r="S786" s="2" t="s">
        <v>52</v>
      </c>
      <c r="U786" s="4">
        <v>44381</v>
      </c>
      <c r="V786" s="2">
        <v>127.31</v>
      </c>
      <c r="W786" s="2">
        <v>-690.73</v>
      </c>
      <c r="X786" s="2" t="s">
        <v>54</v>
      </c>
      <c r="Z786" s="12">
        <v>44363</v>
      </c>
      <c r="AA786" s="10">
        <v>97682.33</v>
      </c>
      <c r="AB786" s="10">
        <v>-3219955.18</v>
      </c>
    </row>
    <row r="787" spans="1:28" ht="15.75" customHeight="1" thickBot="1" x14ac:dyDescent="0.35">
      <c r="A787" s="4">
        <v>43690</v>
      </c>
      <c r="B787" s="2">
        <v>1688.82</v>
      </c>
      <c r="C787" s="2">
        <v>-260433.16</v>
      </c>
      <c r="D787" s="2" t="s">
        <v>54</v>
      </c>
      <c r="F787" s="4">
        <v>44370</v>
      </c>
      <c r="G787" s="2">
        <v>10515.75</v>
      </c>
      <c r="H787" s="2">
        <v>90171.02</v>
      </c>
      <c r="I787" s="2" t="s">
        <v>53</v>
      </c>
      <c r="K787" s="4">
        <v>44381</v>
      </c>
      <c r="L787" s="2">
        <v>284.69</v>
      </c>
      <c r="M787" s="2">
        <v>-3106.59</v>
      </c>
      <c r="N787" s="2" t="s">
        <v>55</v>
      </c>
      <c r="P787" s="4">
        <v>44378</v>
      </c>
      <c r="Q787" s="2">
        <v>2627.62</v>
      </c>
      <c r="R787" s="2">
        <v>-199969.4</v>
      </c>
      <c r="S787" s="2" t="s">
        <v>52</v>
      </c>
      <c r="U787" s="4">
        <v>44382</v>
      </c>
      <c r="V787" s="2">
        <v>6546.49</v>
      </c>
      <c r="W787" s="2">
        <v>157912.38</v>
      </c>
      <c r="X787" s="2" t="s">
        <v>54</v>
      </c>
      <c r="Z787" s="12">
        <v>44364</v>
      </c>
      <c r="AA787" s="10">
        <v>84800.87</v>
      </c>
      <c r="AB787" s="10">
        <v>-9012748.5899999999</v>
      </c>
    </row>
    <row r="788" spans="1:28" ht="15.75" hidden="1" customHeight="1" x14ac:dyDescent="0.3">
      <c r="A788" s="4">
        <v>43691</v>
      </c>
      <c r="B788" s="2">
        <v>3828.49</v>
      </c>
      <c r="C788" s="2">
        <v>-22965.119999999999</v>
      </c>
      <c r="D788" s="2" t="s">
        <v>53</v>
      </c>
      <c r="F788" s="4">
        <v>44371</v>
      </c>
      <c r="G788" s="2">
        <v>8335.4599999999991</v>
      </c>
      <c r="H788" s="2">
        <v>109917.5</v>
      </c>
      <c r="I788" s="2" t="s">
        <v>53</v>
      </c>
      <c r="K788" s="4">
        <v>44382</v>
      </c>
      <c r="L788" s="2">
        <v>5589.31</v>
      </c>
      <c r="M788" s="2">
        <v>36118.58</v>
      </c>
      <c r="N788" s="2" t="s">
        <v>55</v>
      </c>
      <c r="P788" s="4">
        <v>44379</v>
      </c>
      <c r="Q788" s="2">
        <v>2289.14</v>
      </c>
      <c r="R788" s="2">
        <v>-2512.7399999999998</v>
      </c>
      <c r="S788" s="2" t="s">
        <v>52</v>
      </c>
      <c r="U788" s="4">
        <v>44383</v>
      </c>
      <c r="V788" s="2">
        <v>16431.87</v>
      </c>
      <c r="W788" s="2">
        <v>-2227250.7599999998</v>
      </c>
      <c r="X788" s="2" t="s">
        <v>54</v>
      </c>
      <c r="Z788" s="12">
        <v>44365</v>
      </c>
      <c r="AA788" s="10">
        <v>70497.919999999998</v>
      </c>
      <c r="AB788" s="10">
        <v>-5039317.9800000004</v>
      </c>
    </row>
    <row r="789" spans="1:28" ht="15.75" customHeight="1" thickBot="1" x14ac:dyDescent="0.35">
      <c r="A789" s="4">
        <v>43691</v>
      </c>
      <c r="B789" s="2">
        <v>1213.95</v>
      </c>
      <c r="C789" s="2">
        <v>-19070.88</v>
      </c>
      <c r="D789" s="2" t="s">
        <v>54</v>
      </c>
      <c r="F789" s="4">
        <v>44372</v>
      </c>
      <c r="G789" s="2">
        <v>9059.19</v>
      </c>
      <c r="H789" s="2">
        <v>74694.210000000006</v>
      </c>
      <c r="I789" s="2" t="s">
        <v>53</v>
      </c>
      <c r="K789" s="4">
        <v>44383</v>
      </c>
      <c r="L789" s="2">
        <v>13699.26</v>
      </c>
      <c r="M789" s="2">
        <v>116238.69</v>
      </c>
      <c r="N789" s="2" t="s">
        <v>55</v>
      </c>
      <c r="P789" s="4">
        <v>44381</v>
      </c>
      <c r="Q789" s="2">
        <v>86.51</v>
      </c>
      <c r="R789" s="2">
        <v>2900.35</v>
      </c>
      <c r="S789" s="2" t="s">
        <v>52</v>
      </c>
      <c r="U789" s="4">
        <v>44384</v>
      </c>
      <c r="V789" s="2">
        <v>11872.99</v>
      </c>
      <c r="W789" s="2">
        <v>423051.15</v>
      </c>
      <c r="X789" s="2" t="s">
        <v>54</v>
      </c>
      <c r="Z789" s="12">
        <v>44366</v>
      </c>
      <c r="AA789" s="10">
        <v>0.27</v>
      </c>
      <c r="AB789" s="10">
        <v>407.5</v>
      </c>
    </row>
    <row r="790" spans="1:28" ht="15.75" hidden="1" customHeight="1" x14ac:dyDescent="0.3">
      <c r="A790" s="4">
        <v>43691</v>
      </c>
      <c r="B790" s="2">
        <v>1043.1500000000001</v>
      </c>
      <c r="C790" s="2">
        <v>19761.95</v>
      </c>
      <c r="D790" s="2" t="s">
        <v>52</v>
      </c>
      <c r="F790" s="4">
        <v>44374</v>
      </c>
      <c r="G790" s="2">
        <v>150.12</v>
      </c>
      <c r="H790" s="2">
        <v>-2889.98</v>
      </c>
      <c r="I790" s="2" t="s">
        <v>53</v>
      </c>
      <c r="K790" s="4">
        <v>44384</v>
      </c>
      <c r="L790" s="2">
        <v>10421.41</v>
      </c>
      <c r="M790" s="2">
        <v>139308.17000000001</v>
      </c>
      <c r="N790" s="2" t="s">
        <v>55</v>
      </c>
      <c r="P790" s="4">
        <v>44382</v>
      </c>
      <c r="Q790" s="2">
        <v>1716.94</v>
      </c>
      <c r="R790" s="2">
        <v>33688.85</v>
      </c>
      <c r="S790" s="2" t="s">
        <v>52</v>
      </c>
      <c r="U790" s="4">
        <v>44385</v>
      </c>
      <c r="V790" s="2">
        <v>14018.47</v>
      </c>
      <c r="W790" s="2">
        <v>-118507.88</v>
      </c>
      <c r="X790" s="2" t="s">
        <v>54</v>
      </c>
      <c r="Z790" s="12">
        <v>44367</v>
      </c>
      <c r="AA790" s="10">
        <v>1275.71</v>
      </c>
      <c r="AB790" s="10">
        <v>-296657.53000000003</v>
      </c>
    </row>
    <row r="791" spans="1:28" ht="15.75" hidden="1" customHeight="1" x14ac:dyDescent="0.3">
      <c r="A791" s="4">
        <v>43691</v>
      </c>
      <c r="B791" s="2">
        <v>920.12</v>
      </c>
      <c r="C791" s="2">
        <v>-9727.9599999999991</v>
      </c>
      <c r="D791" s="2" t="s">
        <v>55</v>
      </c>
      <c r="F791" s="4">
        <v>44375</v>
      </c>
      <c r="G791" s="2">
        <v>10943.97</v>
      </c>
      <c r="H791" s="2">
        <v>157752.34</v>
      </c>
      <c r="I791" s="2" t="s">
        <v>53</v>
      </c>
      <c r="K791" s="4">
        <v>44385</v>
      </c>
      <c r="L791" s="2">
        <v>7827</v>
      </c>
      <c r="M791" s="2">
        <v>35706.01</v>
      </c>
      <c r="N791" s="2" t="s">
        <v>55</v>
      </c>
      <c r="P791" s="4">
        <v>44383</v>
      </c>
      <c r="Q791" s="2">
        <v>1813.86</v>
      </c>
      <c r="R791" s="2">
        <v>-15330.99</v>
      </c>
      <c r="S791" s="2" t="s">
        <v>52</v>
      </c>
      <c r="U791" s="4">
        <v>44386</v>
      </c>
      <c r="V791" s="2">
        <v>10125.14</v>
      </c>
      <c r="W791" s="2">
        <v>113600.72</v>
      </c>
      <c r="X791" s="2" t="s">
        <v>54</v>
      </c>
      <c r="Z791" s="12">
        <v>44368</v>
      </c>
      <c r="AA791" s="10">
        <v>64142.83</v>
      </c>
      <c r="AB791" s="10">
        <v>-1677762.15</v>
      </c>
    </row>
    <row r="792" spans="1:28" ht="15.75" customHeight="1" thickBot="1" x14ac:dyDescent="0.35">
      <c r="A792" s="4">
        <v>43692</v>
      </c>
      <c r="B792" s="2">
        <v>996.36</v>
      </c>
      <c r="C792" s="2">
        <v>37210.36</v>
      </c>
      <c r="D792" s="2" t="s">
        <v>54</v>
      </c>
      <c r="F792" s="4">
        <v>44376</v>
      </c>
      <c r="G792" s="2">
        <v>10296.94</v>
      </c>
      <c r="H792" s="2">
        <v>-86388.44</v>
      </c>
      <c r="I792" s="2" t="s">
        <v>53</v>
      </c>
      <c r="K792" s="4">
        <v>44386</v>
      </c>
      <c r="L792" s="2">
        <v>8716.8700000000008</v>
      </c>
      <c r="M792" s="2">
        <v>-211874.82</v>
      </c>
      <c r="N792" s="2" t="s">
        <v>55</v>
      </c>
      <c r="P792" s="4">
        <v>44384</v>
      </c>
      <c r="Q792" s="2">
        <v>2314.88</v>
      </c>
      <c r="R792" s="2">
        <v>3250.89</v>
      </c>
      <c r="S792" s="2" t="s">
        <v>52</v>
      </c>
      <c r="U792" s="4">
        <v>44388</v>
      </c>
      <c r="V792" s="2">
        <v>155.06</v>
      </c>
      <c r="W792" s="2">
        <v>5579.85</v>
      </c>
      <c r="X792" s="2" t="s">
        <v>54</v>
      </c>
      <c r="Z792" s="12">
        <v>44369</v>
      </c>
      <c r="AA792" s="10">
        <v>59273.3</v>
      </c>
      <c r="AB792" s="10">
        <v>-599340.87</v>
      </c>
    </row>
    <row r="793" spans="1:28" ht="15.75" hidden="1" customHeight="1" x14ac:dyDescent="0.3">
      <c r="A793" s="4">
        <v>43692</v>
      </c>
      <c r="B793" s="2">
        <v>1194.78</v>
      </c>
      <c r="C793" s="2">
        <v>9554.5400000000009</v>
      </c>
      <c r="D793" s="2" t="s">
        <v>55</v>
      </c>
      <c r="F793" s="4">
        <v>44377</v>
      </c>
      <c r="G793" s="2">
        <v>12939.98</v>
      </c>
      <c r="H793" s="2">
        <v>-39406.51</v>
      </c>
      <c r="I793" s="2" t="s">
        <v>53</v>
      </c>
      <c r="K793" s="4">
        <v>44388</v>
      </c>
      <c r="L793" s="2">
        <v>190.32</v>
      </c>
      <c r="M793" s="2">
        <v>100657.9</v>
      </c>
      <c r="N793" s="2" t="s">
        <v>55</v>
      </c>
      <c r="P793" s="4">
        <v>44385</v>
      </c>
      <c r="Q793" s="2">
        <v>2613.5700000000002</v>
      </c>
      <c r="R793" s="2">
        <v>-156673.85</v>
      </c>
      <c r="S793" s="2" t="s">
        <v>52</v>
      </c>
      <c r="U793" s="4">
        <v>44389</v>
      </c>
      <c r="V793" s="2">
        <v>13714.44</v>
      </c>
      <c r="W793" s="2">
        <v>456750.29</v>
      </c>
      <c r="X793" s="2" t="s">
        <v>54</v>
      </c>
      <c r="Z793" s="12">
        <v>44370</v>
      </c>
      <c r="AA793" s="10">
        <v>56352.79</v>
      </c>
      <c r="AB793" s="10">
        <v>-486342.72</v>
      </c>
    </row>
    <row r="794" spans="1:28" ht="15.75" hidden="1" customHeight="1" x14ac:dyDescent="0.3">
      <c r="A794" s="4">
        <v>43692</v>
      </c>
      <c r="B794" s="2">
        <v>523.54</v>
      </c>
      <c r="C794" s="2">
        <v>13730.15</v>
      </c>
      <c r="D794" s="2" t="s">
        <v>52</v>
      </c>
      <c r="F794" s="4">
        <v>44378</v>
      </c>
      <c r="G794" s="2">
        <v>11678.36</v>
      </c>
      <c r="H794" s="2">
        <v>-86835.21</v>
      </c>
      <c r="I794" s="2" t="s">
        <v>53</v>
      </c>
      <c r="K794" s="4">
        <v>44389</v>
      </c>
      <c r="L794" s="2">
        <v>7845.66</v>
      </c>
      <c r="M794" s="2">
        <v>241365.58</v>
      </c>
      <c r="N794" s="2" t="s">
        <v>55</v>
      </c>
      <c r="P794" s="4">
        <v>44386</v>
      </c>
      <c r="Q794" s="2">
        <v>1181.6600000000001</v>
      </c>
      <c r="R794" s="2">
        <v>6890.77</v>
      </c>
      <c r="S794" s="2" t="s">
        <v>52</v>
      </c>
      <c r="U794" s="4">
        <v>44390</v>
      </c>
      <c r="V794" s="2">
        <v>16866.34</v>
      </c>
      <c r="W794" s="2">
        <v>1187898.43</v>
      </c>
      <c r="X794" s="2" t="s">
        <v>54</v>
      </c>
      <c r="Z794" s="12">
        <v>44371</v>
      </c>
      <c r="AA794" s="10">
        <v>49613.37</v>
      </c>
      <c r="AB794" s="10">
        <v>839430.25</v>
      </c>
    </row>
    <row r="795" spans="1:28" ht="15.75" hidden="1" customHeight="1" x14ac:dyDescent="0.3">
      <c r="A795" s="4">
        <v>43692</v>
      </c>
      <c r="B795" s="2">
        <v>3840.72</v>
      </c>
      <c r="C795" s="2">
        <v>-36908.660000000003</v>
      </c>
      <c r="D795" s="2" t="s">
        <v>53</v>
      </c>
      <c r="F795" s="4">
        <v>44379</v>
      </c>
      <c r="G795" s="2">
        <v>12182.99</v>
      </c>
      <c r="H795" s="2">
        <v>-182547.38</v>
      </c>
      <c r="I795" s="2" t="s">
        <v>53</v>
      </c>
      <c r="K795" s="4">
        <v>44390</v>
      </c>
      <c r="L795" s="2">
        <v>8719.74</v>
      </c>
      <c r="M795" s="2">
        <v>-21472.44</v>
      </c>
      <c r="N795" s="2" t="s">
        <v>55</v>
      </c>
      <c r="P795" s="4">
        <v>44388</v>
      </c>
      <c r="Q795" s="2">
        <v>27.5</v>
      </c>
      <c r="R795" s="2">
        <v>-580.04</v>
      </c>
      <c r="S795" s="2" t="s">
        <v>52</v>
      </c>
      <c r="U795" s="4">
        <v>44391</v>
      </c>
      <c r="V795" s="2">
        <v>17444.97</v>
      </c>
      <c r="W795" s="2">
        <v>-1102110.6200000001</v>
      </c>
      <c r="X795" s="2" t="s">
        <v>54</v>
      </c>
      <c r="Z795" s="12">
        <v>44372</v>
      </c>
      <c r="AA795" s="10">
        <v>48138.07</v>
      </c>
      <c r="AB795" s="10">
        <v>-368871.93</v>
      </c>
    </row>
    <row r="796" spans="1:28" ht="15.75" hidden="1" customHeight="1" x14ac:dyDescent="0.3">
      <c r="A796" s="4">
        <v>43693</v>
      </c>
      <c r="B796" s="2">
        <v>817.84</v>
      </c>
      <c r="C796" s="2">
        <v>13739.25</v>
      </c>
      <c r="D796" s="2" t="s">
        <v>55</v>
      </c>
      <c r="F796" s="4">
        <v>44381</v>
      </c>
      <c r="G796" s="2">
        <v>253.75</v>
      </c>
      <c r="H796" s="2">
        <v>-3057.58</v>
      </c>
      <c r="I796" s="2" t="s">
        <v>53</v>
      </c>
      <c r="K796" s="4">
        <v>44391</v>
      </c>
      <c r="L796" s="2">
        <v>9057.08</v>
      </c>
      <c r="M796" s="2">
        <v>254740.01</v>
      </c>
      <c r="N796" s="2" t="s">
        <v>55</v>
      </c>
      <c r="P796" s="4">
        <v>44389</v>
      </c>
      <c r="Q796" s="2">
        <v>1152.76</v>
      </c>
      <c r="R796" s="2">
        <v>-3800.12</v>
      </c>
      <c r="S796" s="2" t="s">
        <v>52</v>
      </c>
      <c r="U796" s="4">
        <v>44392</v>
      </c>
      <c r="V796" s="2">
        <v>17680.150000000001</v>
      </c>
      <c r="W796" s="2">
        <v>-472618.08</v>
      </c>
      <c r="X796" s="2" t="s">
        <v>54</v>
      </c>
      <c r="Z796" s="12">
        <v>44374</v>
      </c>
      <c r="AA796" s="10">
        <v>1681.24</v>
      </c>
      <c r="AB796" s="10">
        <v>2437.3000000000002</v>
      </c>
    </row>
    <row r="797" spans="1:28" ht="15.75" hidden="1" customHeight="1" x14ac:dyDescent="0.3">
      <c r="A797" s="4">
        <v>43693</v>
      </c>
      <c r="B797" s="2">
        <v>305.20999999999998</v>
      </c>
      <c r="C797" s="2">
        <v>2887.41</v>
      </c>
      <c r="D797" s="2" t="s">
        <v>52</v>
      </c>
      <c r="F797" s="4">
        <v>44382</v>
      </c>
      <c r="G797" s="2">
        <v>8489.5499999999993</v>
      </c>
      <c r="H797" s="2">
        <v>97332.06</v>
      </c>
      <c r="I797" s="2" t="s">
        <v>53</v>
      </c>
      <c r="K797" s="4">
        <v>44392</v>
      </c>
      <c r="L797" s="2">
        <v>10643.05</v>
      </c>
      <c r="M797" s="2">
        <v>394502.43</v>
      </c>
      <c r="N797" s="2" t="s">
        <v>55</v>
      </c>
      <c r="P797" s="4">
        <v>44390</v>
      </c>
      <c r="Q797" s="2">
        <v>3199.92</v>
      </c>
      <c r="R797" s="2">
        <v>25444.39</v>
      </c>
      <c r="S797" s="2" t="s">
        <v>52</v>
      </c>
      <c r="U797" s="4">
        <v>44393</v>
      </c>
      <c r="V797" s="2">
        <v>17115.73</v>
      </c>
      <c r="W797" s="2">
        <v>-22143.45</v>
      </c>
      <c r="X797" s="2" t="s">
        <v>54</v>
      </c>
      <c r="Z797" s="12">
        <v>44375</v>
      </c>
      <c r="AA797" s="10">
        <v>56021.46</v>
      </c>
      <c r="AB797" s="10">
        <v>1753446.26</v>
      </c>
    </row>
    <row r="798" spans="1:28" ht="15.75" hidden="1" customHeight="1" x14ac:dyDescent="0.3">
      <c r="A798" s="4">
        <v>43693</v>
      </c>
      <c r="B798" s="2">
        <v>3246.52</v>
      </c>
      <c r="C798" s="2">
        <v>-18316.41</v>
      </c>
      <c r="D798" s="2" t="s">
        <v>53</v>
      </c>
      <c r="F798" s="4">
        <v>44383</v>
      </c>
      <c r="G798" s="2">
        <v>14817.79</v>
      </c>
      <c r="H798" s="2">
        <v>-116366.52</v>
      </c>
      <c r="I798" s="2" t="s">
        <v>53</v>
      </c>
      <c r="K798" s="4">
        <v>44393</v>
      </c>
      <c r="L798" s="2">
        <v>11147.21</v>
      </c>
      <c r="M798" s="2">
        <v>362760.1</v>
      </c>
      <c r="N798" s="2" t="s">
        <v>55</v>
      </c>
      <c r="P798" s="4">
        <v>44391</v>
      </c>
      <c r="Q798" s="2">
        <v>1663.7</v>
      </c>
      <c r="R798" s="2">
        <v>45059.9</v>
      </c>
      <c r="S798" s="2" t="s">
        <v>52</v>
      </c>
      <c r="U798" s="4">
        <v>44395</v>
      </c>
      <c r="V798" s="2">
        <v>371.86</v>
      </c>
      <c r="W798" s="2">
        <v>5524.13</v>
      </c>
      <c r="X798" s="2" t="s">
        <v>54</v>
      </c>
      <c r="Z798" s="12">
        <v>44376</v>
      </c>
      <c r="AA798" s="10">
        <v>62839.64</v>
      </c>
      <c r="AB798" s="10">
        <v>-2130248.88</v>
      </c>
    </row>
    <row r="799" spans="1:28" ht="15.75" customHeight="1" thickBot="1" x14ac:dyDescent="0.35">
      <c r="A799" s="4">
        <v>43693</v>
      </c>
      <c r="B799" s="2">
        <v>946.38</v>
      </c>
      <c r="C799" s="2">
        <v>-8602.4</v>
      </c>
      <c r="D799" s="2" t="s">
        <v>54</v>
      </c>
      <c r="F799" s="4">
        <v>44384</v>
      </c>
      <c r="G799" s="2">
        <v>20320.14</v>
      </c>
      <c r="H799" s="2">
        <v>-125396.42</v>
      </c>
      <c r="I799" s="2" t="s">
        <v>53</v>
      </c>
      <c r="K799" s="4">
        <v>44395</v>
      </c>
      <c r="L799" s="2">
        <v>267.69</v>
      </c>
      <c r="M799" s="2">
        <v>-8141.81</v>
      </c>
      <c r="N799" s="2" t="s">
        <v>55</v>
      </c>
      <c r="P799" s="4">
        <v>44392</v>
      </c>
      <c r="Q799" s="2">
        <v>3410</v>
      </c>
      <c r="R799" s="2">
        <v>131969.91</v>
      </c>
      <c r="S799" s="2" t="s">
        <v>52</v>
      </c>
      <c r="U799" s="4">
        <v>44396</v>
      </c>
      <c r="V799" s="2">
        <v>15669.96</v>
      </c>
      <c r="W799" s="2">
        <v>-1436475.77</v>
      </c>
      <c r="X799" s="2" t="s">
        <v>54</v>
      </c>
      <c r="Z799" s="12">
        <v>44377</v>
      </c>
      <c r="AA799" s="10">
        <v>66018.070000000007</v>
      </c>
      <c r="AB799" s="10">
        <v>184902.09</v>
      </c>
    </row>
    <row r="800" spans="1:28" ht="15.75" hidden="1" customHeight="1" x14ac:dyDescent="0.3">
      <c r="A800" s="4">
        <v>43695</v>
      </c>
      <c r="B800" s="2">
        <v>44.21</v>
      </c>
      <c r="C800" s="2">
        <v>-599.04999999999995</v>
      </c>
      <c r="D800" s="2" t="s">
        <v>53</v>
      </c>
      <c r="F800" s="4">
        <v>44385</v>
      </c>
      <c r="G800" s="2">
        <v>14044.25</v>
      </c>
      <c r="H800" s="2">
        <v>78545.88</v>
      </c>
      <c r="I800" s="2" t="s">
        <v>53</v>
      </c>
      <c r="K800" s="4">
        <v>44396</v>
      </c>
      <c r="L800" s="2">
        <v>15590.21</v>
      </c>
      <c r="M800" s="2">
        <v>-1434172.67</v>
      </c>
      <c r="N800" s="2" t="s">
        <v>55</v>
      </c>
      <c r="P800" s="4">
        <v>44393</v>
      </c>
      <c r="Q800" s="2">
        <v>1475.37</v>
      </c>
      <c r="R800" s="2">
        <v>20601.099999999999</v>
      </c>
      <c r="S800" s="2" t="s">
        <v>52</v>
      </c>
      <c r="U800" s="4">
        <v>44397</v>
      </c>
      <c r="V800" s="2">
        <v>12984.93</v>
      </c>
      <c r="W800" s="2">
        <v>466251.71</v>
      </c>
      <c r="X800" s="2" t="s">
        <v>54</v>
      </c>
      <c r="Z800" s="12">
        <v>44378</v>
      </c>
      <c r="AA800" s="10">
        <v>58455.79</v>
      </c>
      <c r="AB800" s="10">
        <v>-1304459.52</v>
      </c>
    </row>
    <row r="801" spans="1:28" ht="15.75" hidden="1" customHeight="1" x14ac:dyDescent="0.3">
      <c r="A801" s="4">
        <v>43695</v>
      </c>
      <c r="B801" s="2">
        <v>11.85</v>
      </c>
      <c r="C801" s="2">
        <v>8.99</v>
      </c>
      <c r="D801" s="2" t="s">
        <v>52</v>
      </c>
      <c r="F801" s="4">
        <v>44386</v>
      </c>
      <c r="G801" s="2">
        <v>11104.46</v>
      </c>
      <c r="H801" s="2">
        <v>-135073.75</v>
      </c>
      <c r="I801" s="2" t="s">
        <v>53</v>
      </c>
      <c r="K801" s="4">
        <v>44397</v>
      </c>
      <c r="L801" s="2">
        <v>13255.95</v>
      </c>
      <c r="M801" s="2">
        <v>-1396686.79</v>
      </c>
      <c r="N801" s="2" t="s">
        <v>55</v>
      </c>
      <c r="P801" s="4">
        <v>44395</v>
      </c>
      <c r="Q801" s="2">
        <v>82.33</v>
      </c>
      <c r="R801" s="2">
        <v>419.33</v>
      </c>
      <c r="S801" s="2" t="s">
        <v>52</v>
      </c>
      <c r="U801" s="4">
        <v>44398</v>
      </c>
      <c r="V801" s="2">
        <v>14220.67</v>
      </c>
      <c r="W801" s="2">
        <v>368136.12</v>
      </c>
      <c r="X801" s="2" t="s">
        <v>54</v>
      </c>
      <c r="Z801" s="12">
        <v>44379</v>
      </c>
      <c r="AA801" s="10">
        <v>59780.04</v>
      </c>
      <c r="AB801" s="10">
        <v>-1473854.28</v>
      </c>
    </row>
    <row r="802" spans="1:28" ht="15.75" hidden="1" customHeight="1" x14ac:dyDescent="0.3">
      <c r="A802" s="4">
        <v>43695</v>
      </c>
      <c r="B802" s="2">
        <v>21.69</v>
      </c>
      <c r="C802" s="2">
        <v>-15275.69</v>
      </c>
      <c r="D802" s="2" t="s">
        <v>55</v>
      </c>
      <c r="F802" s="4">
        <v>44388</v>
      </c>
      <c r="G802" s="2">
        <v>167.54</v>
      </c>
      <c r="H802" s="2">
        <v>2128.7800000000002</v>
      </c>
      <c r="I802" s="2" t="s">
        <v>53</v>
      </c>
      <c r="K802" s="4">
        <v>44398</v>
      </c>
      <c r="L802" s="2">
        <v>9096.77</v>
      </c>
      <c r="M802" s="2">
        <v>29565.51</v>
      </c>
      <c r="N802" s="2" t="s">
        <v>55</v>
      </c>
      <c r="P802" s="4">
        <v>44396</v>
      </c>
      <c r="Q802" s="2">
        <v>1730.36</v>
      </c>
      <c r="R802" s="2">
        <v>-82495.45</v>
      </c>
      <c r="S802" s="2" t="s">
        <v>52</v>
      </c>
      <c r="U802" s="4">
        <v>44399</v>
      </c>
      <c r="V802" s="2">
        <v>14902.87</v>
      </c>
      <c r="W802" s="2">
        <v>281525.59000000003</v>
      </c>
      <c r="X802" s="2" t="s">
        <v>54</v>
      </c>
      <c r="Z802" s="12">
        <v>44381</v>
      </c>
      <c r="AA802" s="10">
        <v>1663.64</v>
      </c>
      <c r="AB802" s="10">
        <v>33263.03</v>
      </c>
    </row>
    <row r="803" spans="1:28" ht="15.75" customHeight="1" thickBot="1" x14ac:dyDescent="0.35">
      <c r="A803" s="4">
        <v>43695</v>
      </c>
      <c r="B803" s="2">
        <v>20.77</v>
      </c>
      <c r="C803" s="2">
        <v>969.95</v>
      </c>
      <c r="D803" s="2" t="s">
        <v>54</v>
      </c>
      <c r="F803" s="4">
        <v>44389</v>
      </c>
      <c r="G803" s="2">
        <v>11235.2</v>
      </c>
      <c r="H803" s="2">
        <v>154893.70000000001</v>
      </c>
      <c r="I803" s="2" t="s">
        <v>53</v>
      </c>
      <c r="K803" s="4">
        <v>44399</v>
      </c>
      <c r="L803" s="2">
        <v>9706.5400000000009</v>
      </c>
      <c r="M803" s="2">
        <v>46177.26</v>
      </c>
      <c r="N803" s="2" t="s">
        <v>55</v>
      </c>
      <c r="P803" s="4">
        <v>44397</v>
      </c>
      <c r="Q803" s="2">
        <v>1529.57</v>
      </c>
      <c r="R803" s="2">
        <v>-1266.19</v>
      </c>
      <c r="S803" s="2" t="s">
        <v>52</v>
      </c>
      <c r="U803" s="4">
        <v>44400</v>
      </c>
      <c r="V803" s="2">
        <v>17382.88</v>
      </c>
      <c r="W803" s="2">
        <v>-293643.32</v>
      </c>
      <c r="X803" s="2" t="s">
        <v>54</v>
      </c>
      <c r="Z803" s="12">
        <v>44382</v>
      </c>
      <c r="AA803" s="10">
        <v>41894.35</v>
      </c>
      <c r="AB803" s="10">
        <v>617234.81000000006</v>
      </c>
    </row>
    <row r="804" spans="1:28" ht="15.75" customHeight="1" thickBot="1" x14ac:dyDescent="0.35">
      <c r="A804" s="4">
        <v>43696</v>
      </c>
      <c r="B804" s="2">
        <v>947.3</v>
      </c>
      <c r="C804" s="2">
        <v>-17817.78</v>
      </c>
      <c r="D804" s="2" t="s">
        <v>54</v>
      </c>
      <c r="F804" s="4">
        <v>44390</v>
      </c>
      <c r="G804" s="2">
        <v>16097.46</v>
      </c>
      <c r="H804" s="2">
        <v>-57554.3</v>
      </c>
      <c r="I804" s="2" t="s">
        <v>53</v>
      </c>
      <c r="K804" s="4">
        <v>44400</v>
      </c>
      <c r="L804" s="2">
        <v>5599.78</v>
      </c>
      <c r="M804" s="2">
        <v>67905.56</v>
      </c>
      <c r="N804" s="2" t="s">
        <v>55</v>
      </c>
      <c r="P804" s="4">
        <v>44398</v>
      </c>
      <c r="Q804" s="2">
        <v>1937.71</v>
      </c>
      <c r="R804" s="2">
        <v>-149469.04</v>
      </c>
      <c r="S804" s="2" t="s">
        <v>52</v>
      </c>
      <c r="U804" s="4">
        <v>44402</v>
      </c>
      <c r="V804" s="2">
        <v>175.83</v>
      </c>
      <c r="W804" s="2">
        <v>-10277.75</v>
      </c>
      <c r="X804" s="2" t="s">
        <v>54</v>
      </c>
      <c r="Z804" s="12">
        <v>44383</v>
      </c>
      <c r="AA804" s="10">
        <v>82781.77</v>
      </c>
      <c r="AB804" s="10">
        <v>-1797413.9</v>
      </c>
    </row>
    <row r="805" spans="1:28" ht="15.75" hidden="1" customHeight="1" x14ac:dyDescent="0.3">
      <c r="A805" s="4">
        <v>43696</v>
      </c>
      <c r="B805" s="2">
        <v>276.17</v>
      </c>
      <c r="C805" s="2">
        <v>1123.8499999999999</v>
      </c>
      <c r="D805" s="2" t="s">
        <v>52</v>
      </c>
      <c r="F805" s="4">
        <v>44391</v>
      </c>
      <c r="G805" s="2">
        <v>11297.66</v>
      </c>
      <c r="H805" s="2">
        <v>167688.32000000001</v>
      </c>
      <c r="I805" s="2" t="s">
        <v>53</v>
      </c>
      <c r="K805" s="4">
        <v>44402</v>
      </c>
      <c r="L805" s="2">
        <v>173.99</v>
      </c>
      <c r="M805" s="2">
        <v>-5002.1899999999996</v>
      </c>
      <c r="N805" s="2" t="s">
        <v>55</v>
      </c>
      <c r="P805" s="4">
        <v>44399</v>
      </c>
      <c r="Q805" s="2">
        <v>1288.92</v>
      </c>
      <c r="R805" s="2">
        <v>11327.94</v>
      </c>
      <c r="S805" s="2" t="s">
        <v>52</v>
      </c>
      <c r="U805" s="4">
        <v>44403</v>
      </c>
      <c r="V805" s="2">
        <v>14050.9</v>
      </c>
      <c r="W805" s="2">
        <v>700317.15</v>
      </c>
      <c r="X805" s="2" t="s">
        <v>54</v>
      </c>
      <c r="Z805" s="12">
        <v>44384</v>
      </c>
      <c r="AA805" s="10">
        <v>72204.36</v>
      </c>
      <c r="AB805" s="10">
        <v>853845.46</v>
      </c>
    </row>
    <row r="806" spans="1:28" ht="15.75" hidden="1" customHeight="1" x14ac:dyDescent="0.3">
      <c r="A806" s="4">
        <v>43696</v>
      </c>
      <c r="B806" s="2">
        <v>2511.0100000000002</v>
      </c>
      <c r="C806" s="2">
        <v>-19650.599999999999</v>
      </c>
      <c r="D806" s="2" t="s">
        <v>53</v>
      </c>
      <c r="F806" s="4">
        <v>44392</v>
      </c>
      <c r="G806" s="2">
        <v>13583.89</v>
      </c>
      <c r="H806" s="2">
        <v>105651.23</v>
      </c>
      <c r="I806" s="2" t="s">
        <v>53</v>
      </c>
      <c r="K806" s="4">
        <v>44403</v>
      </c>
      <c r="L806" s="2">
        <v>9311.15</v>
      </c>
      <c r="M806" s="2">
        <v>-98371.46</v>
      </c>
      <c r="N806" s="2" t="s">
        <v>55</v>
      </c>
      <c r="P806" s="4">
        <v>44400</v>
      </c>
      <c r="Q806" s="2">
        <v>1541.16</v>
      </c>
      <c r="R806" s="2">
        <v>-32185.33</v>
      </c>
      <c r="S806" s="2" t="s">
        <v>52</v>
      </c>
      <c r="U806" s="4">
        <v>44404</v>
      </c>
      <c r="V806" s="2">
        <v>17747.78</v>
      </c>
      <c r="W806" s="2">
        <v>1037612.31</v>
      </c>
      <c r="X806" s="2" t="s">
        <v>54</v>
      </c>
      <c r="Z806" s="12">
        <v>44385</v>
      </c>
      <c r="AA806" s="10">
        <v>74255.59</v>
      </c>
      <c r="AB806" s="10">
        <v>-3961508.07</v>
      </c>
    </row>
    <row r="807" spans="1:28" ht="15.75" hidden="1" customHeight="1" x14ac:dyDescent="0.3">
      <c r="A807" s="4">
        <v>43696</v>
      </c>
      <c r="B807" s="2">
        <v>1113.1500000000001</v>
      </c>
      <c r="C807" s="2">
        <v>20211.5</v>
      </c>
      <c r="D807" s="2" t="s">
        <v>55</v>
      </c>
      <c r="F807" s="4">
        <v>44393</v>
      </c>
      <c r="G807" s="2">
        <v>11214.25</v>
      </c>
      <c r="H807" s="2">
        <v>141295.14000000001</v>
      </c>
      <c r="I807" s="2" t="s">
        <v>53</v>
      </c>
      <c r="K807" s="4">
        <v>44404</v>
      </c>
      <c r="L807" s="2">
        <v>10041.39</v>
      </c>
      <c r="M807" s="2">
        <v>-277771.90999999997</v>
      </c>
      <c r="N807" s="2" t="s">
        <v>55</v>
      </c>
      <c r="P807" s="4">
        <v>44402</v>
      </c>
      <c r="Q807" s="2">
        <v>31.18</v>
      </c>
      <c r="R807" s="2">
        <v>-1773.05</v>
      </c>
      <c r="S807" s="2" t="s">
        <v>52</v>
      </c>
      <c r="U807" s="4">
        <v>44405</v>
      </c>
      <c r="V807" s="2">
        <v>20441.55</v>
      </c>
      <c r="W807" s="2">
        <v>1145963.02</v>
      </c>
      <c r="X807" s="2" t="s">
        <v>54</v>
      </c>
      <c r="Z807" s="12">
        <v>44386</v>
      </c>
      <c r="AA807" s="10">
        <v>52567.15</v>
      </c>
      <c r="AB807" s="10">
        <v>-95663.25</v>
      </c>
    </row>
    <row r="808" spans="1:28" ht="15.75" hidden="1" customHeight="1" x14ac:dyDescent="0.3">
      <c r="A808" s="4">
        <v>43697</v>
      </c>
      <c r="B808" s="2">
        <v>3307.26</v>
      </c>
      <c r="C808" s="2">
        <v>22973.759999999998</v>
      </c>
      <c r="D808" s="2" t="s">
        <v>53</v>
      </c>
      <c r="F808" s="4">
        <v>44395</v>
      </c>
      <c r="G808" s="2">
        <v>292.54000000000002</v>
      </c>
      <c r="H808" s="2">
        <v>-234.02</v>
      </c>
      <c r="I808" s="2" t="s">
        <v>53</v>
      </c>
      <c r="K808" s="4">
        <v>44405</v>
      </c>
      <c r="L808" s="2">
        <v>12870.1</v>
      </c>
      <c r="M808" s="2">
        <v>33137.42</v>
      </c>
      <c r="N808" s="2" t="s">
        <v>55</v>
      </c>
      <c r="P808" s="4">
        <v>44403</v>
      </c>
      <c r="Q808" s="2">
        <v>1973.29</v>
      </c>
      <c r="R808" s="2">
        <v>48336.3</v>
      </c>
      <c r="S808" s="2" t="s">
        <v>52</v>
      </c>
      <c r="U808" s="4">
        <v>44406</v>
      </c>
      <c r="V808" s="2">
        <v>19051.87</v>
      </c>
      <c r="W808" s="2">
        <v>-2382047.54</v>
      </c>
      <c r="X808" s="2" t="s">
        <v>54</v>
      </c>
      <c r="Z808" s="12">
        <v>44388</v>
      </c>
      <c r="AA808" s="10">
        <v>1320.7</v>
      </c>
      <c r="AB808" s="10">
        <v>129755.45</v>
      </c>
    </row>
    <row r="809" spans="1:28" ht="15.75" hidden="1" customHeight="1" x14ac:dyDescent="0.3">
      <c r="A809" s="4">
        <v>43697</v>
      </c>
      <c r="B809" s="2">
        <v>1464.81</v>
      </c>
      <c r="C809" s="2">
        <v>60823.11</v>
      </c>
      <c r="D809" s="2" t="s">
        <v>55</v>
      </c>
      <c r="F809" s="4">
        <v>44396</v>
      </c>
      <c r="G809" s="2">
        <v>13209.1</v>
      </c>
      <c r="H809" s="2">
        <v>-314387.92</v>
      </c>
      <c r="I809" s="2" t="s">
        <v>53</v>
      </c>
      <c r="K809" s="4">
        <v>44406</v>
      </c>
      <c r="L809" s="2">
        <v>6951.67</v>
      </c>
      <c r="M809" s="2">
        <v>-680096.9</v>
      </c>
      <c r="N809" s="2" t="s">
        <v>55</v>
      </c>
      <c r="P809" s="4">
        <v>44404</v>
      </c>
      <c r="Q809" s="2">
        <v>2399.12</v>
      </c>
      <c r="R809" s="2">
        <v>-2476.37</v>
      </c>
      <c r="S809" s="2" t="s">
        <v>52</v>
      </c>
      <c r="U809" s="4">
        <v>44407</v>
      </c>
      <c r="V809" s="2">
        <v>16910.560000000001</v>
      </c>
      <c r="W809" s="2">
        <v>203772.28</v>
      </c>
      <c r="X809" s="2" t="s">
        <v>54</v>
      </c>
      <c r="Z809" s="12">
        <v>44389</v>
      </c>
      <c r="AA809" s="10">
        <v>54560.94</v>
      </c>
      <c r="AB809" s="10">
        <v>1168711.94</v>
      </c>
    </row>
    <row r="810" spans="1:28" ht="15.75" hidden="1" customHeight="1" x14ac:dyDescent="0.3">
      <c r="A810" s="4">
        <v>43697</v>
      </c>
      <c r="B810" s="2">
        <v>370.35</v>
      </c>
      <c r="C810" s="2">
        <v>792.53</v>
      </c>
      <c r="D810" s="2" t="s">
        <v>52</v>
      </c>
      <c r="F810" s="4">
        <v>44397</v>
      </c>
      <c r="G810" s="2">
        <v>12616.41</v>
      </c>
      <c r="H810" s="2">
        <v>-44260.47</v>
      </c>
      <c r="I810" s="2" t="s">
        <v>53</v>
      </c>
      <c r="K810" s="4">
        <v>44407</v>
      </c>
      <c r="L810" s="2">
        <v>8360.73</v>
      </c>
      <c r="M810" s="2">
        <v>13958.51</v>
      </c>
      <c r="N810" s="2" t="s">
        <v>55</v>
      </c>
      <c r="P810" s="4">
        <v>44405</v>
      </c>
      <c r="Q810" s="2">
        <v>1691.18</v>
      </c>
      <c r="R810" s="2">
        <v>19220.04</v>
      </c>
      <c r="S810" s="2" t="s">
        <v>52</v>
      </c>
      <c r="U810" s="4">
        <v>44409</v>
      </c>
      <c r="V810" s="2">
        <v>373.15</v>
      </c>
      <c r="W810" s="2">
        <v>12596.36</v>
      </c>
      <c r="X810" s="2" t="s">
        <v>54</v>
      </c>
      <c r="Z810" s="12">
        <v>44390</v>
      </c>
      <c r="AA810" s="10">
        <v>73065.77</v>
      </c>
      <c r="AB810" s="10">
        <v>1392474.22</v>
      </c>
    </row>
    <row r="811" spans="1:28" ht="15.75" customHeight="1" thickBot="1" x14ac:dyDescent="0.35">
      <c r="A811" s="4">
        <v>43697</v>
      </c>
      <c r="B811" s="2">
        <v>760.33</v>
      </c>
      <c r="C811" s="2">
        <v>11015.44</v>
      </c>
      <c r="D811" s="2" t="s">
        <v>54</v>
      </c>
      <c r="F811" s="4">
        <v>44398</v>
      </c>
      <c r="G811" s="2">
        <v>11221.9</v>
      </c>
      <c r="H811" s="2">
        <v>121439.58</v>
      </c>
      <c r="I811" s="2" t="s">
        <v>53</v>
      </c>
      <c r="K811" s="4">
        <v>44409</v>
      </c>
      <c r="L811" s="2">
        <v>291</v>
      </c>
      <c r="M811" s="2">
        <v>-5286.49</v>
      </c>
      <c r="N811" s="2" t="s">
        <v>55</v>
      </c>
      <c r="P811" s="4">
        <v>44406</v>
      </c>
      <c r="Q811" s="2">
        <v>1412.08</v>
      </c>
      <c r="R811" s="2">
        <v>14541.94</v>
      </c>
      <c r="S811" s="2" t="s">
        <v>52</v>
      </c>
      <c r="U811" s="4">
        <v>44410</v>
      </c>
      <c r="V811" s="2">
        <v>21547.24</v>
      </c>
      <c r="W811" s="2">
        <v>526637.52</v>
      </c>
      <c r="X811" s="2" t="s">
        <v>54</v>
      </c>
      <c r="Z811" s="12">
        <v>44391</v>
      </c>
      <c r="AA811" s="10">
        <v>69410.78</v>
      </c>
      <c r="AB811" s="10">
        <v>-194517.66</v>
      </c>
    </row>
    <row r="812" spans="1:28" ht="15.75" hidden="1" customHeight="1" x14ac:dyDescent="0.3">
      <c r="A812" s="4">
        <v>43698</v>
      </c>
      <c r="B812" s="2">
        <v>2727.52</v>
      </c>
      <c r="C812" s="2">
        <v>5611.3</v>
      </c>
      <c r="D812" s="2" t="s">
        <v>53</v>
      </c>
      <c r="F812" s="4">
        <v>44399</v>
      </c>
      <c r="G812" s="2">
        <v>14600.72</v>
      </c>
      <c r="H812" s="2">
        <v>210962.06</v>
      </c>
      <c r="I812" s="2" t="s">
        <v>53</v>
      </c>
      <c r="K812" s="4">
        <v>44410</v>
      </c>
      <c r="L812" s="2">
        <v>6854.55</v>
      </c>
      <c r="M812" s="2">
        <v>105853.71</v>
      </c>
      <c r="N812" s="2" t="s">
        <v>55</v>
      </c>
      <c r="P812" s="4">
        <v>44407</v>
      </c>
      <c r="Q812" s="2">
        <v>870.42</v>
      </c>
      <c r="R812" s="2">
        <v>6078.57</v>
      </c>
      <c r="S812" s="2" t="s">
        <v>52</v>
      </c>
      <c r="U812" s="4">
        <v>44411</v>
      </c>
      <c r="V812" s="2">
        <v>16823.03</v>
      </c>
      <c r="W812" s="2">
        <v>983716.25</v>
      </c>
      <c r="X812" s="2" t="s">
        <v>54</v>
      </c>
      <c r="Z812" s="12">
        <v>44392</v>
      </c>
      <c r="AA812" s="10">
        <v>75407.58</v>
      </c>
      <c r="AB812" s="10">
        <v>120090.96</v>
      </c>
    </row>
    <row r="813" spans="1:28" ht="15.75" customHeight="1" thickBot="1" x14ac:dyDescent="0.35">
      <c r="A813" s="4">
        <v>43698</v>
      </c>
      <c r="B813" s="2">
        <v>726.53</v>
      </c>
      <c r="C813" s="2">
        <v>16379.53</v>
      </c>
      <c r="D813" s="2" t="s">
        <v>54</v>
      </c>
      <c r="F813" s="4">
        <v>44400</v>
      </c>
      <c r="G813" s="2">
        <v>11174.48</v>
      </c>
      <c r="H813" s="2">
        <v>167195.97</v>
      </c>
      <c r="I813" s="2" t="s">
        <v>53</v>
      </c>
      <c r="K813" s="4">
        <v>44411</v>
      </c>
      <c r="L813" s="2">
        <v>8454.4599999999991</v>
      </c>
      <c r="M813" s="2">
        <v>32998.33</v>
      </c>
      <c r="N813" s="2" t="s">
        <v>55</v>
      </c>
      <c r="P813" s="4">
        <v>44409</v>
      </c>
      <c r="Q813" s="2">
        <v>24.21</v>
      </c>
      <c r="R813" s="2">
        <v>-950.53</v>
      </c>
      <c r="S813" s="2" t="s">
        <v>52</v>
      </c>
      <c r="U813" s="4">
        <v>44412</v>
      </c>
      <c r="V813" s="2">
        <v>25791.49</v>
      </c>
      <c r="W813" s="2">
        <v>681540.45</v>
      </c>
      <c r="X813" s="2" t="s">
        <v>54</v>
      </c>
      <c r="Z813" s="12">
        <v>44393</v>
      </c>
      <c r="AA813" s="10">
        <v>69731.11</v>
      </c>
      <c r="AB813" s="10">
        <v>1282093.67</v>
      </c>
    </row>
    <row r="814" spans="1:28" ht="15.75" hidden="1" customHeight="1" x14ac:dyDescent="0.3">
      <c r="A814" s="4">
        <v>43698</v>
      </c>
      <c r="B814" s="2">
        <v>1241.57</v>
      </c>
      <c r="C814" s="2">
        <v>21776.9</v>
      </c>
      <c r="D814" s="2" t="s">
        <v>55</v>
      </c>
      <c r="F814" s="4">
        <v>44402</v>
      </c>
      <c r="G814" s="2">
        <v>245.96</v>
      </c>
      <c r="H814" s="2">
        <v>211.29</v>
      </c>
      <c r="I814" s="2" t="s">
        <v>53</v>
      </c>
      <c r="K814" s="4">
        <v>44412</v>
      </c>
      <c r="L814" s="2">
        <v>8486.9</v>
      </c>
      <c r="M814" s="2">
        <v>195128.12</v>
      </c>
      <c r="N814" s="2" t="s">
        <v>55</v>
      </c>
      <c r="P814" s="4">
        <v>44410</v>
      </c>
      <c r="Q814" s="2">
        <v>1266.54</v>
      </c>
      <c r="R814" s="2">
        <v>-8597.5300000000007</v>
      </c>
      <c r="S814" s="2" t="s">
        <v>52</v>
      </c>
      <c r="U814" s="4">
        <v>44413</v>
      </c>
      <c r="V814" s="2">
        <v>20071.41</v>
      </c>
      <c r="W814" s="2">
        <v>582889.54</v>
      </c>
      <c r="X814" s="2" t="s">
        <v>54</v>
      </c>
      <c r="Z814" s="12">
        <v>44395</v>
      </c>
      <c r="AA814" s="10">
        <v>1981.37</v>
      </c>
      <c r="AB814" s="10">
        <v>-43995.519999999997</v>
      </c>
    </row>
    <row r="815" spans="1:28" ht="15.75" hidden="1" customHeight="1" x14ac:dyDescent="0.3">
      <c r="A815" s="4">
        <v>43698</v>
      </c>
      <c r="B815" s="2">
        <v>359.11</v>
      </c>
      <c r="C815" s="2">
        <v>1350.94</v>
      </c>
      <c r="D815" s="2" t="s">
        <v>52</v>
      </c>
      <c r="F815" s="4">
        <v>44403</v>
      </c>
      <c r="G815" s="2">
        <v>12112.16</v>
      </c>
      <c r="H815" s="2">
        <v>228673.89</v>
      </c>
      <c r="I815" s="2" t="s">
        <v>53</v>
      </c>
      <c r="K815" s="4">
        <v>44413</v>
      </c>
      <c r="L815" s="2">
        <v>9756.6</v>
      </c>
      <c r="M815" s="2">
        <v>229012.72</v>
      </c>
      <c r="N815" s="2" t="s">
        <v>55</v>
      </c>
      <c r="P815" s="4">
        <v>44411</v>
      </c>
      <c r="Q815" s="2">
        <v>2815.64</v>
      </c>
      <c r="R815" s="2">
        <v>-93363.520000000004</v>
      </c>
      <c r="S815" s="2" t="s">
        <v>52</v>
      </c>
      <c r="U815" s="4">
        <v>44414</v>
      </c>
      <c r="V815" s="2">
        <v>23988.22</v>
      </c>
      <c r="W815" s="2">
        <v>-7555886.9500000002</v>
      </c>
      <c r="X815" s="2" t="s">
        <v>54</v>
      </c>
      <c r="Z815" s="12">
        <v>44396</v>
      </c>
      <c r="AA815" s="10">
        <v>83242.720000000001</v>
      </c>
      <c r="AB815" s="10">
        <v>-8793911.4499999993</v>
      </c>
    </row>
    <row r="816" spans="1:28" ht="15.75" hidden="1" customHeight="1" x14ac:dyDescent="0.3">
      <c r="A816" s="4">
        <v>43699</v>
      </c>
      <c r="B816" s="2">
        <v>1835.28</v>
      </c>
      <c r="C816" s="2">
        <v>-54235.22</v>
      </c>
      <c r="D816" s="2" t="s">
        <v>55</v>
      </c>
      <c r="F816" s="4">
        <v>44404</v>
      </c>
      <c r="G816" s="2">
        <v>14200.84</v>
      </c>
      <c r="H816" s="2">
        <v>167601.15</v>
      </c>
      <c r="I816" s="2" t="s">
        <v>53</v>
      </c>
      <c r="K816" s="4">
        <v>44414</v>
      </c>
      <c r="L816" s="2">
        <v>6231.06</v>
      </c>
      <c r="M816" s="2">
        <v>163143.99</v>
      </c>
      <c r="N816" s="2" t="s">
        <v>55</v>
      </c>
      <c r="P816" s="4">
        <v>44412</v>
      </c>
      <c r="Q816" s="2">
        <v>3068.07</v>
      </c>
      <c r="R816" s="2">
        <v>133662.64000000001</v>
      </c>
      <c r="S816" s="2" t="s">
        <v>52</v>
      </c>
      <c r="U816" s="4">
        <v>44416</v>
      </c>
      <c r="V816" s="2">
        <v>5044.46</v>
      </c>
      <c r="W816" s="2">
        <v>-13418631.699999999</v>
      </c>
      <c r="X816" s="2" t="s">
        <v>54</v>
      </c>
      <c r="Z816" s="12">
        <v>44397</v>
      </c>
      <c r="AA816" s="10">
        <v>65990.820000000007</v>
      </c>
      <c r="AB816" s="10">
        <v>-1944986.5</v>
      </c>
    </row>
    <row r="817" spans="1:28" ht="15.75" customHeight="1" thickBot="1" x14ac:dyDescent="0.35">
      <c r="A817" s="4">
        <v>43699</v>
      </c>
      <c r="B817" s="2">
        <v>885.51</v>
      </c>
      <c r="C817" s="2">
        <v>2826.02</v>
      </c>
      <c r="D817" s="2" t="s">
        <v>54</v>
      </c>
      <c r="F817" s="4">
        <v>44405</v>
      </c>
      <c r="G817" s="2">
        <v>15792.09</v>
      </c>
      <c r="H817" s="2">
        <v>285389.59000000003</v>
      </c>
      <c r="I817" s="2" t="s">
        <v>53</v>
      </c>
      <c r="K817" s="4">
        <v>44416</v>
      </c>
      <c r="L817" s="2">
        <v>434.79</v>
      </c>
      <c r="M817" s="2">
        <v>-223770.14</v>
      </c>
      <c r="N817" s="2" t="s">
        <v>55</v>
      </c>
      <c r="P817" s="4">
        <v>44413</v>
      </c>
      <c r="Q817" s="2">
        <v>2037.67</v>
      </c>
      <c r="R817" s="2">
        <v>26715.79</v>
      </c>
      <c r="S817" s="2" t="s">
        <v>52</v>
      </c>
      <c r="U817" s="4">
        <v>44417</v>
      </c>
      <c r="V817" s="2">
        <v>20710.8</v>
      </c>
      <c r="W817" s="2">
        <v>63213.78</v>
      </c>
      <c r="X817" s="2" t="s">
        <v>54</v>
      </c>
      <c r="Z817" s="12">
        <v>44398</v>
      </c>
      <c r="AA817" s="10">
        <v>61212.51</v>
      </c>
      <c r="AB817" s="10">
        <v>81112.33</v>
      </c>
    </row>
    <row r="818" spans="1:28" ht="15.75" hidden="1" customHeight="1" x14ac:dyDescent="0.3">
      <c r="A818" s="4">
        <v>43699</v>
      </c>
      <c r="B818" s="2">
        <v>507.86</v>
      </c>
      <c r="C818" s="2">
        <v>8763.3799999999992</v>
      </c>
      <c r="D818" s="2" t="s">
        <v>52</v>
      </c>
      <c r="F818" s="4">
        <v>44406</v>
      </c>
      <c r="G818" s="2">
        <v>9999.24</v>
      </c>
      <c r="H818" s="2">
        <v>-304206.01</v>
      </c>
      <c r="I818" s="2" t="s">
        <v>53</v>
      </c>
      <c r="K818" s="4">
        <v>44417</v>
      </c>
      <c r="L818" s="2">
        <v>7995.63</v>
      </c>
      <c r="M818" s="2">
        <v>189966.24</v>
      </c>
      <c r="N818" s="2" t="s">
        <v>55</v>
      </c>
      <c r="P818" s="4">
        <v>44414</v>
      </c>
      <c r="Q818" s="2">
        <v>1796.66</v>
      </c>
      <c r="R818" s="2">
        <v>-117658.26</v>
      </c>
      <c r="S818" s="2" t="s">
        <v>52</v>
      </c>
      <c r="U818" s="4">
        <v>44418</v>
      </c>
      <c r="V818" s="2">
        <v>15673.56</v>
      </c>
      <c r="W818" s="2">
        <v>-443487.18</v>
      </c>
      <c r="X818" s="2" t="s">
        <v>54</v>
      </c>
      <c r="Z818" s="12">
        <v>44399</v>
      </c>
      <c r="AA818" s="10">
        <v>66756.350000000006</v>
      </c>
      <c r="AB818" s="10">
        <v>226484.22</v>
      </c>
    </row>
    <row r="819" spans="1:28" ht="15.75" hidden="1" customHeight="1" x14ac:dyDescent="0.3">
      <c r="A819" s="4">
        <v>43699</v>
      </c>
      <c r="B819" s="2">
        <v>4556.5600000000004</v>
      </c>
      <c r="C819" s="2">
        <v>36763.120000000003</v>
      </c>
      <c r="D819" s="2" t="s">
        <v>53</v>
      </c>
      <c r="F819" s="4">
        <v>44407</v>
      </c>
      <c r="G819" s="2">
        <v>13431.21</v>
      </c>
      <c r="H819" s="2">
        <v>-99111.57</v>
      </c>
      <c r="I819" s="2" t="s">
        <v>53</v>
      </c>
      <c r="K819" s="4">
        <v>44418</v>
      </c>
      <c r="L819" s="2">
        <v>7653.08</v>
      </c>
      <c r="M819" s="2">
        <v>228954.08</v>
      </c>
      <c r="N819" s="2" t="s">
        <v>55</v>
      </c>
      <c r="P819" s="4">
        <v>44416</v>
      </c>
      <c r="Q819" s="2">
        <v>113.02</v>
      </c>
      <c r="R819" s="2">
        <v>-26408</v>
      </c>
      <c r="S819" s="2" t="s">
        <v>52</v>
      </c>
      <c r="U819" s="4">
        <v>44419</v>
      </c>
      <c r="V819" s="2">
        <v>17223.080000000002</v>
      </c>
      <c r="W819" s="2">
        <v>-805441.98</v>
      </c>
      <c r="X819" s="2" t="s">
        <v>54</v>
      </c>
      <c r="Z819" s="12">
        <v>44400</v>
      </c>
      <c r="AA819" s="10">
        <v>51266.66</v>
      </c>
      <c r="AB819" s="10">
        <v>-178757.85</v>
      </c>
    </row>
    <row r="820" spans="1:28" ht="15.75" customHeight="1" thickBot="1" x14ac:dyDescent="0.35">
      <c r="A820" s="4">
        <v>43700</v>
      </c>
      <c r="B820" s="2">
        <v>1220.3699999999999</v>
      </c>
      <c r="C820" s="2">
        <v>-142622.79999999999</v>
      </c>
      <c r="D820" s="2" t="s">
        <v>54</v>
      </c>
      <c r="F820" s="4">
        <v>44409</v>
      </c>
      <c r="G820" s="2">
        <v>145.46</v>
      </c>
      <c r="H820" s="2">
        <v>-798.28</v>
      </c>
      <c r="I820" s="2" t="s">
        <v>53</v>
      </c>
      <c r="K820" s="4">
        <v>44419</v>
      </c>
      <c r="L820" s="2">
        <v>8646.01</v>
      </c>
      <c r="M820" s="2">
        <v>136285.9</v>
      </c>
      <c r="N820" s="2" t="s">
        <v>55</v>
      </c>
      <c r="P820" s="4">
        <v>44417</v>
      </c>
      <c r="Q820" s="2">
        <v>1958.13</v>
      </c>
      <c r="R820" s="2">
        <v>24408.07</v>
      </c>
      <c r="S820" s="2" t="s">
        <v>52</v>
      </c>
      <c r="U820" s="4">
        <v>44420</v>
      </c>
      <c r="V820" s="2">
        <v>14669.4</v>
      </c>
      <c r="W820" s="2">
        <v>-608802.32999999996</v>
      </c>
      <c r="X820" s="2" t="s">
        <v>54</v>
      </c>
      <c r="Z820" s="12">
        <v>44402</v>
      </c>
      <c r="AA820" s="10">
        <v>1584.07</v>
      </c>
      <c r="AB820" s="10">
        <v>-76761.19</v>
      </c>
    </row>
    <row r="821" spans="1:28" ht="15.75" hidden="1" customHeight="1" x14ac:dyDescent="0.3">
      <c r="A821" s="4">
        <v>43700</v>
      </c>
      <c r="B821" s="2">
        <v>1443.88</v>
      </c>
      <c r="C821" s="2">
        <v>28130.75</v>
      </c>
      <c r="D821" s="2" t="s">
        <v>55</v>
      </c>
      <c r="F821" s="4">
        <v>44410</v>
      </c>
      <c r="G821" s="2">
        <v>12560.67</v>
      </c>
      <c r="H821" s="2">
        <v>226487.25</v>
      </c>
      <c r="I821" s="2" t="s">
        <v>53</v>
      </c>
      <c r="K821" s="4">
        <v>44420</v>
      </c>
      <c r="L821" s="2">
        <v>7629.4</v>
      </c>
      <c r="M821" s="2">
        <v>-138050.31</v>
      </c>
      <c r="N821" s="2" t="s">
        <v>55</v>
      </c>
      <c r="P821" s="4">
        <v>44418</v>
      </c>
      <c r="Q821" s="2">
        <v>1224.3699999999999</v>
      </c>
      <c r="R821" s="2">
        <v>-64729.75</v>
      </c>
      <c r="S821" s="2" t="s">
        <v>52</v>
      </c>
      <c r="U821" s="4">
        <v>44421</v>
      </c>
      <c r="V821" s="2">
        <v>14715.76</v>
      </c>
      <c r="W821" s="2">
        <v>-2613302.4700000002</v>
      </c>
      <c r="X821" s="2" t="s">
        <v>54</v>
      </c>
      <c r="Z821" s="12">
        <v>44403</v>
      </c>
      <c r="AA821" s="10">
        <v>62390.71</v>
      </c>
      <c r="AB821" s="10">
        <v>784969.88</v>
      </c>
    </row>
    <row r="822" spans="1:28" ht="15.75" hidden="1" customHeight="1" x14ac:dyDescent="0.3">
      <c r="A822" s="4">
        <v>43700</v>
      </c>
      <c r="B822" s="2">
        <v>817.46</v>
      </c>
      <c r="C822" s="2">
        <v>-31015.48</v>
      </c>
      <c r="D822" s="2" t="s">
        <v>52</v>
      </c>
      <c r="F822" s="4">
        <v>44411</v>
      </c>
      <c r="G822" s="2">
        <v>13911.03</v>
      </c>
      <c r="H822" s="2">
        <v>156746.21</v>
      </c>
      <c r="I822" s="2" t="s">
        <v>53</v>
      </c>
      <c r="K822" s="4">
        <v>44421</v>
      </c>
      <c r="L822" s="2">
        <v>8437.64</v>
      </c>
      <c r="M822" s="2">
        <v>263057.45</v>
      </c>
      <c r="N822" s="2" t="s">
        <v>55</v>
      </c>
      <c r="P822" s="4">
        <v>44419</v>
      </c>
      <c r="Q822" s="2">
        <v>1806.97</v>
      </c>
      <c r="R822" s="2">
        <v>-23567.57</v>
      </c>
      <c r="S822" s="2" t="s">
        <v>52</v>
      </c>
      <c r="U822" s="4">
        <v>44423</v>
      </c>
      <c r="V822" s="2">
        <v>257.19</v>
      </c>
      <c r="W822" s="2">
        <v>-145199.34</v>
      </c>
      <c r="X822" s="2" t="s">
        <v>54</v>
      </c>
      <c r="Z822" s="12">
        <v>44404</v>
      </c>
      <c r="AA822" s="10">
        <v>76181.490000000005</v>
      </c>
      <c r="AB822" s="10">
        <v>1062352.6100000001</v>
      </c>
    </row>
    <row r="823" spans="1:28" ht="15.75" hidden="1" customHeight="1" x14ac:dyDescent="0.3">
      <c r="A823" s="4">
        <v>43700</v>
      </c>
      <c r="B823" s="2">
        <v>4045.3</v>
      </c>
      <c r="C823" s="2">
        <v>1689.99</v>
      </c>
      <c r="D823" s="2" t="s">
        <v>53</v>
      </c>
      <c r="F823" s="4">
        <v>44412</v>
      </c>
      <c r="G823" s="2">
        <v>17545.34</v>
      </c>
      <c r="H823" s="2">
        <v>287915.09000000003</v>
      </c>
      <c r="I823" s="2" t="s">
        <v>53</v>
      </c>
      <c r="K823" s="4">
        <v>44423</v>
      </c>
      <c r="L823" s="2">
        <v>217.01</v>
      </c>
      <c r="M823" s="2">
        <v>5247.25</v>
      </c>
      <c r="N823" s="2" t="s">
        <v>55</v>
      </c>
      <c r="P823" s="4">
        <v>44420</v>
      </c>
      <c r="Q823" s="2">
        <v>863.91</v>
      </c>
      <c r="R823" s="2">
        <v>2064.98</v>
      </c>
      <c r="S823" s="2" t="s">
        <v>52</v>
      </c>
      <c r="U823" s="4">
        <v>44424</v>
      </c>
      <c r="V823" s="2">
        <v>12255.26</v>
      </c>
      <c r="W823" s="2">
        <v>-690805.87</v>
      </c>
      <c r="X823" s="2" t="s">
        <v>54</v>
      </c>
      <c r="Z823" s="12">
        <v>44405</v>
      </c>
      <c r="AA823" s="10">
        <v>78224.44</v>
      </c>
      <c r="AB823" s="10">
        <v>1152126.0900000001</v>
      </c>
    </row>
    <row r="824" spans="1:28" ht="15.75" hidden="1" customHeight="1" x14ac:dyDescent="0.3">
      <c r="A824" s="4">
        <v>43702</v>
      </c>
      <c r="B824" s="2">
        <v>128.34</v>
      </c>
      <c r="C824" s="2">
        <v>-41865.040000000001</v>
      </c>
      <c r="D824" s="2" t="s">
        <v>52</v>
      </c>
      <c r="F824" s="4">
        <v>44413</v>
      </c>
      <c r="G824" s="2">
        <v>14074.9</v>
      </c>
      <c r="H824" s="2">
        <v>281509.08</v>
      </c>
      <c r="I824" s="2" t="s">
        <v>53</v>
      </c>
      <c r="K824" s="4">
        <v>44424</v>
      </c>
      <c r="L824" s="2">
        <v>8292.58</v>
      </c>
      <c r="M824" s="2">
        <v>254040.41</v>
      </c>
      <c r="N824" s="2" t="s">
        <v>55</v>
      </c>
      <c r="P824" s="4">
        <v>44421</v>
      </c>
      <c r="Q824" s="2">
        <v>1382.16</v>
      </c>
      <c r="R824" s="2">
        <v>34978.22</v>
      </c>
      <c r="S824" s="2" t="s">
        <v>52</v>
      </c>
      <c r="U824" s="4">
        <v>44425</v>
      </c>
      <c r="V824" s="2">
        <v>11252.94</v>
      </c>
      <c r="W824" s="2">
        <v>-684649.86</v>
      </c>
      <c r="X824" s="2" t="s">
        <v>54</v>
      </c>
      <c r="Z824" s="12">
        <v>44406</v>
      </c>
      <c r="AA824" s="10">
        <v>60305.57</v>
      </c>
      <c r="AB824" s="10">
        <v>-3754082.11</v>
      </c>
    </row>
    <row r="825" spans="1:28" ht="15.75" hidden="1" customHeight="1" x14ac:dyDescent="0.3">
      <c r="A825" s="4">
        <v>43702</v>
      </c>
      <c r="B825" s="2">
        <v>46.35</v>
      </c>
      <c r="C825" s="2">
        <v>-12575.47</v>
      </c>
      <c r="D825" s="2" t="s">
        <v>55</v>
      </c>
      <c r="F825" s="4">
        <v>44414</v>
      </c>
      <c r="G825" s="2">
        <v>15448.66</v>
      </c>
      <c r="H825" s="2">
        <v>-1069213.8600000001</v>
      </c>
      <c r="I825" s="2" t="s">
        <v>53</v>
      </c>
      <c r="K825" s="4">
        <v>44425</v>
      </c>
      <c r="L825" s="2">
        <v>9293.26</v>
      </c>
      <c r="M825" s="2">
        <v>-776791.95</v>
      </c>
      <c r="N825" s="2" t="s">
        <v>55</v>
      </c>
      <c r="P825" s="4">
        <v>44423</v>
      </c>
      <c r="Q825" s="2">
        <v>123.6</v>
      </c>
      <c r="R825" s="2">
        <v>1422.76</v>
      </c>
      <c r="S825" s="2" t="s">
        <v>52</v>
      </c>
      <c r="U825" s="4">
        <v>44426</v>
      </c>
      <c r="V825" s="2">
        <v>12418.58</v>
      </c>
      <c r="W825" s="2">
        <v>69168.320000000007</v>
      </c>
      <c r="X825" s="2" t="s">
        <v>54</v>
      </c>
      <c r="Z825" s="12">
        <v>44407</v>
      </c>
      <c r="AA825" s="10">
        <v>62748.33</v>
      </c>
      <c r="AB825" s="10">
        <v>38224.080000000002</v>
      </c>
    </row>
    <row r="826" spans="1:28" ht="15.75" customHeight="1" thickBot="1" x14ac:dyDescent="0.35">
      <c r="A826" s="4">
        <v>43702</v>
      </c>
      <c r="B826" s="2">
        <v>185.1</v>
      </c>
      <c r="C826" s="2">
        <v>-233654.83</v>
      </c>
      <c r="D826" s="2" t="s">
        <v>54</v>
      </c>
      <c r="F826" s="4">
        <v>44416</v>
      </c>
      <c r="G826" s="2">
        <v>1378.68</v>
      </c>
      <c r="H826" s="2">
        <v>-462630.98</v>
      </c>
      <c r="I826" s="2" t="s">
        <v>53</v>
      </c>
      <c r="K826" s="4">
        <v>44426</v>
      </c>
      <c r="L826" s="2">
        <v>7463.88</v>
      </c>
      <c r="M826" s="2">
        <v>113828.58</v>
      </c>
      <c r="N826" s="2" t="s">
        <v>55</v>
      </c>
      <c r="P826" s="4">
        <v>44424</v>
      </c>
      <c r="Q826" s="2">
        <v>1974.47</v>
      </c>
      <c r="R826" s="2">
        <v>-12745.71</v>
      </c>
      <c r="S826" s="2" t="s">
        <v>52</v>
      </c>
      <c r="U826" s="4">
        <v>44427</v>
      </c>
      <c r="V826" s="2">
        <v>11972.79</v>
      </c>
      <c r="W826" s="2">
        <v>173862.41</v>
      </c>
      <c r="X826" s="2" t="s">
        <v>54</v>
      </c>
      <c r="Z826" s="12">
        <v>44409</v>
      </c>
      <c r="AA826" s="10">
        <v>1983.75</v>
      </c>
      <c r="AB826" s="10">
        <v>-74447.58</v>
      </c>
    </row>
    <row r="827" spans="1:28" ht="15.75" hidden="1" customHeight="1" x14ac:dyDescent="0.3">
      <c r="A827" s="4">
        <v>43702</v>
      </c>
      <c r="B827" s="2">
        <v>168</v>
      </c>
      <c r="C827" s="2">
        <v>-15938.72</v>
      </c>
      <c r="D827" s="2" t="s">
        <v>53</v>
      </c>
      <c r="F827" s="4">
        <v>44417</v>
      </c>
      <c r="G827" s="2">
        <v>14416.98</v>
      </c>
      <c r="H827" s="2">
        <v>-152680.67000000001</v>
      </c>
      <c r="I827" s="2" t="s">
        <v>53</v>
      </c>
      <c r="K827" s="4">
        <v>44427</v>
      </c>
      <c r="L827" s="2">
        <v>9092.4699999999993</v>
      </c>
      <c r="M827" s="2">
        <v>-1423291.08</v>
      </c>
      <c r="N827" s="2" t="s">
        <v>55</v>
      </c>
      <c r="P827" s="4">
        <v>44425</v>
      </c>
      <c r="Q827" s="2">
        <v>1834.77</v>
      </c>
      <c r="R827" s="2">
        <v>39186.050000000003</v>
      </c>
      <c r="S827" s="2" t="s">
        <v>52</v>
      </c>
      <c r="U827" s="4">
        <v>44428</v>
      </c>
      <c r="V827" s="2">
        <v>10265.91</v>
      </c>
      <c r="W827" s="2">
        <v>382604.43</v>
      </c>
      <c r="X827" s="2" t="s">
        <v>54</v>
      </c>
      <c r="Z827" s="12">
        <v>44410</v>
      </c>
      <c r="AA827" s="10">
        <v>66994.13</v>
      </c>
      <c r="AB827" s="10">
        <v>1293477.45</v>
      </c>
    </row>
    <row r="828" spans="1:28" ht="15.75" hidden="1" customHeight="1" x14ac:dyDescent="0.3">
      <c r="A828" s="4">
        <v>43703</v>
      </c>
      <c r="B828" s="2">
        <v>3073.63</v>
      </c>
      <c r="C828" s="2">
        <v>5158.67</v>
      </c>
      <c r="D828" s="2" t="s">
        <v>53</v>
      </c>
      <c r="F828" s="4">
        <v>44418</v>
      </c>
      <c r="G828" s="2">
        <v>13490.22</v>
      </c>
      <c r="H828" s="2">
        <v>-570296.19999999995</v>
      </c>
      <c r="I828" s="2" t="s">
        <v>53</v>
      </c>
      <c r="K828" s="4">
        <v>44428</v>
      </c>
      <c r="L828" s="2">
        <v>7480.34</v>
      </c>
      <c r="M828" s="2">
        <v>-325639.17</v>
      </c>
      <c r="N828" s="2" t="s">
        <v>55</v>
      </c>
      <c r="P828" s="4">
        <v>44426</v>
      </c>
      <c r="Q828" s="2">
        <v>2042.55</v>
      </c>
      <c r="R828" s="2">
        <v>41360.21</v>
      </c>
      <c r="S828" s="2" t="s">
        <v>52</v>
      </c>
      <c r="U828" s="4">
        <v>44430</v>
      </c>
      <c r="V828" s="2">
        <v>430.62</v>
      </c>
      <c r="W828" s="2">
        <v>2794.04</v>
      </c>
      <c r="X828" s="2" t="s">
        <v>54</v>
      </c>
      <c r="Z828" s="12">
        <v>44411</v>
      </c>
      <c r="AA828" s="10">
        <v>74665.429999999993</v>
      </c>
      <c r="AB828" s="10">
        <v>1193968.44</v>
      </c>
    </row>
    <row r="829" spans="1:28" ht="15.75" customHeight="1" thickBot="1" x14ac:dyDescent="0.35">
      <c r="A829" s="4">
        <v>43703</v>
      </c>
      <c r="B829" s="2">
        <v>1132.05</v>
      </c>
      <c r="C829" s="2">
        <v>76361.070000000007</v>
      </c>
      <c r="D829" s="2" t="s">
        <v>54</v>
      </c>
      <c r="F829" s="4">
        <v>44419</v>
      </c>
      <c r="G829" s="2">
        <v>14732.47</v>
      </c>
      <c r="H829" s="2">
        <v>-40489.629999999997</v>
      </c>
      <c r="I829" s="2" t="s">
        <v>53</v>
      </c>
      <c r="K829" s="4">
        <v>44430</v>
      </c>
      <c r="L829" s="2">
        <v>241.65</v>
      </c>
      <c r="M829" s="2">
        <v>-35924.019999999997</v>
      </c>
      <c r="N829" s="2" t="s">
        <v>55</v>
      </c>
      <c r="P829" s="4">
        <v>44427</v>
      </c>
      <c r="Q829" s="2">
        <v>1658.58</v>
      </c>
      <c r="R829" s="2">
        <v>10227.85</v>
      </c>
      <c r="S829" s="2" t="s">
        <v>52</v>
      </c>
      <c r="U829" s="4">
        <v>44431</v>
      </c>
      <c r="V829" s="2">
        <v>14682.94</v>
      </c>
      <c r="W829" s="2">
        <v>-1102237.3600000001</v>
      </c>
      <c r="X829" s="2" t="s">
        <v>54</v>
      </c>
      <c r="Z829" s="12">
        <v>44412</v>
      </c>
      <c r="AA829" s="10">
        <v>85133.25</v>
      </c>
      <c r="AB829" s="10">
        <v>1695564.96</v>
      </c>
    </row>
    <row r="830" spans="1:28" ht="15.75" hidden="1" customHeight="1" x14ac:dyDescent="0.3">
      <c r="A830" s="4">
        <v>43703</v>
      </c>
      <c r="B830" s="2">
        <v>811.55</v>
      </c>
      <c r="C830" s="2">
        <v>6262.09</v>
      </c>
      <c r="D830" s="2" t="s">
        <v>55</v>
      </c>
      <c r="F830" s="4">
        <v>44420</v>
      </c>
      <c r="G830" s="2">
        <v>10753.32</v>
      </c>
      <c r="H830" s="2">
        <v>40530.25</v>
      </c>
      <c r="I830" s="2" t="s">
        <v>53</v>
      </c>
      <c r="K830" s="4">
        <v>44431</v>
      </c>
      <c r="L830" s="2">
        <v>9176.41</v>
      </c>
      <c r="M830" s="2">
        <v>244984.09</v>
      </c>
      <c r="N830" s="2" t="s">
        <v>55</v>
      </c>
      <c r="P830" s="4">
        <v>44428</v>
      </c>
      <c r="Q830" s="2">
        <v>991.48</v>
      </c>
      <c r="R830" s="2">
        <v>-11869.94</v>
      </c>
      <c r="S830" s="2" t="s">
        <v>52</v>
      </c>
      <c r="U830" s="4">
        <v>44432</v>
      </c>
      <c r="V830" s="2">
        <v>11237.75</v>
      </c>
      <c r="W830" s="2">
        <v>-35549.410000000003</v>
      </c>
      <c r="X830" s="2" t="s">
        <v>54</v>
      </c>
      <c r="Z830" s="12">
        <v>44413</v>
      </c>
      <c r="AA830" s="10">
        <v>77786</v>
      </c>
      <c r="AB830" s="10">
        <v>1761724.66</v>
      </c>
    </row>
    <row r="831" spans="1:28" ht="15.75" hidden="1" customHeight="1" x14ac:dyDescent="0.3">
      <c r="A831" s="4">
        <v>43703</v>
      </c>
      <c r="B831" s="2">
        <v>948.71</v>
      </c>
      <c r="C831" s="2">
        <v>9025.59</v>
      </c>
      <c r="D831" s="2" t="s">
        <v>52</v>
      </c>
      <c r="F831" s="4">
        <v>44421</v>
      </c>
      <c r="G831" s="2">
        <v>11274.44</v>
      </c>
      <c r="H831" s="2">
        <v>-104053.98</v>
      </c>
      <c r="I831" s="2" t="s">
        <v>53</v>
      </c>
      <c r="K831" s="4">
        <v>44432</v>
      </c>
      <c r="L831" s="2">
        <v>8085.47</v>
      </c>
      <c r="M831" s="2">
        <v>70131.41</v>
      </c>
      <c r="N831" s="2" t="s">
        <v>55</v>
      </c>
      <c r="P831" s="4">
        <v>44430</v>
      </c>
      <c r="Q831" s="2">
        <v>48.43</v>
      </c>
      <c r="R831" s="2">
        <v>-732.14</v>
      </c>
      <c r="S831" s="2" t="s">
        <v>52</v>
      </c>
      <c r="U831" s="4">
        <v>44433</v>
      </c>
      <c r="V831" s="2">
        <v>16431.43</v>
      </c>
      <c r="W831" s="2">
        <v>-40744.83</v>
      </c>
      <c r="X831" s="2" t="s">
        <v>54</v>
      </c>
      <c r="Z831" s="12">
        <v>44414</v>
      </c>
      <c r="AA831" s="10">
        <v>72066.47</v>
      </c>
      <c r="AB831" s="10">
        <v>-9312292.2300000004</v>
      </c>
    </row>
    <row r="832" spans="1:28" ht="15.75" hidden="1" customHeight="1" x14ac:dyDescent="0.3">
      <c r="A832" s="4">
        <v>43704</v>
      </c>
      <c r="B832" s="2">
        <v>2411.23</v>
      </c>
      <c r="C832" s="2">
        <v>-6096.33</v>
      </c>
      <c r="D832" s="2" t="s">
        <v>53</v>
      </c>
      <c r="F832" s="4">
        <v>44423</v>
      </c>
      <c r="G832" s="2">
        <v>574.15</v>
      </c>
      <c r="H832" s="2">
        <v>-14028.26</v>
      </c>
      <c r="I832" s="2" t="s">
        <v>53</v>
      </c>
      <c r="K832" s="4">
        <v>44433</v>
      </c>
      <c r="L832" s="2">
        <v>6786.02</v>
      </c>
      <c r="M832" s="2">
        <v>2390.44</v>
      </c>
      <c r="N832" s="2" t="s">
        <v>55</v>
      </c>
      <c r="P832" s="4">
        <v>44431</v>
      </c>
      <c r="Q832" s="2">
        <v>1596.49</v>
      </c>
      <c r="R832" s="2">
        <v>9117.9699999999993</v>
      </c>
      <c r="S832" s="2" t="s">
        <v>52</v>
      </c>
      <c r="U832" s="4">
        <v>44434</v>
      </c>
      <c r="V832" s="2">
        <v>14497.98</v>
      </c>
      <c r="W832" s="2">
        <v>321236.46000000002</v>
      </c>
      <c r="X832" s="2" t="s">
        <v>54</v>
      </c>
      <c r="Z832" s="12">
        <v>44416</v>
      </c>
      <c r="AA832" s="10">
        <v>9835.51</v>
      </c>
      <c r="AB832" s="10">
        <v>-15862975.99</v>
      </c>
    </row>
    <row r="833" spans="1:28" ht="15.75" hidden="1" customHeight="1" x14ac:dyDescent="0.3">
      <c r="A833" s="4">
        <v>43704</v>
      </c>
      <c r="B833" s="2">
        <v>629.34</v>
      </c>
      <c r="C833" s="2">
        <v>4462.05</v>
      </c>
      <c r="D833" s="2" t="s">
        <v>52</v>
      </c>
      <c r="F833" s="4">
        <v>44424</v>
      </c>
      <c r="G833" s="2">
        <v>9520.44</v>
      </c>
      <c r="H833" s="2">
        <v>51567.28</v>
      </c>
      <c r="I833" s="2" t="s">
        <v>53</v>
      </c>
      <c r="K833" s="4">
        <v>44434</v>
      </c>
      <c r="L833" s="2">
        <v>7308.29</v>
      </c>
      <c r="M833" s="2">
        <v>43703.68</v>
      </c>
      <c r="N833" s="2" t="s">
        <v>55</v>
      </c>
      <c r="P833" s="4">
        <v>44432</v>
      </c>
      <c r="Q833" s="2">
        <v>1222.02</v>
      </c>
      <c r="R833" s="2">
        <v>-15025.87</v>
      </c>
      <c r="S833" s="2" t="s">
        <v>52</v>
      </c>
      <c r="U833" s="4">
        <v>44435</v>
      </c>
      <c r="V833" s="2">
        <v>18449.439999999999</v>
      </c>
      <c r="W833" s="2">
        <v>-422651.57</v>
      </c>
      <c r="X833" s="2" t="s">
        <v>54</v>
      </c>
      <c r="Z833" s="12">
        <v>44417</v>
      </c>
      <c r="AA833" s="10">
        <v>64397.71</v>
      </c>
      <c r="AB833" s="10">
        <v>-188886.47</v>
      </c>
    </row>
    <row r="834" spans="1:28" ht="15.75" customHeight="1" thickBot="1" x14ac:dyDescent="0.35">
      <c r="A834" s="4">
        <v>43704</v>
      </c>
      <c r="B834" s="2">
        <v>835.88</v>
      </c>
      <c r="C834" s="2">
        <v>-8235.9599999999991</v>
      </c>
      <c r="D834" s="2" t="s">
        <v>54</v>
      </c>
      <c r="F834" s="4">
        <v>44425</v>
      </c>
      <c r="G834" s="2">
        <v>13219.24</v>
      </c>
      <c r="H834" s="2">
        <v>-418568.09</v>
      </c>
      <c r="I834" s="2" t="s">
        <v>53</v>
      </c>
      <c r="K834" s="4">
        <v>44435</v>
      </c>
      <c r="L834" s="2">
        <v>7647.64</v>
      </c>
      <c r="M834" s="2">
        <v>104124.14</v>
      </c>
      <c r="N834" s="2" t="s">
        <v>55</v>
      </c>
      <c r="P834" s="4">
        <v>44433</v>
      </c>
      <c r="Q834" s="2">
        <v>1231.1500000000001</v>
      </c>
      <c r="R834" s="2">
        <v>-5790.01</v>
      </c>
      <c r="S834" s="2" t="s">
        <v>52</v>
      </c>
      <c r="U834" s="4">
        <v>44437</v>
      </c>
      <c r="V834" s="2">
        <v>167.15</v>
      </c>
      <c r="W834" s="2">
        <v>-64105</v>
      </c>
      <c r="X834" s="2" t="s">
        <v>54</v>
      </c>
      <c r="Z834" s="12">
        <v>44418</v>
      </c>
      <c r="AA834" s="10">
        <v>59454.83</v>
      </c>
      <c r="AB834" s="10">
        <v>-1810043.64</v>
      </c>
    </row>
    <row r="835" spans="1:28" ht="15.75" hidden="1" customHeight="1" x14ac:dyDescent="0.3">
      <c r="A835" s="4">
        <v>43704</v>
      </c>
      <c r="B835" s="2">
        <v>1309.77</v>
      </c>
      <c r="C835" s="2">
        <v>-23138.67</v>
      </c>
      <c r="D835" s="2" t="s">
        <v>55</v>
      </c>
      <c r="F835" s="4">
        <v>44426</v>
      </c>
      <c r="G835" s="2">
        <v>13964.15</v>
      </c>
      <c r="H835" s="2">
        <v>-46775.38</v>
      </c>
      <c r="I835" s="2" t="s">
        <v>53</v>
      </c>
      <c r="K835" s="4">
        <v>44437</v>
      </c>
      <c r="L835" s="2">
        <v>225.41</v>
      </c>
      <c r="M835" s="2">
        <v>-3309.61</v>
      </c>
      <c r="N835" s="2" t="s">
        <v>55</v>
      </c>
      <c r="P835" s="4">
        <v>44434</v>
      </c>
      <c r="Q835" s="2">
        <v>1293</v>
      </c>
      <c r="R835" s="2">
        <v>7859.63</v>
      </c>
      <c r="S835" s="2" t="s">
        <v>52</v>
      </c>
      <c r="U835" s="4">
        <v>44438</v>
      </c>
      <c r="V835" s="2">
        <v>11583.12</v>
      </c>
      <c r="W835" s="2">
        <v>-147990.91</v>
      </c>
      <c r="X835" s="2" t="s">
        <v>54</v>
      </c>
      <c r="Z835" s="12">
        <v>44419</v>
      </c>
      <c r="AA835" s="10">
        <v>61847.77</v>
      </c>
      <c r="AB835" s="10">
        <v>-968275.26</v>
      </c>
    </row>
    <row r="836" spans="1:28" ht="15.75" hidden="1" customHeight="1" x14ac:dyDescent="0.3">
      <c r="A836" s="4">
        <v>43705</v>
      </c>
      <c r="B836" s="2">
        <v>659.12</v>
      </c>
      <c r="C836" s="2">
        <v>3890.6</v>
      </c>
      <c r="D836" s="2" t="s">
        <v>52</v>
      </c>
      <c r="F836" s="4">
        <v>44427</v>
      </c>
      <c r="G836" s="2">
        <v>10973.9</v>
      </c>
      <c r="H836" s="2">
        <v>-497932.62</v>
      </c>
      <c r="I836" s="2" t="s">
        <v>53</v>
      </c>
      <c r="K836" s="4">
        <v>44438</v>
      </c>
      <c r="L836" s="2">
        <v>5688.71</v>
      </c>
      <c r="M836" s="2">
        <v>114224.54</v>
      </c>
      <c r="N836" s="2" t="s">
        <v>55</v>
      </c>
      <c r="P836" s="4">
        <v>44435</v>
      </c>
      <c r="Q836" s="2">
        <v>1560.38</v>
      </c>
      <c r="R836" s="2">
        <v>37325.440000000002</v>
      </c>
      <c r="S836" s="2" t="s">
        <v>52</v>
      </c>
      <c r="U836" s="4">
        <v>44439</v>
      </c>
      <c r="V836" s="2">
        <v>18530.2</v>
      </c>
      <c r="W836" s="2">
        <v>484063.22</v>
      </c>
      <c r="X836" s="2" t="s">
        <v>54</v>
      </c>
      <c r="Z836" s="12">
        <v>44420</v>
      </c>
      <c r="AA836" s="10">
        <v>53091.12</v>
      </c>
      <c r="AB836" s="10">
        <v>-967866.25</v>
      </c>
    </row>
    <row r="837" spans="1:28" ht="15.75" hidden="1" customHeight="1" x14ac:dyDescent="0.3">
      <c r="A837" s="4">
        <v>43705</v>
      </c>
      <c r="B837" s="2">
        <v>2598.88</v>
      </c>
      <c r="C837" s="2">
        <v>-12109.95</v>
      </c>
      <c r="D837" s="2" t="s">
        <v>53</v>
      </c>
      <c r="F837" s="4">
        <v>44428</v>
      </c>
      <c r="G837" s="2">
        <v>11128.89</v>
      </c>
      <c r="H837" s="2">
        <v>54331.56</v>
      </c>
      <c r="I837" s="2" t="s">
        <v>53</v>
      </c>
      <c r="K837" s="4">
        <v>44439</v>
      </c>
      <c r="L837" s="2">
        <v>10540.07</v>
      </c>
      <c r="M837" s="2">
        <v>222946.97</v>
      </c>
      <c r="N837" s="2" t="s">
        <v>55</v>
      </c>
      <c r="P837" s="4">
        <v>44437</v>
      </c>
      <c r="Q837" s="2">
        <v>19.68</v>
      </c>
      <c r="R837" s="2">
        <v>-96.87</v>
      </c>
      <c r="S837" s="2" t="s">
        <v>52</v>
      </c>
      <c r="U837" s="4">
        <v>44440</v>
      </c>
      <c r="V837" s="2">
        <v>16494.599999999999</v>
      </c>
      <c r="W837" s="2">
        <v>938506.76</v>
      </c>
      <c r="X837" s="2" t="s">
        <v>54</v>
      </c>
      <c r="Z837" s="12">
        <v>44421</v>
      </c>
      <c r="AA837" s="10">
        <v>53429.88</v>
      </c>
      <c r="AB837" s="10">
        <v>-2203476.48</v>
      </c>
    </row>
    <row r="838" spans="1:28" ht="15.75" customHeight="1" thickBot="1" x14ac:dyDescent="0.35">
      <c r="A838" s="4">
        <v>43705</v>
      </c>
      <c r="B838" s="2">
        <v>914.41</v>
      </c>
      <c r="C838" s="2">
        <v>33449.64</v>
      </c>
      <c r="D838" s="2" t="s">
        <v>54</v>
      </c>
      <c r="F838" s="4">
        <v>44430</v>
      </c>
      <c r="G838" s="2">
        <v>130.32</v>
      </c>
      <c r="H838" s="2">
        <v>-2206.19</v>
      </c>
      <c r="I838" s="2" t="s">
        <v>53</v>
      </c>
      <c r="K838" s="4">
        <v>44440</v>
      </c>
      <c r="L838" s="2">
        <v>8054.46</v>
      </c>
      <c r="M838" s="2">
        <v>155521.28</v>
      </c>
      <c r="N838" s="2" t="s">
        <v>55</v>
      </c>
      <c r="P838" s="4">
        <v>44438</v>
      </c>
      <c r="Q838" s="2">
        <v>944.94</v>
      </c>
      <c r="R838" s="2">
        <v>4335.38</v>
      </c>
      <c r="S838" s="2" t="s">
        <v>52</v>
      </c>
      <c r="U838" s="4">
        <v>44441</v>
      </c>
      <c r="V838" s="2">
        <v>17203.77</v>
      </c>
      <c r="W838" s="2">
        <v>1115376.97</v>
      </c>
      <c r="X838" s="2" t="s">
        <v>54</v>
      </c>
      <c r="Z838" s="12">
        <v>44423</v>
      </c>
      <c r="AA838" s="10">
        <v>2446</v>
      </c>
      <c r="AB838" s="10">
        <v>-273545.13</v>
      </c>
    </row>
    <row r="839" spans="1:28" ht="15.75" hidden="1" customHeight="1" x14ac:dyDescent="0.3">
      <c r="A839" s="4">
        <v>43705</v>
      </c>
      <c r="B839" s="2">
        <v>1494.1</v>
      </c>
      <c r="C839" s="2">
        <v>47395.9</v>
      </c>
      <c r="D839" s="2" t="s">
        <v>55</v>
      </c>
      <c r="F839" s="4">
        <v>44431</v>
      </c>
      <c r="G839" s="2">
        <v>11259.17</v>
      </c>
      <c r="H839" s="2">
        <v>8428.98</v>
      </c>
      <c r="I839" s="2" t="s">
        <v>53</v>
      </c>
      <c r="K839" s="4">
        <v>44441</v>
      </c>
      <c r="L839" s="2">
        <v>6671.69</v>
      </c>
      <c r="M839" s="2">
        <v>-99092.69</v>
      </c>
      <c r="N839" s="2" t="s">
        <v>55</v>
      </c>
      <c r="P839" s="4">
        <v>44439</v>
      </c>
      <c r="Q839" s="2">
        <v>1735.72</v>
      </c>
      <c r="R839" s="2">
        <v>27300.19</v>
      </c>
      <c r="S839" s="2" t="s">
        <v>52</v>
      </c>
      <c r="U839" s="4">
        <v>44442</v>
      </c>
      <c r="V839" s="2">
        <v>20848.349999999999</v>
      </c>
      <c r="W839" s="2">
        <v>-729716.87</v>
      </c>
      <c r="X839" s="2" t="s">
        <v>54</v>
      </c>
      <c r="Z839" s="12">
        <v>44424</v>
      </c>
      <c r="AA839" s="10">
        <v>53326.09</v>
      </c>
      <c r="AB839" s="10">
        <v>-749302.15</v>
      </c>
    </row>
    <row r="840" spans="1:28" ht="15.75" hidden="1" customHeight="1" x14ac:dyDescent="0.3">
      <c r="A840" s="4">
        <v>43706</v>
      </c>
      <c r="B840" s="2">
        <v>3336.18</v>
      </c>
      <c r="C840" s="2">
        <v>-65320.05</v>
      </c>
      <c r="D840" s="2" t="s">
        <v>53</v>
      </c>
      <c r="F840" s="4">
        <v>44432</v>
      </c>
      <c r="G840" s="2">
        <v>10832.09</v>
      </c>
      <c r="H840" s="2">
        <v>30997.52</v>
      </c>
      <c r="I840" s="2" t="s">
        <v>53</v>
      </c>
      <c r="K840" s="4">
        <v>44442</v>
      </c>
      <c r="L840" s="2">
        <v>8552.8700000000008</v>
      </c>
      <c r="M840" s="2">
        <v>-220472.95</v>
      </c>
      <c r="N840" s="2" t="s">
        <v>55</v>
      </c>
      <c r="P840" s="4">
        <v>44440</v>
      </c>
      <c r="Q840" s="2">
        <v>2246.54</v>
      </c>
      <c r="R840" s="2">
        <v>17540.47</v>
      </c>
      <c r="S840" s="2" t="s">
        <v>52</v>
      </c>
      <c r="U840" s="4">
        <v>44444</v>
      </c>
      <c r="V840" s="2">
        <v>326.11</v>
      </c>
      <c r="W840" s="2">
        <v>-13768.26</v>
      </c>
      <c r="X840" s="2" t="s">
        <v>54</v>
      </c>
      <c r="Z840" s="12">
        <v>44425</v>
      </c>
      <c r="AA840" s="10">
        <v>60298.2</v>
      </c>
      <c r="AB840" s="10">
        <v>-2952612.74</v>
      </c>
    </row>
    <row r="841" spans="1:28" ht="15.75" hidden="1" customHeight="1" x14ac:dyDescent="0.3">
      <c r="A841" s="4">
        <v>43706</v>
      </c>
      <c r="B841" s="2">
        <v>1049.3</v>
      </c>
      <c r="C841" s="2">
        <v>7910.53</v>
      </c>
      <c r="D841" s="2" t="s">
        <v>55</v>
      </c>
      <c r="F841" s="4">
        <v>44433</v>
      </c>
      <c r="G841" s="2">
        <v>13244.14</v>
      </c>
      <c r="H841" s="2">
        <v>80285.02</v>
      </c>
      <c r="I841" s="2" t="s">
        <v>53</v>
      </c>
      <c r="K841" s="4">
        <v>44444</v>
      </c>
      <c r="L841" s="2">
        <v>183.37</v>
      </c>
      <c r="M841" s="2">
        <v>4885.62</v>
      </c>
      <c r="N841" s="2" t="s">
        <v>55</v>
      </c>
      <c r="P841" s="4">
        <v>44441</v>
      </c>
      <c r="Q841" s="2">
        <v>802.73</v>
      </c>
      <c r="R841" s="2">
        <v>3119.27</v>
      </c>
      <c r="S841" s="2" t="s">
        <v>52</v>
      </c>
      <c r="U841" s="4">
        <v>44445</v>
      </c>
      <c r="V841" s="2">
        <v>9154.73</v>
      </c>
      <c r="W841" s="2">
        <v>169598.54</v>
      </c>
      <c r="X841" s="2" t="s">
        <v>54</v>
      </c>
      <c r="Z841" s="12">
        <v>44426</v>
      </c>
      <c r="AA841" s="10">
        <v>58453.77</v>
      </c>
      <c r="AB841" s="10">
        <v>-149466.06</v>
      </c>
    </row>
    <row r="842" spans="1:28" ht="15.75" customHeight="1" thickBot="1" x14ac:dyDescent="0.35">
      <c r="A842" s="4">
        <v>43706</v>
      </c>
      <c r="B842" s="2">
        <v>1621.76</v>
      </c>
      <c r="C842" s="2">
        <v>-9156.65</v>
      </c>
      <c r="D842" s="2" t="s">
        <v>54</v>
      </c>
      <c r="F842" s="4">
        <v>44434</v>
      </c>
      <c r="G842" s="2">
        <v>11912.3</v>
      </c>
      <c r="H842" s="2">
        <v>121267.04</v>
      </c>
      <c r="I842" s="2" t="s">
        <v>53</v>
      </c>
      <c r="K842" s="4">
        <v>44445</v>
      </c>
      <c r="L842" s="2">
        <v>5447.08</v>
      </c>
      <c r="M842" s="2">
        <v>78034.7</v>
      </c>
      <c r="N842" s="2" t="s">
        <v>55</v>
      </c>
      <c r="P842" s="4">
        <v>44442</v>
      </c>
      <c r="Q842" s="2">
        <v>1172.54</v>
      </c>
      <c r="R842" s="2">
        <v>313.39999999999998</v>
      </c>
      <c r="S842" s="2" t="s">
        <v>52</v>
      </c>
      <c r="U842" s="4">
        <v>44446</v>
      </c>
      <c r="V842" s="2">
        <v>26442.9</v>
      </c>
      <c r="W842" s="2">
        <v>-4198626.5</v>
      </c>
      <c r="X842" s="2" t="s">
        <v>54</v>
      </c>
      <c r="Z842" s="12">
        <v>44427</v>
      </c>
      <c r="AA842" s="10">
        <v>61725.75</v>
      </c>
      <c r="AB842" s="10">
        <v>-4557968.4000000004</v>
      </c>
    </row>
    <row r="843" spans="1:28" ht="15.75" hidden="1" customHeight="1" x14ac:dyDescent="0.3">
      <c r="A843" s="4">
        <v>43706</v>
      </c>
      <c r="B843" s="2">
        <v>600.83000000000004</v>
      </c>
      <c r="C843" s="2">
        <v>-3284.96</v>
      </c>
      <c r="D843" s="2" t="s">
        <v>52</v>
      </c>
      <c r="F843" s="4">
        <v>44435</v>
      </c>
      <c r="G843" s="2">
        <v>14442.19</v>
      </c>
      <c r="H843" s="2">
        <v>200808.76</v>
      </c>
      <c r="I843" s="2" t="s">
        <v>53</v>
      </c>
      <c r="K843" s="4">
        <v>44446</v>
      </c>
      <c r="L843" s="2">
        <v>10308.84</v>
      </c>
      <c r="M843" s="2">
        <v>52531.61</v>
      </c>
      <c r="N843" s="2" t="s">
        <v>55</v>
      </c>
      <c r="P843" s="4">
        <v>44444</v>
      </c>
      <c r="Q843" s="2">
        <v>101.32</v>
      </c>
      <c r="R843" s="2">
        <v>252.27</v>
      </c>
      <c r="S843" s="2" t="s">
        <v>52</v>
      </c>
      <c r="U843" s="4">
        <v>44447</v>
      </c>
      <c r="V843" s="2">
        <v>16075.95</v>
      </c>
      <c r="W843" s="2">
        <v>-881599.94</v>
      </c>
      <c r="X843" s="2" t="s">
        <v>54</v>
      </c>
      <c r="Z843" s="12">
        <v>44428</v>
      </c>
      <c r="AA843" s="10">
        <v>48623.39</v>
      </c>
      <c r="AB843" s="10">
        <v>-1409915.09</v>
      </c>
    </row>
    <row r="844" spans="1:28" ht="15.75" hidden="1" customHeight="1" x14ac:dyDescent="0.3">
      <c r="A844" s="4">
        <v>43707</v>
      </c>
      <c r="B844" s="2">
        <v>531.09</v>
      </c>
      <c r="C844" s="2">
        <v>10842.2</v>
      </c>
      <c r="D844" s="2" t="s">
        <v>52</v>
      </c>
      <c r="F844" s="4">
        <v>44436</v>
      </c>
      <c r="G844" s="2">
        <v>0.04</v>
      </c>
      <c r="H844" s="2">
        <v>-6.27</v>
      </c>
      <c r="I844" s="2" t="s">
        <v>53</v>
      </c>
      <c r="K844" s="4">
        <v>44447</v>
      </c>
      <c r="L844" s="2">
        <v>8557.83</v>
      </c>
      <c r="M844" s="2">
        <v>44493.67</v>
      </c>
      <c r="N844" s="2" t="s">
        <v>55</v>
      </c>
      <c r="P844" s="4">
        <v>44445</v>
      </c>
      <c r="Q844" s="2">
        <v>756.4</v>
      </c>
      <c r="R844" s="2">
        <v>10187.59</v>
      </c>
      <c r="S844" s="2" t="s">
        <v>52</v>
      </c>
      <c r="U844" s="4">
        <v>44448</v>
      </c>
      <c r="V844" s="2">
        <v>16941.3</v>
      </c>
      <c r="W844" s="2">
        <v>160896.37</v>
      </c>
      <c r="X844" s="2" t="s">
        <v>54</v>
      </c>
      <c r="Z844" s="12">
        <v>44430</v>
      </c>
      <c r="AA844" s="10">
        <v>1361.82</v>
      </c>
      <c r="AB844" s="10">
        <v>-122363.64</v>
      </c>
    </row>
    <row r="845" spans="1:28" ht="15.75" customHeight="1" thickBot="1" x14ac:dyDescent="0.35">
      <c r="A845" s="4">
        <v>43707</v>
      </c>
      <c r="B845" s="2">
        <v>1138.0899999999999</v>
      </c>
      <c r="C845" s="2">
        <v>22029.58</v>
      </c>
      <c r="D845" s="2" t="s">
        <v>54</v>
      </c>
      <c r="F845" s="4">
        <v>44437</v>
      </c>
      <c r="G845" s="2">
        <v>90.37</v>
      </c>
      <c r="H845" s="2">
        <v>-4324.0600000000004</v>
      </c>
      <c r="I845" s="2" t="s">
        <v>53</v>
      </c>
      <c r="K845" s="4">
        <v>44448</v>
      </c>
      <c r="L845" s="2">
        <v>10816.89</v>
      </c>
      <c r="M845" s="2">
        <v>-235844.08</v>
      </c>
      <c r="N845" s="2" t="s">
        <v>55</v>
      </c>
      <c r="P845" s="4">
        <v>44446</v>
      </c>
      <c r="Q845" s="2">
        <v>1564.21</v>
      </c>
      <c r="R845" s="2">
        <v>-45444.88</v>
      </c>
      <c r="S845" s="2" t="s">
        <v>52</v>
      </c>
      <c r="U845" s="4">
        <v>44449</v>
      </c>
      <c r="V845" s="2">
        <v>13815.49</v>
      </c>
      <c r="W845" s="2">
        <v>117668.16</v>
      </c>
      <c r="X845" s="2" t="s">
        <v>54</v>
      </c>
      <c r="Z845" s="12">
        <v>44431</v>
      </c>
      <c r="AA845" s="10">
        <v>58728.27</v>
      </c>
      <c r="AB845" s="10">
        <v>-809727.8</v>
      </c>
    </row>
    <row r="846" spans="1:28" ht="15.75" hidden="1" customHeight="1" x14ac:dyDescent="0.3">
      <c r="A846" s="4">
        <v>43707</v>
      </c>
      <c r="B846" s="2">
        <v>1149.46</v>
      </c>
      <c r="C846" s="2">
        <v>-13253.68</v>
      </c>
      <c r="D846" s="2" t="s">
        <v>55</v>
      </c>
      <c r="F846" s="4">
        <v>44438</v>
      </c>
      <c r="G846" s="2">
        <v>11613.24</v>
      </c>
      <c r="H846" s="2">
        <v>88813.94</v>
      </c>
      <c r="I846" s="2" t="s">
        <v>53</v>
      </c>
      <c r="K846" s="4">
        <v>44449</v>
      </c>
      <c r="L846" s="2">
        <v>8403.16</v>
      </c>
      <c r="M846" s="2">
        <v>3319.13</v>
      </c>
      <c r="N846" s="2" t="s">
        <v>55</v>
      </c>
      <c r="P846" s="4">
        <v>44447</v>
      </c>
      <c r="Q846" s="2">
        <v>1940.15</v>
      </c>
      <c r="R846" s="2">
        <v>16338.53</v>
      </c>
      <c r="S846" s="2" t="s">
        <v>52</v>
      </c>
      <c r="U846" s="4">
        <v>44451</v>
      </c>
      <c r="V846" s="2">
        <v>208.14</v>
      </c>
      <c r="W846" s="2">
        <v>-9499.94</v>
      </c>
      <c r="X846" s="2" t="s">
        <v>54</v>
      </c>
      <c r="Z846" s="12">
        <v>44432</v>
      </c>
      <c r="AA846" s="10">
        <v>53366.38</v>
      </c>
      <c r="AB846" s="10">
        <v>36624.28</v>
      </c>
    </row>
    <row r="847" spans="1:28" ht="15.75" hidden="1" customHeight="1" x14ac:dyDescent="0.3">
      <c r="A847" s="4">
        <v>43707</v>
      </c>
      <c r="B847" s="2">
        <v>3895.24</v>
      </c>
      <c r="C847" s="2">
        <v>-638323.84</v>
      </c>
      <c r="D847" s="2" t="s">
        <v>53</v>
      </c>
      <c r="F847" s="4">
        <v>44439</v>
      </c>
      <c r="G847" s="2">
        <v>17053.330000000002</v>
      </c>
      <c r="H847" s="2">
        <v>-79917.710000000006</v>
      </c>
      <c r="I847" s="2" t="s">
        <v>53</v>
      </c>
      <c r="K847" s="4">
        <v>44450</v>
      </c>
      <c r="L847" s="2">
        <v>0.01</v>
      </c>
      <c r="M847" s="2">
        <v>-1.06</v>
      </c>
      <c r="N847" s="2" t="s">
        <v>55</v>
      </c>
      <c r="P847" s="4">
        <v>44448</v>
      </c>
      <c r="Q847" s="2">
        <v>1748.35</v>
      </c>
      <c r="R847" s="2">
        <v>34587.279999999999</v>
      </c>
      <c r="S847" s="2" t="s">
        <v>52</v>
      </c>
      <c r="U847" s="4">
        <v>44452</v>
      </c>
      <c r="V847" s="2">
        <v>15574.37</v>
      </c>
      <c r="W847" s="2">
        <v>294908.3</v>
      </c>
      <c r="X847" s="2" t="s">
        <v>54</v>
      </c>
      <c r="Z847" s="12">
        <v>44433</v>
      </c>
      <c r="AA847" s="10">
        <v>59463.65</v>
      </c>
      <c r="AB847" s="10">
        <v>61300.959999999999</v>
      </c>
    </row>
    <row r="848" spans="1:28" ht="15.75" hidden="1" customHeight="1" x14ac:dyDescent="0.3">
      <c r="A848" s="4">
        <v>43709</v>
      </c>
      <c r="B848" s="2">
        <v>36.520000000000003</v>
      </c>
      <c r="C848" s="2">
        <v>1514.56</v>
      </c>
      <c r="D848" s="2" t="s">
        <v>52</v>
      </c>
      <c r="F848" s="4">
        <v>44440</v>
      </c>
      <c r="G848" s="2">
        <v>15707.94</v>
      </c>
      <c r="H848" s="2">
        <v>-38853.35</v>
      </c>
      <c r="I848" s="2" t="s">
        <v>53</v>
      </c>
      <c r="K848" s="4">
        <v>44451</v>
      </c>
      <c r="L848" s="2">
        <v>135.01</v>
      </c>
      <c r="M848" s="2">
        <v>3712.23</v>
      </c>
      <c r="N848" s="2" t="s">
        <v>55</v>
      </c>
      <c r="P848" s="4">
        <v>44449</v>
      </c>
      <c r="Q848" s="2">
        <v>1105.55</v>
      </c>
      <c r="R848" s="2">
        <v>18050.2</v>
      </c>
      <c r="S848" s="2" t="s">
        <v>52</v>
      </c>
      <c r="U848" s="4">
        <v>44453</v>
      </c>
      <c r="V848" s="2">
        <v>22593.08</v>
      </c>
      <c r="W848" s="2">
        <v>630126.35</v>
      </c>
      <c r="X848" s="2" t="s">
        <v>54</v>
      </c>
      <c r="Z848" s="12">
        <v>44434</v>
      </c>
      <c r="AA848" s="10">
        <v>59271.81</v>
      </c>
      <c r="AB848" s="10">
        <v>614590.65</v>
      </c>
    </row>
    <row r="849" spans="1:28" ht="15.75" customHeight="1" thickBot="1" x14ac:dyDescent="0.35">
      <c r="A849" s="4">
        <v>43709</v>
      </c>
      <c r="B849" s="2">
        <v>69.3</v>
      </c>
      <c r="C849" s="2">
        <v>4426.83</v>
      </c>
      <c r="D849" s="2" t="s">
        <v>54</v>
      </c>
      <c r="F849" s="4">
        <v>44441</v>
      </c>
      <c r="G849" s="2">
        <v>12291.7</v>
      </c>
      <c r="H849" s="2">
        <v>-158145.81</v>
      </c>
      <c r="I849" s="2" t="s">
        <v>53</v>
      </c>
      <c r="K849" s="4">
        <v>44452</v>
      </c>
      <c r="L849" s="2">
        <v>7792.36</v>
      </c>
      <c r="M849" s="2">
        <v>166510.72</v>
      </c>
      <c r="N849" s="2" t="s">
        <v>55</v>
      </c>
      <c r="P849" s="4">
        <v>44451</v>
      </c>
      <c r="Q849" s="2">
        <v>31.29</v>
      </c>
      <c r="R849" s="2">
        <v>-1344.14</v>
      </c>
      <c r="S849" s="2" t="s">
        <v>52</v>
      </c>
      <c r="U849" s="4">
        <v>44454</v>
      </c>
      <c r="V849" s="2">
        <v>18400.34</v>
      </c>
      <c r="W849" s="2">
        <v>684816</v>
      </c>
      <c r="X849" s="2" t="s">
        <v>54</v>
      </c>
      <c r="Z849" s="12">
        <v>44435</v>
      </c>
      <c r="AA849" s="10">
        <v>63800.74</v>
      </c>
      <c r="AB849" s="10">
        <v>-178485.95</v>
      </c>
    </row>
    <row r="850" spans="1:28" ht="15.75" hidden="1" customHeight="1" x14ac:dyDescent="0.3">
      <c r="A850" s="4">
        <v>43709</v>
      </c>
      <c r="B850" s="2">
        <v>25</v>
      </c>
      <c r="C850" s="2">
        <v>74.14</v>
      </c>
      <c r="D850" s="2" t="s">
        <v>55</v>
      </c>
      <c r="F850" s="4">
        <v>44442</v>
      </c>
      <c r="G850" s="2">
        <v>15094.39</v>
      </c>
      <c r="H850" s="2">
        <v>-454886.25</v>
      </c>
      <c r="I850" s="2" t="s">
        <v>53</v>
      </c>
      <c r="K850" s="4">
        <v>44453</v>
      </c>
      <c r="L850" s="2">
        <v>12326.29</v>
      </c>
      <c r="M850" s="2">
        <v>126934.72</v>
      </c>
      <c r="N850" s="2" t="s">
        <v>55</v>
      </c>
      <c r="P850" s="4">
        <v>44452</v>
      </c>
      <c r="Q850" s="2">
        <v>1147.1199999999999</v>
      </c>
      <c r="R850" s="2">
        <v>10925.09</v>
      </c>
      <c r="S850" s="2" t="s">
        <v>52</v>
      </c>
      <c r="U850" s="4">
        <v>44455</v>
      </c>
      <c r="V850" s="2">
        <v>27547.53</v>
      </c>
      <c r="W850" s="2">
        <v>-8360488.04</v>
      </c>
      <c r="X850" s="2" t="s">
        <v>54</v>
      </c>
      <c r="Z850" s="12">
        <v>44436</v>
      </c>
      <c r="AA850" s="10">
        <v>0.14000000000000001</v>
      </c>
      <c r="AB850" s="10">
        <v>-13.92</v>
      </c>
    </row>
    <row r="851" spans="1:28" ht="15.75" hidden="1" customHeight="1" x14ac:dyDescent="0.3">
      <c r="A851" s="4">
        <v>43709</v>
      </c>
      <c r="B851" s="2">
        <v>51.44</v>
      </c>
      <c r="C851" s="2">
        <v>-5046.42</v>
      </c>
      <c r="D851" s="2" t="s">
        <v>53</v>
      </c>
      <c r="F851" s="4">
        <v>44443</v>
      </c>
      <c r="G851" s="2">
        <v>0.1</v>
      </c>
      <c r="H851" s="2">
        <v>68.73</v>
      </c>
      <c r="I851" s="2" t="s">
        <v>53</v>
      </c>
      <c r="K851" s="4">
        <v>44454</v>
      </c>
      <c r="L851" s="2">
        <v>8582.94</v>
      </c>
      <c r="M851" s="2">
        <v>181299.83</v>
      </c>
      <c r="N851" s="2" t="s">
        <v>55</v>
      </c>
      <c r="P851" s="4">
        <v>44453</v>
      </c>
      <c r="Q851" s="2">
        <v>1932.59</v>
      </c>
      <c r="R851" s="2">
        <v>79062.94</v>
      </c>
      <c r="S851" s="2" t="s">
        <v>52</v>
      </c>
      <c r="U851" s="4">
        <v>44456</v>
      </c>
      <c r="V851" s="2">
        <v>19745.169999999998</v>
      </c>
      <c r="W851" s="2">
        <v>187.4</v>
      </c>
      <c r="X851" s="2" t="s">
        <v>54</v>
      </c>
      <c r="Z851" s="12">
        <v>44437</v>
      </c>
      <c r="AA851" s="10">
        <v>1093.47</v>
      </c>
      <c r="AB851" s="10">
        <v>-90115.9</v>
      </c>
    </row>
    <row r="852" spans="1:28" ht="15.75" customHeight="1" thickBot="1" x14ac:dyDescent="0.35">
      <c r="A852" s="4">
        <v>43710</v>
      </c>
      <c r="B852" s="2">
        <v>777.76</v>
      </c>
      <c r="C852" s="2">
        <v>16234.55</v>
      </c>
      <c r="D852" s="2" t="s">
        <v>54</v>
      </c>
      <c r="F852" s="4">
        <v>44444</v>
      </c>
      <c r="G852" s="2">
        <v>176.9</v>
      </c>
      <c r="H852" s="2">
        <v>-2915.8</v>
      </c>
      <c r="I852" s="2" t="s">
        <v>53</v>
      </c>
      <c r="K852" s="4">
        <v>44455</v>
      </c>
      <c r="L852" s="2">
        <v>8328.2099999999991</v>
      </c>
      <c r="M852" s="2">
        <v>113179.1</v>
      </c>
      <c r="N852" s="2" t="s">
        <v>55</v>
      </c>
      <c r="P852" s="4">
        <v>44454</v>
      </c>
      <c r="Q852" s="2">
        <v>2783.82</v>
      </c>
      <c r="R852" s="2">
        <v>-39485.480000000003</v>
      </c>
      <c r="S852" s="2" t="s">
        <v>52</v>
      </c>
      <c r="U852" s="4">
        <v>44458</v>
      </c>
      <c r="V852" s="2">
        <v>375.03</v>
      </c>
      <c r="W852" s="2">
        <v>-12699.93</v>
      </c>
      <c r="X852" s="2" t="s">
        <v>54</v>
      </c>
      <c r="Z852" s="12">
        <v>44438</v>
      </c>
      <c r="AA852" s="10">
        <v>50652.2</v>
      </c>
      <c r="AB852" s="10">
        <v>257567.59</v>
      </c>
    </row>
    <row r="853" spans="1:28" ht="15.75" hidden="1" customHeight="1" x14ac:dyDescent="0.3">
      <c r="A853" s="4">
        <v>43710</v>
      </c>
      <c r="B853" s="2">
        <v>1416.7</v>
      </c>
      <c r="C853" s="2">
        <v>-88438.75</v>
      </c>
      <c r="D853" s="2" t="s">
        <v>53</v>
      </c>
      <c r="F853" s="4">
        <v>44445</v>
      </c>
      <c r="G853" s="2">
        <v>8704.59</v>
      </c>
      <c r="H853" s="2">
        <v>-14793.35</v>
      </c>
      <c r="I853" s="2" t="s">
        <v>53</v>
      </c>
      <c r="K853" s="4">
        <v>44456</v>
      </c>
      <c r="L853" s="2">
        <v>7797.01</v>
      </c>
      <c r="M853" s="2">
        <v>43438.13</v>
      </c>
      <c r="N853" s="2" t="s">
        <v>55</v>
      </c>
      <c r="P853" s="4">
        <v>44455</v>
      </c>
      <c r="Q853" s="2">
        <v>1746.38</v>
      </c>
      <c r="R853" s="2">
        <v>44808.15</v>
      </c>
      <c r="S853" s="2" t="s">
        <v>52</v>
      </c>
      <c r="U853" s="4">
        <v>44459</v>
      </c>
      <c r="V853" s="2">
        <v>16728.650000000001</v>
      </c>
      <c r="W853" s="2">
        <v>-1305308.46</v>
      </c>
      <c r="X853" s="2" t="s">
        <v>54</v>
      </c>
      <c r="Z853" s="12">
        <v>44439</v>
      </c>
      <c r="AA853" s="10">
        <v>79650.27</v>
      </c>
      <c r="AB853" s="10">
        <v>127060.85</v>
      </c>
    </row>
    <row r="854" spans="1:28" ht="15.75" hidden="1" customHeight="1" x14ac:dyDescent="0.3">
      <c r="A854" s="4">
        <v>43710</v>
      </c>
      <c r="B854" s="2">
        <v>1267.6600000000001</v>
      </c>
      <c r="C854" s="2">
        <v>-100346.02</v>
      </c>
      <c r="D854" s="2" t="s">
        <v>55</v>
      </c>
      <c r="F854" s="4">
        <v>44446</v>
      </c>
      <c r="G854" s="2">
        <v>18400.45</v>
      </c>
      <c r="H854" s="2">
        <v>105380.13</v>
      </c>
      <c r="I854" s="2" t="s">
        <v>53</v>
      </c>
      <c r="K854" s="4">
        <v>44458</v>
      </c>
      <c r="L854" s="2">
        <v>437.57</v>
      </c>
      <c r="M854" s="2">
        <v>4617.3599999999997</v>
      </c>
      <c r="N854" s="2" t="s">
        <v>55</v>
      </c>
      <c r="P854" s="4">
        <v>44456</v>
      </c>
      <c r="Q854" s="2">
        <v>1335.3</v>
      </c>
      <c r="R854" s="2">
        <v>-17780.939999999999</v>
      </c>
      <c r="S854" s="2" t="s">
        <v>52</v>
      </c>
      <c r="U854" s="4">
        <v>44460</v>
      </c>
      <c r="V854" s="2">
        <v>14746.72</v>
      </c>
      <c r="W854" s="2">
        <v>-1156950.74</v>
      </c>
      <c r="X854" s="2" t="s">
        <v>54</v>
      </c>
      <c r="Z854" s="12">
        <v>44440</v>
      </c>
      <c r="AA854" s="10">
        <v>68493.47</v>
      </c>
      <c r="AB854" s="10">
        <v>565347.03</v>
      </c>
    </row>
    <row r="855" spans="1:28" ht="15.75" hidden="1" customHeight="1" x14ac:dyDescent="0.3">
      <c r="A855" s="4">
        <v>43710</v>
      </c>
      <c r="B855" s="2">
        <v>319.67</v>
      </c>
      <c r="C855" s="2">
        <v>-755.31</v>
      </c>
      <c r="D855" s="2" t="s">
        <v>52</v>
      </c>
      <c r="F855" s="4">
        <v>44447</v>
      </c>
      <c r="G855" s="2">
        <v>15190.78</v>
      </c>
      <c r="H855" s="2">
        <v>-28149.86</v>
      </c>
      <c r="I855" s="2" t="s">
        <v>53</v>
      </c>
      <c r="K855" s="4">
        <v>44459</v>
      </c>
      <c r="L855" s="2">
        <v>11067.4</v>
      </c>
      <c r="M855" s="2">
        <v>-151463.48000000001</v>
      </c>
      <c r="N855" s="2" t="s">
        <v>55</v>
      </c>
      <c r="P855" s="4">
        <v>44458</v>
      </c>
      <c r="Q855" s="2">
        <v>23.6</v>
      </c>
      <c r="R855" s="2">
        <v>-659.5</v>
      </c>
      <c r="S855" s="2" t="s">
        <v>52</v>
      </c>
      <c r="U855" s="4">
        <v>44461</v>
      </c>
      <c r="V855" s="2">
        <v>16872.36</v>
      </c>
      <c r="W855" s="2">
        <v>8521.83</v>
      </c>
      <c r="X855" s="2" t="s">
        <v>54</v>
      </c>
      <c r="Z855" s="12">
        <v>44441</v>
      </c>
      <c r="AA855" s="10">
        <v>63634.57</v>
      </c>
      <c r="AB855" s="10">
        <v>-579974.16</v>
      </c>
    </row>
    <row r="856" spans="1:28" ht="15.75" hidden="1" customHeight="1" x14ac:dyDescent="0.3">
      <c r="A856" s="4">
        <v>43711</v>
      </c>
      <c r="B856" s="2">
        <v>632.69000000000005</v>
      </c>
      <c r="C856" s="2">
        <v>8511.7800000000007</v>
      </c>
      <c r="D856" s="2" t="s">
        <v>52</v>
      </c>
      <c r="F856" s="4">
        <v>44448</v>
      </c>
      <c r="G856" s="2">
        <v>15295.57</v>
      </c>
      <c r="H856" s="2">
        <v>143455.13</v>
      </c>
      <c r="I856" s="2" t="s">
        <v>53</v>
      </c>
      <c r="K856" s="4">
        <v>44460</v>
      </c>
      <c r="L856" s="2">
        <v>8858.7199999999993</v>
      </c>
      <c r="M856" s="2">
        <v>158826.16</v>
      </c>
      <c r="N856" s="2" t="s">
        <v>55</v>
      </c>
      <c r="P856" s="4">
        <v>44459</v>
      </c>
      <c r="Q856" s="2">
        <v>1354.91</v>
      </c>
      <c r="R856" s="2">
        <v>-10086.969999999999</v>
      </c>
      <c r="S856" s="2" t="s">
        <v>52</v>
      </c>
      <c r="U856" s="4">
        <v>44462</v>
      </c>
      <c r="V856" s="2">
        <v>19174.169999999998</v>
      </c>
      <c r="W856" s="2">
        <v>-1855828.37</v>
      </c>
      <c r="X856" s="2" t="s">
        <v>54</v>
      </c>
      <c r="Z856" s="12">
        <v>44442</v>
      </c>
      <c r="AA856" s="10">
        <v>69870</v>
      </c>
      <c r="AB856" s="10">
        <v>-4025011.22</v>
      </c>
    </row>
    <row r="857" spans="1:28" ht="15.75" hidden="1" customHeight="1" x14ac:dyDescent="0.3">
      <c r="A857" s="4">
        <v>43711</v>
      </c>
      <c r="B857" s="2">
        <v>1917.8</v>
      </c>
      <c r="C857" s="2">
        <v>-197732.6</v>
      </c>
      <c r="D857" s="2" t="s">
        <v>55</v>
      </c>
      <c r="F857" s="4">
        <v>44449</v>
      </c>
      <c r="G857" s="2">
        <v>11963.27</v>
      </c>
      <c r="H857" s="2">
        <v>80444.740000000005</v>
      </c>
      <c r="I857" s="2" t="s">
        <v>53</v>
      </c>
      <c r="K857" s="4">
        <v>44461</v>
      </c>
      <c r="L857" s="2">
        <v>14912.67</v>
      </c>
      <c r="M857" s="2">
        <v>-29550.99</v>
      </c>
      <c r="N857" s="2" t="s">
        <v>55</v>
      </c>
      <c r="P857" s="4">
        <v>44460</v>
      </c>
      <c r="Q857" s="2">
        <v>1191.5899999999999</v>
      </c>
      <c r="R857" s="2">
        <v>-3121.3</v>
      </c>
      <c r="S857" s="2" t="s">
        <v>52</v>
      </c>
      <c r="U857" s="4">
        <v>44463</v>
      </c>
      <c r="V857" s="2">
        <v>13642.01</v>
      </c>
      <c r="W857" s="2">
        <v>354357.34</v>
      </c>
      <c r="X857" s="2" t="s">
        <v>54</v>
      </c>
      <c r="Z857" s="12">
        <v>44443</v>
      </c>
      <c r="AA857" s="10">
        <v>0.1</v>
      </c>
      <c r="AB857" s="10">
        <v>68.73</v>
      </c>
    </row>
    <row r="858" spans="1:28" ht="15.75" hidden="1" customHeight="1" x14ac:dyDescent="0.3">
      <c r="A858" s="4">
        <v>43711</v>
      </c>
      <c r="B858" s="2">
        <v>2975.88</v>
      </c>
      <c r="C858" s="2">
        <v>-176135.15</v>
      </c>
      <c r="D858" s="2" t="s">
        <v>53</v>
      </c>
      <c r="F858" s="4">
        <v>44451</v>
      </c>
      <c r="G858" s="2">
        <v>165.49</v>
      </c>
      <c r="H858" s="2">
        <v>-2508.83</v>
      </c>
      <c r="I858" s="2" t="s">
        <v>53</v>
      </c>
      <c r="K858" s="4">
        <v>44462</v>
      </c>
      <c r="L858" s="2">
        <v>11399.64</v>
      </c>
      <c r="M858" s="2">
        <v>500212.6</v>
      </c>
      <c r="N858" s="2" t="s">
        <v>55</v>
      </c>
      <c r="P858" s="4">
        <v>44461</v>
      </c>
      <c r="Q858" s="2">
        <v>1508.9</v>
      </c>
      <c r="R858" s="2">
        <v>17093.02</v>
      </c>
      <c r="S858" s="2" t="s">
        <v>52</v>
      </c>
      <c r="U858" s="4">
        <v>44465</v>
      </c>
      <c r="V858" s="2">
        <v>177.63</v>
      </c>
      <c r="W858" s="2">
        <v>1092.1199999999999</v>
      </c>
      <c r="X858" s="2" t="s">
        <v>54</v>
      </c>
      <c r="Z858" s="12">
        <v>44444</v>
      </c>
      <c r="AA858" s="10">
        <v>1534.69</v>
      </c>
      <c r="AB858" s="10">
        <v>-203512.14</v>
      </c>
    </row>
    <row r="859" spans="1:28" ht="15.75" customHeight="1" thickBot="1" x14ac:dyDescent="0.35">
      <c r="A859" s="4">
        <v>43711</v>
      </c>
      <c r="B859" s="2">
        <v>1337.59</v>
      </c>
      <c r="C859" s="2">
        <v>-94877.07</v>
      </c>
      <c r="D859" s="2" t="s">
        <v>54</v>
      </c>
      <c r="F859" s="4">
        <v>44452</v>
      </c>
      <c r="G859" s="2">
        <v>16094.38</v>
      </c>
      <c r="H859" s="2">
        <v>-154048.72</v>
      </c>
      <c r="I859" s="2" t="s">
        <v>53</v>
      </c>
      <c r="K859" s="4">
        <v>44463</v>
      </c>
      <c r="L859" s="2">
        <v>7648.74</v>
      </c>
      <c r="M859" s="2">
        <v>112813.54</v>
      </c>
      <c r="N859" s="2" t="s">
        <v>55</v>
      </c>
      <c r="P859" s="4">
        <v>44462</v>
      </c>
      <c r="Q859" s="2">
        <v>1767.16</v>
      </c>
      <c r="R859" s="2">
        <v>-106041.55</v>
      </c>
      <c r="S859" s="2" t="s">
        <v>52</v>
      </c>
      <c r="U859" s="4">
        <v>44466</v>
      </c>
      <c r="V859" s="2">
        <v>16289.5</v>
      </c>
      <c r="W859" s="2">
        <v>515575.92</v>
      </c>
      <c r="X859" s="2" t="s">
        <v>54</v>
      </c>
      <c r="Z859" s="12">
        <v>44445</v>
      </c>
      <c r="AA859" s="10">
        <v>38024.480000000003</v>
      </c>
      <c r="AB859" s="10">
        <v>311835.40999999997</v>
      </c>
    </row>
    <row r="860" spans="1:28" ht="15.75" hidden="1" customHeight="1" x14ac:dyDescent="0.3">
      <c r="A860" s="4">
        <v>43712</v>
      </c>
      <c r="B860" s="2">
        <v>2793.56</v>
      </c>
      <c r="C860" s="2">
        <v>-54456.86</v>
      </c>
      <c r="D860" s="2" t="s">
        <v>53</v>
      </c>
      <c r="F860" s="4">
        <v>44453</v>
      </c>
      <c r="G860" s="2">
        <v>15402.8</v>
      </c>
      <c r="H860" s="2">
        <v>141271.85999999999</v>
      </c>
      <c r="I860" s="2" t="s">
        <v>53</v>
      </c>
      <c r="K860" s="4">
        <v>44465</v>
      </c>
      <c r="L860" s="2">
        <v>183.02</v>
      </c>
      <c r="M860" s="2">
        <v>-21290.78</v>
      </c>
      <c r="N860" s="2" t="s">
        <v>55</v>
      </c>
      <c r="P860" s="4">
        <v>44463</v>
      </c>
      <c r="Q860" s="2">
        <v>2902.56</v>
      </c>
      <c r="R860" s="2">
        <v>-174244.51</v>
      </c>
      <c r="S860" s="2" t="s">
        <v>52</v>
      </c>
      <c r="U860" s="4">
        <v>44467</v>
      </c>
      <c r="V860" s="2">
        <v>21867.22</v>
      </c>
      <c r="W860" s="2">
        <v>-1918825.27</v>
      </c>
      <c r="X860" s="2" t="s">
        <v>54</v>
      </c>
      <c r="Z860" s="12">
        <v>44446</v>
      </c>
      <c r="AA860" s="10">
        <v>84134.17</v>
      </c>
      <c r="AB860" s="10">
        <v>-4741030.51</v>
      </c>
    </row>
    <row r="861" spans="1:28" ht="15.75" hidden="1" customHeight="1" x14ac:dyDescent="0.3">
      <c r="A861" s="4">
        <v>43712</v>
      </c>
      <c r="B861" s="2">
        <v>1229.3699999999999</v>
      </c>
      <c r="C861" s="2">
        <v>-64454.01</v>
      </c>
      <c r="D861" s="2" t="s">
        <v>55</v>
      </c>
      <c r="F861" s="4">
        <v>44454</v>
      </c>
      <c r="G861" s="2">
        <v>14645.52</v>
      </c>
      <c r="H861" s="2">
        <v>201030.43</v>
      </c>
      <c r="I861" s="2" t="s">
        <v>53</v>
      </c>
      <c r="K861" s="4">
        <v>44466</v>
      </c>
      <c r="L861" s="2">
        <v>8628.2199999999993</v>
      </c>
      <c r="M861" s="2">
        <v>262602.82</v>
      </c>
      <c r="N861" s="2" t="s">
        <v>55</v>
      </c>
      <c r="P861" s="4">
        <v>44465</v>
      </c>
      <c r="Q861" s="2">
        <v>100.91</v>
      </c>
      <c r="R861" s="2">
        <v>-26431.64</v>
      </c>
      <c r="S861" s="2" t="s">
        <v>52</v>
      </c>
      <c r="U861" s="4">
        <v>44468</v>
      </c>
      <c r="V861" s="2">
        <v>19283.599999999999</v>
      </c>
      <c r="W861" s="2">
        <v>-391115.98</v>
      </c>
      <c r="X861" s="2" t="s">
        <v>54</v>
      </c>
      <c r="Z861" s="12">
        <v>44447</v>
      </c>
      <c r="AA861" s="10">
        <v>66236.72</v>
      </c>
      <c r="AB861" s="10">
        <v>-850905.62</v>
      </c>
    </row>
    <row r="862" spans="1:28" ht="15.75" hidden="1" customHeight="1" x14ac:dyDescent="0.3">
      <c r="A862" s="4">
        <v>43712</v>
      </c>
      <c r="B862" s="2">
        <v>391.88</v>
      </c>
      <c r="C862" s="2">
        <v>-5192.3</v>
      </c>
      <c r="D862" s="2" t="s">
        <v>52</v>
      </c>
      <c r="F862" s="4">
        <v>44455</v>
      </c>
      <c r="G862" s="2">
        <v>16546.759999999998</v>
      </c>
      <c r="H862" s="2">
        <v>-464430.14</v>
      </c>
      <c r="I862" s="2" t="s">
        <v>53</v>
      </c>
      <c r="K862" s="4">
        <v>44467</v>
      </c>
      <c r="L862" s="2">
        <v>14765.72</v>
      </c>
      <c r="M862" s="2">
        <v>-1501429.26</v>
      </c>
      <c r="N862" s="2" t="s">
        <v>55</v>
      </c>
      <c r="P862" s="4">
        <v>44466</v>
      </c>
      <c r="Q862" s="2">
        <v>5411.48</v>
      </c>
      <c r="R862" s="2">
        <v>-577949.99</v>
      </c>
      <c r="S862" s="2" t="s">
        <v>52</v>
      </c>
      <c r="U862" s="4">
        <v>44469</v>
      </c>
      <c r="V862" s="2">
        <v>23401.54</v>
      </c>
      <c r="W862" s="2">
        <v>-1301059.81</v>
      </c>
      <c r="X862" s="2" t="s">
        <v>54</v>
      </c>
      <c r="Z862" s="12">
        <v>44448</v>
      </c>
      <c r="AA862" s="10">
        <v>70327.67</v>
      </c>
      <c r="AB862" s="10">
        <v>434369.41</v>
      </c>
    </row>
    <row r="863" spans="1:28" ht="15.75" customHeight="1" thickBot="1" x14ac:dyDescent="0.35">
      <c r="A863" s="4">
        <v>43712</v>
      </c>
      <c r="B863" s="2">
        <v>1193.25</v>
      </c>
      <c r="C863" s="2">
        <v>7418.79</v>
      </c>
      <c r="D863" s="2" t="s">
        <v>54</v>
      </c>
      <c r="F863" s="4">
        <v>44456</v>
      </c>
      <c r="G863" s="2">
        <v>16441.68</v>
      </c>
      <c r="H863" s="2">
        <v>-117992.34</v>
      </c>
      <c r="I863" s="2" t="s">
        <v>53</v>
      </c>
      <c r="K863" s="4">
        <v>44468</v>
      </c>
      <c r="L863" s="2">
        <v>17590.580000000002</v>
      </c>
      <c r="M863" s="2">
        <v>-2352972.02</v>
      </c>
      <c r="N863" s="2" t="s">
        <v>55</v>
      </c>
      <c r="P863" s="4">
        <v>44467</v>
      </c>
      <c r="Q863" s="2">
        <v>6955.08</v>
      </c>
      <c r="R863" s="2">
        <v>-1233449.3899999999</v>
      </c>
      <c r="S863" s="2" t="s">
        <v>52</v>
      </c>
      <c r="U863" s="4">
        <v>44470</v>
      </c>
      <c r="V863" s="2">
        <v>15504.32</v>
      </c>
      <c r="W863" s="2">
        <v>18909.96</v>
      </c>
      <c r="X863" s="2" t="s">
        <v>54</v>
      </c>
      <c r="Z863" s="12">
        <v>44449</v>
      </c>
      <c r="AA863" s="10">
        <v>55951.48</v>
      </c>
      <c r="AB863" s="10">
        <v>48726.54</v>
      </c>
    </row>
    <row r="864" spans="1:28" ht="15.75" customHeight="1" thickBot="1" x14ac:dyDescent="0.35">
      <c r="A864" s="4">
        <v>43713</v>
      </c>
      <c r="B864" s="2">
        <v>1604.74</v>
      </c>
      <c r="C864" s="2">
        <v>-49938.05</v>
      </c>
      <c r="D864" s="2" t="s">
        <v>54</v>
      </c>
      <c r="F864" s="4">
        <v>44458</v>
      </c>
      <c r="G864" s="2">
        <v>214.82</v>
      </c>
      <c r="H864" s="2">
        <v>-18306.16</v>
      </c>
      <c r="I864" s="2" t="s">
        <v>53</v>
      </c>
      <c r="K864" s="4">
        <v>44469</v>
      </c>
      <c r="L864" s="2">
        <v>10563.25</v>
      </c>
      <c r="M864" s="2">
        <v>-347256.77</v>
      </c>
      <c r="N864" s="2" t="s">
        <v>55</v>
      </c>
      <c r="P864" s="4">
        <v>44468</v>
      </c>
      <c r="Q864" s="2">
        <v>5196.78</v>
      </c>
      <c r="R864" s="2">
        <v>-791073.97</v>
      </c>
      <c r="S864" s="2" t="s">
        <v>52</v>
      </c>
      <c r="U864" s="4">
        <v>44472</v>
      </c>
      <c r="V864" s="2">
        <v>559.35</v>
      </c>
      <c r="W864" s="2">
        <v>-22853.9</v>
      </c>
      <c r="X864" s="2" t="s">
        <v>54</v>
      </c>
      <c r="Z864" s="12">
        <v>44450</v>
      </c>
      <c r="AA864" s="10">
        <v>0.05</v>
      </c>
      <c r="AB864" s="10">
        <v>10.87</v>
      </c>
    </row>
    <row r="865" spans="1:28" ht="15.75" hidden="1" customHeight="1" x14ac:dyDescent="0.3">
      <c r="A865" s="4">
        <v>43713</v>
      </c>
      <c r="B865" s="2">
        <v>2884.71</v>
      </c>
      <c r="C865" s="2">
        <v>-39330.01</v>
      </c>
      <c r="D865" s="2" t="s">
        <v>53</v>
      </c>
      <c r="F865" s="4">
        <v>44459</v>
      </c>
      <c r="G865" s="2">
        <v>12025.98</v>
      </c>
      <c r="H865" s="2">
        <v>-236559.64</v>
      </c>
      <c r="I865" s="2" t="s">
        <v>53</v>
      </c>
      <c r="K865" s="4">
        <v>44470</v>
      </c>
      <c r="L865" s="2">
        <v>10294.33</v>
      </c>
      <c r="M865" s="2">
        <v>-17689.39</v>
      </c>
      <c r="N865" s="2" t="s">
        <v>55</v>
      </c>
      <c r="P865" s="4">
        <v>44469</v>
      </c>
      <c r="Q865" s="2">
        <v>4361.18</v>
      </c>
      <c r="R865" s="2">
        <v>12566.21</v>
      </c>
      <c r="S865" s="2" t="s">
        <v>52</v>
      </c>
      <c r="U865" s="4">
        <v>44473</v>
      </c>
      <c r="V865" s="2">
        <v>20701.09</v>
      </c>
      <c r="W865" s="2">
        <v>-51853.55</v>
      </c>
      <c r="X865" s="2" t="s">
        <v>54</v>
      </c>
      <c r="Z865" s="12">
        <v>44451</v>
      </c>
      <c r="AA865" s="10">
        <v>1307.9100000000001</v>
      </c>
      <c r="AB865" s="10">
        <v>3773.27</v>
      </c>
    </row>
    <row r="866" spans="1:28" ht="15.75" hidden="1" customHeight="1" x14ac:dyDescent="0.3">
      <c r="A866" s="4">
        <v>43713</v>
      </c>
      <c r="B866" s="2">
        <v>1119.01</v>
      </c>
      <c r="C866" s="2">
        <v>-121642.86</v>
      </c>
      <c r="D866" s="2" t="s">
        <v>55</v>
      </c>
      <c r="F866" s="4">
        <v>44460</v>
      </c>
      <c r="G866" s="2">
        <v>13681.22</v>
      </c>
      <c r="H866" s="2">
        <v>70944.95</v>
      </c>
      <c r="I866" s="2" t="s">
        <v>53</v>
      </c>
      <c r="K866" s="4">
        <v>44472</v>
      </c>
      <c r="L866" s="2">
        <v>282.56</v>
      </c>
      <c r="M866" s="2">
        <v>2469.15</v>
      </c>
      <c r="N866" s="2" t="s">
        <v>55</v>
      </c>
      <c r="P866" s="4">
        <v>44470</v>
      </c>
      <c r="Q866" s="2">
        <v>2831.29</v>
      </c>
      <c r="R866" s="2">
        <v>24380.43</v>
      </c>
      <c r="S866" s="2" t="s">
        <v>52</v>
      </c>
      <c r="U866" s="4">
        <v>44474</v>
      </c>
      <c r="V866" s="2">
        <v>17757.88</v>
      </c>
      <c r="W866" s="2">
        <v>237127.17</v>
      </c>
      <c r="X866" s="2" t="s">
        <v>54</v>
      </c>
      <c r="Z866" s="12">
        <v>44452</v>
      </c>
      <c r="AA866" s="10">
        <v>64416.49</v>
      </c>
      <c r="AB866" s="10">
        <v>669133.85</v>
      </c>
    </row>
    <row r="867" spans="1:28" ht="15.75" hidden="1" customHeight="1" x14ac:dyDescent="0.3">
      <c r="A867" s="4">
        <v>43713</v>
      </c>
      <c r="B867" s="2">
        <v>495.86</v>
      </c>
      <c r="C867" s="2">
        <v>-19254.91</v>
      </c>
      <c r="D867" s="2" t="s">
        <v>52</v>
      </c>
      <c r="F867" s="4">
        <v>44461</v>
      </c>
      <c r="G867" s="2">
        <v>17871.669999999998</v>
      </c>
      <c r="H867" s="2">
        <v>-132490.31</v>
      </c>
      <c r="I867" s="2" t="s">
        <v>53</v>
      </c>
      <c r="K867" s="4">
        <v>44473</v>
      </c>
      <c r="L867" s="2">
        <v>9768.69</v>
      </c>
      <c r="M867" s="2">
        <v>10967.28</v>
      </c>
      <c r="N867" s="2" t="s">
        <v>55</v>
      </c>
      <c r="P867" s="4">
        <v>44472</v>
      </c>
      <c r="Q867" s="2">
        <v>188.86</v>
      </c>
      <c r="R867" s="2">
        <v>863.74</v>
      </c>
      <c r="S867" s="2" t="s">
        <v>52</v>
      </c>
      <c r="U867" s="4">
        <v>44475</v>
      </c>
      <c r="V867" s="2">
        <v>20911.82</v>
      </c>
      <c r="W867" s="2">
        <v>615878.47</v>
      </c>
      <c r="X867" s="2" t="s">
        <v>54</v>
      </c>
      <c r="Z867" s="12">
        <v>44453</v>
      </c>
      <c r="AA867" s="10">
        <v>80249.929999999993</v>
      </c>
      <c r="AB867" s="10">
        <v>1433376</v>
      </c>
    </row>
    <row r="868" spans="1:28" ht="15.75" customHeight="1" thickBot="1" x14ac:dyDescent="0.35">
      <c r="A868" s="4">
        <v>43714</v>
      </c>
      <c r="B868" s="2">
        <v>1641.28</v>
      </c>
      <c r="C868" s="2">
        <v>-41215.040000000001</v>
      </c>
      <c r="D868" s="2" t="s">
        <v>54</v>
      </c>
      <c r="F868" s="4">
        <v>44462</v>
      </c>
      <c r="G868" s="2">
        <v>16055.35</v>
      </c>
      <c r="H868" s="2">
        <v>293808.56</v>
      </c>
      <c r="I868" s="2" t="s">
        <v>53</v>
      </c>
      <c r="K868" s="4">
        <v>44474</v>
      </c>
      <c r="L868" s="2">
        <v>9360.77</v>
      </c>
      <c r="M868" s="2">
        <v>82774.94</v>
      </c>
      <c r="N868" s="2" t="s">
        <v>55</v>
      </c>
      <c r="P868" s="4">
        <v>44473</v>
      </c>
      <c r="Q868" s="2">
        <v>2954.22</v>
      </c>
      <c r="R868" s="2">
        <v>36091.730000000003</v>
      </c>
      <c r="S868" s="2" t="s">
        <v>52</v>
      </c>
      <c r="U868" s="4">
        <v>44476</v>
      </c>
      <c r="V868" s="2">
        <v>20601.37</v>
      </c>
      <c r="W868" s="2">
        <v>795787.72</v>
      </c>
      <c r="X868" s="2" t="s">
        <v>54</v>
      </c>
      <c r="Z868" s="12">
        <v>44454</v>
      </c>
      <c r="AA868" s="10">
        <v>71105.039999999994</v>
      </c>
      <c r="AB868" s="10">
        <v>1399492.89</v>
      </c>
    </row>
    <row r="869" spans="1:28" ht="15.75" hidden="1" customHeight="1" x14ac:dyDescent="0.3">
      <c r="A869" s="4">
        <v>43714</v>
      </c>
      <c r="B869" s="2">
        <v>345.69</v>
      </c>
      <c r="C869" s="2">
        <v>-3222.68</v>
      </c>
      <c r="D869" s="2" t="s">
        <v>52</v>
      </c>
      <c r="F869" s="4">
        <v>44463</v>
      </c>
      <c r="G869" s="2">
        <v>10541.94</v>
      </c>
      <c r="H869" s="2">
        <v>54725.95</v>
      </c>
      <c r="I869" s="2" t="s">
        <v>53</v>
      </c>
      <c r="K869" s="4">
        <v>44475</v>
      </c>
      <c r="L869" s="2">
        <v>9611.5</v>
      </c>
      <c r="M869" s="2">
        <v>91423.17</v>
      </c>
      <c r="N869" s="2" t="s">
        <v>55</v>
      </c>
      <c r="P869" s="4">
        <v>44474</v>
      </c>
      <c r="Q869" s="2">
        <v>1748.21</v>
      </c>
      <c r="R869" s="2">
        <v>-40786.33</v>
      </c>
      <c r="S869" s="2" t="s">
        <v>52</v>
      </c>
      <c r="U869" s="4">
        <v>44477</v>
      </c>
      <c r="V869" s="2">
        <v>24719.61</v>
      </c>
      <c r="W869" s="2">
        <v>-63755.7</v>
      </c>
      <c r="X869" s="2" t="s">
        <v>54</v>
      </c>
      <c r="Z869" s="12">
        <v>44455</v>
      </c>
      <c r="AA869" s="10">
        <v>78749.350000000006</v>
      </c>
      <c r="AB869" s="10">
        <v>-9091942.6500000004</v>
      </c>
    </row>
    <row r="870" spans="1:28" ht="15.75" hidden="1" customHeight="1" x14ac:dyDescent="0.3">
      <c r="A870" s="4">
        <v>43714</v>
      </c>
      <c r="B870" s="2">
        <v>2222.65</v>
      </c>
      <c r="C870" s="2">
        <v>-1603.54</v>
      </c>
      <c r="D870" s="2" t="s">
        <v>53</v>
      </c>
      <c r="F870" s="4">
        <v>44465</v>
      </c>
      <c r="G870" s="2">
        <v>176.61</v>
      </c>
      <c r="H870" s="2">
        <v>-31864.49</v>
      </c>
      <c r="I870" s="2" t="s">
        <v>53</v>
      </c>
      <c r="K870" s="4">
        <v>44476</v>
      </c>
      <c r="L870" s="2">
        <v>9058.07</v>
      </c>
      <c r="M870" s="2">
        <v>42879.9</v>
      </c>
      <c r="N870" s="2" t="s">
        <v>55</v>
      </c>
      <c r="P870" s="4">
        <v>44475</v>
      </c>
      <c r="Q870" s="2">
        <v>2254.9899999999998</v>
      </c>
      <c r="R870" s="2">
        <v>-12831.69</v>
      </c>
      <c r="S870" s="2" t="s">
        <v>52</v>
      </c>
      <c r="U870" s="4">
        <v>44479</v>
      </c>
      <c r="V870" s="2">
        <v>868.78</v>
      </c>
      <c r="W870" s="2">
        <v>-154310.94</v>
      </c>
      <c r="X870" s="2" t="s">
        <v>54</v>
      </c>
      <c r="Z870" s="12">
        <v>44456</v>
      </c>
      <c r="AA870" s="10">
        <v>66460.17</v>
      </c>
      <c r="AB870" s="10">
        <v>2581.8000000000002</v>
      </c>
    </row>
    <row r="871" spans="1:28" ht="15.75" hidden="1" customHeight="1" x14ac:dyDescent="0.3">
      <c r="A871" s="4">
        <v>43714</v>
      </c>
      <c r="B871" s="2">
        <v>895.96</v>
      </c>
      <c r="C871" s="2">
        <v>-29124.2</v>
      </c>
      <c r="D871" s="2" t="s">
        <v>55</v>
      </c>
      <c r="F871" s="4">
        <v>44466</v>
      </c>
      <c r="G871" s="2">
        <v>14500.94</v>
      </c>
      <c r="H871" s="2">
        <v>114913.06</v>
      </c>
      <c r="I871" s="2" t="s">
        <v>53</v>
      </c>
      <c r="K871" s="4">
        <v>44477</v>
      </c>
      <c r="L871" s="2">
        <v>8313.89</v>
      </c>
      <c r="M871" s="2">
        <v>-66564.649999999994</v>
      </c>
      <c r="N871" s="2" t="s">
        <v>55</v>
      </c>
      <c r="P871" s="4">
        <v>44476</v>
      </c>
      <c r="Q871" s="2">
        <v>1466.51</v>
      </c>
      <c r="R871" s="2">
        <v>-3223.16</v>
      </c>
      <c r="S871" s="2" t="s">
        <v>52</v>
      </c>
      <c r="U871" s="4">
        <v>44480</v>
      </c>
      <c r="V871" s="2">
        <v>17595.330000000002</v>
      </c>
      <c r="W871" s="2">
        <v>687727.95</v>
      </c>
      <c r="X871" s="2" t="s">
        <v>54</v>
      </c>
      <c r="Z871" s="12">
        <v>44457</v>
      </c>
      <c r="AA871" s="10">
        <v>286.06</v>
      </c>
      <c r="AB871" s="10">
        <v>-9317.2199999999993</v>
      </c>
    </row>
    <row r="872" spans="1:28" ht="15.75" customHeight="1" thickBot="1" x14ac:dyDescent="0.35">
      <c r="A872" s="4">
        <v>43716</v>
      </c>
      <c r="B872" s="2">
        <v>37.270000000000003</v>
      </c>
      <c r="C872" s="2">
        <v>-10204.790000000001</v>
      </c>
      <c r="D872" s="2" t="s">
        <v>54</v>
      </c>
      <c r="F872" s="4">
        <v>44467</v>
      </c>
      <c r="G872" s="2">
        <v>18137.5</v>
      </c>
      <c r="H872" s="2">
        <v>-60098.36</v>
      </c>
      <c r="I872" s="2" t="s">
        <v>53</v>
      </c>
      <c r="K872" s="4">
        <v>44479</v>
      </c>
      <c r="L872" s="2">
        <v>132.11000000000001</v>
      </c>
      <c r="M872" s="2">
        <v>-5463.43</v>
      </c>
      <c r="N872" s="2" t="s">
        <v>55</v>
      </c>
      <c r="P872" s="4">
        <v>44477</v>
      </c>
      <c r="Q872" s="2">
        <v>2941.72</v>
      </c>
      <c r="R872" s="2">
        <v>-153109.79</v>
      </c>
      <c r="S872" s="2" t="s">
        <v>52</v>
      </c>
      <c r="U872" s="4">
        <v>44481</v>
      </c>
      <c r="V872" s="2">
        <v>24812.400000000001</v>
      </c>
      <c r="W872" s="2">
        <v>1432756.26</v>
      </c>
      <c r="X872" s="2" t="s">
        <v>54</v>
      </c>
      <c r="Z872" s="12">
        <v>44458</v>
      </c>
      <c r="AA872" s="10">
        <v>2239.4499999999998</v>
      </c>
      <c r="AB872" s="10">
        <v>-136299.07999999999</v>
      </c>
    </row>
    <row r="873" spans="1:28" ht="15.75" hidden="1" customHeight="1" x14ac:dyDescent="0.3">
      <c r="A873" s="4">
        <v>43716</v>
      </c>
      <c r="B873" s="2">
        <v>19.14</v>
      </c>
      <c r="C873" s="2">
        <v>-400.71</v>
      </c>
      <c r="D873" s="2" t="s">
        <v>55</v>
      </c>
      <c r="F873" s="4">
        <v>44468</v>
      </c>
      <c r="G873" s="2">
        <v>20535.599999999999</v>
      </c>
      <c r="H873" s="2">
        <v>-2061412.54</v>
      </c>
      <c r="I873" s="2" t="s">
        <v>53</v>
      </c>
      <c r="K873" s="4">
        <v>44480</v>
      </c>
      <c r="L873" s="2">
        <v>9138.7199999999993</v>
      </c>
      <c r="M873" s="2">
        <v>-40522.1</v>
      </c>
      <c r="N873" s="2" t="s">
        <v>55</v>
      </c>
      <c r="P873" s="4">
        <v>44479</v>
      </c>
      <c r="Q873" s="2">
        <v>181.19</v>
      </c>
      <c r="R873" s="2">
        <v>-84881.52</v>
      </c>
      <c r="S873" s="2" t="s">
        <v>52</v>
      </c>
      <c r="U873" s="4">
        <v>44482</v>
      </c>
      <c r="V873" s="2">
        <v>30368.720000000001</v>
      </c>
      <c r="W873" s="2">
        <v>-1603388.35</v>
      </c>
      <c r="X873" s="2" t="s">
        <v>54</v>
      </c>
      <c r="Z873" s="12">
        <v>44459</v>
      </c>
      <c r="AA873" s="10">
        <v>72097.919999999998</v>
      </c>
      <c r="AB873" s="10">
        <v>-2949905.43</v>
      </c>
    </row>
    <row r="874" spans="1:28" ht="15.75" hidden="1" customHeight="1" x14ac:dyDescent="0.3">
      <c r="A874" s="4">
        <v>43716</v>
      </c>
      <c r="B874" s="2">
        <v>33.299999999999997</v>
      </c>
      <c r="C874" s="2">
        <v>1059.0999999999999</v>
      </c>
      <c r="D874" s="2" t="s">
        <v>53</v>
      </c>
      <c r="F874" s="4">
        <v>44469</v>
      </c>
      <c r="G874" s="2">
        <v>17308.48</v>
      </c>
      <c r="H874" s="2">
        <v>-689578.56</v>
      </c>
      <c r="I874" s="2" t="s">
        <v>53</v>
      </c>
      <c r="K874" s="4">
        <v>44481</v>
      </c>
      <c r="L874" s="2">
        <v>10549.8</v>
      </c>
      <c r="M874" s="2">
        <v>123890.78</v>
      </c>
      <c r="N874" s="2" t="s">
        <v>55</v>
      </c>
      <c r="P874" s="4">
        <v>44480</v>
      </c>
      <c r="Q874" s="2">
        <v>4837.78</v>
      </c>
      <c r="R874" s="2">
        <v>-1553169.3</v>
      </c>
      <c r="S874" s="2" t="s">
        <v>52</v>
      </c>
      <c r="U874" s="4">
        <v>44483</v>
      </c>
      <c r="V874" s="2">
        <v>18447.169999999998</v>
      </c>
      <c r="W874" s="2">
        <v>-956473.35</v>
      </c>
      <c r="X874" s="2" t="s">
        <v>54</v>
      </c>
      <c r="Z874" s="12">
        <v>44460</v>
      </c>
      <c r="AA874" s="10">
        <v>63872.23</v>
      </c>
      <c r="AB874" s="10">
        <v>-580817.22</v>
      </c>
    </row>
    <row r="875" spans="1:28" ht="15.75" hidden="1" customHeight="1" x14ac:dyDescent="0.3">
      <c r="A875" s="4">
        <v>43716</v>
      </c>
      <c r="B875" s="2">
        <v>19.28</v>
      </c>
      <c r="C875" s="2">
        <v>-6300.57</v>
      </c>
      <c r="D875" s="2" t="s">
        <v>52</v>
      </c>
      <c r="F875" s="4">
        <v>44470</v>
      </c>
      <c r="G875" s="2">
        <v>12284.48</v>
      </c>
      <c r="H875" s="2">
        <v>72515.520000000004</v>
      </c>
      <c r="I875" s="2" t="s">
        <v>53</v>
      </c>
      <c r="K875" s="4">
        <v>44482</v>
      </c>
      <c r="L875" s="2">
        <v>10084.01</v>
      </c>
      <c r="M875" s="2">
        <v>84578.46</v>
      </c>
      <c r="N875" s="2" t="s">
        <v>55</v>
      </c>
      <c r="P875" s="4">
        <v>44481</v>
      </c>
      <c r="Q875" s="2">
        <v>4381.55</v>
      </c>
      <c r="R875" s="2">
        <v>-632456.36</v>
      </c>
      <c r="S875" s="2" t="s">
        <v>52</v>
      </c>
      <c r="U875" s="4">
        <v>44484</v>
      </c>
      <c r="V875" s="2">
        <v>22517.97</v>
      </c>
      <c r="W875" s="2">
        <v>-1540047.39</v>
      </c>
      <c r="X875" s="2" t="s">
        <v>54</v>
      </c>
      <c r="Z875" s="12">
        <v>44461</v>
      </c>
      <c r="AA875" s="10">
        <v>73462.570000000007</v>
      </c>
      <c r="AB875" s="10">
        <v>251801.65</v>
      </c>
    </row>
    <row r="876" spans="1:28" ht="15.75" customHeight="1" thickBot="1" x14ac:dyDescent="0.35">
      <c r="A876" s="4">
        <v>43717</v>
      </c>
      <c r="B876" s="2">
        <v>1177.22</v>
      </c>
      <c r="C876" s="2">
        <v>-40885.4</v>
      </c>
      <c r="D876" s="2" t="s">
        <v>54</v>
      </c>
      <c r="F876" s="4">
        <v>44472</v>
      </c>
      <c r="G876" s="2">
        <v>446.01</v>
      </c>
      <c r="H876" s="2">
        <v>-5922.51</v>
      </c>
      <c r="I876" s="2" t="s">
        <v>53</v>
      </c>
      <c r="K876" s="4">
        <v>44483</v>
      </c>
      <c r="L876" s="2">
        <v>8521.4</v>
      </c>
      <c r="M876" s="2">
        <v>-317103.37</v>
      </c>
      <c r="N876" s="2" t="s">
        <v>55</v>
      </c>
      <c r="P876" s="4">
        <v>44482</v>
      </c>
      <c r="Q876" s="2">
        <v>3095.57</v>
      </c>
      <c r="R876" s="2">
        <v>-49135.28</v>
      </c>
      <c r="S876" s="2" t="s">
        <v>52</v>
      </c>
      <c r="U876" s="4">
        <v>44486</v>
      </c>
      <c r="V876" s="2">
        <v>724.53</v>
      </c>
      <c r="W876" s="2">
        <v>-75921.22</v>
      </c>
      <c r="X876" s="2" t="s">
        <v>54</v>
      </c>
      <c r="Z876" s="12">
        <v>44462</v>
      </c>
      <c r="AA876" s="10">
        <v>72599.06</v>
      </c>
      <c r="AB876" s="10">
        <v>-1224326.31</v>
      </c>
    </row>
    <row r="877" spans="1:28" ht="15.75" hidden="1" customHeight="1" x14ac:dyDescent="0.3">
      <c r="A877" s="4">
        <v>43717</v>
      </c>
      <c r="B877" s="2">
        <v>2422.1999999999998</v>
      </c>
      <c r="C877" s="2">
        <v>-9308.66</v>
      </c>
      <c r="D877" s="2" t="s">
        <v>53</v>
      </c>
      <c r="F877" s="4">
        <v>44473</v>
      </c>
      <c r="G877" s="2">
        <v>14309.28</v>
      </c>
      <c r="H877" s="2">
        <v>99632.69</v>
      </c>
      <c r="I877" s="2" t="s">
        <v>53</v>
      </c>
      <c r="K877" s="4">
        <v>44484</v>
      </c>
      <c r="L877" s="2">
        <v>7371.84</v>
      </c>
      <c r="M877" s="2">
        <v>-191433.63</v>
      </c>
      <c r="N877" s="2" t="s">
        <v>55</v>
      </c>
      <c r="P877" s="4">
        <v>44483</v>
      </c>
      <c r="Q877" s="2">
        <v>2364.63</v>
      </c>
      <c r="R877" s="2">
        <v>-145198.53</v>
      </c>
      <c r="S877" s="2" t="s">
        <v>52</v>
      </c>
      <c r="U877" s="4">
        <v>44487</v>
      </c>
      <c r="V877" s="2">
        <v>19105.52</v>
      </c>
      <c r="W877" s="2">
        <v>232244.38</v>
      </c>
      <c r="X877" s="2" t="s">
        <v>54</v>
      </c>
      <c r="Z877" s="12">
        <v>44463</v>
      </c>
      <c r="AA877" s="10">
        <v>54802.879999999997</v>
      </c>
      <c r="AB877" s="10">
        <v>418898.95</v>
      </c>
    </row>
    <row r="878" spans="1:28" ht="15.75" hidden="1" customHeight="1" x14ac:dyDescent="0.3">
      <c r="A878" s="4">
        <v>43717</v>
      </c>
      <c r="B878" s="2">
        <v>1443.39</v>
      </c>
      <c r="C878" s="2">
        <v>-798.84</v>
      </c>
      <c r="D878" s="2" t="s">
        <v>55</v>
      </c>
      <c r="F878" s="4">
        <v>44474</v>
      </c>
      <c r="G878" s="2">
        <v>14322.78</v>
      </c>
      <c r="H878" s="2">
        <v>-43753.73</v>
      </c>
      <c r="I878" s="2" t="s">
        <v>53</v>
      </c>
      <c r="K878" s="4">
        <v>44486</v>
      </c>
      <c r="L878" s="2">
        <v>203.78</v>
      </c>
      <c r="M878" s="2">
        <v>-24520.31</v>
      </c>
      <c r="N878" s="2" t="s">
        <v>55</v>
      </c>
      <c r="P878" s="4">
        <v>44484</v>
      </c>
      <c r="Q878" s="2">
        <v>3378.04</v>
      </c>
      <c r="R878" s="2">
        <v>-787729.39</v>
      </c>
      <c r="S878" s="2" t="s">
        <v>52</v>
      </c>
      <c r="U878" s="4">
        <v>44488</v>
      </c>
      <c r="V878" s="2">
        <v>23226.15</v>
      </c>
      <c r="W878" s="2">
        <v>-108047.88</v>
      </c>
      <c r="X878" s="2" t="s">
        <v>54</v>
      </c>
      <c r="Z878" s="12">
        <v>44465</v>
      </c>
      <c r="AA878" s="10">
        <v>1252.3399999999999</v>
      </c>
      <c r="AB878" s="10">
        <v>-154316.12</v>
      </c>
    </row>
    <row r="879" spans="1:28" ht="15.75" hidden="1" customHeight="1" x14ac:dyDescent="0.3">
      <c r="A879" s="4">
        <v>43717</v>
      </c>
      <c r="B879" s="2">
        <v>396.17</v>
      </c>
      <c r="C879" s="2">
        <v>-10294.879999999999</v>
      </c>
      <c r="D879" s="2" t="s">
        <v>52</v>
      </c>
      <c r="F879" s="4">
        <v>44475</v>
      </c>
      <c r="G879" s="2">
        <v>17010.150000000001</v>
      </c>
      <c r="H879" s="2">
        <v>-545969.42000000004</v>
      </c>
      <c r="I879" s="2" t="s">
        <v>53</v>
      </c>
      <c r="K879" s="4">
        <v>44487</v>
      </c>
      <c r="L879" s="2">
        <v>6124.86</v>
      </c>
      <c r="M879" s="2">
        <v>58429.64</v>
      </c>
      <c r="N879" s="2" t="s">
        <v>55</v>
      </c>
      <c r="P879" s="4">
        <v>44486</v>
      </c>
      <c r="Q879" s="2">
        <v>72.28</v>
      </c>
      <c r="R879" s="2">
        <v>-18937.169999999998</v>
      </c>
      <c r="S879" s="2" t="s">
        <v>52</v>
      </c>
      <c r="U879" s="4">
        <v>44489</v>
      </c>
      <c r="V879" s="2">
        <v>20173.990000000002</v>
      </c>
      <c r="W879" s="2">
        <v>235718.55</v>
      </c>
      <c r="X879" s="2" t="s">
        <v>54</v>
      </c>
      <c r="Z879" s="12">
        <v>44466</v>
      </c>
      <c r="AA879" s="10">
        <v>66296.899999999994</v>
      </c>
      <c r="AB879" s="10">
        <v>203191.1</v>
      </c>
    </row>
    <row r="880" spans="1:28" ht="15.75" hidden="1" customHeight="1" x14ac:dyDescent="0.3">
      <c r="A880" s="4">
        <v>43718</v>
      </c>
      <c r="B880" s="2">
        <v>2541.34</v>
      </c>
      <c r="C880" s="2">
        <v>6104.8</v>
      </c>
      <c r="D880" s="2" t="s">
        <v>53</v>
      </c>
      <c r="F880" s="4">
        <v>44476</v>
      </c>
      <c r="G880" s="2">
        <v>12708.84</v>
      </c>
      <c r="H880" s="2">
        <v>31306.720000000001</v>
      </c>
      <c r="I880" s="2" t="s">
        <v>53</v>
      </c>
      <c r="K880" s="4">
        <v>44488</v>
      </c>
      <c r="L880" s="2">
        <v>8638.3700000000008</v>
      </c>
      <c r="M880" s="2">
        <v>-584527.92000000004</v>
      </c>
      <c r="N880" s="2" t="s">
        <v>55</v>
      </c>
      <c r="P880" s="4">
        <v>44487</v>
      </c>
      <c r="Q880" s="2">
        <v>2303.86</v>
      </c>
      <c r="R880" s="2">
        <v>-21.44</v>
      </c>
      <c r="S880" s="2" t="s">
        <v>52</v>
      </c>
      <c r="U880" s="4">
        <v>44490</v>
      </c>
      <c r="V880" s="2">
        <v>21324.41</v>
      </c>
      <c r="W880" s="2">
        <v>706030.32</v>
      </c>
      <c r="X880" s="2" t="s">
        <v>54</v>
      </c>
      <c r="Z880" s="12">
        <v>44467</v>
      </c>
      <c r="AA880" s="10">
        <v>86026.08</v>
      </c>
      <c r="AB880" s="10">
        <v>-4940215.5</v>
      </c>
    </row>
    <row r="881" spans="1:28" ht="15.75" hidden="1" customHeight="1" x14ac:dyDescent="0.3">
      <c r="A881" s="4">
        <v>43718</v>
      </c>
      <c r="B881" s="2">
        <v>406</v>
      </c>
      <c r="C881" s="2">
        <v>-8029.66</v>
      </c>
      <c r="D881" s="2" t="s">
        <v>52</v>
      </c>
      <c r="F881" s="4">
        <v>44477</v>
      </c>
      <c r="G881" s="2">
        <v>13409.9</v>
      </c>
      <c r="H881" s="2">
        <v>-15179.16</v>
      </c>
      <c r="I881" s="2" t="s">
        <v>53</v>
      </c>
      <c r="K881" s="4">
        <v>44489</v>
      </c>
      <c r="L881" s="2">
        <v>7920.07</v>
      </c>
      <c r="M881" s="2">
        <v>-191805.78</v>
      </c>
      <c r="N881" s="2" t="s">
        <v>55</v>
      </c>
      <c r="P881" s="4">
        <v>44488</v>
      </c>
      <c r="Q881" s="2">
        <v>2675.55</v>
      </c>
      <c r="R881" s="2">
        <v>-165767.03</v>
      </c>
      <c r="S881" s="2" t="s">
        <v>52</v>
      </c>
      <c r="U881" s="4">
        <v>44491</v>
      </c>
      <c r="V881" s="2">
        <v>29808.71</v>
      </c>
      <c r="W881" s="2">
        <v>-3330873.61</v>
      </c>
      <c r="X881" s="2" t="s">
        <v>54</v>
      </c>
      <c r="Z881" s="12">
        <v>44468</v>
      </c>
      <c r="AA881" s="10">
        <v>83641.919999999998</v>
      </c>
      <c r="AB881" s="10">
        <v>-5870079.54</v>
      </c>
    </row>
    <row r="882" spans="1:28" ht="15.75" hidden="1" customHeight="1" x14ac:dyDescent="0.3">
      <c r="A882" s="4">
        <v>43718</v>
      </c>
      <c r="B882" s="2">
        <v>1075.44</v>
      </c>
      <c r="C882" s="2">
        <v>-32420.27</v>
      </c>
      <c r="D882" s="2" t="s">
        <v>55</v>
      </c>
      <c r="F882" s="4">
        <v>44479</v>
      </c>
      <c r="G882" s="2">
        <v>297.89999999999998</v>
      </c>
      <c r="H882" s="2">
        <v>-15689.72</v>
      </c>
      <c r="I882" s="2" t="s">
        <v>53</v>
      </c>
      <c r="K882" s="4">
        <v>44490</v>
      </c>
      <c r="L882" s="2">
        <v>7236.17</v>
      </c>
      <c r="M882" s="2">
        <v>99845.53</v>
      </c>
      <c r="N882" s="2" t="s">
        <v>55</v>
      </c>
      <c r="P882" s="4">
        <v>44489</v>
      </c>
      <c r="Q882" s="2">
        <v>2478.15</v>
      </c>
      <c r="R882" s="2">
        <v>-184546.13</v>
      </c>
      <c r="S882" s="2" t="s">
        <v>52</v>
      </c>
      <c r="U882" s="4">
        <v>44493</v>
      </c>
      <c r="V882" s="2">
        <v>195.14</v>
      </c>
      <c r="W882" s="2">
        <v>32.630000000000003</v>
      </c>
      <c r="X882" s="2" t="s">
        <v>54</v>
      </c>
      <c r="Z882" s="12">
        <v>44469</v>
      </c>
      <c r="AA882" s="10">
        <v>77588.89</v>
      </c>
      <c r="AB882" s="10">
        <v>-2224624.9500000002</v>
      </c>
    </row>
    <row r="883" spans="1:28" ht="15.75" customHeight="1" thickBot="1" x14ac:dyDescent="0.35">
      <c r="A883" s="4">
        <v>43718</v>
      </c>
      <c r="B883" s="2">
        <v>1392.26</v>
      </c>
      <c r="C883" s="2">
        <v>-62286.98</v>
      </c>
      <c r="D883" s="2" t="s">
        <v>54</v>
      </c>
      <c r="F883" s="4">
        <v>44480</v>
      </c>
      <c r="G883" s="2">
        <v>11725.06</v>
      </c>
      <c r="H883" s="2">
        <v>-74543.509999999995</v>
      </c>
      <c r="I883" s="2" t="s">
        <v>53</v>
      </c>
      <c r="K883" s="4">
        <v>44491</v>
      </c>
      <c r="L883" s="2">
        <v>8720.7900000000009</v>
      </c>
      <c r="M883" s="2">
        <v>155630.75</v>
      </c>
      <c r="N883" s="2" t="s">
        <v>55</v>
      </c>
      <c r="P883" s="4">
        <v>44490</v>
      </c>
      <c r="Q883" s="2">
        <v>2799.49</v>
      </c>
      <c r="R883" s="2">
        <v>-19004.97</v>
      </c>
      <c r="S883" s="2" t="s">
        <v>52</v>
      </c>
      <c r="U883" s="4">
        <v>44494</v>
      </c>
      <c r="V883" s="2">
        <v>19902.419999999998</v>
      </c>
      <c r="W883" s="2">
        <v>471865.31</v>
      </c>
      <c r="X883" s="2" t="s">
        <v>54</v>
      </c>
      <c r="Z883" s="12">
        <v>44470</v>
      </c>
      <c r="AA883" s="10">
        <v>62593.02</v>
      </c>
      <c r="AB883" s="10">
        <v>169086.42</v>
      </c>
    </row>
    <row r="884" spans="1:28" ht="15.75" hidden="1" customHeight="1" x14ac:dyDescent="0.3">
      <c r="A884" s="4">
        <v>43719</v>
      </c>
      <c r="B884" s="2">
        <v>931.54</v>
      </c>
      <c r="C884" s="2">
        <v>2279.2600000000002</v>
      </c>
      <c r="D884" s="2" t="s">
        <v>55</v>
      </c>
      <c r="F884" s="4">
        <v>44481</v>
      </c>
      <c r="G884" s="2">
        <v>12202.32</v>
      </c>
      <c r="H884" s="2">
        <v>-139236.9</v>
      </c>
      <c r="I884" s="2" t="s">
        <v>53</v>
      </c>
      <c r="K884" s="4">
        <v>44493</v>
      </c>
      <c r="L884" s="2">
        <v>132.47</v>
      </c>
      <c r="M884" s="2">
        <v>2765.09</v>
      </c>
      <c r="N884" s="2" t="s">
        <v>55</v>
      </c>
      <c r="P884" s="4">
        <v>44491</v>
      </c>
      <c r="Q884" s="2">
        <v>2313.52</v>
      </c>
      <c r="R884" s="2">
        <v>12367.86</v>
      </c>
      <c r="S884" s="2" t="s">
        <v>52</v>
      </c>
      <c r="U884" s="4">
        <v>44495</v>
      </c>
      <c r="V884" s="2">
        <v>25347.18</v>
      </c>
      <c r="W884" s="2">
        <v>-215185.13</v>
      </c>
      <c r="X884" s="2" t="s">
        <v>54</v>
      </c>
      <c r="Z884" s="12">
        <v>44471</v>
      </c>
      <c r="AA884" s="10">
        <v>57.38</v>
      </c>
      <c r="AB884" s="10">
        <v>-1683.99</v>
      </c>
    </row>
    <row r="885" spans="1:28" ht="15.75" hidden="1" customHeight="1" x14ac:dyDescent="0.3">
      <c r="A885" s="4">
        <v>43719</v>
      </c>
      <c r="B885" s="2">
        <v>3522.22</v>
      </c>
      <c r="C885" s="2">
        <v>-49637.9</v>
      </c>
      <c r="D885" s="2" t="s">
        <v>53</v>
      </c>
      <c r="F885" s="4">
        <v>44482</v>
      </c>
      <c r="G885" s="2">
        <v>13852.8</v>
      </c>
      <c r="H885" s="2">
        <v>92974.86</v>
      </c>
      <c r="I885" s="2" t="s">
        <v>53</v>
      </c>
      <c r="K885" s="4">
        <v>44494</v>
      </c>
      <c r="L885" s="2">
        <v>8336.5400000000009</v>
      </c>
      <c r="M885" s="2">
        <v>210565.61</v>
      </c>
      <c r="N885" s="2" t="s">
        <v>55</v>
      </c>
      <c r="P885" s="4">
        <v>44493</v>
      </c>
      <c r="Q885" s="2">
        <v>88.41</v>
      </c>
      <c r="R885" s="2">
        <v>3406.71</v>
      </c>
      <c r="S885" s="2" t="s">
        <v>52</v>
      </c>
      <c r="U885" s="4">
        <v>44496</v>
      </c>
      <c r="V885" s="2">
        <v>24715.03</v>
      </c>
      <c r="W885" s="2">
        <v>439317.78</v>
      </c>
      <c r="X885" s="2" t="s">
        <v>54</v>
      </c>
      <c r="Z885" s="12">
        <v>44472</v>
      </c>
      <c r="AA885" s="10">
        <v>2296.6</v>
      </c>
      <c r="AB885" s="10">
        <v>-74068</v>
      </c>
    </row>
    <row r="886" spans="1:28" ht="15.75" hidden="1" customHeight="1" x14ac:dyDescent="0.3">
      <c r="A886" s="4">
        <v>43719</v>
      </c>
      <c r="B886" s="2">
        <v>405.31</v>
      </c>
      <c r="C886" s="2">
        <v>-29897.31</v>
      </c>
      <c r="D886" s="2" t="s">
        <v>52</v>
      </c>
      <c r="F886" s="4">
        <v>44483</v>
      </c>
      <c r="G886" s="2">
        <v>10335.44</v>
      </c>
      <c r="H886" s="2">
        <v>-172492.07</v>
      </c>
      <c r="I886" s="2" t="s">
        <v>53</v>
      </c>
      <c r="K886" s="4">
        <v>44495</v>
      </c>
      <c r="L886" s="2">
        <v>10108.26</v>
      </c>
      <c r="M886" s="2">
        <v>48698.7</v>
      </c>
      <c r="N886" s="2" t="s">
        <v>55</v>
      </c>
      <c r="P886" s="4">
        <v>44494</v>
      </c>
      <c r="Q886" s="2">
        <v>1912.85</v>
      </c>
      <c r="R886" s="2">
        <v>-3394.34</v>
      </c>
      <c r="S886" s="2" t="s">
        <v>52</v>
      </c>
      <c r="U886" s="4">
        <v>44497</v>
      </c>
      <c r="V886" s="2">
        <v>27494.63</v>
      </c>
      <c r="W886" s="2">
        <v>1016677.95</v>
      </c>
      <c r="X886" s="2" t="s">
        <v>54</v>
      </c>
      <c r="Z886" s="12">
        <v>44473</v>
      </c>
      <c r="AA886" s="10">
        <v>73963.59</v>
      </c>
      <c r="AB886" s="10">
        <v>-43442.07</v>
      </c>
    </row>
    <row r="887" spans="1:28" ht="15.75" customHeight="1" thickBot="1" x14ac:dyDescent="0.35">
      <c r="A887" s="4">
        <v>43719</v>
      </c>
      <c r="B887" s="2">
        <v>1123.22</v>
      </c>
      <c r="C887" s="2">
        <v>12900.95</v>
      </c>
      <c r="D887" s="2" t="s">
        <v>54</v>
      </c>
      <c r="F887" s="4">
        <v>44484</v>
      </c>
      <c r="G887" s="2">
        <v>9583.52</v>
      </c>
      <c r="H887" s="2">
        <v>-17667.759999999998</v>
      </c>
      <c r="I887" s="2" t="s">
        <v>53</v>
      </c>
      <c r="K887" s="4">
        <v>44496</v>
      </c>
      <c r="L887" s="2">
        <v>10221.709999999999</v>
      </c>
      <c r="M887" s="2">
        <v>196682.36</v>
      </c>
      <c r="N887" s="2" t="s">
        <v>55</v>
      </c>
      <c r="P887" s="4">
        <v>44495</v>
      </c>
      <c r="Q887" s="2">
        <v>1845.26</v>
      </c>
      <c r="R887" s="2">
        <v>-79026.62</v>
      </c>
      <c r="S887" s="2" t="s">
        <v>52</v>
      </c>
      <c r="U887" s="4">
        <v>44498</v>
      </c>
      <c r="V887" s="2">
        <v>30200.02</v>
      </c>
      <c r="W887" s="2">
        <v>-594511.23</v>
      </c>
      <c r="X887" s="2" t="s">
        <v>54</v>
      </c>
      <c r="Z887" s="12">
        <v>44474</v>
      </c>
      <c r="AA887" s="10">
        <v>65482.64</v>
      </c>
      <c r="AB887" s="10">
        <v>-481121.42</v>
      </c>
    </row>
    <row r="888" spans="1:28" ht="15.75" hidden="1" customHeight="1" x14ac:dyDescent="0.3">
      <c r="A888" s="4">
        <v>43720</v>
      </c>
      <c r="B888" s="2">
        <v>4343.24</v>
      </c>
      <c r="C888" s="2">
        <v>-57956.05</v>
      </c>
      <c r="D888" s="2" t="s">
        <v>53</v>
      </c>
      <c r="F888" s="4">
        <v>44486</v>
      </c>
      <c r="G888" s="2">
        <v>161.97999999999999</v>
      </c>
      <c r="H888" s="2">
        <v>-12369.77</v>
      </c>
      <c r="I888" s="2" t="s">
        <v>53</v>
      </c>
      <c r="K888" s="4">
        <v>44497</v>
      </c>
      <c r="L888" s="2">
        <v>10216.07</v>
      </c>
      <c r="M888" s="2">
        <v>53710.32</v>
      </c>
      <c r="N888" s="2" t="s">
        <v>55</v>
      </c>
      <c r="P888" s="4">
        <v>44496</v>
      </c>
      <c r="Q888" s="2">
        <v>2586.4699999999998</v>
      </c>
      <c r="R888" s="2">
        <v>56155.57</v>
      </c>
      <c r="S888" s="2" t="s">
        <v>52</v>
      </c>
      <c r="U888" s="4">
        <v>44500</v>
      </c>
      <c r="V888" s="2">
        <v>428.82</v>
      </c>
      <c r="W888" s="2">
        <v>-15135.2</v>
      </c>
      <c r="X888" s="2" t="s">
        <v>54</v>
      </c>
      <c r="Z888" s="12">
        <v>44475</v>
      </c>
      <c r="AA888" s="10">
        <v>78373.789999999994</v>
      </c>
      <c r="AB888" s="10">
        <v>517819.32</v>
      </c>
    </row>
    <row r="889" spans="1:28" ht="15.75" customHeight="1" thickBot="1" x14ac:dyDescent="0.35">
      <c r="A889" s="4">
        <v>43720</v>
      </c>
      <c r="B889" s="2">
        <v>1915.01</v>
      </c>
      <c r="C889" s="2">
        <v>-58883.18</v>
      </c>
      <c r="D889" s="2" t="s">
        <v>54</v>
      </c>
      <c r="F889" s="4">
        <v>44487</v>
      </c>
      <c r="G889" s="2">
        <v>11055.39</v>
      </c>
      <c r="H889" s="2">
        <v>18526.349999999999</v>
      </c>
      <c r="I889" s="2" t="s">
        <v>53</v>
      </c>
      <c r="K889" s="4">
        <v>44498</v>
      </c>
      <c r="L889" s="2">
        <v>9188.52</v>
      </c>
      <c r="M889" s="2">
        <v>26450.51</v>
      </c>
      <c r="N889" s="2" t="s">
        <v>55</v>
      </c>
      <c r="P889" s="4">
        <v>44497</v>
      </c>
      <c r="Q889" s="2">
        <v>2242.44</v>
      </c>
      <c r="R889" s="2">
        <v>35559.74</v>
      </c>
      <c r="S889" s="2" t="s">
        <v>52</v>
      </c>
      <c r="U889" s="4">
        <v>44501</v>
      </c>
      <c r="V889" s="2">
        <v>24597.8</v>
      </c>
      <c r="W889" s="2">
        <v>632901.38</v>
      </c>
      <c r="X889" s="2" t="s">
        <v>54</v>
      </c>
      <c r="Z889" s="12">
        <v>44476</v>
      </c>
      <c r="AA889" s="10">
        <v>68138.929999999993</v>
      </c>
      <c r="AB889" s="10">
        <v>460162.68</v>
      </c>
    </row>
    <row r="890" spans="1:28" ht="15.75" hidden="1" customHeight="1" x14ac:dyDescent="0.3">
      <c r="A890" s="4">
        <v>43720</v>
      </c>
      <c r="B890" s="2">
        <v>597.1</v>
      </c>
      <c r="C890" s="2">
        <v>-4147.1400000000003</v>
      </c>
      <c r="D890" s="2" t="s">
        <v>52</v>
      </c>
      <c r="F890" s="4">
        <v>44488</v>
      </c>
      <c r="G890" s="2">
        <v>12143.5</v>
      </c>
      <c r="H890" s="2">
        <v>-228447.92</v>
      </c>
      <c r="I890" s="2" t="s">
        <v>53</v>
      </c>
      <c r="K890" s="4">
        <v>44500</v>
      </c>
      <c r="L890" s="2">
        <v>57.35</v>
      </c>
      <c r="M890" s="2">
        <v>-3896.32</v>
      </c>
      <c r="N890" s="2" t="s">
        <v>55</v>
      </c>
      <c r="P890" s="4">
        <v>44498</v>
      </c>
      <c r="Q890" s="2">
        <v>2135.88</v>
      </c>
      <c r="R890" s="2">
        <v>-20447.77</v>
      </c>
      <c r="S890" s="2" t="s">
        <v>52</v>
      </c>
      <c r="U890" s="4">
        <v>44502</v>
      </c>
      <c r="V890" s="2">
        <v>26822.04</v>
      </c>
      <c r="W890" s="2">
        <v>1243886.03</v>
      </c>
      <c r="X890" s="2" t="s">
        <v>54</v>
      </c>
      <c r="Z890" s="12">
        <v>44477</v>
      </c>
      <c r="AA890" s="10">
        <v>73528</v>
      </c>
      <c r="AB890" s="10">
        <v>-2419921.63</v>
      </c>
    </row>
    <row r="891" spans="1:28" ht="15.75" hidden="1" customHeight="1" x14ac:dyDescent="0.3">
      <c r="A891" s="4">
        <v>43720</v>
      </c>
      <c r="B891" s="2">
        <v>996.11</v>
      </c>
      <c r="C891" s="2">
        <v>-14810.92</v>
      </c>
      <c r="D891" s="2" t="s">
        <v>55</v>
      </c>
      <c r="F891" s="4">
        <v>44489</v>
      </c>
      <c r="G891" s="2">
        <v>9751.68</v>
      </c>
      <c r="H891" s="2">
        <v>4005.38</v>
      </c>
      <c r="I891" s="2" t="s">
        <v>53</v>
      </c>
      <c r="K891" s="4">
        <v>44501</v>
      </c>
      <c r="L891" s="2">
        <v>8727.92</v>
      </c>
      <c r="M891" s="2">
        <v>14295.61</v>
      </c>
      <c r="N891" s="2" t="s">
        <v>55</v>
      </c>
      <c r="P891" s="4">
        <v>44500</v>
      </c>
      <c r="Q891" s="2">
        <v>117.67</v>
      </c>
      <c r="R891" s="2">
        <v>-15067.78</v>
      </c>
      <c r="S891" s="2" t="s">
        <v>52</v>
      </c>
      <c r="U891" s="4">
        <v>44503</v>
      </c>
      <c r="V891" s="2">
        <v>39308.74</v>
      </c>
      <c r="W891" s="2">
        <v>-1638383.71</v>
      </c>
      <c r="X891" s="2" t="s">
        <v>54</v>
      </c>
      <c r="Z891" s="12">
        <v>44479</v>
      </c>
      <c r="AA891" s="10">
        <v>2746.88</v>
      </c>
      <c r="AB891" s="10">
        <v>-351478.09</v>
      </c>
    </row>
    <row r="892" spans="1:28" ht="15.75" hidden="1" customHeight="1" x14ac:dyDescent="0.3">
      <c r="A892" s="4">
        <v>43721</v>
      </c>
      <c r="B892" s="2">
        <v>2441.15</v>
      </c>
      <c r="C892" s="2">
        <v>-6066.31</v>
      </c>
      <c r="D892" s="2" t="s">
        <v>53</v>
      </c>
      <c r="F892" s="4">
        <v>44490</v>
      </c>
      <c r="G892" s="2">
        <v>10908.05</v>
      </c>
      <c r="H892" s="2">
        <v>-6458.58</v>
      </c>
      <c r="I892" s="2" t="s">
        <v>53</v>
      </c>
      <c r="K892" s="4">
        <v>44502</v>
      </c>
      <c r="L892" s="2">
        <v>9930.06</v>
      </c>
      <c r="M892" s="2">
        <v>6241.11</v>
      </c>
      <c r="N892" s="2" t="s">
        <v>55</v>
      </c>
      <c r="P892" s="4">
        <v>44501</v>
      </c>
      <c r="Q892" s="2">
        <v>2945.84</v>
      </c>
      <c r="R892" s="2">
        <v>13604.85</v>
      </c>
      <c r="S892" s="2" t="s">
        <v>52</v>
      </c>
      <c r="U892" s="4">
        <v>44504</v>
      </c>
      <c r="V892" s="2">
        <v>26579.97</v>
      </c>
      <c r="W892" s="2">
        <v>-1514627.94</v>
      </c>
      <c r="X892" s="2" t="s">
        <v>54</v>
      </c>
      <c r="Z892" s="12">
        <v>44480</v>
      </c>
      <c r="AA892" s="10">
        <v>67411</v>
      </c>
      <c r="AB892" s="10">
        <v>-3434482.96</v>
      </c>
    </row>
    <row r="893" spans="1:28" ht="15.75" hidden="1" customHeight="1" x14ac:dyDescent="0.3">
      <c r="A893" s="4">
        <v>43721</v>
      </c>
      <c r="B893" s="2">
        <v>1194.99</v>
      </c>
      <c r="C893" s="2">
        <v>-115624.6</v>
      </c>
      <c r="D893" s="2" t="s">
        <v>55</v>
      </c>
      <c r="F893" s="4">
        <v>44491</v>
      </c>
      <c r="G893" s="2">
        <v>11026.29</v>
      </c>
      <c r="H893" s="2">
        <v>66230.34</v>
      </c>
      <c r="I893" s="2" t="s">
        <v>53</v>
      </c>
      <c r="K893" s="4">
        <v>44503</v>
      </c>
      <c r="L893" s="2">
        <v>10426.290000000001</v>
      </c>
      <c r="M893" s="2">
        <v>173577.44</v>
      </c>
      <c r="N893" s="2" t="s">
        <v>55</v>
      </c>
      <c r="P893" s="4">
        <v>44502</v>
      </c>
      <c r="Q893" s="2">
        <v>2603.02</v>
      </c>
      <c r="R893" s="2">
        <v>62379.6</v>
      </c>
      <c r="S893" s="2" t="s">
        <v>52</v>
      </c>
      <c r="U893" s="4">
        <v>44505</v>
      </c>
      <c r="V893" s="2">
        <v>29090.95</v>
      </c>
      <c r="W893" s="2">
        <v>-3814131.1</v>
      </c>
      <c r="X893" s="2" t="s">
        <v>54</v>
      </c>
      <c r="Z893" s="12">
        <v>44481</v>
      </c>
      <c r="AA893" s="10">
        <v>76524.69</v>
      </c>
      <c r="AB893" s="10">
        <v>-45168.78</v>
      </c>
    </row>
    <row r="894" spans="1:28" ht="15.75" hidden="1" customHeight="1" x14ac:dyDescent="0.3">
      <c r="A894" s="4">
        <v>43721</v>
      </c>
      <c r="B894" s="2">
        <v>242.7</v>
      </c>
      <c r="C894" s="2">
        <v>-3487.57</v>
      </c>
      <c r="D894" s="2" t="s">
        <v>52</v>
      </c>
      <c r="F894" s="4">
        <v>44493</v>
      </c>
      <c r="G894" s="2">
        <v>217.58</v>
      </c>
      <c r="H894" s="2">
        <v>-15403.96</v>
      </c>
      <c r="I894" s="2" t="s">
        <v>53</v>
      </c>
      <c r="K894" s="4">
        <v>44504</v>
      </c>
      <c r="L894" s="2">
        <v>13885.03</v>
      </c>
      <c r="M894" s="2">
        <v>-847906.61</v>
      </c>
      <c r="N894" s="2" t="s">
        <v>55</v>
      </c>
      <c r="P894" s="4">
        <v>44503</v>
      </c>
      <c r="Q894" s="2">
        <v>2107.48</v>
      </c>
      <c r="R894" s="2">
        <v>-5685</v>
      </c>
      <c r="S894" s="2" t="s">
        <v>52</v>
      </c>
      <c r="U894" s="4">
        <v>44507</v>
      </c>
      <c r="V894" s="2">
        <v>449.81</v>
      </c>
      <c r="W894" s="2">
        <v>-65151.97</v>
      </c>
      <c r="X894" s="2" t="s">
        <v>54</v>
      </c>
      <c r="Z894" s="12">
        <v>44482</v>
      </c>
      <c r="AA894" s="10">
        <v>78084.509999999995</v>
      </c>
      <c r="AB894" s="10">
        <v>-1616556.31</v>
      </c>
    </row>
    <row r="895" spans="1:28" ht="15.75" customHeight="1" thickBot="1" x14ac:dyDescent="0.35">
      <c r="A895" s="4">
        <v>43721</v>
      </c>
      <c r="B895" s="2">
        <v>1394.95</v>
      </c>
      <c r="C895" s="2">
        <v>-9194.73</v>
      </c>
      <c r="D895" s="2" t="s">
        <v>54</v>
      </c>
      <c r="F895" s="4">
        <v>44494</v>
      </c>
      <c r="G895" s="2">
        <v>13816.85</v>
      </c>
      <c r="H895" s="2">
        <v>-32246.85</v>
      </c>
      <c r="I895" s="2" t="s">
        <v>53</v>
      </c>
      <c r="K895" s="4">
        <v>44505</v>
      </c>
      <c r="L895" s="2">
        <v>11953.37</v>
      </c>
      <c r="M895" s="2">
        <v>-1020235.96</v>
      </c>
      <c r="N895" s="2" t="s">
        <v>55</v>
      </c>
      <c r="P895" s="4">
        <v>44504</v>
      </c>
      <c r="Q895" s="2">
        <v>2620.0300000000002</v>
      </c>
      <c r="R895" s="2">
        <v>66924.23</v>
      </c>
      <c r="S895" s="2" t="s">
        <v>52</v>
      </c>
      <c r="U895" s="4">
        <v>44508</v>
      </c>
      <c r="V895" s="2">
        <v>21327.21</v>
      </c>
      <c r="W895" s="2">
        <v>-633693.91</v>
      </c>
      <c r="X895" s="2" t="s">
        <v>54</v>
      </c>
      <c r="Z895" s="12">
        <v>44483</v>
      </c>
      <c r="AA895" s="10">
        <v>59186.93</v>
      </c>
      <c r="AB895" s="10">
        <v>-3911096.09</v>
      </c>
    </row>
    <row r="896" spans="1:28" ht="15.75" hidden="1" customHeight="1" x14ac:dyDescent="0.3">
      <c r="A896" s="4">
        <v>43723</v>
      </c>
      <c r="B896" s="2">
        <v>18.600000000000001</v>
      </c>
      <c r="C896" s="2">
        <v>-11565.52</v>
      </c>
      <c r="D896" s="2" t="s">
        <v>55</v>
      </c>
      <c r="F896" s="4">
        <v>44495</v>
      </c>
      <c r="G896" s="2">
        <v>12326.35</v>
      </c>
      <c r="H896" s="2">
        <v>54518.96</v>
      </c>
      <c r="I896" s="2" t="s">
        <v>53</v>
      </c>
      <c r="K896" s="4">
        <v>44507</v>
      </c>
      <c r="L896" s="2">
        <v>85.73</v>
      </c>
      <c r="M896" s="2">
        <v>-3923.11</v>
      </c>
      <c r="N896" s="2" t="s">
        <v>55</v>
      </c>
      <c r="P896" s="4">
        <v>44505</v>
      </c>
      <c r="Q896" s="2">
        <v>2461.59</v>
      </c>
      <c r="R896" s="2">
        <v>37188.93</v>
      </c>
      <c r="S896" s="2" t="s">
        <v>52</v>
      </c>
      <c r="U896" s="4">
        <v>44509</v>
      </c>
      <c r="V896" s="2">
        <v>28915.85</v>
      </c>
      <c r="W896" s="2">
        <v>136248.04</v>
      </c>
      <c r="X896" s="2" t="s">
        <v>54</v>
      </c>
      <c r="Z896" s="12">
        <v>44484</v>
      </c>
      <c r="AA896" s="10">
        <v>62499.62</v>
      </c>
      <c r="AB896" s="10">
        <v>-5857799.6600000001</v>
      </c>
    </row>
    <row r="897" spans="1:28" ht="15.75" hidden="1" customHeight="1" x14ac:dyDescent="0.3">
      <c r="A897" s="4">
        <v>43723</v>
      </c>
      <c r="B897" s="2">
        <v>107.1</v>
      </c>
      <c r="C897" s="2">
        <v>10907.65</v>
      </c>
      <c r="D897" s="2" t="s">
        <v>52</v>
      </c>
      <c r="F897" s="4">
        <v>44496</v>
      </c>
      <c r="G897" s="2">
        <v>13791.31</v>
      </c>
      <c r="H897" s="2">
        <v>165866.87</v>
      </c>
      <c r="I897" s="2" t="s">
        <v>53</v>
      </c>
      <c r="K897" s="4">
        <v>44508</v>
      </c>
      <c r="L897" s="2">
        <v>10868.61</v>
      </c>
      <c r="M897" s="2">
        <v>170083.94</v>
      </c>
      <c r="N897" s="2" t="s">
        <v>55</v>
      </c>
      <c r="P897" s="4">
        <v>44507</v>
      </c>
      <c r="Q897" s="2">
        <v>102.92</v>
      </c>
      <c r="R897" s="2">
        <v>-426.59</v>
      </c>
      <c r="S897" s="2" t="s">
        <v>52</v>
      </c>
      <c r="U897" s="4">
        <v>44510</v>
      </c>
      <c r="V897" s="2">
        <v>34460.519999999997</v>
      </c>
      <c r="W897" s="2">
        <v>-9967049.3000000007</v>
      </c>
      <c r="X897" s="2" t="s">
        <v>54</v>
      </c>
      <c r="Z897" s="12">
        <v>44485</v>
      </c>
      <c r="AA897" s="10">
        <v>286.13</v>
      </c>
      <c r="AB897" s="10">
        <v>-9097.94</v>
      </c>
    </row>
    <row r="898" spans="1:28" ht="15.75" customHeight="1" thickBot="1" x14ac:dyDescent="0.35">
      <c r="A898" s="4">
        <v>43723</v>
      </c>
      <c r="B898" s="2">
        <v>179.25</v>
      </c>
      <c r="C898" s="2">
        <v>27925.14</v>
      </c>
      <c r="D898" s="2" t="s">
        <v>54</v>
      </c>
      <c r="F898" s="4">
        <v>44497</v>
      </c>
      <c r="G898" s="2">
        <v>20609.16</v>
      </c>
      <c r="H898" s="2">
        <v>40349.379999999997</v>
      </c>
      <c r="I898" s="2" t="s">
        <v>53</v>
      </c>
      <c r="K898" s="4">
        <v>44509</v>
      </c>
      <c r="L898" s="2">
        <v>11318.62</v>
      </c>
      <c r="M898" s="2">
        <v>70416.53</v>
      </c>
      <c r="N898" s="2" t="s">
        <v>55</v>
      </c>
      <c r="P898" s="4">
        <v>44508</v>
      </c>
      <c r="Q898" s="2">
        <v>2088.36</v>
      </c>
      <c r="R898" s="2">
        <v>59837.89</v>
      </c>
      <c r="S898" s="2" t="s">
        <v>52</v>
      </c>
      <c r="U898" s="4">
        <v>44511</v>
      </c>
      <c r="V898" s="2">
        <v>21534.58</v>
      </c>
      <c r="W898" s="2">
        <v>-300974.06</v>
      </c>
      <c r="X898" s="2" t="s">
        <v>54</v>
      </c>
      <c r="Z898" s="12">
        <v>44486</v>
      </c>
      <c r="AA898" s="10">
        <v>2703.55</v>
      </c>
      <c r="AB898" s="10">
        <v>-452498.83</v>
      </c>
    </row>
    <row r="899" spans="1:28" ht="15.75" hidden="1" customHeight="1" x14ac:dyDescent="0.3">
      <c r="A899" s="4">
        <v>43723</v>
      </c>
      <c r="B899" s="2">
        <v>52.22</v>
      </c>
      <c r="C899" s="2">
        <v>996.71</v>
      </c>
      <c r="D899" s="2" t="s">
        <v>53</v>
      </c>
      <c r="F899" s="4">
        <v>44498</v>
      </c>
      <c r="G899" s="2">
        <v>18825.439999999999</v>
      </c>
      <c r="H899" s="2">
        <v>-545451.56000000006</v>
      </c>
      <c r="I899" s="2" t="s">
        <v>53</v>
      </c>
      <c r="K899" s="4">
        <v>44510</v>
      </c>
      <c r="L899" s="2">
        <v>11658.1</v>
      </c>
      <c r="M899" s="2">
        <v>-417957.29</v>
      </c>
      <c r="N899" s="2" t="s">
        <v>55</v>
      </c>
      <c r="P899" s="4">
        <v>44509</v>
      </c>
      <c r="Q899" s="2">
        <v>2501.31</v>
      </c>
      <c r="R899" s="2">
        <v>-14679.17</v>
      </c>
      <c r="S899" s="2" t="s">
        <v>52</v>
      </c>
      <c r="U899" s="4">
        <v>44512</v>
      </c>
      <c r="V899" s="2">
        <v>24688.05</v>
      </c>
      <c r="W899" s="2">
        <v>-599053.24</v>
      </c>
      <c r="X899" s="2" t="s">
        <v>54</v>
      </c>
      <c r="Z899" s="12">
        <v>44487</v>
      </c>
      <c r="AA899" s="10">
        <v>55101.72</v>
      </c>
      <c r="AB899" s="10">
        <v>204654.93</v>
      </c>
    </row>
    <row r="900" spans="1:28" ht="15.75" hidden="1" customHeight="1" x14ac:dyDescent="0.3">
      <c r="A900" s="4">
        <v>43724</v>
      </c>
      <c r="B900" s="2">
        <v>2539.58</v>
      </c>
      <c r="C900" s="2">
        <v>-12100.22</v>
      </c>
      <c r="D900" s="2" t="s">
        <v>53</v>
      </c>
      <c r="F900" s="4">
        <v>44500</v>
      </c>
      <c r="G900" s="2">
        <v>244.05</v>
      </c>
      <c r="H900" s="2">
        <v>-7982.33</v>
      </c>
      <c r="I900" s="2" t="s">
        <v>53</v>
      </c>
      <c r="K900" s="4">
        <v>44511</v>
      </c>
      <c r="L900" s="2">
        <v>8948.57</v>
      </c>
      <c r="M900" s="2">
        <v>-348656.75</v>
      </c>
      <c r="N900" s="2" t="s">
        <v>55</v>
      </c>
      <c r="P900" s="4">
        <v>44510</v>
      </c>
      <c r="Q900" s="2">
        <v>3105.51</v>
      </c>
      <c r="R900" s="2">
        <v>-213089.65</v>
      </c>
      <c r="S900" s="2" t="s">
        <v>52</v>
      </c>
      <c r="U900" s="4">
        <v>44514</v>
      </c>
      <c r="V900" s="2">
        <v>329.69</v>
      </c>
      <c r="W900" s="2">
        <v>-20789.330000000002</v>
      </c>
      <c r="X900" s="2" t="s">
        <v>54</v>
      </c>
      <c r="Z900" s="12">
        <v>44488</v>
      </c>
      <c r="AA900" s="10">
        <v>65635.41</v>
      </c>
      <c r="AB900" s="10">
        <v>-2083529.09</v>
      </c>
    </row>
    <row r="901" spans="1:28" ht="15.75" hidden="1" customHeight="1" x14ac:dyDescent="0.3">
      <c r="A901" s="4">
        <v>43724</v>
      </c>
      <c r="B901" s="2">
        <v>358.37</v>
      </c>
      <c r="C901" s="2">
        <v>2000.22</v>
      </c>
      <c r="D901" s="2" t="s">
        <v>52</v>
      </c>
      <c r="F901" s="4">
        <v>44501</v>
      </c>
      <c r="G901" s="2">
        <v>13372.77</v>
      </c>
      <c r="H901" s="2">
        <v>79314.429999999993</v>
      </c>
      <c r="I901" s="2" t="s">
        <v>53</v>
      </c>
      <c r="K901" s="4">
        <v>44512</v>
      </c>
      <c r="L901" s="2">
        <v>6960.37</v>
      </c>
      <c r="M901" s="2">
        <v>116701.39</v>
      </c>
      <c r="N901" s="2" t="s">
        <v>55</v>
      </c>
      <c r="P901" s="4">
        <v>44511</v>
      </c>
      <c r="Q901" s="2">
        <v>1766.41</v>
      </c>
      <c r="R901" s="2">
        <v>-55668.79</v>
      </c>
      <c r="S901" s="2" t="s">
        <v>52</v>
      </c>
      <c r="U901" s="4">
        <v>44515</v>
      </c>
      <c r="V901" s="2">
        <v>22503.22</v>
      </c>
      <c r="W901" s="2">
        <v>260159.29</v>
      </c>
      <c r="X901" s="2" t="s">
        <v>54</v>
      </c>
      <c r="Z901" s="12">
        <v>44489</v>
      </c>
      <c r="AA901" s="10">
        <v>59614.82</v>
      </c>
      <c r="AB901" s="10">
        <v>-1560937.45</v>
      </c>
    </row>
    <row r="902" spans="1:28" ht="15.75" hidden="1" customHeight="1" x14ac:dyDescent="0.3">
      <c r="A902" s="4">
        <v>43724</v>
      </c>
      <c r="B902" s="2">
        <v>988.11</v>
      </c>
      <c r="C902" s="2">
        <v>14904.73</v>
      </c>
      <c r="D902" s="2" t="s">
        <v>55</v>
      </c>
      <c r="F902" s="4">
        <v>44502</v>
      </c>
      <c r="G902" s="2">
        <v>13110.28</v>
      </c>
      <c r="H902" s="2">
        <v>110112.55</v>
      </c>
      <c r="I902" s="2" t="s">
        <v>53</v>
      </c>
      <c r="K902" s="4">
        <v>44514</v>
      </c>
      <c r="L902" s="2">
        <v>69.23</v>
      </c>
      <c r="M902" s="2">
        <v>401.06</v>
      </c>
      <c r="N902" s="2" t="s">
        <v>55</v>
      </c>
      <c r="P902" s="4">
        <v>44512</v>
      </c>
      <c r="Q902" s="2">
        <v>2057.84</v>
      </c>
      <c r="R902" s="2">
        <v>-22565.73</v>
      </c>
      <c r="S902" s="2" t="s">
        <v>52</v>
      </c>
      <c r="U902" s="4">
        <v>44516</v>
      </c>
      <c r="V902" s="2">
        <v>29358.77</v>
      </c>
      <c r="W902" s="2">
        <v>-1114167.1299999999</v>
      </c>
      <c r="X902" s="2" t="s">
        <v>54</v>
      </c>
      <c r="Z902" s="12">
        <v>44490</v>
      </c>
      <c r="AA902" s="10">
        <v>64182.41</v>
      </c>
      <c r="AB902" s="10">
        <v>447346.44</v>
      </c>
    </row>
    <row r="903" spans="1:28" ht="15.75" customHeight="1" thickBot="1" x14ac:dyDescent="0.35">
      <c r="A903" s="4">
        <v>43724</v>
      </c>
      <c r="B903" s="2">
        <v>1510.36</v>
      </c>
      <c r="C903" s="2">
        <v>25447.41</v>
      </c>
      <c r="D903" s="2" t="s">
        <v>54</v>
      </c>
      <c r="F903" s="4">
        <v>44503</v>
      </c>
      <c r="G903" s="2">
        <v>15805.7</v>
      </c>
      <c r="H903" s="2">
        <v>114874.44</v>
      </c>
      <c r="I903" s="2" t="s">
        <v>53</v>
      </c>
      <c r="K903" s="4">
        <v>44515</v>
      </c>
      <c r="L903" s="2">
        <v>7436.14</v>
      </c>
      <c r="M903" s="2">
        <v>74951.600000000006</v>
      </c>
      <c r="N903" s="2" t="s">
        <v>55</v>
      </c>
      <c r="P903" s="4">
        <v>44514</v>
      </c>
      <c r="Q903" s="2">
        <v>80.19</v>
      </c>
      <c r="R903" s="2">
        <v>-2020.04</v>
      </c>
      <c r="S903" s="2" t="s">
        <v>52</v>
      </c>
      <c r="U903" s="4">
        <v>44517</v>
      </c>
      <c r="V903" s="2">
        <v>20441.669999999998</v>
      </c>
      <c r="W903" s="2">
        <v>-26724.58</v>
      </c>
      <c r="X903" s="2" t="s">
        <v>54</v>
      </c>
      <c r="Z903" s="12">
        <v>44491</v>
      </c>
      <c r="AA903" s="10">
        <v>71133.490000000005</v>
      </c>
      <c r="AB903" s="10">
        <v>-3292361.12</v>
      </c>
    </row>
    <row r="904" spans="1:28" ht="15.75" customHeight="1" thickBot="1" x14ac:dyDescent="0.35">
      <c r="A904" s="4">
        <v>43725</v>
      </c>
      <c r="B904" s="2">
        <v>1270.23</v>
      </c>
      <c r="C904" s="2">
        <v>-9777.7800000000007</v>
      </c>
      <c r="D904" s="2" t="s">
        <v>54</v>
      </c>
      <c r="F904" s="4">
        <v>44504</v>
      </c>
      <c r="G904" s="2">
        <v>15824.29</v>
      </c>
      <c r="H904" s="2">
        <v>-188116.4</v>
      </c>
      <c r="I904" s="2" t="s">
        <v>53</v>
      </c>
      <c r="K904" s="4">
        <v>44516</v>
      </c>
      <c r="L904" s="2">
        <v>9812.35</v>
      </c>
      <c r="M904" s="2">
        <v>116668.43</v>
      </c>
      <c r="N904" s="2" t="s">
        <v>55</v>
      </c>
      <c r="P904" s="4">
        <v>44515</v>
      </c>
      <c r="Q904" s="2">
        <v>1474.73</v>
      </c>
      <c r="R904" s="2">
        <v>-60349.33</v>
      </c>
      <c r="S904" s="2" t="s">
        <v>52</v>
      </c>
      <c r="U904" s="4">
        <v>44518</v>
      </c>
      <c r="V904" s="2">
        <v>26279.17</v>
      </c>
      <c r="W904" s="2">
        <v>816357.27</v>
      </c>
      <c r="X904" s="2" t="s">
        <v>54</v>
      </c>
      <c r="Z904" s="12">
        <v>44492</v>
      </c>
      <c r="AA904" s="10">
        <v>286.33</v>
      </c>
      <c r="AB904" s="10">
        <v>-8684.1299999999992</v>
      </c>
    </row>
    <row r="905" spans="1:28" ht="15.75" hidden="1" customHeight="1" x14ac:dyDescent="0.3">
      <c r="A905" s="4">
        <v>43725</v>
      </c>
      <c r="B905" s="2">
        <v>999.28</v>
      </c>
      <c r="C905" s="2">
        <v>-37560.68</v>
      </c>
      <c r="D905" s="2" t="s">
        <v>55</v>
      </c>
      <c r="F905" s="4">
        <v>44505</v>
      </c>
      <c r="G905" s="2">
        <v>14995.19</v>
      </c>
      <c r="H905" s="2">
        <v>33887.480000000003</v>
      </c>
      <c r="I905" s="2" t="s">
        <v>53</v>
      </c>
      <c r="K905" s="4">
        <v>44517</v>
      </c>
      <c r="L905" s="2">
        <v>11710.72</v>
      </c>
      <c r="M905" s="2">
        <v>35902.06</v>
      </c>
      <c r="N905" s="2" t="s">
        <v>55</v>
      </c>
      <c r="P905" s="4">
        <v>44516</v>
      </c>
      <c r="Q905" s="2">
        <v>2545.92</v>
      </c>
      <c r="R905" s="2">
        <v>-260463.02</v>
      </c>
      <c r="S905" s="2" t="s">
        <v>52</v>
      </c>
      <c r="U905" s="4">
        <v>44519</v>
      </c>
      <c r="V905" s="2">
        <v>29675.85</v>
      </c>
      <c r="W905" s="2">
        <v>917294.06</v>
      </c>
      <c r="X905" s="2" t="s">
        <v>54</v>
      </c>
      <c r="Z905" s="12">
        <v>44493</v>
      </c>
      <c r="AA905" s="10">
        <v>1337.19</v>
      </c>
      <c r="AB905" s="10">
        <v>-38693.39</v>
      </c>
    </row>
    <row r="906" spans="1:28" ht="15.75" hidden="1" customHeight="1" x14ac:dyDescent="0.3">
      <c r="A906" s="4">
        <v>43725</v>
      </c>
      <c r="B906" s="2">
        <v>529.97</v>
      </c>
      <c r="C906" s="2">
        <v>-12601.27</v>
      </c>
      <c r="D906" s="2" t="s">
        <v>52</v>
      </c>
      <c r="F906" s="4">
        <v>44507</v>
      </c>
      <c r="G906" s="2">
        <v>267.18</v>
      </c>
      <c r="H906" s="2">
        <v>-3673.01</v>
      </c>
      <c r="I906" s="2" t="s">
        <v>53</v>
      </c>
      <c r="K906" s="4">
        <v>44518</v>
      </c>
      <c r="L906" s="2">
        <v>7874.89</v>
      </c>
      <c r="M906" s="2">
        <v>59324.87</v>
      </c>
      <c r="N906" s="2" t="s">
        <v>55</v>
      </c>
      <c r="P906" s="4">
        <v>44517</v>
      </c>
      <c r="Q906" s="2">
        <v>2254.27</v>
      </c>
      <c r="R906" s="2">
        <v>-16578.52</v>
      </c>
      <c r="S906" s="2" t="s">
        <v>52</v>
      </c>
      <c r="U906" s="4">
        <v>44521</v>
      </c>
      <c r="V906" s="2">
        <v>958.93</v>
      </c>
      <c r="W906" s="2">
        <v>-146235.79</v>
      </c>
      <c r="X906" s="2" t="s">
        <v>54</v>
      </c>
      <c r="Z906" s="12">
        <v>44494</v>
      </c>
      <c r="AA906" s="10">
        <v>62884.67</v>
      </c>
      <c r="AB906" s="10">
        <v>789976.31</v>
      </c>
    </row>
    <row r="907" spans="1:28" ht="15.75" hidden="1" customHeight="1" x14ac:dyDescent="0.3">
      <c r="A907" s="4">
        <v>43725</v>
      </c>
      <c r="B907" s="2">
        <v>3310.2</v>
      </c>
      <c r="C907" s="2">
        <v>1127.01</v>
      </c>
      <c r="D907" s="2" t="s">
        <v>53</v>
      </c>
      <c r="F907" s="4">
        <v>44508</v>
      </c>
      <c r="G907" s="2">
        <v>13636.32</v>
      </c>
      <c r="H907" s="2">
        <v>136077.29</v>
      </c>
      <c r="I907" s="2" t="s">
        <v>53</v>
      </c>
      <c r="K907" s="4">
        <v>44519</v>
      </c>
      <c r="L907" s="2">
        <v>10878.7</v>
      </c>
      <c r="M907" s="2">
        <v>69831.509999999995</v>
      </c>
      <c r="N907" s="2" t="s">
        <v>55</v>
      </c>
      <c r="P907" s="4">
        <v>44518</v>
      </c>
      <c r="Q907" s="2">
        <v>1746.15</v>
      </c>
      <c r="R907" s="2">
        <v>19273.28</v>
      </c>
      <c r="S907" s="2" t="s">
        <v>52</v>
      </c>
      <c r="U907" s="4">
        <v>44522</v>
      </c>
      <c r="V907" s="2">
        <v>34126.32</v>
      </c>
      <c r="W907" s="2">
        <v>-3310702.24</v>
      </c>
      <c r="X907" s="2" t="s">
        <v>54</v>
      </c>
      <c r="Z907" s="12">
        <v>44495</v>
      </c>
      <c r="AA907" s="10">
        <v>71992.100000000006</v>
      </c>
      <c r="AB907" s="10">
        <v>-704841.65</v>
      </c>
    </row>
    <row r="908" spans="1:28" ht="15.75" hidden="1" customHeight="1" x14ac:dyDescent="0.3">
      <c r="A908" s="4">
        <v>43726</v>
      </c>
      <c r="B908" s="2">
        <v>1471.01</v>
      </c>
      <c r="C908" s="2">
        <v>6393.38</v>
      </c>
      <c r="D908" s="2" t="s">
        <v>55</v>
      </c>
      <c r="F908" s="4">
        <v>44509</v>
      </c>
      <c r="G908" s="2">
        <v>16589.86</v>
      </c>
      <c r="H908" s="2">
        <v>154598.85999999999</v>
      </c>
      <c r="I908" s="2" t="s">
        <v>53</v>
      </c>
      <c r="K908" s="4">
        <v>44521</v>
      </c>
      <c r="L908" s="2">
        <v>231.29</v>
      </c>
      <c r="M908" s="2">
        <v>4400.43</v>
      </c>
      <c r="N908" s="2" t="s">
        <v>55</v>
      </c>
      <c r="P908" s="4">
        <v>44519</v>
      </c>
      <c r="Q908" s="2">
        <v>2087.84</v>
      </c>
      <c r="R908" s="2">
        <v>51414.47</v>
      </c>
      <c r="S908" s="2" t="s">
        <v>52</v>
      </c>
      <c r="U908" s="4">
        <v>44523</v>
      </c>
      <c r="V908" s="2">
        <v>26205.279999999999</v>
      </c>
      <c r="W908" s="2">
        <v>-2306289.37</v>
      </c>
      <c r="X908" s="2" t="s">
        <v>54</v>
      </c>
      <c r="Z908" s="12">
        <v>44496</v>
      </c>
      <c r="AA908" s="10">
        <v>79450.34</v>
      </c>
      <c r="AB908" s="10">
        <v>998131.19</v>
      </c>
    </row>
    <row r="909" spans="1:28" ht="15.75" customHeight="1" thickBot="1" x14ac:dyDescent="0.35">
      <c r="A909" s="4">
        <v>43726</v>
      </c>
      <c r="B909" s="2">
        <v>1730.71</v>
      </c>
      <c r="C909" s="2">
        <v>-60106.85</v>
      </c>
      <c r="D909" s="2" t="s">
        <v>54</v>
      </c>
      <c r="F909" s="4">
        <v>44510</v>
      </c>
      <c r="G909" s="2">
        <v>24125.53</v>
      </c>
      <c r="H909" s="2">
        <v>-489671.46</v>
      </c>
      <c r="I909" s="2" t="s">
        <v>53</v>
      </c>
      <c r="K909" s="4">
        <v>44522</v>
      </c>
      <c r="L909" s="2">
        <v>9526.36</v>
      </c>
      <c r="M909" s="2">
        <v>93392.72</v>
      </c>
      <c r="N909" s="2" t="s">
        <v>55</v>
      </c>
      <c r="P909" s="4">
        <v>44521</v>
      </c>
      <c r="Q909" s="2">
        <v>76.62</v>
      </c>
      <c r="R909" s="2">
        <v>-11086.92</v>
      </c>
      <c r="S909" s="2" t="s">
        <v>52</v>
      </c>
      <c r="U909" s="4">
        <v>44524</v>
      </c>
      <c r="V909" s="2">
        <v>23380.2</v>
      </c>
      <c r="W909" s="2">
        <v>-52901.79</v>
      </c>
      <c r="X909" s="2" t="s">
        <v>54</v>
      </c>
      <c r="Z909" s="12">
        <v>44497</v>
      </c>
      <c r="AA909" s="10">
        <v>84790.93</v>
      </c>
      <c r="AB909" s="10">
        <v>1468469.73</v>
      </c>
    </row>
    <row r="910" spans="1:28" ht="15.75" hidden="1" customHeight="1" x14ac:dyDescent="0.3">
      <c r="A910" s="4">
        <v>43726</v>
      </c>
      <c r="B910" s="2">
        <v>416.98</v>
      </c>
      <c r="C910" s="2">
        <v>-13879.43</v>
      </c>
      <c r="D910" s="2" t="s">
        <v>52</v>
      </c>
      <c r="F910" s="4">
        <v>44511</v>
      </c>
      <c r="G910" s="2">
        <v>17272.97</v>
      </c>
      <c r="H910" s="2">
        <v>-648943.14</v>
      </c>
      <c r="I910" s="2" t="s">
        <v>53</v>
      </c>
      <c r="K910" s="4">
        <v>44523</v>
      </c>
      <c r="L910" s="2">
        <v>11031.33</v>
      </c>
      <c r="M910" s="2">
        <v>-15988.02</v>
      </c>
      <c r="N910" s="2" t="s">
        <v>55</v>
      </c>
      <c r="P910" s="4">
        <v>44522</v>
      </c>
      <c r="Q910" s="2">
        <v>2049.46</v>
      </c>
      <c r="R910" s="2">
        <v>-86736.88</v>
      </c>
      <c r="S910" s="2" t="s">
        <v>52</v>
      </c>
      <c r="U910" s="4">
        <v>44525</v>
      </c>
      <c r="V910" s="2">
        <v>11442.91</v>
      </c>
      <c r="W910" s="2">
        <v>332690.88</v>
      </c>
      <c r="X910" s="2" t="s">
        <v>54</v>
      </c>
      <c r="Z910" s="12">
        <v>44498</v>
      </c>
      <c r="AA910" s="10">
        <v>83626.039999999994</v>
      </c>
      <c r="AB910" s="10">
        <v>-953850.59</v>
      </c>
    </row>
    <row r="911" spans="1:28" ht="15.75" hidden="1" customHeight="1" x14ac:dyDescent="0.3">
      <c r="A911" s="4">
        <v>43726</v>
      </c>
      <c r="B911" s="2">
        <v>2822.3</v>
      </c>
      <c r="C911" s="2">
        <v>2355.85</v>
      </c>
      <c r="D911" s="2" t="s">
        <v>53</v>
      </c>
      <c r="F911" s="4">
        <v>44512</v>
      </c>
      <c r="G911" s="2">
        <v>16468.38</v>
      </c>
      <c r="H911" s="2">
        <v>-31497.99</v>
      </c>
      <c r="I911" s="2" t="s">
        <v>53</v>
      </c>
      <c r="K911" s="4">
        <v>44524</v>
      </c>
      <c r="L911" s="2">
        <v>10834.39</v>
      </c>
      <c r="M911" s="2">
        <v>-152064.06</v>
      </c>
      <c r="N911" s="2" t="s">
        <v>55</v>
      </c>
      <c r="P911" s="4">
        <v>44523</v>
      </c>
      <c r="Q911" s="2">
        <v>2754.97</v>
      </c>
      <c r="R911" s="2">
        <v>-54735.08</v>
      </c>
      <c r="S911" s="2" t="s">
        <v>52</v>
      </c>
      <c r="U911" s="4">
        <v>44526</v>
      </c>
      <c r="V911" s="2">
        <v>28030.240000000002</v>
      </c>
      <c r="W911" s="2">
        <v>-1846973.6</v>
      </c>
      <c r="X911" s="2" t="s">
        <v>54</v>
      </c>
      <c r="Z911" s="12">
        <v>44499</v>
      </c>
      <c r="AA911" s="10">
        <v>286.13</v>
      </c>
      <c r="AB911" s="10">
        <v>-8488.82</v>
      </c>
    </row>
    <row r="912" spans="1:28" ht="15.75" hidden="1" customHeight="1" x14ac:dyDescent="0.3">
      <c r="A912" s="4">
        <v>43727</v>
      </c>
      <c r="B912" s="2">
        <v>3064.96</v>
      </c>
      <c r="C912" s="2">
        <v>1988.41</v>
      </c>
      <c r="D912" s="2" t="s">
        <v>53</v>
      </c>
      <c r="F912" s="4">
        <v>44514</v>
      </c>
      <c r="G912" s="2">
        <v>104.28</v>
      </c>
      <c r="H912" s="2">
        <v>-12615.11</v>
      </c>
      <c r="I912" s="2" t="s">
        <v>53</v>
      </c>
      <c r="K912" s="4">
        <v>44525</v>
      </c>
      <c r="L912" s="2">
        <v>7387.1</v>
      </c>
      <c r="M912" s="2">
        <v>-31622.27</v>
      </c>
      <c r="N912" s="2" t="s">
        <v>55</v>
      </c>
      <c r="P912" s="4">
        <v>44524</v>
      </c>
      <c r="Q912" s="2">
        <v>2950.19</v>
      </c>
      <c r="R912" s="2">
        <v>-140540.85999999999</v>
      </c>
      <c r="S912" s="2" t="s">
        <v>52</v>
      </c>
      <c r="U912" s="4">
        <v>44528</v>
      </c>
      <c r="V912" s="2">
        <v>717.42</v>
      </c>
      <c r="W912" s="2">
        <v>-442980.11</v>
      </c>
      <c r="X912" s="2" t="s">
        <v>54</v>
      </c>
      <c r="Z912" s="12">
        <v>44500</v>
      </c>
      <c r="AA912" s="10">
        <v>1700.29</v>
      </c>
      <c r="AB912" s="10">
        <v>-27184.25</v>
      </c>
    </row>
    <row r="913" spans="1:28" ht="15.75" hidden="1" customHeight="1" x14ac:dyDescent="0.3">
      <c r="A913" s="4">
        <v>43727</v>
      </c>
      <c r="B913" s="2">
        <v>489.28</v>
      </c>
      <c r="C913" s="2">
        <v>13238.21</v>
      </c>
      <c r="D913" s="2" t="s">
        <v>52</v>
      </c>
      <c r="F913" s="4">
        <v>44515</v>
      </c>
      <c r="G913" s="2">
        <v>22842.07</v>
      </c>
      <c r="H913" s="2">
        <v>-2219042.2799999998</v>
      </c>
      <c r="I913" s="2" t="s">
        <v>53</v>
      </c>
      <c r="K913" s="4">
        <v>44526</v>
      </c>
      <c r="L913" s="2">
        <v>11030.34</v>
      </c>
      <c r="M913" s="2">
        <v>-237507.26</v>
      </c>
      <c r="N913" s="2" t="s">
        <v>55</v>
      </c>
      <c r="P913" s="4">
        <v>44525</v>
      </c>
      <c r="Q913" s="2">
        <v>1183.53</v>
      </c>
      <c r="R913" s="2">
        <v>3837.98</v>
      </c>
      <c r="S913" s="2" t="s">
        <v>52</v>
      </c>
      <c r="U913" s="4">
        <v>44529</v>
      </c>
      <c r="V913" s="2">
        <v>19038.560000000001</v>
      </c>
      <c r="W913" s="2">
        <v>-22452.45</v>
      </c>
      <c r="X913" s="2" t="s">
        <v>54</v>
      </c>
      <c r="Z913" s="12">
        <v>44501</v>
      </c>
      <c r="AA913" s="10">
        <v>69717.75</v>
      </c>
      <c r="AB913" s="10">
        <v>630644.41</v>
      </c>
    </row>
    <row r="914" spans="1:28" ht="15.75" customHeight="1" thickBot="1" x14ac:dyDescent="0.35">
      <c r="A914" s="4">
        <v>43727</v>
      </c>
      <c r="B914" s="2">
        <v>1030.24</v>
      </c>
      <c r="C914" s="2">
        <v>21762.31</v>
      </c>
      <c r="D914" s="2" t="s">
        <v>54</v>
      </c>
      <c r="F914" s="4">
        <v>44516</v>
      </c>
      <c r="G914" s="2">
        <v>19375.150000000001</v>
      </c>
      <c r="H914" s="2">
        <v>-928110.06</v>
      </c>
      <c r="I914" s="2" t="s">
        <v>53</v>
      </c>
      <c r="K914" s="4">
        <v>44528</v>
      </c>
      <c r="L914" s="2">
        <v>97.26</v>
      </c>
      <c r="M914" s="2">
        <v>-14615.63</v>
      </c>
      <c r="N914" s="2" t="s">
        <v>55</v>
      </c>
      <c r="P914" s="4">
        <v>44526</v>
      </c>
      <c r="Q914" s="2">
        <v>3833.29</v>
      </c>
      <c r="R914" s="2">
        <v>1262.58</v>
      </c>
      <c r="S914" s="2" t="s">
        <v>52</v>
      </c>
      <c r="U914" s="4">
        <v>44530</v>
      </c>
      <c r="V914" s="2">
        <v>26509.35</v>
      </c>
      <c r="W914" s="2">
        <v>-44910.44</v>
      </c>
      <c r="X914" s="2" t="s">
        <v>54</v>
      </c>
      <c r="Z914" s="12">
        <v>44502</v>
      </c>
      <c r="AA914" s="10">
        <v>79452.639999999999</v>
      </c>
      <c r="AB914" s="10">
        <v>1589647.69</v>
      </c>
    </row>
    <row r="915" spans="1:28" ht="15.75" hidden="1" customHeight="1" x14ac:dyDescent="0.3">
      <c r="A915" s="4">
        <v>43727</v>
      </c>
      <c r="B915" s="2">
        <v>1391.09</v>
      </c>
      <c r="C915" s="2">
        <v>-6352.72</v>
      </c>
      <c r="D915" s="2" t="s">
        <v>55</v>
      </c>
      <c r="F915" s="4">
        <v>44517</v>
      </c>
      <c r="G915" s="2">
        <v>18318</v>
      </c>
      <c r="H915" s="2">
        <v>-1476216.28</v>
      </c>
      <c r="I915" s="2" t="s">
        <v>53</v>
      </c>
      <c r="K915" s="4">
        <v>44529</v>
      </c>
      <c r="L915" s="2">
        <v>8280.8799999999992</v>
      </c>
      <c r="M915" s="2">
        <v>72506.52</v>
      </c>
      <c r="N915" s="2" t="s">
        <v>55</v>
      </c>
      <c r="P915" s="4">
        <v>44528</v>
      </c>
      <c r="Q915" s="2">
        <v>170.49</v>
      </c>
      <c r="R915" s="2">
        <v>7137.09</v>
      </c>
      <c r="S915" s="2" t="s">
        <v>52</v>
      </c>
      <c r="U915" s="4">
        <v>44531</v>
      </c>
      <c r="V915" s="2">
        <v>24034.94</v>
      </c>
      <c r="W915" s="2">
        <v>547700.63</v>
      </c>
      <c r="X915" s="2" t="s">
        <v>54</v>
      </c>
      <c r="Z915" s="12">
        <v>44503</v>
      </c>
      <c r="AA915" s="10">
        <v>90773.33</v>
      </c>
      <c r="AB915" s="10">
        <v>-1686060.13</v>
      </c>
    </row>
    <row r="916" spans="1:28" ht="15.75" customHeight="1" thickBot="1" x14ac:dyDescent="0.35">
      <c r="A916" s="4">
        <v>43728</v>
      </c>
      <c r="B916" s="2">
        <v>1287.45</v>
      </c>
      <c r="C916" s="2">
        <v>-64712.29</v>
      </c>
      <c r="D916" s="2" t="s">
        <v>54</v>
      </c>
      <c r="F916" s="4">
        <v>44518</v>
      </c>
      <c r="G916" s="2">
        <v>15075.69</v>
      </c>
      <c r="H916" s="2">
        <v>-36160.71</v>
      </c>
      <c r="I916" s="2" t="s">
        <v>53</v>
      </c>
      <c r="K916" s="4">
        <v>44530</v>
      </c>
      <c r="L916" s="2">
        <v>11917.37</v>
      </c>
      <c r="M916" s="2">
        <v>-591263.07999999996</v>
      </c>
      <c r="N916" s="2" t="s">
        <v>55</v>
      </c>
      <c r="P916" s="4">
        <v>44529</v>
      </c>
      <c r="Q916" s="2">
        <v>2633.82</v>
      </c>
      <c r="R916" s="2">
        <v>5264.93</v>
      </c>
      <c r="S916" s="2" t="s">
        <v>52</v>
      </c>
      <c r="U916" s="4">
        <v>44532</v>
      </c>
      <c r="V916" s="2">
        <v>24743.97</v>
      </c>
      <c r="W916" s="2">
        <v>-173589.84</v>
      </c>
      <c r="X916" s="2" t="s">
        <v>54</v>
      </c>
      <c r="Z916" s="12">
        <v>44504</v>
      </c>
      <c r="AA916" s="10">
        <v>83014.53</v>
      </c>
      <c r="AB916" s="10">
        <v>-2874727.9</v>
      </c>
    </row>
    <row r="917" spans="1:28" ht="15.75" hidden="1" customHeight="1" x14ac:dyDescent="0.3">
      <c r="A917" s="4">
        <v>43728</v>
      </c>
      <c r="B917" s="2">
        <v>3549.47</v>
      </c>
      <c r="C917" s="2">
        <v>-9163.66</v>
      </c>
      <c r="D917" s="2" t="s">
        <v>53</v>
      </c>
      <c r="F917" s="4">
        <v>44519</v>
      </c>
      <c r="G917" s="2">
        <v>19775.86</v>
      </c>
      <c r="H917" s="2">
        <v>-439256.66</v>
      </c>
      <c r="I917" s="2" t="s">
        <v>53</v>
      </c>
      <c r="K917" s="4">
        <v>44531</v>
      </c>
      <c r="L917" s="2">
        <v>9520.2800000000007</v>
      </c>
      <c r="M917" s="2">
        <v>188673.33</v>
      </c>
      <c r="N917" s="2" t="s">
        <v>55</v>
      </c>
      <c r="P917" s="4">
        <v>44530</v>
      </c>
      <c r="Q917" s="2">
        <v>3325.73</v>
      </c>
      <c r="R917" s="2">
        <v>27061.06</v>
      </c>
      <c r="S917" s="2" t="s">
        <v>52</v>
      </c>
      <c r="U917" s="4">
        <v>44533</v>
      </c>
      <c r="V917" s="2">
        <v>24723.32</v>
      </c>
      <c r="W917" s="2">
        <v>-384726.49</v>
      </c>
      <c r="X917" s="2" t="s">
        <v>54</v>
      </c>
      <c r="Z917" s="12">
        <v>44505</v>
      </c>
      <c r="AA917" s="10">
        <v>76649.5</v>
      </c>
      <c r="AB917" s="10">
        <v>-5282760.57</v>
      </c>
    </row>
    <row r="918" spans="1:28" ht="15.75" hidden="1" customHeight="1" x14ac:dyDescent="0.3">
      <c r="A918" s="4">
        <v>43728</v>
      </c>
      <c r="B918" s="2">
        <v>402.98</v>
      </c>
      <c r="C918" s="2">
        <v>618.83000000000004</v>
      </c>
      <c r="D918" s="2" t="s">
        <v>52</v>
      </c>
      <c r="F918" s="4">
        <v>44521</v>
      </c>
      <c r="G918" s="2">
        <v>315.11</v>
      </c>
      <c r="H918" s="2">
        <v>-58982.27</v>
      </c>
      <c r="I918" s="2" t="s">
        <v>53</v>
      </c>
      <c r="K918" s="4">
        <v>44532</v>
      </c>
      <c r="L918" s="2">
        <v>8508.73</v>
      </c>
      <c r="M918" s="2">
        <v>180996.04</v>
      </c>
      <c r="N918" s="2" t="s">
        <v>55</v>
      </c>
      <c r="P918" s="4">
        <v>44531</v>
      </c>
      <c r="Q918" s="2">
        <v>1956.98</v>
      </c>
      <c r="R918" s="2">
        <v>13077.91</v>
      </c>
      <c r="S918" s="2" t="s">
        <v>52</v>
      </c>
      <c r="U918" s="4">
        <v>44535</v>
      </c>
      <c r="V918" s="2">
        <v>392.85</v>
      </c>
      <c r="W918" s="2">
        <v>-20814.34</v>
      </c>
      <c r="X918" s="2" t="s">
        <v>54</v>
      </c>
      <c r="Z918" s="12">
        <v>44506</v>
      </c>
      <c r="AA918" s="10">
        <v>283.86</v>
      </c>
      <c r="AB918" s="10">
        <v>-11708.11</v>
      </c>
    </row>
    <row r="919" spans="1:28" ht="15.75" hidden="1" customHeight="1" x14ac:dyDescent="0.3">
      <c r="A919" s="4">
        <v>43728</v>
      </c>
      <c r="B919" s="2">
        <v>1225.83</v>
      </c>
      <c r="C919" s="2">
        <v>-18192.02</v>
      </c>
      <c r="D919" s="2" t="s">
        <v>55</v>
      </c>
      <c r="F919" s="4">
        <v>44522</v>
      </c>
      <c r="G919" s="2">
        <v>18392.849999999999</v>
      </c>
      <c r="H919" s="2">
        <v>-241069.57</v>
      </c>
      <c r="I919" s="2" t="s">
        <v>53</v>
      </c>
      <c r="K919" s="4">
        <v>44533</v>
      </c>
      <c r="L919" s="2">
        <v>10355.73</v>
      </c>
      <c r="M919" s="2">
        <v>8680.65</v>
      </c>
      <c r="N919" s="2" t="s">
        <v>55</v>
      </c>
      <c r="P919" s="4">
        <v>44532</v>
      </c>
      <c r="Q919" s="2">
        <v>2414.16</v>
      </c>
      <c r="R919" s="2">
        <v>67054.78</v>
      </c>
      <c r="S919" s="2" t="s">
        <v>52</v>
      </c>
      <c r="U919" s="4">
        <v>44536</v>
      </c>
      <c r="V919" s="2">
        <v>23597.09</v>
      </c>
      <c r="W919" s="2">
        <v>1056304.49</v>
      </c>
      <c r="X919" s="2" t="s">
        <v>54</v>
      </c>
      <c r="Z919" s="12">
        <v>44507</v>
      </c>
      <c r="AA919" s="10">
        <v>1829.07</v>
      </c>
      <c r="AB919" s="10">
        <v>-67738.97</v>
      </c>
    </row>
    <row r="920" spans="1:28" ht="15.75" customHeight="1" thickBot="1" x14ac:dyDescent="0.35">
      <c r="A920" s="4">
        <v>43730</v>
      </c>
      <c r="B920" s="2">
        <v>80.34</v>
      </c>
      <c r="C920" s="2">
        <v>3049.49</v>
      </c>
      <c r="D920" s="2" t="s">
        <v>54</v>
      </c>
      <c r="F920" s="4">
        <v>44523</v>
      </c>
      <c r="G920" s="2">
        <v>16402.939999999999</v>
      </c>
      <c r="H920" s="2">
        <v>-139756.78</v>
      </c>
      <c r="I920" s="2" t="s">
        <v>53</v>
      </c>
      <c r="K920" s="4">
        <v>44535</v>
      </c>
      <c r="L920" s="2">
        <v>122.35</v>
      </c>
      <c r="M920" s="2">
        <v>-5272.83</v>
      </c>
      <c r="N920" s="2" t="s">
        <v>55</v>
      </c>
      <c r="P920" s="4">
        <v>44533</v>
      </c>
      <c r="Q920" s="2">
        <v>1794.85</v>
      </c>
      <c r="R920" s="2">
        <v>-3301.59</v>
      </c>
      <c r="S920" s="2" t="s">
        <v>52</v>
      </c>
      <c r="U920" s="4">
        <v>44537</v>
      </c>
      <c r="V920" s="2">
        <v>28195.14</v>
      </c>
      <c r="W920" s="2">
        <v>1454461.25</v>
      </c>
      <c r="X920" s="2" t="s">
        <v>54</v>
      </c>
      <c r="Z920" s="12">
        <v>44508</v>
      </c>
      <c r="AA920" s="10">
        <v>68112.31</v>
      </c>
      <c r="AB920" s="10">
        <v>-102221.29</v>
      </c>
    </row>
    <row r="921" spans="1:28" ht="15.75" hidden="1" customHeight="1" x14ac:dyDescent="0.3">
      <c r="A921" s="4">
        <v>43730</v>
      </c>
      <c r="B921" s="2">
        <v>24.48</v>
      </c>
      <c r="C921" s="2">
        <v>564.29999999999995</v>
      </c>
      <c r="D921" s="2" t="s">
        <v>52</v>
      </c>
      <c r="F921" s="4">
        <v>44524</v>
      </c>
      <c r="G921" s="2">
        <v>20129.759999999998</v>
      </c>
      <c r="H921" s="2">
        <v>-486420.99</v>
      </c>
      <c r="I921" s="2" t="s">
        <v>53</v>
      </c>
      <c r="K921" s="4">
        <v>44536</v>
      </c>
      <c r="L921" s="2">
        <v>8979.5400000000009</v>
      </c>
      <c r="M921" s="2">
        <v>250254.12</v>
      </c>
      <c r="N921" s="2" t="s">
        <v>55</v>
      </c>
      <c r="P921" s="4">
        <v>44535</v>
      </c>
      <c r="Q921" s="2">
        <v>132.22999999999999</v>
      </c>
      <c r="R921" s="2">
        <v>4241.12</v>
      </c>
      <c r="S921" s="2" t="s">
        <v>52</v>
      </c>
      <c r="U921" s="4">
        <v>44538</v>
      </c>
      <c r="V921" s="2">
        <v>27138.42</v>
      </c>
      <c r="W921" s="2">
        <v>1010011.08</v>
      </c>
      <c r="X921" s="2" t="s">
        <v>54</v>
      </c>
      <c r="Z921" s="12">
        <v>44509</v>
      </c>
      <c r="AA921" s="10">
        <v>83260.479999999996</v>
      </c>
      <c r="AB921" s="10">
        <v>534180.5</v>
      </c>
    </row>
    <row r="922" spans="1:28" ht="15.75" hidden="1" customHeight="1" x14ac:dyDescent="0.3">
      <c r="A922" s="4">
        <v>43730</v>
      </c>
      <c r="B922" s="2">
        <v>21.63</v>
      </c>
      <c r="C922" s="2">
        <v>-750.23</v>
      </c>
      <c r="D922" s="2" t="s">
        <v>53</v>
      </c>
      <c r="F922" s="4">
        <v>44525</v>
      </c>
      <c r="G922" s="2">
        <v>13839.37</v>
      </c>
      <c r="H922" s="2">
        <v>81467.75</v>
      </c>
      <c r="I922" s="2" t="s">
        <v>53</v>
      </c>
      <c r="K922" s="4">
        <v>44537</v>
      </c>
      <c r="L922" s="2">
        <v>12354.4</v>
      </c>
      <c r="M922" s="2">
        <v>368256.15</v>
      </c>
      <c r="N922" s="2" t="s">
        <v>55</v>
      </c>
      <c r="P922" s="4">
        <v>44536</v>
      </c>
      <c r="Q922" s="2">
        <v>1575.91</v>
      </c>
      <c r="R922" s="2">
        <v>5711.62</v>
      </c>
      <c r="S922" s="2" t="s">
        <v>52</v>
      </c>
      <c r="U922" s="4">
        <v>44539</v>
      </c>
      <c r="V922" s="2">
        <v>30768.41</v>
      </c>
      <c r="W922" s="2">
        <v>1418771.06</v>
      </c>
      <c r="X922" s="2" t="s">
        <v>54</v>
      </c>
      <c r="Z922" s="12">
        <v>44510</v>
      </c>
      <c r="AA922" s="10">
        <v>102525.8</v>
      </c>
      <c r="AB922" s="10">
        <v>-11322897.9</v>
      </c>
    </row>
    <row r="923" spans="1:28" ht="15.75" hidden="1" customHeight="1" x14ac:dyDescent="0.3">
      <c r="A923" s="4">
        <v>43730</v>
      </c>
      <c r="B923" s="2">
        <v>12.1</v>
      </c>
      <c r="C923" s="2">
        <v>-93.17</v>
      </c>
      <c r="D923" s="2" t="s">
        <v>55</v>
      </c>
      <c r="F923" s="4">
        <v>44526</v>
      </c>
      <c r="G923" s="2">
        <v>24887.54</v>
      </c>
      <c r="H923" s="2">
        <v>-252996.85</v>
      </c>
      <c r="I923" s="2" t="s">
        <v>53</v>
      </c>
      <c r="K923" s="4">
        <v>44538</v>
      </c>
      <c r="L923" s="2">
        <v>16200.32</v>
      </c>
      <c r="M923" s="2">
        <v>11999.15</v>
      </c>
      <c r="N923" s="2" t="s">
        <v>55</v>
      </c>
      <c r="P923" s="4">
        <v>44537</v>
      </c>
      <c r="Q923" s="2">
        <v>2259.02</v>
      </c>
      <c r="R923" s="2">
        <v>-28933.02</v>
      </c>
      <c r="S923" s="2" t="s">
        <v>52</v>
      </c>
      <c r="U923" s="4">
        <v>44540</v>
      </c>
      <c r="V923" s="2">
        <v>29375.98</v>
      </c>
      <c r="W923" s="2">
        <v>816637.99</v>
      </c>
      <c r="X923" s="2" t="s">
        <v>54</v>
      </c>
      <c r="Z923" s="12">
        <v>44511</v>
      </c>
      <c r="AA923" s="10">
        <v>67123.33</v>
      </c>
      <c r="AB923" s="10">
        <v>-1504545.94</v>
      </c>
    </row>
    <row r="924" spans="1:28" ht="15.75" hidden="1" customHeight="1" x14ac:dyDescent="0.3">
      <c r="A924" s="4">
        <v>43731</v>
      </c>
      <c r="B924" s="2">
        <v>337.91</v>
      </c>
      <c r="C924" s="2">
        <v>3800.72</v>
      </c>
      <c r="D924" s="2" t="s">
        <v>52</v>
      </c>
      <c r="F924" s="4">
        <v>44528</v>
      </c>
      <c r="G924" s="2">
        <v>656.96</v>
      </c>
      <c r="H924" s="2">
        <v>4639.08</v>
      </c>
      <c r="I924" s="2" t="s">
        <v>53</v>
      </c>
      <c r="K924" s="4">
        <v>44539</v>
      </c>
      <c r="L924" s="2">
        <v>9935.2199999999993</v>
      </c>
      <c r="M924" s="2">
        <v>174094.79</v>
      </c>
      <c r="N924" s="2" t="s">
        <v>55</v>
      </c>
      <c r="P924" s="4">
        <v>44538</v>
      </c>
      <c r="Q924" s="2">
        <v>2415.6999999999998</v>
      </c>
      <c r="R924" s="2">
        <v>13363.58</v>
      </c>
      <c r="S924" s="2" t="s">
        <v>52</v>
      </c>
      <c r="U924" s="4">
        <v>44542</v>
      </c>
      <c r="V924" s="2">
        <v>242.43</v>
      </c>
      <c r="W924" s="2">
        <v>-3499.86</v>
      </c>
      <c r="X924" s="2" t="s">
        <v>54</v>
      </c>
      <c r="Z924" s="12">
        <v>44512</v>
      </c>
      <c r="AA924" s="10">
        <v>66330.22</v>
      </c>
      <c r="AB924" s="10">
        <v>-549544.31000000006</v>
      </c>
    </row>
    <row r="925" spans="1:28" ht="15.75" hidden="1" customHeight="1" x14ac:dyDescent="0.3">
      <c r="A925" s="4">
        <v>43731</v>
      </c>
      <c r="B925" s="2">
        <v>868.29</v>
      </c>
      <c r="C925" s="2">
        <v>6317.47</v>
      </c>
      <c r="D925" s="2" t="s">
        <v>55</v>
      </c>
      <c r="F925" s="4">
        <v>44529</v>
      </c>
      <c r="G925" s="2">
        <v>17230.18</v>
      </c>
      <c r="H925" s="2">
        <v>25375.11</v>
      </c>
      <c r="I925" s="2" t="s">
        <v>53</v>
      </c>
      <c r="K925" s="4">
        <v>44540</v>
      </c>
      <c r="L925" s="2">
        <v>10546.09</v>
      </c>
      <c r="M925" s="2">
        <v>78863.850000000006</v>
      </c>
      <c r="N925" s="2" t="s">
        <v>55</v>
      </c>
      <c r="P925" s="4">
        <v>44539</v>
      </c>
      <c r="Q925" s="2">
        <v>1710.82</v>
      </c>
      <c r="R925" s="2">
        <v>36249.980000000003</v>
      </c>
      <c r="S925" s="2" t="s">
        <v>52</v>
      </c>
      <c r="U925" s="4">
        <v>44543</v>
      </c>
      <c r="V925" s="2">
        <v>31842.05</v>
      </c>
      <c r="W925" s="2">
        <v>1825885.24</v>
      </c>
      <c r="X925" s="2" t="s">
        <v>54</v>
      </c>
      <c r="Z925" s="12">
        <v>44514</v>
      </c>
      <c r="AA925" s="10">
        <v>1211.75</v>
      </c>
      <c r="AB925" s="10">
        <v>-34463.339999999997</v>
      </c>
    </row>
    <row r="926" spans="1:28" ht="15.75" customHeight="1" thickBot="1" x14ac:dyDescent="0.35">
      <c r="A926" s="4">
        <v>43731</v>
      </c>
      <c r="B926" s="2">
        <v>1391.44</v>
      </c>
      <c r="C926" s="2">
        <v>-43597.37</v>
      </c>
      <c r="D926" s="2" t="s">
        <v>54</v>
      </c>
      <c r="F926" s="4">
        <v>44530</v>
      </c>
      <c r="G926" s="2">
        <v>26669.439999999999</v>
      </c>
      <c r="H926" s="2">
        <v>-168570.51</v>
      </c>
      <c r="I926" s="2" t="s">
        <v>53</v>
      </c>
      <c r="K926" s="4">
        <v>44542</v>
      </c>
      <c r="L926" s="2">
        <v>128.13</v>
      </c>
      <c r="M926" s="2">
        <v>-6712.47</v>
      </c>
      <c r="N926" s="2" t="s">
        <v>55</v>
      </c>
      <c r="P926" s="4">
        <v>44540</v>
      </c>
      <c r="Q926" s="2">
        <v>1970.85</v>
      </c>
      <c r="R926" s="2">
        <v>21807.46</v>
      </c>
      <c r="S926" s="2" t="s">
        <v>52</v>
      </c>
      <c r="U926" s="4">
        <v>44544</v>
      </c>
      <c r="V926" s="2">
        <v>37783.26</v>
      </c>
      <c r="W926" s="2">
        <v>-408266.08</v>
      </c>
      <c r="X926" s="2" t="s">
        <v>54</v>
      </c>
      <c r="Z926" s="12">
        <v>44515</v>
      </c>
      <c r="AA926" s="10">
        <v>72896.34</v>
      </c>
      <c r="AB926" s="10">
        <v>-2756202.28</v>
      </c>
    </row>
    <row r="927" spans="1:28" ht="15.75" hidden="1" customHeight="1" x14ac:dyDescent="0.3">
      <c r="A927" s="4">
        <v>43731</v>
      </c>
      <c r="B927" s="2">
        <v>3111</v>
      </c>
      <c r="C927" s="2">
        <v>-25040.959999999999</v>
      </c>
      <c r="D927" s="2" t="s">
        <v>53</v>
      </c>
      <c r="F927" s="4">
        <v>44531</v>
      </c>
      <c r="G927" s="2">
        <v>16738.240000000002</v>
      </c>
      <c r="H927" s="2">
        <v>79910.2</v>
      </c>
      <c r="I927" s="2" t="s">
        <v>53</v>
      </c>
      <c r="K927" s="4">
        <v>44543</v>
      </c>
      <c r="L927" s="2">
        <v>10759.32</v>
      </c>
      <c r="M927" s="2">
        <v>208485.75</v>
      </c>
      <c r="N927" s="2" t="s">
        <v>55</v>
      </c>
      <c r="P927" s="4">
        <v>44542</v>
      </c>
      <c r="Q927" s="2">
        <v>39.46</v>
      </c>
      <c r="R927" s="2">
        <v>95.5</v>
      </c>
      <c r="S927" s="2" t="s">
        <v>52</v>
      </c>
      <c r="U927" s="4">
        <v>44545</v>
      </c>
      <c r="V927" s="2">
        <v>38945.129999999997</v>
      </c>
      <c r="W927" s="2">
        <v>-3462491.58</v>
      </c>
      <c r="X927" s="2" t="s">
        <v>54</v>
      </c>
      <c r="Z927" s="12">
        <v>44516</v>
      </c>
      <c r="AA927" s="10">
        <v>80648.960000000006</v>
      </c>
      <c r="AB927" s="10">
        <v>-2981405.93</v>
      </c>
    </row>
    <row r="928" spans="1:28" ht="15.75" hidden="1" customHeight="1" x14ac:dyDescent="0.3">
      <c r="A928" s="4">
        <v>43732</v>
      </c>
      <c r="B928" s="2">
        <v>3621.64</v>
      </c>
      <c r="C928" s="2">
        <v>-2053.2800000000002</v>
      </c>
      <c r="D928" s="2" t="s">
        <v>53</v>
      </c>
      <c r="F928" s="4">
        <v>44532</v>
      </c>
      <c r="G928" s="2">
        <v>15386.66</v>
      </c>
      <c r="H928" s="2">
        <v>88374.86</v>
      </c>
      <c r="I928" s="2" t="s">
        <v>53</v>
      </c>
      <c r="K928" s="4">
        <v>44544</v>
      </c>
      <c r="L928" s="2">
        <v>10527.36</v>
      </c>
      <c r="M928" s="2">
        <v>316418.26</v>
      </c>
      <c r="N928" s="2" t="s">
        <v>55</v>
      </c>
      <c r="P928" s="4">
        <v>44543</v>
      </c>
      <c r="Q928" s="2">
        <v>1618.95</v>
      </c>
      <c r="R928" s="2">
        <v>17054.03</v>
      </c>
      <c r="S928" s="2" t="s">
        <v>52</v>
      </c>
      <c r="U928" s="4">
        <v>44546</v>
      </c>
      <c r="V928" s="2">
        <v>30889.23</v>
      </c>
      <c r="W928" s="2">
        <v>-1079149.51</v>
      </c>
      <c r="X928" s="2" t="s">
        <v>54</v>
      </c>
      <c r="Z928" s="12">
        <v>44517</v>
      </c>
      <c r="AA928" s="10">
        <v>73104.509999999995</v>
      </c>
      <c r="AB928" s="10">
        <v>-1863780.63</v>
      </c>
    </row>
    <row r="929" spans="1:28" ht="15.75" customHeight="1" thickBot="1" x14ac:dyDescent="0.35">
      <c r="A929" s="4">
        <v>43732</v>
      </c>
      <c r="B929" s="2">
        <v>1579.46</v>
      </c>
      <c r="C929" s="2">
        <v>-131611.19</v>
      </c>
      <c r="D929" s="2" t="s">
        <v>54</v>
      </c>
      <c r="F929" s="4">
        <v>44533</v>
      </c>
      <c r="G929" s="2">
        <v>19098.61</v>
      </c>
      <c r="H929" s="2">
        <v>168295.11</v>
      </c>
      <c r="I929" s="2" t="s">
        <v>53</v>
      </c>
      <c r="K929" s="4">
        <v>44545</v>
      </c>
      <c r="L929" s="2">
        <v>11588.04</v>
      </c>
      <c r="M929" s="2">
        <v>144941.5</v>
      </c>
      <c r="N929" s="2" t="s">
        <v>55</v>
      </c>
      <c r="P929" s="4">
        <v>44544</v>
      </c>
      <c r="Q929" s="2">
        <v>1565.1</v>
      </c>
      <c r="R929" s="2">
        <v>19138.43</v>
      </c>
      <c r="S929" s="2" t="s">
        <v>52</v>
      </c>
      <c r="U929" s="4">
        <v>44547</v>
      </c>
      <c r="V929" s="2">
        <v>28922.9</v>
      </c>
      <c r="W929" s="2">
        <v>-2299544.15</v>
      </c>
      <c r="X929" s="2" t="s">
        <v>54</v>
      </c>
      <c r="Z929" s="12">
        <v>44518</v>
      </c>
      <c r="AA929" s="10">
        <v>70795.740000000005</v>
      </c>
      <c r="AB929" s="10">
        <v>774041.91</v>
      </c>
    </row>
    <row r="930" spans="1:28" ht="15.75" hidden="1" customHeight="1" x14ac:dyDescent="0.3">
      <c r="A930" s="4">
        <v>43732</v>
      </c>
      <c r="B930" s="2">
        <v>1258.95</v>
      </c>
      <c r="C930" s="2">
        <v>-9525.98</v>
      </c>
      <c r="D930" s="2" t="s">
        <v>55</v>
      </c>
      <c r="F930" s="4">
        <v>44535</v>
      </c>
      <c r="G930" s="2">
        <v>138.71</v>
      </c>
      <c r="H930" s="2">
        <v>-5312.26</v>
      </c>
      <c r="I930" s="2" t="s">
        <v>53</v>
      </c>
      <c r="K930" s="4">
        <v>44546</v>
      </c>
      <c r="L930" s="2">
        <v>10420.870000000001</v>
      </c>
      <c r="M930" s="2">
        <v>360122.29</v>
      </c>
      <c r="N930" s="2" t="s">
        <v>55</v>
      </c>
      <c r="P930" s="4">
        <v>44545</v>
      </c>
      <c r="Q930" s="2">
        <v>2096.8000000000002</v>
      </c>
      <c r="R930" s="2">
        <v>-107197.6</v>
      </c>
      <c r="S930" s="2" t="s">
        <v>52</v>
      </c>
      <c r="U930" s="4">
        <v>44549</v>
      </c>
      <c r="V930" s="2">
        <v>301.67</v>
      </c>
      <c r="W930" s="2">
        <v>-22031.24</v>
      </c>
      <c r="X930" s="2" t="s">
        <v>54</v>
      </c>
      <c r="Z930" s="12">
        <v>44519</v>
      </c>
      <c r="AA930" s="10">
        <v>82304.92</v>
      </c>
      <c r="AB930" s="10">
        <v>405570.68</v>
      </c>
    </row>
    <row r="931" spans="1:28" ht="15.75" hidden="1" customHeight="1" x14ac:dyDescent="0.3">
      <c r="A931" s="4">
        <v>43732</v>
      </c>
      <c r="B931" s="2">
        <v>505.05</v>
      </c>
      <c r="C931" s="2">
        <v>11585.23</v>
      </c>
      <c r="D931" s="2" t="s">
        <v>52</v>
      </c>
      <c r="F931" s="4">
        <v>44536</v>
      </c>
      <c r="G931" s="2">
        <v>17023.63</v>
      </c>
      <c r="H931" s="2">
        <v>167272.01</v>
      </c>
      <c r="I931" s="2" t="s">
        <v>53</v>
      </c>
      <c r="K931" s="4">
        <v>44547</v>
      </c>
      <c r="L931" s="2">
        <v>8699.92</v>
      </c>
      <c r="M931" s="2">
        <v>60314.55</v>
      </c>
      <c r="N931" s="2" t="s">
        <v>55</v>
      </c>
      <c r="P931" s="4">
        <v>44546</v>
      </c>
      <c r="Q931" s="2">
        <v>1960.7</v>
      </c>
      <c r="R931" s="2">
        <v>56960.57</v>
      </c>
      <c r="S931" s="2" t="s">
        <v>52</v>
      </c>
      <c r="U931" s="4">
        <v>44550</v>
      </c>
      <c r="V931" s="2">
        <v>23185.71</v>
      </c>
      <c r="W931" s="2">
        <v>1028019.66</v>
      </c>
      <c r="X931" s="2" t="s">
        <v>54</v>
      </c>
      <c r="Z931" s="12">
        <v>44521</v>
      </c>
      <c r="AA931" s="10">
        <v>2005.02</v>
      </c>
      <c r="AB931" s="10">
        <v>-232290.33</v>
      </c>
    </row>
    <row r="932" spans="1:28" ht="15.75" hidden="1" customHeight="1" x14ac:dyDescent="0.3">
      <c r="A932" s="4">
        <v>43733</v>
      </c>
      <c r="B932" s="2">
        <v>3996.91</v>
      </c>
      <c r="C932" s="2">
        <v>-82214.66</v>
      </c>
      <c r="D932" s="2" t="s">
        <v>53</v>
      </c>
      <c r="F932" s="4">
        <v>44537</v>
      </c>
      <c r="G932" s="2">
        <v>20692.97</v>
      </c>
      <c r="H932" s="2">
        <v>-158094.32999999999</v>
      </c>
      <c r="I932" s="2" t="s">
        <v>53</v>
      </c>
      <c r="K932" s="4">
        <v>44549</v>
      </c>
      <c r="L932" s="2">
        <v>126.37</v>
      </c>
      <c r="M932" s="2">
        <v>-10019.08</v>
      </c>
      <c r="N932" s="2" t="s">
        <v>55</v>
      </c>
      <c r="P932" s="4">
        <v>44547</v>
      </c>
      <c r="Q932" s="2">
        <v>2158.41</v>
      </c>
      <c r="R932" s="2">
        <v>43050.45</v>
      </c>
      <c r="S932" s="2" t="s">
        <v>52</v>
      </c>
      <c r="U932" s="4">
        <v>44551</v>
      </c>
      <c r="V932" s="2">
        <v>29234.75</v>
      </c>
      <c r="W932" s="2">
        <v>34537.11</v>
      </c>
      <c r="X932" s="2" t="s">
        <v>54</v>
      </c>
      <c r="Z932" s="12">
        <v>44522</v>
      </c>
      <c r="AA932" s="10">
        <v>84540.21</v>
      </c>
      <c r="AB932" s="10">
        <v>-3590772.14</v>
      </c>
    </row>
    <row r="933" spans="1:28" ht="15.75" hidden="1" customHeight="1" x14ac:dyDescent="0.3">
      <c r="A933" s="4">
        <v>43733</v>
      </c>
      <c r="B933" s="2">
        <v>1283.73</v>
      </c>
      <c r="C933" s="2">
        <v>-54138.71</v>
      </c>
      <c r="D933" s="2" t="s">
        <v>55</v>
      </c>
      <c r="F933" s="4">
        <v>44538</v>
      </c>
      <c r="G933" s="2">
        <v>21570.2</v>
      </c>
      <c r="H933" s="2">
        <v>-111068.1</v>
      </c>
      <c r="I933" s="2" t="s">
        <v>53</v>
      </c>
      <c r="K933" s="4">
        <v>44550</v>
      </c>
      <c r="L933" s="2">
        <v>10649.48</v>
      </c>
      <c r="M933" s="2">
        <v>-8966.9500000000007</v>
      </c>
      <c r="N933" s="2" t="s">
        <v>55</v>
      </c>
      <c r="P933" s="4">
        <v>44549</v>
      </c>
      <c r="Q933" s="2">
        <v>37.409999999999997</v>
      </c>
      <c r="R933" s="2">
        <v>-1089.33</v>
      </c>
      <c r="S933" s="2" t="s">
        <v>52</v>
      </c>
      <c r="U933" s="4">
        <v>44552</v>
      </c>
      <c r="V933" s="2">
        <v>23690.57</v>
      </c>
      <c r="W933" s="2">
        <v>-84869.53</v>
      </c>
      <c r="X933" s="2" t="s">
        <v>54</v>
      </c>
      <c r="Z933" s="12">
        <v>44523</v>
      </c>
      <c r="AA933" s="10">
        <v>74269.759999999995</v>
      </c>
      <c r="AB933" s="10">
        <v>-2525828.08</v>
      </c>
    </row>
    <row r="934" spans="1:28" ht="15.75" hidden="1" customHeight="1" x14ac:dyDescent="0.3">
      <c r="A934" s="4">
        <v>43733</v>
      </c>
      <c r="B934" s="2">
        <v>456.81</v>
      </c>
      <c r="C934" s="2">
        <v>-10552.41</v>
      </c>
      <c r="D934" s="2" t="s">
        <v>52</v>
      </c>
      <c r="F934" s="4">
        <v>44539</v>
      </c>
      <c r="G934" s="2">
        <v>18436.79</v>
      </c>
      <c r="H934" s="2">
        <v>151235.32999999999</v>
      </c>
      <c r="I934" s="2" t="s">
        <v>53</v>
      </c>
      <c r="K934" s="4">
        <v>44551</v>
      </c>
      <c r="L934" s="2">
        <v>9527.15</v>
      </c>
      <c r="M934" s="2">
        <v>250060.79999999999</v>
      </c>
      <c r="N934" s="2" t="s">
        <v>55</v>
      </c>
      <c r="P934" s="4">
        <v>44550</v>
      </c>
      <c r="Q934" s="2">
        <v>1738.4</v>
      </c>
      <c r="R934" s="2">
        <v>19914.02</v>
      </c>
      <c r="S934" s="2" t="s">
        <v>52</v>
      </c>
      <c r="U934" s="4">
        <v>44553</v>
      </c>
      <c r="V934" s="2">
        <v>20884.21</v>
      </c>
      <c r="W934" s="2">
        <v>-192223.9</v>
      </c>
      <c r="X934" s="2" t="s">
        <v>54</v>
      </c>
      <c r="Z934" s="12">
        <v>44524</v>
      </c>
      <c r="AA934" s="10">
        <v>75908.03</v>
      </c>
      <c r="AB934" s="10">
        <v>-1037905.91</v>
      </c>
    </row>
    <row r="935" spans="1:28" ht="15.75" customHeight="1" thickBot="1" x14ac:dyDescent="0.35">
      <c r="A935" s="4">
        <v>43733</v>
      </c>
      <c r="B935" s="2">
        <v>1631.73</v>
      </c>
      <c r="C935" s="2">
        <v>-106169.74</v>
      </c>
      <c r="D935" s="2" t="s">
        <v>54</v>
      </c>
      <c r="F935" s="4">
        <v>44540</v>
      </c>
      <c r="G935" s="2">
        <v>20369.580000000002</v>
      </c>
      <c r="H935" s="2">
        <v>531437.79</v>
      </c>
      <c r="I935" s="2" t="s">
        <v>53</v>
      </c>
      <c r="K935" s="4">
        <v>44552</v>
      </c>
      <c r="L935" s="2">
        <v>10090.459999999999</v>
      </c>
      <c r="M935" s="2">
        <v>-550266.80000000005</v>
      </c>
      <c r="N935" s="2" t="s">
        <v>55</v>
      </c>
      <c r="P935" s="4">
        <v>44551</v>
      </c>
      <c r="Q935" s="2">
        <v>1861.83</v>
      </c>
      <c r="R935" s="2">
        <v>-23792.05</v>
      </c>
      <c r="S935" s="2" t="s">
        <v>52</v>
      </c>
      <c r="U935" s="4">
        <v>44554</v>
      </c>
      <c r="V935" s="2">
        <v>7.0000000000000007E-2</v>
      </c>
      <c r="W935" s="2">
        <v>-15.75</v>
      </c>
      <c r="X935" s="2" t="s">
        <v>54</v>
      </c>
      <c r="Z935" s="12">
        <v>44525</v>
      </c>
      <c r="AA935" s="10">
        <v>48164.01</v>
      </c>
      <c r="AB935" s="10">
        <v>243767.75</v>
      </c>
    </row>
    <row r="936" spans="1:28" ht="15.75" hidden="1" customHeight="1" x14ac:dyDescent="0.3">
      <c r="A936" s="4">
        <v>43734</v>
      </c>
      <c r="B936" s="2">
        <v>1649.12</v>
      </c>
      <c r="C936" s="2">
        <v>-38192.300000000003</v>
      </c>
      <c r="D936" s="2" t="s">
        <v>55</v>
      </c>
      <c r="F936" s="4">
        <v>44541</v>
      </c>
      <c r="G936" s="2">
        <v>0.02</v>
      </c>
      <c r="H936" s="2">
        <v>-6.7</v>
      </c>
      <c r="I936" s="2" t="s">
        <v>53</v>
      </c>
      <c r="K936" s="4">
        <v>44553</v>
      </c>
      <c r="L936" s="2">
        <v>8127.37</v>
      </c>
      <c r="M936" s="2">
        <v>-897047.2</v>
      </c>
      <c r="N936" s="2" t="s">
        <v>55</v>
      </c>
      <c r="P936" s="4">
        <v>44552</v>
      </c>
      <c r="Q936" s="2">
        <v>2386.62</v>
      </c>
      <c r="R936" s="2">
        <v>-14064.54</v>
      </c>
      <c r="S936" s="2" t="s">
        <v>52</v>
      </c>
      <c r="U936" s="4">
        <v>44556</v>
      </c>
      <c r="V936" s="2">
        <v>260.48</v>
      </c>
      <c r="W936" s="2">
        <v>-5206.76</v>
      </c>
      <c r="X936" s="2" t="s">
        <v>54</v>
      </c>
      <c r="Z936" s="12">
        <v>44526</v>
      </c>
      <c r="AA936" s="10">
        <v>96900.160000000003</v>
      </c>
      <c r="AB936" s="10">
        <v>-4730601.1399999997</v>
      </c>
    </row>
    <row r="937" spans="1:28" ht="15.75" hidden="1" customHeight="1" x14ac:dyDescent="0.3">
      <c r="A937" s="4">
        <v>43734</v>
      </c>
      <c r="B937" s="2">
        <v>423.61</v>
      </c>
      <c r="C937" s="2">
        <v>-9156.82</v>
      </c>
      <c r="D937" s="2" t="s">
        <v>52</v>
      </c>
      <c r="F937" s="4">
        <v>44542</v>
      </c>
      <c r="G937" s="2">
        <v>212.4</v>
      </c>
      <c r="H937" s="2">
        <v>-72016.02</v>
      </c>
      <c r="I937" s="2" t="s">
        <v>53</v>
      </c>
      <c r="K937" s="4">
        <v>44554</v>
      </c>
      <c r="L937" s="2">
        <v>867.51</v>
      </c>
      <c r="M937" s="2">
        <v>-36213.360000000001</v>
      </c>
      <c r="N937" s="2" t="s">
        <v>55</v>
      </c>
      <c r="P937" s="4">
        <v>44553</v>
      </c>
      <c r="Q937" s="2">
        <v>1534.79</v>
      </c>
      <c r="R937" s="2">
        <v>-50848.57</v>
      </c>
      <c r="S937" s="2" t="s">
        <v>52</v>
      </c>
      <c r="U937" s="4">
        <v>44557</v>
      </c>
      <c r="V937" s="2">
        <v>20199.03</v>
      </c>
      <c r="W937" s="2">
        <v>224043.28</v>
      </c>
      <c r="X937" s="2" t="s">
        <v>54</v>
      </c>
      <c r="Z937" s="12">
        <v>44528</v>
      </c>
      <c r="AA937" s="10">
        <v>2629.85</v>
      </c>
      <c r="AB937" s="10">
        <v>-327991.87</v>
      </c>
    </row>
    <row r="938" spans="1:28" ht="15.75" customHeight="1" thickBot="1" x14ac:dyDescent="0.35">
      <c r="A938" s="4">
        <v>43734</v>
      </c>
      <c r="B938" s="2">
        <v>1433.63</v>
      </c>
      <c r="C938" s="2">
        <v>30194.3</v>
      </c>
      <c r="D938" s="2" t="s">
        <v>54</v>
      </c>
      <c r="F938" s="4">
        <v>44543</v>
      </c>
      <c r="G938" s="2">
        <v>21168.99</v>
      </c>
      <c r="H938" s="2">
        <v>173233.08</v>
      </c>
      <c r="I938" s="2" t="s">
        <v>53</v>
      </c>
      <c r="K938" s="4">
        <v>44556</v>
      </c>
      <c r="L938" s="2">
        <v>20.94</v>
      </c>
      <c r="M938" s="2">
        <v>-577.86</v>
      </c>
      <c r="N938" s="2" t="s">
        <v>55</v>
      </c>
      <c r="P938" s="4">
        <v>44554</v>
      </c>
      <c r="Q938" s="2">
        <v>642.71</v>
      </c>
      <c r="R938" s="2">
        <v>-9610.23</v>
      </c>
      <c r="S938" s="2" t="s">
        <v>52</v>
      </c>
      <c r="U938" s="4">
        <v>44558</v>
      </c>
      <c r="V938" s="2">
        <v>21929.64</v>
      </c>
      <c r="W938" s="2">
        <v>-801814.39</v>
      </c>
      <c r="X938" s="2" t="s">
        <v>54</v>
      </c>
      <c r="Z938" s="12">
        <v>44529</v>
      </c>
      <c r="AA938" s="10">
        <v>66977.34</v>
      </c>
      <c r="AB938" s="10">
        <v>171687.84</v>
      </c>
    </row>
    <row r="939" spans="1:28" ht="15.75" hidden="1" customHeight="1" x14ac:dyDescent="0.3">
      <c r="A939" s="4">
        <v>43734</v>
      </c>
      <c r="B939" s="2">
        <v>5247.19</v>
      </c>
      <c r="C939" s="2">
        <v>-62431.59</v>
      </c>
      <c r="D939" s="2" t="s">
        <v>53</v>
      </c>
      <c r="F939" s="4">
        <v>44544</v>
      </c>
      <c r="G939" s="2">
        <v>20329.240000000002</v>
      </c>
      <c r="H939" s="2">
        <v>212850.13</v>
      </c>
      <c r="I939" s="2" t="s">
        <v>53</v>
      </c>
      <c r="K939" s="4">
        <v>44557</v>
      </c>
      <c r="L939" s="2">
        <v>4979</v>
      </c>
      <c r="M939" s="2">
        <v>-137713.69</v>
      </c>
      <c r="N939" s="2" t="s">
        <v>55</v>
      </c>
      <c r="P939" s="4">
        <v>44556</v>
      </c>
      <c r="Q939" s="2">
        <v>29.38</v>
      </c>
      <c r="R939" s="2">
        <v>-89.66</v>
      </c>
      <c r="S939" s="2" t="s">
        <v>52</v>
      </c>
      <c r="U939" s="4">
        <v>44559</v>
      </c>
      <c r="V939" s="2">
        <v>22425.37</v>
      </c>
      <c r="W939" s="2">
        <v>-1910857.1</v>
      </c>
      <c r="X939" s="2" t="s">
        <v>54</v>
      </c>
      <c r="Z939" s="12">
        <v>44530</v>
      </c>
      <c r="AA939" s="10">
        <v>96097.39</v>
      </c>
      <c r="AB939" s="10">
        <v>-1050045.0900000001</v>
      </c>
    </row>
    <row r="940" spans="1:28" ht="15.75" hidden="1" customHeight="1" x14ac:dyDescent="0.3">
      <c r="A940" s="4">
        <v>43735</v>
      </c>
      <c r="B940" s="2">
        <v>474.13</v>
      </c>
      <c r="C940" s="2">
        <v>-12550.56</v>
      </c>
      <c r="D940" s="2" t="s">
        <v>52</v>
      </c>
      <c r="F940" s="4">
        <v>44545</v>
      </c>
      <c r="G940" s="2">
        <v>21324.92</v>
      </c>
      <c r="H940" s="2">
        <v>238109.44</v>
      </c>
      <c r="I940" s="2" t="s">
        <v>53</v>
      </c>
      <c r="K940" s="4">
        <v>44558</v>
      </c>
      <c r="L940" s="2">
        <v>5350.15</v>
      </c>
      <c r="M940" s="2">
        <v>-305561.06</v>
      </c>
      <c r="N940" s="2" t="s">
        <v>55</v>
      </c>
      <c r="P940" s="4">
        <v>44557</v>
      </c>
      <c r="Q940" s="2">
        <v>1901.6</v>
      </c>
      <c r="R940" s="2">
        <v>-190147.7</v>
      </c>
      <c r="S940" s="2" t="s">
        <v>52</v>
      </c>
      <c r="U940" s="4">
        <v>44560</v>
      </c>
      <c r="V940" s="2">
        <v>17624.21</v>
      </c>
      <c r="W940" s="2">
        <v>-220829.16</v>
      </c>
      <c r="X940" s="2" t="s">
        <v>54</v>
      </c>
      <c r="Z940" s="12">
        <v>44531</v>
      </c>
      <c r="AA940" s="10">
        <v>72498.13</v>
      </c>
      <c r="AB940" s="10">
        <v>910908.42</v>
      </c>
    </row>
    <row r="941" spans="1:28" ht="15.75" hidden="1" customHeight="1" x14ac:dyDescent="0.3">
      <c r="A941" s="4">
        <v>43735</v>
      </c>
      <c r="B941" s="2">
        <v>3063.23</v>
      </c>
      <c r="C941" s="2">
        <v>-29034.79</v>
      </c>
      <c r="D941" s="2" t="s">
        <v>53</v>
      </c>
      <c r="F941" s="4">
        <v>44546</v>
      </c>
      <c r="G941" s="2">
        <v>19774.84</v>
      </c>
      <c r="H941" s="2">
        <v>209993.01</v>
      </c>
      <c r="I941" s="2" t="s">
        <v>53</v>
      </c>
      <c r="K941" s="4">
        <v>44559</v>
      </c>
      <c r="L941" s="2">
        <v>7858.12</v>
      </c>
      <c r="M941" s="2">
        <v>-296058.65000000002</v>
      </c>
      <c r="N941" s="2" t="s">
        <v>55</v>
      </c>
      <c r="P941" s="4">
        <v>44558</v>
      </c>
      <c r="Q941" s="2">
        <v>1626.23</v>
      </c>
      <c r="R941" s="2">
        <v>-4164.78</v>
      </c>
      <c r="S941" s="2" t="s">
        <v>52</v>
      </c>
      <c r="U941" s="4">
        <v>44561</v>
      </c>
      <c r="V941" s="2">
        <v>15301.65</v>
      </c>
      <c r="W941" s="2">
        <v>-2815537.51</v>
      </c>
      <c r="X941" s="2" t="s">
        <v>54</v>
      </c>
      <c r="Z941" s="12">
        <v>44532</v>
      </c>
      <c r="AA941" s="10">
        <v>73486.36</v>
      </c>
      <c r="AB941" s="10">
        <v>437527.98</v>
      </c>
    </row>
    <row r="942" spans="1:28" ht="15.75" customHeight="1" thickBot="1" x14ac:dyDescent="0.35">
      <c r="A942" s="4">
        <v>43735</v>
      </c>
      <c r="B942" s="2">
        <v>1711.58</v>
      </c>
      <c r="C942" s="2">
        <v>-87805.54</v>
      </c>
      <c r="D942" s="2" t="s">
        <v>54</v>
      </c>
      <c r="F942" s="4">
        <v>44547</v>
      </c>
      <c r="G942" s="2">
        <v>19001.77</v>
      </c>
      <c r="H942" s="2">
        <v>30180.6</v>
      </c>
      <c r="I942" s="2" t="s">
        <v>53</v>
      </c>
      <c r="K942" s="4">
        <v>44560</v>
      </c>
      <c r="L942" s="2">
        <v>7764.8</v>
      </c>
      <c r="M942" s="2">
        <v>-48163.1</v>
      </c>
      <c r="N942" s="2" t="s">
        <v>55</v>
      </c>
      <c r="P942" s="4">
        <v>44559</v>
      </c>
      <c r="Q942" s="2">
        <v>2346.9</v>
      </c>
      <c r="R942" s="2">
        <v>-39700.639999999999</v>
      </c>
      <c r="S942" s="2" t="s">
        <v>52</v>
      </c>
      <c r="U942" s="4">
        <v>44563</v>
      </c>
      <c r="V942" s="2">
        <v>386.05</v>
      </c>
      <c r="W942" s="2">
        <v>-230900.56</v>
      </c>
      <c r="X942" s="2" t="s">
        <v>54</v>
      </c>
      <c r="Z942" s="12">
        <v>44533</v>
      </c>
      <c r="AA942" s="10">
        <v>79578.44</v>
      </c>
      <c r="AB942" s="10">
        <v>-1260735.77</v>
      </c>
    </row>
    <row r="943" spans="1:28" ht="15.75" hidden="1" customHeight="1" x14ac:dyDescent="0.3">
      <c r="A943" s="4">
        <v>43735</v>
      </c>
      <c r="B943" s="2">
        <v>1445.18</v>
      </c>
      <c r="C943" s="2">
        <v>-14583.98</v>
      </c>
      <c r="D943" s="2" t="s">
        <v>55</v>
      </c>
      <c r="F943" s="4">
        <v>44549</v>
      </c>
      <c r="G943" s="2">
        <v>232.58</v>
      </c>
      <c r="H943" s="2">
        <v>6135.58</v>
      </c>
      <c r="I943" s="2" t="s">
        <v>53</v>
      </c>
      <c r="K943" s="4">
        <v>44561</v>
      </c>
      <c r="L943" s="2">
        <v>5214.8500000000004</v>
      </c>
      <c r="M943" s="2">
        <v>-159135.64000000001</v>
      </c>
      <c r="N943" s="2" t="s">
        <v>55</v>
      </c>
      <c r="P943" s="4">
        <v>44560</v>
      </c>
      <c r="Q943" s="2">
        <v>1774.46</v>
      </c>
      <c r="R943" s="2">
        <v>-78749.460000000006</v>
      </c>
      <c r="S943" s="2" t="s">
        <v>52</v>
      </c>
      <c r="U943" s="4">
        <v>44564</v>
      </c>
      <c r="V943" s="2">
        <v>24227.85</v>
      </c>
      <c r="W943" s="2">
        <v>-1109867.26</v>
      </c>
      <c r="X943" s="2" t="s">
        <v>54</v>
      </c>
      <c r="Z943" s="12">
        <v>44534</v>
      </c>
      <c r="AA943" s="10">
        <v>132.84</v>
      </c>
      <c r="AB943" s="10">
        <v>-7336.87</v>
      </c>
    </row>
    <row r="944" spans="1:28" ht="15.75" hidden="1" customHeight="1" x14ac:dyDescent="0.3">
      <c r="A944" s="4">
        <v>43737</v>
      </c>
      <c r="B944" s="2">
        <v>13.83</v>
      </c>
      <c r="C944" s="2">
        <v>-415.56</v>
      </c>
      <c r="D944" s="2" t="s">
        <v>55</v>
      </c>
      <c r="F944" s="4">
        <v>44550</v>
      </c>
      <c r="G944" s="2">
        <v>21268.18</v>
      </c>
      <c r="H944" s="2">
        <v>437697.73</v>
      </c>
      <c r="I944" s="2" t="s">
        <v>53</v>
      </c>
      <c r="K944" s="4">
        <v>44563</v>
      </c>
      <c r="L944" s="2">
        <v>90.41</v>
      </c>
      <c r="M944" s="2">
        <v>-7769.18</v>
      </c>
      <c r="N944" s="2" t="s">
        <v>55</v>
      </c>
      <c r="P944" s="4">
        <v>44561</v>
      </c>
      <c r="Q944" s="2">
        <v>956.9</v>
      </c>
      <c r="R944" s="2">
        <v>-14230.32</v>
      </c>
      <c r="S944" s="2" t="s">
        <v>52</v>
      </c>
      <c r="U944" s="4">
        <v>44565</v>
      </c>
      <c r="V944" s="2">
        <v>19871.45</v>
      </c>
      <c r="W944" s="2">
        <v>771901.29</v>
      </c>
      <c r="X944" s="2" t="s">
        <v>54</v>
      </c>
      <c r="Z944" s="12">
        <v>44535</v>
      </c>
      <c r="AA944" s="10">
        <v>1911.65</v>
      </c>
      <c r="AB944" s="10">
        <v>-716807.49</v>
      </c>
    </row>
    <row r="945" spans="1:28" ht="15.75" hidden="1" customHeight="1" x14ac:dyDescent="0.3">
      <c r="A945" s="4">
        <v>43737</v>
      </c>
      <c r="B945" s="2">
        <v>18.68</v>
      </c>
      <c r="C945" s="2">
        <v>511.74</v>
      </c>
      <c r="D945" s="2" t="s">
        <v>52</v>
      </c>
      <c r="F945" s="4">
        <v>44551</v>
      </c>
      <c r="G945" s="2">
        <v>21280.91</v>
      </c>
      <c r="H945" s="2">
        <v>242742.22</v>
      </c>
      <c r="I945" s="2" t="s">
        <v>53</v>
      </c>
      <c r="K945" s="4">
        <v>44564</v>
      </c>
      <c r="L945" s="2">
        <v>7919.64</v>
      </c>
      <c r="M945" s="2">
        <v>-128029.56</v>
      </c>
      <c r="N945" s="2" t="s">
        <v>55</v>
      </c>
      <c r="P945" s="4">
        <v>44563</v>
      </c>
      <c r="Q945" s="2">
        <v>33.07</v>
      </c>
      <c r="R945" s="2">
        <v>-1234.8800000000001</v>
      </c>
      <c r="S945" s="2" t="s">
        <v>52</v>
      </c>
      <c r="U945" s="4">
        <v>44566</v>
      </c>
      <c r="V945" s="2">
        <v>24983.200000000001</v>
      </c>
      <c r="W945" s="2">
        <v>951454.69</v>
      </c>
      <c r="X945" s="2" t="s">
        <v>54</v>
      </c>
      <c r="Z945" s="12">
        <v>44536</v>
      </c>
      <c r="AA945" s="10">
        <v>74474.73</v>
      </c>
      <c r="AB945" s="10">
        <v>1275583.1100000001</v>
      </c>
    </row>
    <row r="946" spans="1:28" ht="15.75" customHeight="1" thickBot="1" x14ac:dyDescent="0.35">
      <c r="A946" s="4">
        <v>43737</v>
      </c>
      <c r="B946" s="2">
        <v>71.77</v>
      </c>
      <c r="C946" s="2">
        <v>2216.21</v>
      </c>
      <c r="D946" s="2" t="s">
        <v>54</v>
      </c>
      <c r="F946" s="4">
        <v>44552</v>
      </c>
      <c r="G946" s="2">
        <v>20814.82</v>
      </c>
      <c r="H946" s="2">
        <v>-129469.27</v>
      </c>
      <c r="I946" s="2" t="s">
        <v>53</v>
      </c>
      <c r="K946" s="4">
        <v>44565</v>
      </c>
      <c r="L946" s="2">
        <v>6429.69</v>
      </c>
      <c r="M946" s="2">
        <v>-38616.050000000003</v>
      </c>
      <c r="N946" s="2" t="s">
        <v>55</v>
      </c>
      <c r="P946" s="4">
        <v>44564</v>
      </c>
      <c r="Q946" s="2">
        <v>3479.76</v>
      </c>
      <c r="R946" s="2">
        <v>-82792.639999999999</v>
      </c>
      <c r="S946" s="2" t="s">
        <v>52</v>
      </c>
      <c r="U946" s="4">
        <v>44567</v>
      </c>
      <c r="V946" s="2">
        <v>26501.25</v>
      </c>
      <c r="W946" s="2">
        <v>-1473544.59</v>
      </c>
      <c r="X946" s="2" t="s">
        <v>54</v>
      </c>
      <c r="Z946" s="12">
        <v>44537</v>
      </c>
      <c r="AA946" s="10">
        <v>89409.77</v>
      </c>
      <c r="AB946" s="10">
        <v>721985.84</v>
      </c>
    </row>
    <row r="947" spans="1:28" ht="15.75" hidden="1" customHeight="1" x14ac:dyDescent="0.3">
      <c r="A947" s="4">
        <v>43737</v>
      </c>
      <c r="B947" s="2">
        <v>29.09</v>
      </c>
      <c r="C947" s="2">
        <v>-453.58</v>
      </c>
      <c r="D947" s="2" t="s">
        <v>53</v>
      </c>
      <c r="F947" s="4">
        <v>44553</v>
      </c>
      <c r="G947" s="2">
        <v>20053.88</v>
      </c>
      <c r="H947" s="2">
        <v>122470.98</v>
      </c>
      <c r="I947" s="2" t="s">
        <v>53</v>
      </c>
      <c r="K947" s="4">
        <v>44566</v>
      </c>
      <c r="L947" s="2">
        <v>7624.87</v>
      </c>
      <c r="M947" s="2">
        <v>-382212.48</v>
      </c>
      <c r="N947" s="2" t="s">
        <v>55</v>
      </c>
      <c r="P947" s="4">
        <v>44565</v>
      </c>
      <c r="Q947" s="2">
        <v>5185.87</v>
      </c>
      <c r="R947" s="2">
        <v>-966329.83</v>
      </c>
      <c r="S947" s="2" t="s">
        <v>52</v>
      </c>
      <c r="U947" s="4">
        <v>44568</v>
      </c>
      <c r="V947" s="2">
        <v>22780.1</v>
      </c>
      <c r="W947" s="2">
        <v>-8458.2099999999991</v>
      </c>
      <c r="X947" s="2" t="s">
        <v>54</v>
      </c>
      <c r="Z947" s="12">
        <v>44538</v>
      </c>
      <c r="AA947" s="10">
        <v>93954.2</v>
      </c>
      <c r="AB947" s="10">
        <v>487687.81</v>
      </c>
    </row>
    <row r="948" spans="1:28" ht="15.75" hidden="1" customHeight="1" x14ac:dyDescent="0.3">
      <c r="A948" s="4">
        <v>43738</v>
      </c>
      <c r="B948" s="2">
        <v>1407.4</v>
      </c>
      <c r="C948" s="2">
        <v>5960</v>
      </c>
      <c r="D948" s="2" t="s">
        <v>55</v>
      </c>
      <c r="F948" s="4">
        <v>44554</v>
      </c>
      <c r="G948" s="2">
        <v>7106.22</v>
      </c>
      <c r="H948" s="2">
        <v>20706.5</v>
      </c>
      <c r="I948" s="2" t="s">
        <v>53</v>
      </c>
      <c r="K948" s="4">
        <v>44567</v>
      </c>
      <c r="L948" s="2">
        <v>6432.56</v>
      </c>
      <c r="M948" s="2">
        <v>-120771.9</v>
      </c>
      <c r="N948" s="2" t="s">
        <v>55</v>
      </c>
      <c r="P948" s="4">
        <v>44566</v>
      </c>
      <c r="Q948" s="2">
        <v>3675.19</v>
      </c>
      <c r="R948" s="2">
        <v>56589.71</v>
      </c>
      <c r="S948" s="2" t="s">
        <v>52</v>
      </c>
      <c r="U948" s="4">
        <v>44570</v>
      </c>
      <c r="V948" s="2">
        <v>178.47</v>
      </c>
      <c r="W948" s="2">
        <v>-14810.12</v>
      </c>
      <c r="X948" s="2" t="s">
        <v>54</v>
      </c>
      <c r="Z948" s="12">
        <v>44539</v>
      </c>
      <c r="AA948" s="10">
        <v>84378.8</v>
      </c>
      <c r="AB948" s="10">
        <v>1846755.91</v>
      </c>
    </row>
    <row r="949" spans="1:28" ht="15.75" customHeight="1" thickBot="1" x14ac:dyDescent="0.35">
      <c r="A949" s="4">
        <v>43738</v>
      </c>
      <c r="B949" s="2">
        <v>1980.93</v>
      </c>
      <c r="C949" s="2">
        <v>-466824.89</v>
      </c>
      <c r="D949" s="2" t="s">
        <v>54</v>
      </c>
      <c r="F949" s="4">
        <v>44556</v>
      </c>
      <c r="G949" s="2">
        <v>152.30000000000001</v>
      </c>
      <c r="H949" s="2">
        <v>1686.02</v>
      </c>
      <c r="I949" s="2" t="s">
        <v>53</v>
      </c>
      <c r="K949" s="4">
        <v>44568</v>
      </c>
      <c r="L949" s="2">
        <v>4879.7299999999996</v>
      </c>
      <c r="M949" s="2">
        <v>-82915.100000000006</v>
      </c>
      <c r="N949" s="2" t="s">
        <v>55</v>
      </c>
      <c r="P949" s="4">
        <v>44567</v>
      </c>
      <c r="Q949" s="2">
        <v>2580</v>
      </c>
      <c r="R949" s="2">
        <v>47981.82</v>
      </c>
      <c r="S949" s="2" t="s">
        <v>52</v>
      </c>
      <c r="U949" s="4">
        <v>44571</v>
      </c>
      <c r="V949" s="2">
        <v>22948.12</v>
      </c>
      <c r="W949" s="2">
        <v>1183502.3</v>
      </c>
      <c r="X949" s="2" t="s">
        <v>54</v>
      </c>
      <c r="Z949" s="12">
        <v>44540</v>
      </c>
      <c r="AA949" s="10">
        <v>81674.28</v>
      </c>
      <c r="AB949" s="10">
        <v>1514555.31</v>
      </c>
    </row>
    <row r="950" spans="1:28" ht="15.75" hidden="1" customHeight="1" x14ac:dyDescent="0.3">
      <c r="A950" s="4">
        <v>43738</v>
      </c>
      <c r="B950" s="2">
        <v>379</v>
      </c>
      <c r="C950" s="2">
        <v>-11369.58</v>
      </c>
      <c r="D950" s="2" t="s">
        <v>52</v>
      </c>
      <c r="F950" s="4">
        <v>44557</v>
      </c>
      <c r="G950" s="2">
        <v>16340.27</v>
      </c>
      <c r="H950" s="2">
        <v>176614.51</v>
      </c>
      <c r="I950" s="2" t="s">
        <v>53</v>
      </c>
      <c r="K950" s="4">
        <v>44570</v>
      </c>
      <c r="L950" s="2">
        <v>285.06</v>
      </c>
      <c r="M950" s="2">
        <v>-431975.83</v>
      </c>
      <c r="N950" s="2" t="s">
        <v>55</v>
      </c>
      <c r="P950" s="4">
        <v>44568</v>
      </c>
      <c r="Q950" s="2">
        <v>2369.5700000000002</v>
      </c>
      <c r="R950" s="2">
        <v>22348.41</v>
      </c>
      <c r="S950" s="2" t="s">
        <v>52</v>
      </c>
      <c r="U950" s="4">
        <v>44572</v>
      </c>
      <c r="V950" s="2">
        <v>25983.3</v>
      </c>
      <c r="W950" s="2">
        <v>-517592.9</v>
      </c>
      <c r="X950" s="2" t="s">
        <v>54</v>
      </c>
      <c r="Z950" s="12">
        <v>44541</v>
      </c>
      <c r="AA950" s="10">
        <v>0.02</v>
      </c>
      <c r="AB950" s="10">
        <v>-6.7</v>
      </c>
    </row>
    <row r="951" spans="1:28" ht="15.75" hidden="1" customHeight="1" x14ac:dyDescent="0.3">
      <c r="A951" s="4">
        <v>43738</v>
      </c>
      <c r="B951" s="2">
        <v>2626.74</v>
      </c>
      <c r="C951" s="2">
        <v>-63957.06</v>
      </c>
      <c r="D951" s="2" t="s">
        <v>53</v>
      </c>
      <c r="F951" s="4">
        <v>44558</v>
      </c>
      <c r="G951" s="2">
        <v>22048.55</v>
      </c>
      <c r="H951" s="2">
        <v>298207.90999999997</v>
      </c>
      <c r="I951" s="2" t="s">
        <v>53</v>
      </c>
      <c r="K951" s="4">
        <v>44571</v>
      </c>
      <c r="L951" s="2">
        <v>6200.09</v>
      </c>
      <c r="M951" s="2">
        <v>167892.71</v>
      </c>
      <c r="N951" s="2" t="s">
        <v>55</v>
      </c>
      <c r="P951" s="4">
        <v>44570</v>
      </c>
      <c r="Q951" s="2">
        <v>35.26</v>
      </c>
      <c r="R951" s="2">
        <v>-697.3</v>
      </c>
      <c r="S951" s="2" t="s">
        <v>52</v>
      </c>
      <c r="U951" s="4">
        <v>44573</v>
      </c>
      <c r="V951" s="2">
        <v>20452.28</v>
      </c>
      <c r="W951" s="2">
        <v>-157343.45000000001</v>
      </c>
      <c r="X951" s="2" t="s">
        <v>54</v>
      </c>
      <c r="Z951" s="12">
        <v>44542</v>
      </c>
      <c r="AA951" s="10">
        <v>1162.8599999999999</v>
      </c>
      <c r="AB951" s="10">
        <v>-25652.45</v>
      </c>
    </row>
    <row r="952" spans="1:28" ht="15.75" hidden="1" customHeight="1" x14ac:dyDescent="0.3">
      <c r="A952" s="4">
        <v>43739</v>
      </c>
      <c r="B952" s="2">
        <v>591.21</v>
      </c>
      <c r="C952" s="2">
        <v>-22253.7</v>
      </c>
      <c r="D952" s="2" t="s">
        <v>52</v>
      </c>
      <c r="F952" s="4">
        <v>44559</v>
      </c>
      <c r="G952" s="2">
        <v>23380.37</v>
      </c>
      <c r="H952" s="2">
        <v>-153347.07999999999</v>
      </c>
      <c r="I952" s="2" t="s">
        <v>53</v>
      </c>
      <c r="K952" s="4">
        <v>44572</v>
      </c>
      <c r="L952" s="2">
        <v>9808.66</v>
      </c>
      <c r="M952" s="2">
        <v>-13668.81</v>
      </c>
      <c r="N952" s="2" t="s">
        <v>55</v>
      </c>
      <c r="P952" s="4">
        <v>44571</v>
      </c>
      <c r="Q952" s="2">
        <v>4651.5</v>
      </c>
      <c r="R952" s="2">
        <v>80253.570000000007</v>
      </c>
      <c r="S952" s="2" t="s">
        <v>52</v>
      </c>
      <c r="U952" s="4">
        <v>44574</v>
      </c>
      <c r="V952" s="2">
        <v>24649.16</v>
      </c>
      <c r="W952" s="2">
        <v>552791</v>
      </c>
      <c r="X952" s="2" t="s">
        <v>54</v>
      </c>
      <c r="Z952" s="12">
        <v>44543</v>
      </c>
      <c r="AA952" s="10">
        <v>88435.26</v>
      </c>
      <c r="AB952" s="10">
        <v>1724840.81</v>
      </c>
    </row>
    <row r="953" spans="1:28" ht="15.75" hidden="1" customHeight="1" x14ac:dyDescent="0.3">
      <c r="A953" s="4">
        <v>43739</v>
      </c>
      <c r="B953" s="2">
        <v>2569.06</v>
      </c>
      <c r="C953" s="2">
        <v>-29078.59</v>
      </c>
      <c r="D953" s="2" t="s">
        <v>53</v>
      </c>
      <c r="F953" s="4">
        <v>44560</v>
      </c>
      <c r="G953" s="2">
        <v>26633.919999999998</v>
      </c>
      <c r="H953" s="2">
        <v>657032.87</v>
      </c>
      <c r="I953" s="2" t="s">
        <v>53</v>
      </c>
      <c r="K953" s="4">
        <v>44573</v>
      </c>
      <c r="L953" s="2">
        <v>7965.05</v>
      </c>
      <c r="M953" s="2">
        <v>-801016.22</v>
      </c>
      <c r="N953" s="2" t="s">
        <v>55</v>
      </c>
      <c r="P953" s="4">
        <v>44572</v>
      </c>
      <c r="Q953" s="2">
        <v>3310.9</v>
      </c>
      <c r="R953" s="2">
        <v>-148285.98000000001</v>
      </c>
      <c r="S953" s="2" t="s">
        <v>52</v>
      </c>
      <c r="U953" s="4">
        <v>44575</v>
      </c>
      <c r="V953" s="2">
        <v>24602.880000000001</v>
      </c>
      <c r="W953" s="2">
        <v>886705.78</v>
      </c>
      <c r="X953" s="2" t="s">
        <v>54</v>
      </c>
      <c r="Z953" s="12">
        <v>44544</v>
      </c>
      <c r="AA953" s="10">
        <v>93855.3</v>
      </c>
      <c r="AB953" s="10">
        <v>-98448.94</v>
      </c>
    </row>
    <row r="954" spans="1:28" ht="15.75" customHeight="1" thickBot="1" x14ac:dyDescent="0.35">
      <c r="A954" s="4">
        <v>43739</v>
      </c>
      <c r="B954" s="2">
        <v>1744.74</v>
      </c>
      <c r="C954" s="2">
        <v>-106781.01</v>
      </c>
      <c r="D954" s="2" t="s">
        <v>54</v>
      </c>
      <c r="F954" s="4">
        <v>44561</v>
      </c>
      <c r="G954" s="2">
        <v>22746.18</v>
      </c>
      <c r="H954" s="2">
        <v>-123412.34</v>
      </c>
      <c r="I954" s="2" t="s">
        <v>53</v>
      </c>
      <c r="K954" s="4">
        <v>44574</v>
      </c>
      <c r="L954" s="2">
        <v>7365.33</v>
      </c>
      <c r="M954" s="2">
        <v>-478602.41</v>
      </c>
      <c r="N954" s="2" t="s">
        <v>55</v>
      </c>
      <c r="P954" s="4">
        <v>44573</v>
      </c>
      <c r="Q954" s="2">
        <v>3584.19</v>
      </c>
      <c r="R954" s="2">
        <v>40877.96</v>
      </c>
      <c r="S954" s="2" t="s">
        <v>52</v>
      </c>
      <c r="U954" s="4">
        <v>44577</v>
      </c>
      <c r="V954" s="2">
        <v>137.9</v>
      </c>
      <c r="W954" s="2">
        <v>-3554.02</v>
      </c>
      <c r="X954" s="2" t="s">
        <v>54</v>
      </c>
      <c r="Z954" s="12">
        <v>44545</v>
      </c>
      <c r="AA954" s="10">
        <v>102779.28</v>
      </c>
      <c r="AB954" s="10">
        <v>-3847412.36</v>
      </c>
    </row>
    <row r="955" spans="1:28" ht="15.75" hidden="1" customHeight="1" x14ac:dyDescent="0.3">
      <c r="A955" s="4">
        <v>43739</v>
      </c>
      <c r="B955" s="2">
        <v>1756.59</v>
      </c>
      <c r="C955" s="2">
        <v>39486.32</v>
      </c>
      <c r="D955" s="2" t="s">
        <v>55</v>
      </c>
      <c r="F955" s="4">
        <v>44563</v>
      </c>
      <c r="G955" s="2">
        <v>384.11</v>
      </c>
      <c r="H955" s="2">
        <v>2223.96</v>
      </c>
      <c r="I955" s="2" t="s">
        <v>53</v>
      </c>
      <c r="K955" s="4">
        <v>44575</v>
      </c>
      <c r="L955" s="2">
        <v>6801.91</v>
      </c>
      <c r="M955" s="2">
        <v>121595.26</v>
      </c>
      <c r="N955" s="2" t="s">
        <v>55</v>
      </c>
      <c r="P955" s="4">
        <v>44574</v>
      </c>
      <c r="Q955" s="2">
        <v>3063.97</v>
      </c>
      <c r="R955" s="2">
        <v>-76422.679999999993</v>
      </c>
      <c r="S955" s="2" t="s">
        <v>52</v>
      </c>
      <c r="U955" s="4">
        <v>44578</v>
      </c>
      <c r="V955" s="2">
        <v>13509.36</v>
      </c>
      <c r="W955" s="2">
        <v>574755.28</v>
      </c>
      <c r="X955" s="2" t="s">
        <v>54</v>
      </c>
      <c r="Z955" s="12">
        <v>44546</v>
      </c>
      <c r="AA955" s="10">
        <v>85851.88</v>
      </c>
      <c r="AB955" s="10">
        <v>-49731.45</v>
      </c>
    </row>
    <row r="956" spans="1:28" ht="15.75" hidden="1" customHeight="1" x14ac:dyDescent="0.3">
      <c r="A956" s="4">
        <v>43740</v>
      </c>
      <c r="B956" s="2">
        <v>2515.71</v>
      </c>
      <c r="C956" s="2">
        <v>3171.29</v>
      </c>
      <c r="D956" s="2" t="s">
        <v>53</v>
      </c>
      <c r="F956" s="4">
        <v>44564</v>
      </c>
      <c r="G956" s="2">
        <v>31976.29</v>
      </c>
      <c r="H956" s="2">
        <v>308564.27</v>
      </c>
      <c r="I956" s="2" t="s">
        <v>53</v>
      </c>
      <c r="K956" s="4">
        <v>44577</v>
      </c>
      <c r="L956" s="2">
        <v>74.88</v>
      </c>
      <c r="M956" s="2">
        <v>-1397.89</v>
      </c>
      <c r="N956" s="2" t="s">
        <v>55</v>
      </c>
      <c r="P956" s="4">
        <v>44575</v>
      </c>
      <c r="Q956" s="2">
        <v>2985.31</v>
      </c>
      <c r="R956" s="2">
        <v>29320.38</v>
      </c>
      <c r="S956" s="2" t="s">
        <v>52</v>
      </c>
      <c r="U956" s="4">
        <v>44579</v>
      </c>
      <c r="V956" s="2">
        <v>38891.5</v>
      </c>
      <c r="W956" s="2">
        <v>3456366.86</v>
      </c>
      <c r="X956" s="2" t="s">
        <v>54</v>
      </c>
      <c r="Z956" s="12">
        <v>44547</v>
      </c>
      <c r="AA956" s="10">
        <v>78958.2</v>
      </c>
      <c r="AB956" s="10">
        <v>-2231346.69</v>
      </c>
    </row>
    <row r="957" spans="1:28" ht="15.75" hidden="1" customHeight="1" x14ac:dyDescent="0.3">
      <c r="A957" s="4">
        <v>43740</v>
      </c>
      <c r="B957" s="2">
        <v>518.16</v>
      </c>
      <c r="C957" s="2">
        <v>-12480.93</v>
      </c>
      <c r="D957" s="2" t="s">
        <v>52</v>
      </c>
      <c r="F957" s="4">
        <v>44565</v>
      </c>
      <c r="G957" s="2">
        <v>26792.46</v>
      </c>
      <c r="H957" s="2">
        <v>-107535.29</v>
      </c>
      <c r="I957" s="2" t="s">
        <v>53</v>
      </c>
      <c r="K957" s="4">
        <v>44578</v>
      </c>
      <c r="L957" s="2">
        <v>4591.63</v>
      </c>
      <c r="M957" s="2">
        <v>67038.789999999994</v>
      </c>
      <c r="N957" s="2" t="s">
        <v>55</v>
      </c>
      <c r="P957" s="4">
        <v>44577</v>
      </c>
      <c r="Q957" s="2">
        <v>75.83</v>
      </c>
      <c r="R957" s="2">
        <v>1918.35</v>
      </c>
      <c r="S957" s="2" t="s">
        <v>52</v>
      </c>
      <c r="U957" s="4">
        <v>44580</v>
      </c>
      <c r="V957" s="2">
        <v>33052.33</v>
      </c>
      <c r="W957" s="2">
        <v>-9628531.2599999998</v>
      </c>
      <c r="X957" s="2" t="s">
        <v>54</v>
      </c>
      <c r="Z957" s="12">
        <v>44549</v>
      </c>
      <c r="AA957" s="10">
        <v>1435.84</v>
      </c>
      <c r="AB957" s="10">
        <v>-78521.78</v>
      </c>
    </row>
    <row r="958" spans="1:28" ht="15.75" customHeight="1" thickBot="1" x14ac:dyDescent="0.35">
      <c r="A958" s="4">
        <v>43740</v>
      </c>
      <c r="B958" s="2">
        <v>1531.04</v>
      </c>
      <c r="C958" s="2">
        <v>-142953.49</v>
      </c>
      <c r="D958" s="2" t="s">
        <v>54</v>
      </c>
      <c r="F958" s="4">
        <v>44566</v>
      </c>
      <c r="G958" s="2">
        <v>27980.959999999999</v>
      </c>
      <c r="H958" s="2">
        <v>-171551.33</v>
      </c>
      <c r="I958" s="2" t="s">
        <v>53</v>
      </c>
      <c r="K958" s="4">
        <v>44579</v>
      </c>
      <c r="L958" s="2">
        <v>7374.73</v>
      </c>
      <c r="M958" s="2">
        <v>-30108.080000000002</v>
      </c>
      <c r="N958" s="2" t="s">
        <v>55</v>
      </c>
      <c r="P958" s="4">
        <v>44578</v>
      </c>
      <c r="Q958" s="2">
        <v>1470.41</v>
      </c>
      <c r="R958" s="2">
        <v>-36163.97</v>
      </c>
      <c r="S958" s="2" t="s">
        <v>52</v>
      </c>
      <c r="U958" s="4">
        <v>44581</v>
      </c>
      <c r="V958" s="2">
        <v>21499.19</v>
      </c>
      <c r="W958" s="2">
        <v>-1235074.27</v>
      </c>
      <c r="X958" s="2" t="s">
        <v>54</v>
      </c>
      <c r="Z958" s="12">
        <v>44550</v>
      </c>
      <c r="AA958" s="10">
        <v>81264.98</v>
      </c>
      <c r="AB958" s="10">
        <v>1417543.65</v>
      </c>
    </row>
    <row r="959" spans="1:28" ht="15.75" hidden="1" customHeight="1" x14ac:dyDescent="0.3">
      <c r="A959" s="4">
        <v>43740</v>
      </c>
      <c r="B959" s="2">
        <v>1228.72</v>
      </c>
      <c r="C959" s="2">
        <v>19609.580000000002</v>
      </c>
      <c r="D959" s="2" t="s">
        <v>55</v>
      </c>
      <c r="F959" s="4">
        <v>44567</v>
      </c>
      <c r="G959" s="2">
        <v>27409.23</v>
      </c>
      <c r="H959" s="2">
        <v>424588.88</v>
      </c>
      <c r="I959" s="2" t="s">
        <v>53</v>
      </c>
      <c r="K959" s="4">
        <v>44580</v>
      </c>
      <c r="L959" s="2">
        <v>7679.56</v>
      </c>
      <c r="M959" s="2">
        <v>86692</v>
      </c>
      <c r="N959" s="2" t="s">
        <v>55</v>
      </c>
      <c r="P959" s="4">
        <v>44579</v>
      </c>
      <c r="Q959" s="2">
        <v>2945.32</v>
      </c>
      <c r="R959" s="2">
        <v>-15197.47</v>
      </c>
      <c r="S959" s="2" t="s">
        <v>52</v>
      </c>
      <c r="U959" s="4">
        <v>44582</v>
      </c>
      <c r="V959" s="2">
        <v>19998.990000000002</v>
      </c>
      <c r="W959" s="2">
        <v>57503.38</v>
      </c>
      <c r="X959" s="2" t="s">
        <v>54</v>
      </c>
      <c r="Z959" s="12">
        <v>44551</v>
      </c>
      <c r="AA959" s="10">
        <v>85151.18</v>
      </c>
      <c r="AB959" s="10">
        <v>879831.67</v>
      </c>
    </row>
    <row r="960" spans="1:28" ht="15.75" hidden="1" customHeight="1" x14ac:dyDescent="0.3">
      <c r="A960" s="4">
        <v>43741</v>
      </c>
      <c r="B960" s="2">
        <v>1959.68</v>
      </c>
      <c r="C960" s="2">
        <v>-37111.67</v>
      </c>
      <c r="D960" s="2" t="s">
        <v>55</v>
      </c>
      <c r="F960" s="4">
        <v>44568</v>
      </c>
      <c r="G960" s="2">
        <v>27298.32</v>
      </c>
      <c r="H960" s="2">
        <v>-2654.74</v>
      </c>
      <c r="I960" s="2" t="s">
        <v>53</v>
      </c>
      <c r="K960" s="4">
        <v>44581</v>
      </c>
      <c r="L960" s="2">
        <v>6712.06</v>
      </c>
      <c r="M960" s="2">
        <v>41954.080000000002</v>
      </c>
      <c r="N960" s="2" t="s">
        <v>55</v>
      </c>
      <c r="P960" s="4">
        <v>44580</v>
      </c>
      <c r="Q960" s="2">
        <v>2482.9899999999998</v>
      </c>
      <c r="R960" s="2">
        <v>6310.04</v>
      </c>
      <c r="S960" s="2" t="s">
        <v>52</v>
      </c>
      <c r="U960" s="4">
        <v>44584</v>
      </c>
      <c r="V960" s="2">
        <v>363.23</v>
      </c>
      <c r="W960" s="2">
        <v>12615.91</v>
      </c>
      <c r="X960" s="2" t="s">
        <v>54</v>
      </c>
      <c r="Z960" s="12">
        <v>44552</v>
      </c>
      <c r="AA960" s="10">
        <v>79545.179999999993</v>
      </c>
      <c r="AB960" s="10">
        <v>-1555521.68</v>
      </c>
    </row>
    <row r="961" spans="1:28" ht="15.75" hidden="1" customHeight="1" x14ac:dyDescent="0.3">
      <c r="A961" s="4">
        <v>43741</v>
      </c>
      <c r="B961" s="2">
        <v>3326.48</v>
      </c>
      <c r="C961" s="2">
        <v>30275.22</v>
      </c>
      <c r="D961" s="2" t="s">
        <v>53</v>
      </c>
      <c r="F961" s="4">
        <v>44570</v>
      </c>
      <c r="G961" s="2">
        <v>504.89</v>
      </c>
      <c r="H961" s="2">
        <v>1942.8</v>
      </c>
      <c r="I961" s="2" t="s">
        <v>53</v>
      </c>
      <c r="K961" s="4">
        <v>44582</v>
      </c>
      <c r="L961" s="2">
        <v>5307.42</v>
      </c>
      <c r="M961" s="2">
        <v>-74365.119999999995</v>
      </c>
      <c r="N961" s="2" t="s">
        <v>55</v>
      </c>
      <c r="P961" s="4">
        <v>44581</v>
      </c>
      <c r="Q961" s="2">
        <v>2277.96</v>
      </c>
      <c r="R961" s="2">
        <v>14900.73</v>
      </c>
      <c r="S961" s="2" t="s">
        <v>52</v>
      </c>
      <c r="U961" s="4">
        <v>44585</v>
      </c>
      <c r="V961" s="2">
        <v>27285.81</v>
      </c>
      <c r="W961" s="2">
        <v>1414791.26</v>
      </c>
      <c r="X961" s="2" t="s">
        <v>54</v>
      </c>
      <c r="Z961" s="12">
        <v>44553</v>
      </c>
      <c r="AA961" s="10">
        <v>72454.12</v>
      </c>
      <c r="AB961" s="10">
        <v>-2313248.02</v>
      </c>
    </row>
    <row r="962" spans="1:28" ht="15.75" customHeight="1" thickBot="1" x14ac:dyDescent="0.35">
      <c r="A962" s="4">
        <v>43741</v>
      </c>
      <c r="B962" s="2">
        <v>1362.62</v>
      </c>
      <c r="C962" s="2">
        <v>-38845.730000000003</v>
      </c>
      <c r="D962" s="2" t="s">
        <v>54</v>
      </c>
      <c r="F962" s="4">
        <v>44571</v>
      </c>
      <c r="G962" s="2">
        <v>32660.29</v>
      </c>
      <c r="H962" s="2">
        <v>695613.26</v>
      </c>
      <c r="I962" s="2" t="s">
        <v>53</v>
      </c>
      <c r="K962" s="4">
        <v>44584</v>
      </c>
      <c r="L962" s="2">
        <v>62.76</v>
      </c>
      <c r="M962" s="2">
        <v>3926.64</v>
      </c>
      <c r="N962" s="2" t="s">
        <v>55</v>
      </c>
      <c r="P962" s="4">
        <v>44582</v>
      </c>
      <c r="Q962" s="2">
        <v>1772.9</v>
      </c>
      <c r="R962" s="2">
        <v>11774.11</v>
      </c>
      <c r="S962" s="2" t="s">
        <v>52</v>
      </c>
      <c r="U962" s="4">
        <v>44586</v>
      </c>
      <c r="V962" s="2">
        <v>30013.72</v>
      </c>
      <c r="W962" s="2">
        <v>-20619.27</v>
      </c>
      <c r="X962" s="2" t="s">
        <v>54</v>
      </c>
      <c r="Z962" s="12">
        <v>44554</v>
      </c>
      <c r="AA962" s="10">
        <v>16443.599999999999</v>
      </c>
      <c r="AB962" s="10">
        <v>-20514.810000000001</v>
      </c>
    </row>
    <row r="963" spans="1:28" ht="15.75" hidden="1" customHeight="1" x14ac:dyDescent="0.3">
      <c r="A963" s="4">
        <v>43741</v>
      </c>
      <c r="B963" s="2">
        <v>501.89</v>
      </c>
      <c r="C963" s="2">
        <v>-7463.95</v>
      </c>
      <c r="D963" s="2" t="s">
        <v>52</v>
      </c>
      <c r="F963" s="4">
        <v>44572</v>
      </c>
      <c r="G963" s="2">
        <v>29766.04</v>
      </c>
      <c r="H963" s="2">
        <v>319280.46000000002</v>
      </c>
      <c r="I963" s="2" t="s">
        <v>53</v>
      </c>
      <c r="K963" s="4">
        <v>44585</v>
      </c>
      <c r="L963" s="2">
        <v>7544.32</v>
      </c>
      <c r="M963" s="2">
        <v>-616835.35</v>
      </c>
      <c r="N963" s="2" t="s">
        <v>55</v>
      </c>
      <c r="P963" s="4">
        <v>44584</v>
      </c>
      <c r="Q963" s="2">
        <v>94.26</v>
      </c>
      <c r="R963" s="2">
        <v>-7927.14</v>
      </c>
      <c r="S963" s="2" t="s">
        <v>52</v>
      </c>
      <c r="U963" s="4">
        <v>44587</v>
      </c>
      <c r="V963" s="2">
        <v>33379.870000000003</v>
      </c>
      <c r="W963" s="2">
        <v>-1999495.06</v>
      </c>
      <c r="X963" s="2" t="s">
        <v>54</v>
      </c>
      <c r="Z963" s="12">
        <v>44556</v>
      </c>
      <c r="AA963" s="10">
        <v>768.14</v>
      </c>
      <c r="AB963" s="10">
        <v>-6420.09</v>
      </c>
    </row>
    <row r="964" spans="1:28" ht="15.75" hidden="1" customHeight="1" x14ac:dyDescent="0.3">
      <c r="A964" s="4">
        <v>43742</v>
      </c>
      <c r="B964" s="2">
        <v>336.98</v>
      </c>
      <c r="C964" s="2">
        <v>1254.52</v>
      </c>
      <c r="D964" s="2" t="s">
        <v>52</v>
      </c>
      <c r="F964" s="4">
        <v>44573</v>
      </c>
      <c r="G964" s="2">
        <v>31643.15</v>
      </c>
      <c r="H964" s="2">
        <v>-1882662.79</v>
      </c>
      <c r="I964" s="2" t="s">
        <v>53</v>
      </c>
      <c r="K964" s="4">
        <v>44586</v>
      </c>
      <c r="L964" s="2">
        <v>6011.91</v>
      </c>
      <c r="M964" s="2">
        <v>-3692.78</v>
      </c>
      <c r="N964" s="2" t="s">
        <v>55</v>
      </c>
      <c r="P964" s="4">
        <v>44585</v>
      </c>
      <c r="Q964" s="2">
        <v>2203.52</v>
      </c>
      <c r="R964" s="2">
        <v>-168.72</v>
      </c>
      <c r="S964" s="2" t="s">
        <v>52</v>
      </c>
      <c r="U964" s="4">
        <v>44588</v>
      </c>
      <c r="V964" s="2">
        <v>33297.96</v>
      </c>
      <c r="W964" s="2">
        <v>-1537777.89</v>
      </c>
      <c r="X964" s="2" t="s">
        <v>54</v>
      </c>
      <c r="Z964" s="12">
        <v>44557</v>
      </c>
      <c r="AA964" s="10">
        <v>58529.07</v>
      </c>
      <c r="AB964" s="10">
        <v>-641034.32999999996</v>
      </c>
    </row>
    <row r="965" spans="1:28" ht="15.75" hidden="1" customHeight="1" x14ac:dyDescent="0.3">
      <c r="A965" s="4">
        <v>43742</v>
      </c>
      <c r="B965" s="2">
        <v>2776.82</v>
      </c>
      <c r="C965" s="2">
        <v>31072.46</v>
      </c>
      <c r="D965" s="2" t="s">
        <v>53</v>
      </c>
      <c r="F965" s="4">
        <v>44574</v>
      </c>
      <c r="G965" s="2">
        <v>27265.01</v>
      </c>
      <c r="H965" s="2">
        <v>-1101425.6000000001</v>
      </c>
      <c r="I965" s="2" t="s">
        <v>53</v>
      </c>
      <c r="K965" s="4">
        <v>44587</v>
      </c>
      <c r="L965" s="2">
        <v>6119.25</v>
      </c>
      <c r="M965" s="2">
        <v>55476.12</v>
      </c>
      <c r="N965" s="2" t="s">
        <v>55</v>
      </c>
      <c r="P965" s="4">
        <v>44586</v>
      </c>
      <c r="Q965" s="2">
        <v>1870.48</v>
      </c>
      <c r="R965" s="2">
        <v>11906.56</v>
      </c>
      <c r="S965" s="2" t="s">
        <v>52</v>
      </c>
      <c r="U965" s="4">
        <v>44589</v>
      </c>
      <c r="V965" s="2">
        <v>27185.67</v>
      </c>
      <c r="W965" s="2">
        <v>-2421583.84</v>
      </c>
      <c r="X965" s="2" t="s">
        <v>54</v>
      </c>
      <c r="Z965" s="12">
        <v>44558</v>
      </c>
      <c r="AA965" s="10">
        <v>67715.759999999995</v>
      </c>
      <c r="AB965" s="10">
        <v>-1615154.61</v>
      </c>
    </row>
    <row r="966" spans="1:28" ht="15.75" hidden="1" customHeight="1" x14ac:dyDescent="0.3">
      <c r="A966" s="4">
        <v>43742</v>
      </c>
      <c r="B966" s="2">
        <v>1300.8399999999999</v>
      </c>
      <c r="C966" s="2">
        <v>22422.31</v>
      </c>
      <c r="D966" s="2" t="s">
        <v>55</v>
      </c>
      <c r="F966" s="4">
        <v>44575</v>
      </c>
      <c r="G966" s="2">
        <v>28644.02</v>
      </c>
      <c r="H966" s="2">
        <v>-183531.55</v>
      </c>
      <c r="I966" s="2" t="s">
        <v>53</v>
      </c>
      <c r="K966" s="4">
        <v>44588</v>
      </c>
      <c r="L966" s="2">
        <v>6279.06</v>
      </c>
      <c r="M966" s="2">
        <v>-501417.07</v>
      </c>
      <c r="N966" s="2" t="s">
        <v>55</v>
      </c>
      <c r="P966" s="4">
        <v>44587</v>
      </c>
      <c r="Q966" s="2">
        <v>1975.71</v>
      </c>
      <c r="R966" s="2">
        <v>-26829.99</v>
      </c>
      <c r="S966" s="2" t="s">
        <v>52</v>
      </c>
      <c r="U966" s="4">
        <v>44591</v>
      </c>
      <c r="V966" s="2">
        <v>278.26</v>
      </c>
      <c r="W966" s="2">
        <v>7809.64</v>
      </c>
      <c r="X966" s="2" t="s">
        <v>54</v>
      </c>
      <c r="Z966" s="12">
        <v>44559</v>
      </c>
      <c r="AA966" s="10">
        <v>73244.479999999996</v>
      </c>
      <c r="AB966" s="10">
        <v>-3363428.56</v>
      </c>
    </row>
    <row r="967" spans="1:28" ht="15.75" customHeight="1" thickBot="1" x14ac:dyDescent="0.35">
      <c r="A967" s="4">
        <v>43742</v>
      </c>
      <c r="B967" s="2">
        <v>1305.76</v>
      </c>
      <c r="C967" s="2">
        <v>-58332.02</v>
      </c>
      <c r="D967" s="2" t="s">
        <v>54</v>
      </c>
      <c r="F967" s="4">
        <v>44577</v>
      </c>
      <c r="G967" s="2">
        <v>344.6</v>
      </c>
      <c r="H967" s="2">
        <v>-4660.96</v>
      </c>
      <c r="I967" s="2" t="s">
        <v>53</v>
      </c>
      <c r="K967" s="4">
        <v>44589</v>
      </c>
      <c r="L967" s="2">
        <v>5870.22</v>
      </c>
      <c r="M967" s="2">
        <v>-15889.95</v>
      </c>
      <c r="N967" s="2" t="s">
        <v>55</v>
      </c>
      <c r="P967" s="4">
        <v>44588</v>
      </c>
      <c r="Q967" s="2">
        <v>2550.7600000000002</v>
      </c>
      <c r="R967" s="2">
        <v>-95415.65</v>
      </c>
      <c r="S967" s="2" t="s">
        <v>52</v>
      </c>
      <c r="U967" s="4">
        <v>44592</v>
      </c>
      <c r="V967" s="2">
        <v>28067.42</v>
      </c>
      <c r="W967" s="2">
        <v>1120669.31</v>
      </c>
      <c r="X967" s="2" t="s">
        <v>54</v>
      </c>
      <c r="Z967" s="12">
        <v>44560</v>
      </c>
      <c r="AA967" s="10">
        <v>69730.53</v>
      </c>
      <c r="AB967" s="10">
        <v>-270683.2</v>
      </c>
    </row>
    <row r="968" spans="1:28" ht="15.75" hidden="1" customHeight="1" x14ac:dyDescent="0.3">
      <c r="A968" s="4">
        <v>43744</v>
      </c>
      <c r="B968" s="2">
        <v>33.67</v>
      </c>
      <c r="C968" s="2">
        <v>-300.69</v>
      </c>
      <c r="D968" s="2" t="s">
        <v>52</v>
      </c>
      <c r="F968" s="4">
        <v>44578</v>
      </c>
      <c r="G968" s="2">
        <v>22288.82</v>
      </c>
      <c r="H968" s="2">
        <v>120680.46</v>
      </c>
      <c r="I968" s="2" t="s">
        <v>53</v>
      </c>
      <c r="K968" s="4">
        <v>44591</v>
      </c>
      <c r="L968" s="2">
        <v>61.56</v>
      </c>
      <c r="M968" s="2">
        <v>114.45</v>
      </c>
      <c r="N968" s="2" t="s">
        <v>55</v>
      </c>
      <c r="P968" s="4">
        <v>44589</v>
      </c>
      <c r="Q968" s="2">
        <v>2386.08</v>
      </c>
      <c r="R968" s="2">
        <v>-39410.29</v>
      </c>
      <c r="S968" s="2" t="s">
        <v>52</v>
      </c>
      <c r="U968" s="4">
        <v>44593</v>
      </c>
      <c r="V968" s="2">
        <v>26255.42</v>
      </c>
      <c r="W968" s="2">
        <v>-395783.01</v>
      </c>
      <c r="X968" s="2" t="s">
        <v>54</v>
      </c>
      <c r="Z968" s="12">
        <v>44561</v>
      </c>
      <c r="AA968" s="10">
        <v>58871.46</v>
      </c>
      <c r="AB968" s="10">
        <v>-3814005.48</v>
      </c>
    </row>
    <row r="969" spans="1:28" ht="15.75" hidden="1" customHeight="1" x14ac:dyDescent="0.3">
      <c r="A969" s="4">
        <v>43744</v>
      </c>
      <c r="B969" s="2">
        <v>34.22</v>
      </c>
      <c r="C969" s="2">
        <v>1411.02</v>
      </c>
      <c r="D969" s="2" t="s">
        <v>55</v>
      </c>
      <c r="F969" s="4">
        <v>44579</v>
      </c>
      <c r="G969" s="2">
        <v>34014.99</v>
      </c>
      <c r="H969" s="2">
        <v>-602843.98</v>
      </c>
      <c r="I969" s="2" t="s">
        <v>53</v>
      </c>
      <c r="K969" s="4">
        <v>44592</v>
      </c>
      <c r="L969" s="2">
        <v>5775.53</v>
      </c>
      <c r="M969" s="2">
        <v>130960.78</v>
      </c>
      <c r="N969" s="2" t="s">
        <v>55</v>
      </c>
      <c r="P969" s="4">
        <v>44590</v>
      </c>
      <c r="Q969" s="2">
        <v>0.04</v>
      </c>
      <c r="R969" s="2">
        <v>-22.57</v>
      </c>
      <c r="S969" s="2" t="s">
        <v>52</v>
      </c>
      <c r="U969" s="4">
        <v>44594</v>
      </c>
      <c r="V969" s="2">
        <v>24634.22</v>
      </c>
      <c r="W969" s="2">
        <v>458273.31</v>
      </c>
      <c r="X969" s="2" t="s">
        <v>54</v>
      </c>
      <c r="Z969" s="12">
        <v>44563</v>
      </c>
      <c r="AA969" s="10">
        <v>1349.52</v>
      </c>
      <c r="AB969" s="10">
        <v>-223930.29</v>
      </c>
    </row>
    <row r="970" spans="1:28" ht="15.75" customHeight="1" thickBot="1" x14ac:dyDescent="0.35">
      <c r="A970" s="4">
        <v>43744</v>
      </c>
      <c r="B970" s="2">
        <v>71.59</v>
      </c>
      <c r="C970" s="2">
        <v>-6056.05</v>
      </c>
      <c r="D970" s="2" t="s">
        <v>54</v>
      </c>
      <c r="F970" s="4">
        <v>44580</v>
      </c>
      <c r="G970" s="2">
        <v>21697.73</v>
      </c>
      <c r="H970" s="2">
        <v>-35799.47</v>
      </c>
      <c r="I970" s="2" t="s">
        <v>53</v>
      </c>
      <c r="K970" s="4">
        <v>44593</v>
      </c>
      <c r="L970" s="2">
        <v>8280.84</v>
      </c>
      <c r="M970" s="2">
        <v>48993.67</v>
      </c>
      <c r="N970" s="2" t="s">
        <v>55</v>
      </c>
      <c r="P970" s="4">
        <v>44591</v>
      </c>
      <c r="Q970" s="2">
        <v>46.52</v>
      </c>
      <c r="R970" s="2">
        <v>-739.83</v>
      </c>
      <c r="S970" s="2" t="s">
        <v>52</v>
      </c>
      <c r="U970" s="4">
        <v>44595</v>
      </c>
      <c r="V970" s="2">
        <v>28277.19</v>
      </c>
      <c r="W970" s="2">
        <v>-21402</v>
      </c>
      <c r="X970" s="2" t="s">
        <v>54</v>
      </c>
      <c r="Z970" s="12">
        <v>44564</v>
      </c>
      <c r="AA970" s="10">
        <v>84811.4</v>
      </c>
      <c r="AB970" s="10">
        <v>-844524.87</v>
      </c>
    </row>
    <row r="971" spans="1:28" ht="15.75" hidden="1" customHeight="1" x14ac:dyDescent="0.3">
      <c r="A971" s="4">
        <v>43744</v>
      </c>
      <c r="B971" s="2">
        <v>29.21</v>
      </c>
      <c r="C971" s="2">
        <v>-500.13</v>
      </c>
      <c r="D971" s="2" t="s">
        <v>53</v>
      </c>
      <c r="F971" s="4">
        <v>44581</v>
      </c>
      <c r="G971" s="2">
        <v>25825.57</v>
      </c>
      <c r="H971" s="2">
        <v>-591643.04</v>
      </c>
      <c r="I971" s="2" t="s">
        <v>53</v>
      </c>
      <c r="K971" s="4">
        <v>44594</v>
      </c>
      <c r="L971" s="2">
        <v>6576.13</v>
      </c>
      <c r="M971" s="2">
        <v>-354820.64</v>
      </c>
      <c r="N971" s="2" t="s">
        <v>55</v>
      </c>
      <c r="P971" s="4">
        <v>44592</v>
      </c>
      <c r="Q971" s="2">
        <v>3000.81</v>
      </c>
      <c r="R971" s="2">
        <v>6712.45</v>
      </c>
      <c r="S971" s="2" t="s">
        <v>52</v>
      </c>
      <c r="U971" s="4">
        <v>44596</v>
      </c>
      <c r="V971" s="2">
        <v>25825.599999999999</v>
      </c>
      <c r="W971" s="2">
        <v>886845.67</v>
      </c>
      <c r="X971" s="2" t="s">
        <v>54</v>
      </c>
      <c r="Z971" s="12">
        <v>44565</v>
      </c>
      <c r="AA971" s="10">
        <v>79469.25</v>
      </c>
      <c r="AB971" s="10">
        <v>-1738730.01</v>
      </c>
    </row>
    <row r="972" spans="1:28" ht="15.75" customHeight="1" thickBot="1" x14ac:dyDescent="0.35">
      <c r="A972" s="4">
        <v>43745</v>
      </c>
      <c r="B972" s="2">
        <v>1117.01</v>
      </c>
      <c r="C972" s="2">
        <v>-14966.13</v>
      </c>
      <c r="D972" s="2" t="s">
        <v>54</v>
      </c>
      <c r="F972" s="4">
        <v>44582</v>
      </c>
      <c r="G972" s="2">
        <v>22183.9</v>
      </c>
      <c r="H972" s="2">
        <v>108937.48</v>
      </c>
      <c r="I972" s="2" t="s">
        <v>53</v>
      </c>
      <c r="K972" s="4">
        <v>44595</v>
      </c>
      <c r="L972" s="2">
        <v>8547.58</v>
      </c>
      <c r="M972" s="2">
        <v>-108091.18</v>
      </c>
      <c r="N972" s="2" t="s">
        <v>55</v>
      </c>
      <c r="P972" s="4">
        <v>44593</v>
      </c>
      <c r="Q972" s="2">
        <v>3304.42</v>
      </c>
      <c r="R972" s="2">
        <v>111691.71</v>
      </c>
      <c r="S972" s="2" t="s">
        <v>52</v>
      </c>
      <c r="U972" s="4">
        <v>44597</v>
      </c>
      <c r="V972" s="2">
        <v>0.02</v>
      </c>
      <c r="W972" s="2">
        <v>-44.78</v>
      </c>
      <c r="X972" s="2" t="s">
        <v>54</v>
      </c>
      <c r="Z972" s="12">
        <v>44566</v>
      </c>
      <c r="AA972" s="10">
        <v>84671.27</v>
      </c>
      <c r="AB972" s="10">
        <v>-1054285.3600000001</v>
      </c>
    </row>
    <row r="973" spans="1:28" ht="15.75" hidden="1" customHeight="1" x14ac:dyDescent="0.3">
      <c r="A973" s="4">
        <v>43745</v>
      </c>
      <c r="B973" s="2">
        <v>4055.5</v>
      </c>
      <c r="C973" s="2">
        <v>9345.64</v>
      </c>
      <c r="D973" s="2" t="s">
        <v>53</v>
      </c>
      <c r="F973" s="4">
        <v>44584</v>
      </c>
      <c r="G973" s="2">
        <v>212.52</v>
      </c>
      <c r="H973" s="2">
        <v>-6403.72</v>
      </c>
      <c r="I973" s="2" t="s">
        <v>53</v>
      </c>
      <c r="K973" s="4">
        <v>44596</v>
      </c>
      <c r="L973" s="2">
        <v>6215.04</v>
      </c>
      <c r="M973" s="2">
        <v>24479.54</v>
      </c>
      <c r="N973" s="2" t="s">
        <v>55</v>
      </c>
      <c r="P973" s="4">
        <v>44594</v>
      </c>
      <c r="Q973" s="2">
        <v>2706.54</v>
      </c>
      <c r="R973" s="2">
        <v>-10137.01</v>
      </c>
      <c r="S973" s="2" t="s">
        <v>52</v>
      </c>
      <c r="U973" s="4">
        <v>44598</v>
      </c>
      <c r="V973" s="2">
        <v>451.12</v>
      </c>
      <c r="W973" s="2">
        <v>22366.63</v>
      </c>
      <c r="X973" s="2" t="s">
        <v>54</v>
      </c>
      <c r="Z973" s="12">
        <v>44567</v>
      </c>
      <c r="AA973" s="10">
        <v>86380.55</v>
      </c>
      <c r="AB973" s="10">
        <v>-1269123.45</v>
      </c>
    </row>
    <row r="974" spans="1:28" ht="15.75" hidden="1" customHeight="1" x14ac:dyDescent="0.3">
      <c r="A974" s="4">
        <v>43745</v>
      </c>
      <c r="B974" s="2">
        <v>1119.53</v>
      </c>
      <c r="C974" s="2">
        <v>17827.900000000001</v>
      </c>
      <c r="D974" s="2" t="s">
        <v>55</v>
      </c>
      <c r="F974" s="4">
        <v>44585</v>
      </c>
      <c r="G974" s="2">
        <v>29860.38</v>
      </c>
      <c r="H974" s="2">
        <v>272157.44</v>
      </c>
      <c r="I974" s="2" t="s">
        <v>53</v>
      </c>
      <c r="K974" s="4">
        <v>44597</v>
      </c>
      <c r="L974" s="2">
        <v>0.01</v>
      </c>
      <c r="M974" s="2">
        <v>-3.5</v>
      </c>
      <c r="N974" s="2" t="s">
        <v>55</v>
      </c>
      <c r="P974" s="4">
        <v>44595</v>
      </c>
      <c r="Q974" s="2">
        <v>2061.54</v>
      </c>
      <c r="R974" s="2">
        <v>-26214.86</v>
      </c>
      <c r="S974" s="2" t="s">
        <v>52</v>
      </c>
      <c r="U974" s="4">
        <v>44599</v>
      </c>
      <c r="V974" s="2">
        <v>23080.53</v>
      </c>
      <c r="W974" s="2">
        <v>265240.40000000002</v>
      </c>
      <c r="X974" s="2" t="s">
        <v>54</v>
      </c>
      <c r="Z974" s="12">
        <v>44568</v>
      </c>
      <c r="AA974" s="10">
        <v>74563.14</v>
      </c>
      <c r="AB974" s="10">
        <v>-776361.94</v>
      </c>
    </row>
    <row r="975" spans="1:28" ht="15.75" hidden="1" customHeight="1" x14ac:dyDescent="0.3">
      <c r="A975" s="4">
        <v>43745</v>
      </c>
      <c r="B975" s="2">
        <v>360.84</v>
      </c>
      <c r="C975" s="2">
        <v>-2229.2399999999998</v>
      </c>
      <c r="D975" s="2" t="s">
        <v>52</v>
      </c>
      <c r="F975" s="4">
        <v>44586</v>
      </c>
      <c r="G975" s="2">
        <v>30351.66</v>
      </c>
      <c r="H975" s="2">
        <v>70539.06</v>
      </c>
      <c r="I975" s="2" t="s">
        <v>53</v>
      </c>
      <c r="K975" s="4">
        <v>44598</v>
      </c>
      <c r="L975" s="2">
        <v>54.21</v>
      </c>
      <c r="M975" s="2">
        <v>-565.83000000000004</v>
      </c>
      <c r="N975" s="2" t="s">
        <v>55</v>
      </c>
      <c r="P975" s="4">
        <v>44596</v>
      </c>
      <c r="Q975" s="2">
        <v>2183.31</v>
      </c>
      <c r="R975" s="2">
        <v>-13839.77</v>
      </c>
      <c r="S975" s="2" t="s">
        <v>52</v>
      </c>
      <c r="U975" s="4">
        <v>44600</v>
      </c>
      <c r="V975" s="2">
        <v>22799.47</v>
      </c>
      <c r="W975" s="2">
        <v>387719.75</v>
      </c>
      <c r="X975" s="2" t="s">
        <v>54</v>
      </c>
      <c r="Z975" s="12">
        <v>44570</v>
      </c>
      <c r="AA975" s="10">
        <v>1492.19</v>
      </c>
      <c r="AB975" s="10">
        <v>-454567.12</v>
      </c>
    </row>
    <row r="976" spans="1:28" ht="15.75" hidden="1" customHeight="1" x14ac:dyDescent="0.3">
      <c r="A976" s="4">
        <v>43746</v>
      </c>
      <c r="B976" s="2">
        <v>3220.89</v>
      </c>
      <c r="C976" s="2">
        <v>9214.9599999999991</v>
      </c>
      <c r="D976" s="2" t="s">
        <v>53</v>
      </c>
      <c r="F976" s="4">
        <v>44587</v>
      </c>
      <c r="G976" s="2">
        <v>30662.34</v>
      </c>
      <c r="H976" s="2">
        <v>27024.92</v>
      </c>
      <c r="I976" s="2" t="s">
        <v>53</v>
      </c>
      <c r="K976" s="4">
        <v>44599</v>
      </c>
      <c r="L976" s="2">
        <v>6059.05</v>
      </c>
      <c r="M976" s="2">
        <v>68001.45</v>
      </c>
      <c r="N976" s="2" t="s">
        <v>55</v>
      </c>
      <c r="P976" s="4">
        <v>44598</v>
      </c>
      <c r="Q976" s="2">
        <v>46.03</v>
      </c>
      <c r="R976" s="2">
        <v>290.11</v>
      </c>
      <c r="S976" s="2" t="s">
        <v>52</v>
      </c>
      <c r="U976" s="4">
        <v>44601</v>
      </c>
      <c r="V976" s="2">
        <v>23723.05</v>
      </c>
      <c r="W976" s="2">
        <v>-433438.65</v>
      </c>
      <c r="X976" s="2" t="s">
        <v>54</v>
      </c>
      <c r="Z976" s="12">
        <v>44571</v>
      </c>
      <c r="AA976" s="10">
        <v>91457.36</v>
      </c>
      <c r="AB976" s="10">
        <v>1550748.54</v>
      </c>
    </row>
    <row r="977" spans="1:28" ht="15.75" hidden="1" customHeight="1" x14ac:dyDescent="0.3">
      <c r="A977" s="4">
        <v>43746</v>
      </c>
      <c r="B977" s="2">
        <v>1629.83</v>
      </c>
      <c r="C977" s="2">
        <v>-38032.370000000003</v>
      </c>
      <c r="D977" s="2" t="s">
        <v>55</v>
      </c>
      <c r="F977" s="4">
        <v>44588</v>
      </c>
      <c r="G977" s="2">
        <v>33854.67</v>
      </c>
      <c r="H977" s="2">
        <v>-3185264.92</v>
      </c>
      <c r="I977" s="2" t="s">
        <v>53</v>
      </c>
      <c r="K977" s="4">
        <v>44600</v>
      </c>
      <c r="L977" s="2">
        <v>6150.94</v>
      </c>
      <c r="M977" s="2">
        <v>86905.52</v>
      </c>
      <c r="N977" s="2" t="s">
        <v>55</v>
      </c>
      <c r="P977" s="4">
        <v>44599</v>
      </c>
      <c r="Q977" s="2">
        <v>2118.0700000000002</v>
      </c>
      <c r="R977" s="2">
        <v>19136.3</v>
      </c>
      <c r="S977" s="2" t="s">
        <v>52</v>
      </c>
      <c r="U977" s="4">
        <v>44602</v>
      </c>
      <c r="V977" s="2">
        <v>32084.33</v>
      </c>
      <c r="W977" s="2">
        <v>667464.47</v>
      </c>
      <c r="X977" s="2" t="s">
        <v>54</v>
      </c>
      <c r="Z977" s="12">
        <v>44572</v>
      </c>
      <c r="AA977" s="10">
        <v>90715.07</v>
      </c>
      <c r="AB977" s="10">
        <v>-445383.02</v>
      </c>
    </row>
    <row r="978" spans="1:28" ht="15.75" hidden="1" customHeight="1" x14ac:dyDescent="0.3">
      <c r="A978" s="4">
        <v>43746</v>
      </c>
      <c r="B978" s="2">
        <v>581.69000000000005</v>
      </c>
      <c r="C978" s="2">
        <v>4035.13</v>
      </c>
      <c r="D978" s="2" t="s">
        <v>52</v>
      </c>
      <c r="F978" s="4">
        <v>44589</v>
      </c>
      <c r="G978" s="2">
        <v>28261.52</v>
      </c>
      <c r="H978" s="2">
        <v>-306360.82</v>
      </c>
      <c r="I978" s="2" t="s">
        <v>53</v>
      </c>
      <c r="K978" s="4">
        <v>44601</v>
      </c>
      <c r="L978" s="2">
        <v>7156.35</v>
      </c>
      <c r="M978" s="2">
        <v>87971.1</v>
      </c>
      <c r="N978" s="2" t="s">
        <v>55</v>
      </c>
      <c r="P978" s="4">
        <v>44600</v>
      </c>
      <c r="Q978" s="2">
        <v>2631.51</v>
      </c>
      <c r="R978" s="2">
        <v>-31747.91</v>
      </c>
      <c r="S978" s="2" t="s">
        <v>52</v>
      </c>
      <c r="U978" s="4">
        <v>44603</v>
      </c>
      <c r="V978" s="2">
        <v>32648.09</v>
      </c>
      <c r="W978" s="2">
        <v>-7579586.5999999996</v>
      </c>
      <c r="X978" s="2" t="s">
        <v>54</v>
      </c>
      <c r="Z978" s="12">
        <v>44573</v>
      </c>
      <c r="AA978" s="10">
        <v>84547.43</v>
      </c>
      <c r="AB978" s="10">
        <v>-3482776.85</v>
      </c>
    </row>
    <row r="979" spans="1:28" ht="15.75" customHeight="1" thickBot="1" x14ac:dyDescent="0.35">
      <c r="A979" s="4">
        <v>43746</v>
      </c>
      <c r="B979" s="2">
        <v>1482.15</v>
      </c>
      <c r="C979" s="2">
        <v>-63973.87</v>
      </c>
      <c r="D979" s="2" t="s">
        <v>54</v>
      </c>
      <c r="F979" s="4">
        <v>44591</v>
      </c>
      <c r="G979" s="2">
        <v>324.61</v>
      </c>
      <c r="H979" s="2">
        <v>27534.63</v>
      </c>
      <c r="I979" s="2" t="s">
        <v>53</v>
      </c>
      <c r="K979" s="4">
        <v>44602</v>
      </c>
      <c r="L979" s="2">
        <v>10757.56</v>
      </c>
      <c r="M979" s="2">
        <v>221015.42</v>
      </c>
      <c r="N979" s="2" t="s">
        <v>55</v>
      </c>
      <c r="P979" s="4">
        <v>44601</v>
      </c>
      <c r="Q979" s="2">
        <v>2005.4</v>
      </c>
      <c r="R979" s="2">
        <v>17890.46</v>
      </c>
      <c r="S979" s="2" t="s">
        <v>52</v>
      </c>
      <c r="U979" s="4">
        <v>44605</v>
      </c>
      <c r="V979" s="2">
        <v>538.29</v>
      </c>
      <c r="W979" s="2">
        <v>-58203.41</v>
      </c>
      <c r="X979" s="2" t="s">
        <v>54</v>
      </c>
      <c r="Z979" s="12">
        <v>44574</v>
      </c>
      <c r="AA979" s="10">
        <v>82168.73</v>
      </c>
      <c r="AB979" s="10">
        <v>-1207565.98</v>
      </c>
    </row>
    <row r="980" spans="1:28" ht="15.75" customHeight="1" thickBot="1" x14ac:dyDescent="0.35">
      <c r="A980" s="4">
        <v>43747</v>
      </c>
      <c r="B980" s="2">
        <v>1382.08</v>
      </c>
      <c r="C980" s="2">
        <v>-69842.100000000006</v>
      </c>
      <c r="D980" s="2" t="s">
        <v>54</v>
      </c>
      <c r="F980" s="4">
        <v>44592</v>
      </c>
      <c r="G980" s="2">
        <v>30997.09</v>
      </c>
      <c r="H980" s="2">
        <v>-7268.32</v>
      </c>
      <c r="I980" s="2" t="s">
        <v>53</v>
      </c>
      <c r="K980" s="4">
        <v>44603</v>
      </c>
      <c r="L980" s="2">
        <v>9874.83</v>
      </c>
      <c r="M980" s="2">
        <v>122148.16</v>
      </c>
      <c r="N980" s="2" t="s">
        <v>55</v>
      </c>
      <c r="P980" s="4">
        <v>44602</v>
      </c>
      <c r="Q980" s="2">
        <v>3614.56</v>
      </c>
      <c r="R980" s="2">
        <v>-86323.21</v>
      </c>
      <c r="S980" s="2" t="s">
        <v>52</v>
      </c>
      <c r="U980" s="4">
        <v>44606</v>
      </c>
      <c r="V980" s="2">
        <v>29749.91</v>
      </c>
      <c r="W980" s="2">
        <v>-803703.58</v>
      </c>
      <c r="X980" s="2" t="s">
        <v>54</v>
      </c>
      <c r="Z980" s="12">
        <v>44575</v>
      </c>
      <c r="AA980" s="10">
        <v>82672.63</v>
      </c>
      <c r="AB980" s="10">
        <v>968035.42</v>
      </c>
    </row>
    <row r="981" spans="1:28" ht="15.75" hidden="1" customHeight="1" x14ac:dyDescent="0.3">
      <c r="A981" s="4">
        <v>43747</v>
      </c>
      <c r="B981" s="2">
        <v>529.91999999999996</v>
      </c>
      <c r="C981" s="2">
        <v>18366.66</v>
      </c>
      <c r="D981" s="2" t="s">
        <v>52</v>
      </c>
      <c r="F981" s="4">
        <v>44593</v>
      </c>
      <c r="G981" s="2">
        <v>26499.78</v>
      </c>
      <c r="H981" s="2">
        <v>107320.17</v>
      </c>
      <c r="I981" s="2" t="s">
        <v>53</v>
      </c>
      <c r="K981" s="4">
        <v>44605</v>
      </c>
      <c r="L981" s="2">
        <v>89.6</v>
      </c>
      <c r="M981" s="2">
        <v>-23338.560000000001</v>
      </c>
      <c r="N981" s="2" t="s">
        <v>55</v>
      </c>
      <c r="P981" s="4">
        <v>44603</v>
      </c>
      <c r="Q981" s="2">
        <v>2822.63</v>
      </c>
      <c r="R981" s="2">
        <v>124213.16</v>
      </c>
      <c r="S981" s="2" t="s">
        <v>52</v>
      </c>
      <c r="U981" s="4">
        <v>44607</v>
      </c>
      <c r="V981" s="2">
        <v>32113.31</v>
      </c>
      <c r="W981" s="2">
        <v>-1839906.14</v>
      </c>
      <c r="X981" s="2" t="s">
        <v>54</v>
      </c>
      <c r="Z981" s="12">
        <v>44577</v>
      </c>
      <c r="AA981" s="10">
        <v>1012.56</v>
      </c>
      <c r="AB981" s="10">
        <v>-26360.41</v>
      </c>
    </row>
    <row r="982" spans="1:28" ht="15.75" hidden="1" customHeight="1" x14ac:dyDescent="0.3">
      <c r="A982" s="4">
        <v>43747</v>
      </c>
      <c r="B982" s="2">
        <v>2325.5100000000002</v>
      </c>
      <c r="C982" s="2">
        <v>20787</v>
      </c>
      <c r="D982" s="2" t="s">
        <v>53</v>
      </c>
      <c r="F982" s="4">
        <v>44594</v>
      </c>
      <c r="G982" s="2">
        <v>28749.78</v>
      </c>
      <c r="H982" s="2">
        <v>132865.39000000001</v>
      </c>
      <c r="I982" s="2" t="s">
        <v>53</v>
      </c>
      <c r="K982" s="4">
        <v>44606</v>
      </c>
      <c r="L982" s="2">
        <v>9829.2999999999993</v>
      </c>
      <c r="M982" s="2">
        <v>267171.23</v>
      </c>
      <c r="N982" s="2" t="s">
        <v>55</v>
      </c>
      <c r="P982" s="4">
        <v>44605</v>
      </c>
      <c r="Q982" s="2">
        <v>63.17</v>
      </c>
      <c r="R982" s="2">
        <v>6170.71</v>
      </c>
      <c r="S982" s="2" t="s">
        <v>52</v>
      </c>
      <c r="U982" s="4">
        <v>44608</v>
      </c>
      <c r="V982" s="2">
        <v>21081.15</v>
      </c>
      <c r="W982" s="2">
        <v>-706181.32</v>
      </c>
      <c r="X982" s="2" t="s">
        <v>54</v>
      </c>
      <c r="Z982" s="12">
        <v>44578</v>
      </c>
      <c r="AA982" s="10">
        <v>58139.05</v>
      </c>
      <c r="AB982" s="10">
        <v>923466.99</v>
      </c>
    </row>
    <row r="983" spans="1:28" ht="15.75" hidden="1" customHeight="1" x14ac:dyDescent="0.3">
      <c r="A983" s="4">
        <v>43747</v>
      </c>
      <c r="B983" s="2">
        <v>1221.33</v>
      </c>
      <c r="C983" s="2">
        <v>31284.98</v>
      </c>
      <c r="D983" s="2" t="s">
        <v>55</v>
      </c>
      <c r="F983" s="4">
        <v>44595</v>
      </c>
      <c r="G983" s="2">
        <v>38374.07</v>
      </c>
      <c r="H983" s="2">
        <v>-1815967.83</v>
      </c>
      <c r="I983" s="2" t="s">
        <v>53</v>
      </c>
      <c r="K983" s="4">
        <v>44607</v>
      </c>
      <c r="L983" s="2">
        <v>15021.88</v>
      </c>
      <c r="M983" s="2">
        <v>457164.95</v>
      </c>
      <c r="N983" s="2" t="s">
        <v>55</v>
      </c>
      <c r="P983" s="4">
        <v>44606</v>
      </c>
      <c r="Q983" s="2">
        <v>2601.27</v>
      </c>
      <c r="R983" s="2">
        <v>16319.16</v>
      </c>
      <c r="S983" s="2" t="s">
        <v>52</v>
      </c>
      <c r="U983" s="4">
        <v>44609</v>
      </c>
      <c r="V983" s="2">
        <v>27887.78</v>
      </c>
      <c r="W983" s="2">
        <v>-8217774.7199999997</v>
      </c>
      <c r="X983" s="2" t="s">
        <v>54</v>
      </c>
      <c r="Z983" s="12">
        <v>44579</v>
      </c>
      <c r="AA983" s="10">
        <v>113868.46</v>
      </c>
      <c r="AB983" s="10">
        <v>2879508.42</v>
      </c>
    </row>
    <row r="984" spans="1:28" ht="15.75" hidden="1" customHeight="1" x14ac:dyDescent="0.3">
      <c r="A984" s="4">
        <v>43748</v>
      </c>
      <c r="B984" s="2">
        <v>3036.88</v>
      </c>
      <c r="C984" s="2">
        <v>-31949.5</v>
      </c>
      <c r="D984" s="2" t="s">
        <v>53</v>
      </c>
      <c r="F984" s="4">
        <v>44596</v>
      </c>
      <c r="G984" s="2">
        <v>26689.29</v>
      </c>
      <c r="H984" s="2">
        <v>-460250.65</v>
      </c>
      <c r="I984" s="2" t="s">
        <v>53</v>
      </c>
      <c r="K984" s="4">
        <v>44608</v>
      </c>
      <c r="L984" s="2">
        <v>11113.01</v>
      </c>
      <c r="M984" s="2">
        <v>241626.15</v>
      </c>
      <c r="N984" s="2" t="s">
        <v>55</v>
      </c>
      <c r="P984" s="4">
        <v>44607</v>
      </c>
      <c r="Q984" s="2">
        <v>2455.81</v>
      </c>
      <c r="R984" s="2">
        <v>-4694.75</v>
      </c>
      <c r="S984" s="2" t="s">
        <v>52</v>
      </c>
      <c r="U984" s="4">
        <v>44610</v>
      </c>
      <c r="V984" s="2">
        <v>19144.240000000002</v>
      </c>
      <c r="W984" s="2">
        <v>-540689.51</v>
      </c>
      <c r="X984" s="2" t="s">
        <v>54</v>
      </c>
      <c r="Z984" s="12">
        <v>44580</v>
      </c>
      <c r="AA984" s="10">
        <v>93224.79</v>
      </c>
      <c r="AB984" s="10">
        <v>-9641893.5199999996</v>
      </c>
    </row>
    <row r="985" spans="1:28" ht="15.75" hidden="1" customHeight="1" x14ac:dyDescent="0.3">
      <c r="A985" s="4">
        <v>43748</v>
      </c>
      <c r="B985" s="2">
        <v>2686.75</v>
      </c>
      <c r="C985" s="2">
        <v>-169272.34</v>
      </c>
      <c r="D985" s="2" t="s">
        <v>55</v>
      </c>
      <c r="F985" s="4">
        <v>44598</v>
      </c>
      <c r="G985" s="2">
        <v>156.12</v>
      </c>
      <c r="H985" s="2">
        <v>-25343.18</v>
      </c>
      <c r="I985" s="2" t="s">
        <v>53</v>
      </c>
      <c r="K985" s="4">
        <v>44609</v>
      </c>
      <c r="L985" s="2">
        <v>15588.86</v>
      </c>
      <c r="M985" s="2">
        <v>504799.52</v>
      </c>
      <c r="N985" s="2" t="s">
        <v>55</v>
      </c>
      <c r="P985" s="4">
        <v>44608</v>
      </c>
      <c r="Q985" s="2">
        <v>1933.75</v>
      </c>
      <c r="R985" s="2">
        <v>34636.11</v>
      </c>
      <c r="S985" s="2" t="s">
        <v>52</v>
      </c>
      <c r="U985" s="4">
        <v>44612</v>
      </c>
      <c r="V985" s="2">
        <v>1165.03</v>
      </c>
      <c r="W985" s="2">
        <v>-1316446.1100000001</v>
      </c>
      <c r="X985" s="2" t="s">
        <v>54</v>
      </c>
      <c r="Z985" s="12">
        <v>44581</v>
      </c>
      <c r="AA985" s="10">
        <v>82538.899999999994</v>
      </c>
      <c r="AB985" s="10">
        <v>-2358864.7200000002</v>
      </c>
    </row>
    <row r="986" spans="1:28" ht="15.75" hidden="1" customHeight="1" x14ac:dyDescent="0.3">
      <c r="A986" s="4">
        <v>43748</v>
      </c>
      <c r="B986" s="2">
        <v>542.01</v>
      </c>
      <c r="C986" s="2">
        <v>-7609.32</v>
      </c>
      <c r="D986" s="2" t="s">
        <v>52</v>
      </c>
      <c r="F986" s="4">
        <v>44599</v>
      </c>
      <c r="G986" s="2">
        <v>24600.38</v>
      </c>
      <c r="H986" s="2">
        <v>251460.8</v>
      </c>
      <c r="I986" s="2" t="s">
        <v>53</v>
      </c>
      <c r="K986" s="4">
        <v>44610</v>
      </c>
      <c r="L986" s="2">
        <v>11328.52</v>
      </c>
      <c r="M986" s="2">
        <v>188307.99</v>
      </c>
      <c r="N986" s="2" t="s">
        <v>55</v>
      </c>
      <c r="P986" s="4">
        <v>44609</v>
      </c>
      <c r="Q986" s="2">
        <v>2574.73</v>
      </c>
      <c r="R986" s="2">
        <v>5455.69</v>
      </c>
      <c r="S986" s="2" t="s">
        <v>52</v>
      </c>
      <c r="U986" s="4">
        <v>44613</v>
      </c>
      <c r="V986" s="2">
        <v>19869.66</v>
      </c>
      <c r="W986" s="2">
        <v>-2539498.79</v>
      </c>
      <c r="X986" s="2" t="s">
        <v>54</v>
      </c>
      <c r="Z986" s="12">
        <v>44582</v>
      </c>
      <c r="AA986" s="10">
        <v>74580.570000000007</v>
      </c>
      <c r="AB986" s="10">
        <v>-1182006.76</v>
      </c>
    </row>
    <row r="987" spans="1:28" ht="15.75" customHeight="1" thickBot="1" x14ac:dyDescent="0.35">
      <c r="A987" s="4">
        <v>43748</v>
      </c>
      <c r="B987" s="2">
        <v>1523.84</v>
      </c>
      <c r="C987" s="2">
        <v>38053.69</v>
      </c>
      <c r="D987" s="2" t="s">
        <v>54</v>
      </c>
      <c r="F987" s="4">
        <v>44600</v>
      </c>
      <c r="G987" s="2">
        <v>24598.93</v>
      </c>
      <c r="H987" s="2">
        <v>214976.61</v>
      </c>
      <c r="I987" s="2" t="s">
        <v>53</v>
      </c>
      <c r="K987" s="4">
        <v>44612</v>
      </c>
      <c r="L987" s="2">
        <v>120.4</v>
      </c>
      <c r="M987" s="2">
        <v>1732.16</v>
      </c>
      <c r="N987" s="2" t="s">
        <v>55</v>
      </c>
      <c r="P987" s="4">
        <v>44610</v>
      </c>
      <c r="Q987" s="2">
        <v>1587.28</v>
      </c>
      <c r="R987" s="2">
        <v>13936.43</v>
      </c>
      <c r="S987" s="2" t="s">
        <v>52</v>
      </c>
      <c r="U987" s="4">
        <v>44614</v>
      </c>
      <c r="V987" s="2">
        <v>23350.639999999999</v>
      </c>
      <c r="W987" s="2">
        <v>-457941.29</v>
      </c>
      <c r="X987" s="2" t="s">
        <v>54</v>
      </c>
      <c r="Z987" s="12">
        <v>44583</v>
      </c>
      <c r="AA987" s="10">
        <v>0.03</v>
      </c>
      <c r="AB987" s="10">
        <v>-37.520000000000003</v>
      </c>
    </row>
    <row r="988" spans="1:28" ht="15.75" customHeight="1" thickBot="1" x14ac:dyDescent="0.35">
      <c r="A988" s="4">
        <v>43749</v>
      </c>
      <c r="B988" s="2">
        <v>1323.44</v>
      </c>
      <c r="C988" s="2">
        <v>-31189.55</v>
      </c>
      <c r="D988" s="2" t="s">
        <v>54</v>
      </c>
      <c r="F988" s="4">
        <v>44601</v>
      </c>
      <c r="G988" s="2">
        <v>23203.09</v>
      </c>
      <c r="H988" s="2">
        <v>82485.91</v>
      </c>
      <c r="I988" s="2" t="s">
        <v>53</v>
      </c>
      <c r="K988" s="4">
        <v>44613</v>
      </c>
      <c r="L988" s="2">
        <v>9763.83</v>
      </c>
      <c r="M988" s="2">
        <v>334063.90999999997</v>
      </c>
      <c r="N988" s="2" t="s">
        <v>55</v>
      </c>
      <c r="P988" s="4">
        <v>44612</v>
      </c>
      <c r="Q988" s="2">
        <v>78.790000000000006</v>
      </c>
      <c r="R988" s="2">
        <v>-3232.96</v>
      </c>
      <c r="S988" s="2" t="s">
        <v>52</v>
      </c>
      <c r="U988" s="4">
        <v>44615</v>
      </c>
      <c r="V988" s="2">
        <v>19481.86</v>
      </c>
      <c r="W988" s="2">
        <v>-411799.07</v>
      </c>
      <c r="X988" s="2" t="s">
        <v>54</v>
      </c>
      <c r="Z988" s="12">
        <v>44584</v>
      </c>
      <c r="AA988" s="10">
        <v>1543.63</v>
      </c>
      <c r="AB988" s="10">
        <v>-450107.46</v>
      </c>
    </row>
    <row r="989" spans="1:28" ht="15.75" hidden="1" customHeight="1" x14ac:dyDescent="0.3">
      <c r="A989" s="4">
        <v>43749</v>
      </c>
      <c r="B989" s="2">
        <v>540.38</v>
      </c>
      <c r="C989" s="2">
        <v>-35224.28</v>
      </c>
      <c r="D989" s="2" t="s">
        <v>52</v>
      </c>
      <c r="F989" s="4">
        <v>44602</v>
      </c>
      <c r="G989" s="2">
        <v>36176.44</v>
      </c>
      <c r="H989" s="2">
        <v>261221.18</v>
      </c>
      <c r="I989" s="2" t="s">
        <v>53</v>
      </c>
      <c r="K989" s="4">
        <v>44614</v>
      </c>
      <c r="L989" s="2">
        <v>14771.79</v>
      </c>
      <c r="M989" s="2">
        <v>646991.38</v>
      </c>
      <c r="N989" s="2" t="s">
        <v>55</v>
      </c>
      <c r="P989" s="4">
        <v>44613</v>
      </c>
      <c r="Q989" s="2">
        <v>1490.26</v>
      </c>
      <c r="R989" s="2">
        <v>-45373.18</v>
      </c>
      <c r="S989" s="2" t="s">
        <v>52</v>
      </c>
      <c r="U989" s="4">
        <v>44616</v>
      </c>
      <c r="V989" s="2">
        <v>45665.62</v>
      </c>
      <c r="W989" s="2">
        <v>-24227597.289999999</v>
      </c>
      <c r="X989" s="2" t="s">
        <v>54</v>
      </c>
      <c r="Z989" s="12">
        <v>44585</v>
      </c>
      <c r="AA989" s="10">
        <v>98008.01</v>
      </c>
      <c r="AB989" s="10">
        <v>-2213109.4500000002</v>
      </c>
    </row>
    <row r="990" spans="1:28" ht="15.75" hidden="1" customHeight="1" x14ac:dyDescent="0.3">
      <c r="A990" s="4">
        <v>43749</v>
      </c>
      <c r="B990" s="2">
        <v>2573.1799999999998</v>
      </c>
      <c r="C990" s="2">
        <v>-297396.59999999998</v>
      </c>
      <c r="D990" s="2" t="s">
        <v>55</v>
      </c>
      <c r="F990" s="4">
        <v>44603</v>
      </c>
      <c r="G990" s="2">
        <v>30713.41</v>
      </c>
      <c r="H990" s="2">
        <v>86886.04</v>
      </c>
      <c r="I990" s="2" t="s">
        <v>53</v>
      </c>
      <c r="K990" s="4">
        <v>44615</v>
      </c>
      <c r="L990" s="2">
        <v>10757.42</v>
      </c>
      <c r="M990" s="2">
        <v>222809.44</v>
      </c>
      <c r="N990" s="2" t="s">
        <v>55</v>
      </c>
      <c r="P990" s="4">
        <v>44614</v>
      </c>
      <c r="Q990" s="2">
        <v>2238.23</v>
      </c>
      <c r="R990" s="2">
        <v>27789.72</v>
      </c>
      <c r="S990" s="2" t="s">
        <v>52</v>
      </c>
      <c r="U990" s="4">
        <v>44617</v>
      </c>
      <c r="V990" s="2">
        <v>17979.599999999999</v>
      </c>
      <c r="W990" s="2">
        <v>-928302.09</v>
      </c>
      <c r="X990" s="2" t="s">
        <v>54</v>
      </c>
      <c r="Z990" s="12">
        <v>44586</v>
      </c>
      <c r="AA990" s="10">
        <v>95231.33</v>
      </c>
      <c r="AB990" s="10">
        <v>331701.53999999998</v>
      </c>
    </row>
    <row r="991" spans="1:28" ht="15.75" hidden="1" customHeight="1" x14ac:dyDescent="0.3">
      <c r="A991" s="4">
        <v>43749</v>
      </c>
      <c r="B991" s="2">
        <v>2801.1</v>
      </c>
      <c r="C991" s="2">
        <v>-22986.22</v>
      </c>
      <c r="D991" s="2" t="s">
        <v>53</v>
      </c>
      <c r="F991" s="4">
        <v>44605</v>
      </c>
      <c r="G991" s="2">
        <v>586.53</v>
      </c>
      <c r="H991" s="2">
        <v>37620.57</v>
      </c>
      <c r="I991" s="2" t="s">
        <v>53</v>
      </c>
      <c r="K991" s="4">
        <v>44616</v>
      </c>
      <c r="L991" s="2">
        <v>25188.880000000001</v>
      </c>
      <c r="M991" s="2">
        <v>-6272381.4299999997</v>
      </c>
      <c r="N991" s="2" t="s">
        <v>55</v>
      </c>
      <c r="P991" s="4">
        <v>44615</v>
      </c>
      <c r="Q991" s="2">
        <v>1417.65</v>
      </c>
      <c r="R991" s="2">
        <v>7317.11</v>
      </c>
      <c r="S991" s="2" t="s">
        <v>52</v>
      </c>
      <c r="U991" s="4">
        <v>44619</v>
      </c>
      <c r="V991" s="2">
        <v>1121.33</v>
      </c>
      <c r="W991" s="2">
        <v>-255338.46</v>
      </c>
      <c r="X991" s="2" t="s">
        <v>54</v>
      </c>
      <c r="Z991" s="12">
        <v>44587</v>
      </c>
      <c r="AA991" s="10">
        <v>101332.33</v>
      </c>
      <c r="AB991" s="10">
        <v>-2082560.59</v>
      </c>
    </row>
    <row r="992" spans="1:28" ht="15.75" hidden="1" customHeight="1" x14ac:dyDescent="0.3">
      <c r="A992" s="4">
        <v>43751</v>
      </c>
      <c r="B992" s="2">
        <v>69.89</v>
      </c>
      <c r="C992" s="2">
        <v>-2163.0500000000002</v>
      </c>
      <c r="D992" s="2" t="s">
        <v>53</v>
      </c>
      <c r="F992" s="4">
        <v>44606</v>
      </c>
      <c r="G992" s="2">
        <v>30199.84</v>
      </c>
      <c r="H992" s="2">
        <v>271357.74</v>
      </c>
      <c r="I992" s="2" t="s">
        <v>53</v>
      </c>
      <c r="K992" s="4">
        <v>44617</v>
      </c>
      <c r="L992" s="2">
        <v>8430.09</v>
      </c>
      <c r="M992" s="2">
        <v>-16450.66</v>
      </c>
      <c r="N992" s="2" t="s">
        <v>55</v>
      </c>
      <c r="P992" s="4">
        <v>44616</v>
      </c>
      <c r="Q992" s="2">
        <v>3046.83</v>
      </c>
      <c r="R992" s="2">
        <v>-99165.82</v>
      </c>
      <c r="S992" s="2" t="s">
        <v>52</v>
      </c>
      <c r="U992" s="4">
        <v>44620</v>
      </c>
      <c r="V992" s="2">
        <v>21854.46</v>
      </c>
      <c r="W992" s="2">
        <v>-1448.15</v>
      </c>
      <c r="X992" s="2" t="s">
        <v>54</v>
      </c>
      <c r="Z992" s="12">
        <v>44588</v>
      </c>
      <c r="AA992" s="10">
        <v>100523.48</v>
      </c>
      <c r="AB992" s="10">
        <v>-6277178.3799999999</v>
      </c>
    </row>
    <row r="993" spans="1:28" ht="15.75" hidden="1" customHeight="1" x14ac:dyDescent="0.3">
      <c r="A993" s="4">
        <v>43751</v>
      </c>
      <c r="B993" s="2">
        <v>28.31</v>
      </c>
      <c r="C993" s="2">
        <v>-744.16</v>
      </c>
      <c r="D993" s="2" t="s">
        <v>52</v>
      </c>
      <c r="F993" s="4">
        <v>44607</v>
      </c>
      <c r="G993" s="2">
        <v>22691.23</v>
      </c>
      <c r="H993" s="2">
        <v>17183.05</v>
      </c>
      <c r="I993" s="2" t="s">
        <v>53</v>
      </c>
      <c r="K993" s="4">
        <v>44619</v>
      </c>
      <c r="L993" s="2">
        <v>521.92999999999995</v>
      </c>
      <c r="M993" s="2">
        <v>-95622.42</v>
      </c>
      <c r="N993" s="2" t="s">
        <v>55</v>
      </c>
      <c r="P993" s="4">
        <v>44617</v>
      </c>
      <c r="Q993" s="2">
        <v>1819.4</v>
      </c>
      <c r="R993" s="2">
        <v>15095.59</v>
      </c>
      <c r="S993" s="2" t="s">
        <v>52</v>
      </c>
      <c r="U993" s="4">
        <v>44621</v>
      </c>
      <c r="V993" s="2">
        <v>24547.22</v>
      </c>
      <c r="W993" s="2">
        <v>-1513490.22</v>
      </c>
      <c r="X993" s="2" t="s">
        <v>54</v>
      </c>
      <c r="Z993" s="12">
        <v>44589</v>
      </c>
      <c r="AA993" s="10">
        <v>84960.26</v>
      </c>
      <c r="AB993" s="10">
        <v>-3472231.44</v>
      </c>
    </row>
    <row r="994" spans="1:28" ht="15.75" hidden="1" customHeight="1" x14ac:dyDescent="0.3">
      <c r="A994" s="4">
        <v>43751</v>
      </c>
      <c r="B994" s="2">
        <v>99.01</v>
      </c>
      <c r="C994" s="2">
        <v>309.08999999999997</v>
      </c>
      <c r="D994" s="2" t="s">
        <v>55</v>
      </c>
      <c r="F994" s="4">
        <v>44608</v>
      </c>
      <c r="G994" s="2">
        <v>22652.03</v>
      </c>
      <c r="H994" s="2">
        <v>-72653.97</v>
      </c>
      <c r="I994" s="2" t="s">
        <v>53</v>
      </c>
      <c r="K994" s="4">
        <v>44620</v>
      </c>
      <c r="L994" s="2">
        <v>7749.12</v>
      </c>
      <c r="M994" s="2">
        <v>160640.43</v>
      </c>
      <c r="N994" s="2" t="s">
        <v>55</v>
      </c>
      <c r="P994" s="4">
        <v>44619</v>
      </c>
      <c r="Q994" s="2">
        <v>185.46</v>
      </c>
      <c r="R994" s="2">
        <v>-13160.79</v>
      </c>
      <c r="S994" s="2" t="s">
        <v>52</v>
      </c>
      <c r="U994" s="4">
        <v>44622</v>
      </c>
      <c r="V994" s="2">
        <v>23043.93</v>
      </c>
      <c r="W994" s="2">
        <v>-257341.11</v>
      </c>
      <c r="X994" s="2" t="s">
        <v>54</v>
      </c>
      <c r="Z994" s="12">
        <v>44590</v>
      </c>
      <c r="AA994" s="10">
        <v>0.04</v>
      </c>
      <c r="AB994" s="10">
        <v>-22.57</v>
      </c>
    </row>
    <row r="995" spans="1:28" ht="15.75" customHeight="1" thickBot="1" x14ac:dyDescent="0.35">
      <c r="A995" s="4">
        <v>43751</v>
      </c>
      <c r="B995" s="2">
        <v>26.71</v>
      </c>
      <c r="C995" s="2">
        <v>-500.64</v>
      </c>
      <c r="D995" s="2" t="s">
        <v>54</v>
      </c>
      <c r="F995" s="4">
        <v>44609</v>
      </c>
      <c r="G995" s="2">
        <v>23497.71</v>
      </c>
      <c r="H995" s="2">
        <v>534773.80000000005</v>
      </c>
      <c r="I995" s="2" t="s">
        <v>53</v>
      </c>
      <c r="K995" s="4">
        <v>44621</v>
      </c>
      <c r="L995" s="2">
        <v>8202.56</v>
      </c>
      <c r="M995" s="2">
        <v>-83625.070000000007</v>
      </c>
      <c r="N995" s="2" t="s">
        <v>55</v>
      </c>
      <c r="P995" s="4">
        <v>44620</v>
      </c>
      <c r="Q995" s="2">
        <v>2518.77</v>
      </c>
      <c r="R995" s="2">
        <v>75053.75</v>
      </c>
      <c r="S995" s="2" t="s">
        <v>52</v>
      </c>
      <c r="U995" s="4">
        <v>44623</v>
      </c>
      <c r="V995" s="2">
        <v>20064.7</v>
      </c>
      <c r="W995" s="2">
        <v>376613.79</v>
      </c>
      <c r="X995" s="2" t="s">
        <v>54</v>
      </c>
      <c r="Z995" s="12">
        <v>44591</v>
      </c>
      <c r="AA995" s="10">
        <v>1101.9100000000001</v>
      </c>
      <c r="AB995" s="10">
        <v>22357.3</v>
      </c>
    </row>
    <row r="996" spans="1:28" ht="15.75" hidden="1" customHeight="1" x14ac:dyDescent="0.3">
      <c r="A996" s="4">
        <v>43752</v>
      </c>
      <c r="B996" s="2">
        <v>1722.73</v>
      </c>
      <c r="C996" s="2">
        <v>3589.95</v>
      </c>
      <c r="D996" s="2" t="s">
        <v>53</v>
      </c>
      <c r="F996" s="4">
        <v>44610</v>
      </c>
      <c r="G996" s="2">
        <v>20785.64</v>
      </c>
      <c r="H996" s="2">
        <v>64600.68</v>
      </c>
      <c r="I996" s="2" t="s">
        <v>53</v>
      </c>
      <c r="K996" s="4">
        <v>44622</v>
      </c>
      <c r="L996" s="2">
        <v>7938.62</v>
      </c>
      <c r="M996" s="2">
        <v>-210426.43</v>
      </c>
      <c r="N996" s="2" t="s">
        <v>55</v>
      </c>
      <c r="P996" s="4">
        <v>44621</v>
      </c>
      <c r="Q996" s="2">
        <v>1967.68</v>
      </c>
      <c r="R996" s="2">
        <v>29759.01</v>
      </c>
      <c r="S996" s="2" t="s">
        <v>52</v>
      </c>
      <c r="U996" s="4">
        <v>44624</v>
      </c>
      <c r="V996" s="2">
        <v>24378.13</v>
      </c>
      <c r="W996" s="2">
        <v>-1760439.58</v>
      </c>
      <c r="X996" s="2" t="s">
        <v>54</v>
      </c>
      <c r="Z996" s="12">
        <v>44592</v>
      </c>
      <c r="AA996" s="10">
        <v>96379.3</v>
      </c>
      <c r="AB996" s="10">
        <v>1560302.77</v>
      </c>
    </row>
    <row r="997" spans="1:28" ht="15.75" hidden="1" customHeight="1" x14ac:dyDescent="0.3">
      <c r="A997" s="4">
        <v>43752</v>
      </c>
      <c r="B997" s="2">
        <v>1964.87</v>
      </c>
      <c r="C997" s="2">
        <v>12495.7</v>
      </c>
      <c r="D997" s="2" t="s">
        <v>55</v>
      </c>
      <c r="F997" s="4">
        <v>44612</v>
      </c>
      <c r="G997" s="2">
        <v>379.04</v>
      </c>
      <c r="H997" s="2">
        <v>-39251.919999999998</v>
      </c>
      <c r="I997" s="2" t="s">
        <v>53</v>
      </c>
      <c r="K997" s="4">
        <v>44623</v>
      </c>
      <c r="L997" s="2">
        <v>6660.32</v>
      </c>
      <c r="M997" s="2">
        <v>-29659.95</v>
      </c>
      <c r="N997" s="2" t="s">
        <v>55</v>
      </c>
      <c r="P997" s="4">
        <v>44622</v>
      </c>
      <c r="Q997" s="2">
        <v>2622.83</v>
      </c>
      <c r="R997" s="2">
        <v>62054.95</v>
      </c>
      <c r="S997" s="2" t="s">
        <v>52</v>
      </c>
      <c r="U997" s="4">
        <v>44626</v>
      </c>
      <c r="V997" s="2">
        <v>1486.95</v>
      </c>
      <c r="W997" s="2">
        <v>-1908647.16</v>
      </c>
      <c r="X997" s="2" t="s">
        <v>54</v>
      </c>
      <c r="Z997" s="12">
        <v>44593</v>
      </c>
      <c r="AA997" s="10">
        <v>94696.04</v>
      </c>
      <c r="AB997" s="10">
        <v>296636.94</v>
      </c>
    </row>
    <row r="998" spans="1:28" ht="15.75" customHeight="1" thickBot="1" x14ac:dyDescent="0.35">
      <c r="A998" s="4">
        <v>43752</v>
      </c>
      <c r="B998" s="2">
        <v>717.39</v>
      </c>
      <c r="C998" s="2">
        <v>-4806.2299999999996</v>
      </c>
      <c r="D998" s="2" t="s">
        <v>54</v>
      </c>
      <c r="F998" s="4">
        <v>44613</v>
      </c>
      <c r="G998" s="2">
        <v>25540.67</v>
      </c>
      <c r="H998" s="2">
        <v>332704.28999999998</v>
      </c>
      <c r="I998" s="2" t="s">
        <v>53</v>
      </c>
      <c r="K998" s="4">
        <v>44624</v>
      </c>
      <c r="L998" s="2">
        <v>8504.68</v>
      </c>
      <c r="M998" s="2">
        <v>-1761809.53</v>
      </c>
      <c r="N998" s="2" t="s">
        <v>55</v>
      </c>
      <c r="P998" s="4">
        <v>44623</v>
      </c>
      <c r="Q998" s="2">
        <v>3161.06</v>
      </c>
      <c r="R998" s="2">
        <v>79372.87</v>
      </c>
      <c r="S998" s="2" t="s">
        <v>52</v>
      </c>
      <c r="U998" s="4">
        <v>44627</v>
      </c>
      <c r="V998" s="2">
        <v>29396.84</v>
      </c>
      <c r="W998" s="2">
        <v>-2455093.27</v>
      </c>
      <c r="X998" s="2" t="s">
        <v>54</v>
      </c>
      <c r="Z998" s="12">
        <v>44594</v>
      </c>
      <c r="AA998" s="10">
        <v>89782.71</v>
      </c>
      <c r="AB998" s="10">
        <v>325089.65000000002</v>
      </c>
    </row>
    <row r="999" spans="1:28" ht="15.75" hidden="1" customHeight="1" x14ac:dyDescent="0.3">
      <c r="A999" s="4">
        <v>43752</v>
      </c>
      <c r="B999" s="2">
        <v>326.5</v>
      </c>
      <c r="C999" s="2">
        <v>2289.09</v>
      </c>
      <c r="D999" s="2" t="s">
        <v>52</v>
      </c>
      <c r="F999" s="4">
        <v>44614</v>
      </c>
      <c r="G999" s="2">
        <v>30162.1</v>
      </c>
      <c r="H999" s="2">
        <v>539665.93000000005</v>
      </c>
      <c r="I999" s="2" t="s">
        <v>53</v>
      </c>
      <c r="K999" s="4">
        <v>44626</v>
      </c>
      <c r="L999" s="2">
        <v>323.75</v>
      </c>
      <c r="M999" s="2">
        <v>-200894.25</v>
      </c>
      <c r="N999" s="2" t="s">
        <v>55</v>
      </c>
      <c r="P999" s="4">
        <v>44624</v>
      </c>
      <c r="Q999" s="2">
        <v>2193.4899999999998</v>
      </c>
      <c r="R999" s="2">
        <v>-221015.06</v>
      </c>
      <c r="S999" s="2" t="s">
        <v>52</v>
      </c>
      <c r="U999" s="4">
        <v>44628</v>
      </c>
      <c r="V999" s="2">
        <v>37364.230000000003</v>
      </c>
      <c r="W999" s="2">
        <v>-6355970.4800000004</v>
      </c>
      <c r="X999" s="2" t="s">
        <v>54</v>
      </c>
      <c r="Z999" s="12">
        <v>44595</v>
      </c>
      <c r="AA999" s="10">
        <v>112511.96</v>
      </c>
      <c r="AB999" s="10">
        <v>-2612196.5699999998</v>
      </c>
    </row>
    <row r="1000" spans="1:28" ht="15.75" hidden="1" customHeight="1" x14ac:dyDescent="0.3">
      <c r="A1000" s="4">
        <v>43753</v>
      </c>
      <c r="B1000" s="2">
        <v>3116.46</v>
      </c>
      <c r="C1000" s="2">
        <v>67156.98</v>
      </c>
      <c r="D1000" s="2" t="s">
        <v>53</v>
      </c>
      <c r="F1000" s="4">
        <v>44615</v>
      </c>
      <c r="G1000" s="2">
        <v>24114.35</v>
      </c>
      <c r="H1000" s="2">
        <v>388490.93</v>
      </c>
      <c r="I1000" s="2" t="s">
        <v>53</v>
      </c>
      <c r="K1000" s="4">
        <v>44627</v>
      </c>
      <c r="L1000" s="2">
        <v>10102.799999999999</v>
      </c>
      <c r="M1000" s="2">
        <v>-2771551.79</v>
      </c>
      <c r="N1000" s="2" t="s">
        <v>55</v>
      </c>
      <c r="P1000" s="4">
        <v>44626</v>
      </c>
      <c r="Q1000" s="2">
        <v>60.55</v>
      </c>
      <c r="R1000" s="2">
        <v>-37364.69</v>
      </c>
      <c r="S1000" s="2" t="s">
        <v>52</v>
      </c>
      <c r="U1000" s="4">
        <v>44629</v>
      </c>
      <c r="V1000" s="2">
        <v>27616.82</v>
      </c>
      <c r="W1000" s="2">
        <v>-1772445.5</v>
      </c>
      <c r="X1000" s="2" t="s">
        <v>54</v>
      </c>
      <c r="Z1000" s="12">
        <v>44596</v>
      </c>
      <c r="AA1000" s="10">
        <v>88461.62</v>
      </c>
      <c r="AB1000" s="10">
        <v>-1125348.6200000001</v>
      </c>
    </row>
    <row r="1001" spans="1:28" ht="15.75" hidden="1" customHeight="1" x14ac:dyDescent="0.3">
      <c r="A1001" s="4">
        <v>43753</v>
      </c>
      <c r="B1001" s="2">
        <v>467.83</v>
      </c>
      <c r="C1001" s="2">
        <v>-31542.799999999999</v>
      </c>
      <c r="D1001" s="2" t="s">
        <v>52</v>
      </c>
      <c r="F1001" s="4">
        <v>44616</v>
      </c>
      <c r="G1001" s="2">
        <v>44059.44</v>
      </c>
      <c r="H1001" s="2">
        <v>-3639909.67</v>
      </c>
      <c r="I1001" s="2" t="s">
        <v>53</v>
      </c>
      <c r="K1001" s="4">
        <v>44628</v>
      </c>
      <c r="L1001" s="2">
        <v>8965.2800000000007</v>
      </c>
      <c r="M1001" s="2">
        <v>-435831.44</v>
      </c>
      <c r="N1001" s="2" t="s">
        <v>55</v>
      </c>
      <c r="P1001" s="4">
        <v>44627</v>
      </c>
      <c r="Q1001" s="2">
        <v>1977.09</v>
      </c>
      <c r="R1001" s="2">
        <v>-40975.25</v>
      </c>
      <c r="S1001" s="2" t="s">
        <v>52</v>
      </c>
      <c r="U1001" s="4">
        <v>44630</v>
      </c>
      <c r="V1001" s="2">
        <v>21516.51</v>
      </c>
      <c r="W1001" s="2">
        <v>-729971.76</v>
      </c>
      <c r="X1001" s="2" t="s">
        <v>54</v>
      </c>
      <c r="Z1001" s="12">
        <v>44597</v>
      </c>
      <c r="AA1001" s="10">
        <v>2222.34</v>
      </c>
      <c r="AB1001" s="10">
        <v>-27032.6</v>
      </c>
    </row>
    <row r="1002" spans="1:28" ht="15.75" hidden="1" customHeight="1" x14ac:dyDescent="0.3">
      <c r="A1002" s="4">
        <v>43753</v>
      </c>
      <c r="B1002" s="2">
        <v>2795.11</v>
      </c>
      <c r="C1002" s="2">
        <v>1418.4</v>
      </c>
      <c r="D1002" s="2" t="s">
        <v>55</v>
      </c>
      <c r="F1002" s="4">
        <v>44617</v>
      </c>
      <c r="G1002" s="2">
        <v>23373</v>
      </c>
      <c r="H1002" s="2">
        <v>-35607.75</v>
      </c>
      <c r="I1002" s="2" t="s">
        <v>53</v>
      </c>
      <c r="K1002" s="4">
        <v>44629</v>
      </c>
      <c r="L1002" s="2">
        <v>7810.14</v>
      </c>
      <c r="M1002" s="2">
        <v>155308.66</v>
      </c>
      <c r="N1002" s="2" t="s">
        <v>55</v>
      </c>
      <c r="P1002" s="4">
        <v>44628</v>
      </c>
      <c r="Q1002" s="2">
        <v>2050.04</v>
      </c>
      <c r="R1002" s="2">
        <v>-33322.620000000003</v>
      </c>
      <c r="S1002" s="2" t="s">
        <v>52</v>
      </c>
      <c r="U1002" s="4">
        <v>44631</v>
      </c>
      <c r="V1002" s="2">
        <v>17649.52</v>
      </c>
      <c r="W1002" s="2">
        <v>-769222.84</v>
      </c>
      <c r="X1002" s="2" t="s">
        <v>54</v>
      </c>
      <c r="Z1002" s="12">
        <v>44598</v>
      </c>
      <c r="AA1002" s="10">
        <v>3663.99</v>
      </c>
      <c r="AB1002" s="10">
        <v>37285.550000000003</v>
      </c>
    </row>
    <row r="1003" spans="1:28" ht="15.75" customHeight="1" thickBot="1" x14ac:dyDescent="0.35">
      <c r="A1003" s="4">
        <v>43753</v>
      </c>
      <c r="B1003" s="2">
        <v>1143.5999999999999</v>
      </c>
      <c r="C1003" s="2">
        <v>13073.83</v>
      </c>
      <c r="D1003" s="2" t="s">
        <v>54</v>
      </c>
      <c r="F1003" s="4">
        <v>44619</v>
      </c>
      <c r="G1003" s="2">
        <v>1458.48</v>
      </c>
      <c r="H1003" s="2">
        <v>38630.14</v>
      </c>
      <c r="I1003" s="2" t="s">
        <v>53</v>
      </c>
      <c r="K1003" s="4">
        <v>44630</v>
      </c>
      <c r="L1003" s="2">
        <v>9308.69</v>
      </c>
      <c r="M1003" s="2">
        <v>-86720.82</v>
      </c>
      <c r="N1003" s="2" t="s">
        <v>55</v>
      </c>
      <c r="P1003" s="4">
        <v>44629</v>
      </c>
      <c r="Q1003" s="2">
        <v>2802.1</v>
      </c>
      <c r="R1003" s="2">
        <v>-12470.54</v>
      </c>
      <c r="S1003" s="2" t="s">
        <v>52</v>
      </c>
      <c r="U1003" s="4">
        <v>44633</v>
      </c>
      <c r="V1003" s="2">
        <v>683.14</v>
      </c>
      <c r="W1003" s="2">
        <v>6389.49</v>
      </c>
      <c r="X1003" s="2" t="s">
        <v>54</v>
      </c>
      <c r="Z1003" s="12">
        <v>44599</v>
      </c>
      <c r="AA1003" s="10">
        <v>84399.08</v>
      </c>
      <c r="AB1003" s="10">
        <v>829809.8</v>
      </c>
    </row>
    <row r="1004" spans="1:28" ht="15.75" hidden="1" customHeight="1" x14ac:dyDescent="0.3">
      <c r="A1004" s="4">
        <v>43754</v>
      </c>
      <c r="B1004" s="2">
        <v>419.09</v>
      </c>
      <c r="C1004" s="2">
        <v>1946.85</v>
      </c>
      <c r="D1004" s="2" t="s">
        <v>52</v>
      </c>
      <c r="F1004" s="4">
        <v>44620</v>
      </c>
      <c r="G1004" s="2">
        <v>26726.13</v>
      </c>
      <c r="H1004" s="2">
        <v>444225.99</v>
      </c>
      <c r="I1004" s="2" t="s">
        <v>53</v>
      </c>
      <c r="K1004" s="4">
        <v>44631</v>
      </c>
      <c r="L1004" s="2">
        <v>9311.9699999999993</v>
      </c>
      <c r="M1004" s="2">
        <v>-523175.55</v>
      </c>
      <c r="N1004" s="2" t="s">
        <v>55</v>
      </c>
      <c r="P1004" s="4">
        <v>44630</v>
      </c>
      <c r="Q1004" s="2">
        <v>3326.33</v>
      </c>
      <c r="R1004" s="2">
        <v>-71091.509999999995</v>
      </c>
      <c r="S1004" s="2" t="s">
        <v>52</v>
      </c>
      <c r="U1004" s="4">
        <v>44634</v>
      </c>
      <c r="V1004" s="2">
        <v>18337.97</v>
      </c>
      <c r="W1004" s="2">
        <v>-427329.99</v>
      </c>
      <c r="X1004" s="2" t="s">
        <v>54</v>
      </c>
      <c r="Z1004" s="12">
        <v>44600</v>
      </c>
      <c r="AA1004" s="10">
        <v>82202.47</v>
      </c>
      <c r="AB1004" s="10">
        <v>744768.49</v>
      </c>
    </row>
    <row r="1005" spans="1:28" ht="15.75" hidden="1" customHeight="1" x14ac:dyDescent="0.3">
      <c r="A1005" s="4">
        <v>43754</v>
      </c>
      <c r="B1005" s="2">
        <v>3224.82</v>
      </c>
      <c r="C1005" s="2">
        <v>110081.65</v>
      </c>
      <c r="D1005" s="2" t="s">
        <v>55</v>
      </c>
      <c r="F1005" s="4">
        <v>44621</v>
      </c>
      <c r="G1005" s="2">
        <v>27675.54</v>
      </c>
      <c r="H1005" s="2">
        <v>-645079.19999999995</v>
      </c>
      <c r="I1005" s="2" t="s">
        <v>53</v>
      </c>
      <c r="K1005" s="4">
        <v>44633</v>
      </c>
      <c r="L1005" s="2">
        <v>412.27</v>
      </c>
      <c r="M1005" s="2">
        <v>-51272.82</v>
      </c>
      <c r="N1005" s="2" t="s">
        <v>55</v>
      </c>
      <c r="P1005" s="4">
        <v>44631</v>
      </c>
      <c r="Q1005" s="2">
        <v>4078.64</v>
      </c>
      <c r="R1005" s="2">
        <v>-497001.25</v>
      </c>
      <c r="S1005" s="2" t="s">
        <v>52</v>
      </c>
      <c r="U1005" s="4">
        <v>44635</v>
      </c>
      <c r="V1005" s="2">
        <v>24539.759999999998</v>
      </c>
      <c r="W1005" s="2">
        <v>-1854908.72</v>
      </c>
      <c r="X1005" s="2" t="s">
        <v>54</v>
      </c>
      <c r="Z1005" s="12">
        <v>44601</v>
      </c>
      <c r="AA1005" s="10">
        <v>79946.64</v>
      </c>
      <c r="AB1005" s="10">
        <v>-583120.66</v>
      </c>
    </row>
    <row r="1006" spans="1:28" ht="15.75" customHeight="1" thickBot="1" x14ac:dyDescent="0.35">
      <c r="A1006" s="4">
        <v>43754</v>
      </c>
      <c r="B1006" s="2">
        <v>1166.93</v>
      </c>
      <c r="C1006" s="2">
        <v>43346.2</v>
      </c>
      <c r="D1006" s="2" t="s">
        <v>54</v>
      </c>
      <c r="F1006" s="4">
        <v>44622</v>
      </c>
      <c r="G1006" s="2">
        <v>25978.31</v>
      </c>
      <c r="H1006" s="2">
        <v>-418468.41</v>
      </c>
      <c r="I1006" s="2" t="s">
        <v>53</v>
      </c>
      <c r="K1006" s="4">
        <v>44634</v>
      </c>
      <c r="L1006" s="2">
        <v>8307.5300000000007</v>
      </c>
      <c r="M1006" s="2">
        <v>-177945.36</v>
      </c>
      <c r="N1006" s="2" t="s">
        <v>55</v>
      </c>
      <c r="P1006" s="4">
        <v>44633</v>
      </c>
      <c r="Q1006" s="2">
        <v>209.67</v>
      </c>
      <c r="R1006" s="2">
        <v>-107307.2</v>
      </c>
      <c r="S1006" s="2" t="s">
        <v>52</v>
      </c>
      <c r="U1006" s="4">
        <v>44636</v>
      </c>
      <c r="V1006" s="2">
        <v>23235.37</v>
      </c>
      <c r="W1006" s="2">
        <v>-459793.94</v>
      </c>
      <c r="X1006" s="2" t="s">
        <v>54</v>
      </c>
      <c r="Z1006" s="12">
        <v>44602</v>
      </c>
      <c r="AA1006" s="10">
        <v>117453.1</v>
      </c>
      <c r="AB1006" s="10">
        <v>180974.57</v>
      </c>
    </row>
    <row r="1007" spans="1:28" ht="15.75" hidden="1" customHeight="1" x14ac:dyDescent="0.3">
      <c r="A1007" s="4">
        <v>43754</v>
      </c>
      <c r="B1007" s="2">
        <v>2949.49</v>
      </c>
      <c r="C1007" s="2">
        <v>533.54999999999995</v>
      </c>
      <c r="D1007" s="2" t="s">
        <v>53</v>
      </c>
      <c r="F1007" s="4">
        <v>44623</v>
      </c>
      <c r="G1007" s="2">
        <v>21509.84</v>
      </c>
      <c r="H1007" s="2">
        <v>-203836.23</v>
      </c>
      <c r="I1007" s="2" t="s">
        <v>53</v>
      </c>
      <c r="K1007" s="4">
        <v>44635</v>
      </c>
      <c r="L1007" s="2">
        <v>8628.42</v>
      </c>
      <c r="M1007" s="2">
        <v>23449.56</v>
      </c>
      <c r="N1007" s="2" t="s">
        <v>55</v>
      </c>
      <c r="P1007" s="4">
        <v>44634</v>
      </c>
      <c r="Q1007" s="2">
        <v>4146.33</v>
      </c>
      <c r="R1007" s="2">
        <v>-271594.56</v>
      </c>
      <c r="S1007" s="2" t="s">
        <v>52</v>
      </c>
      <c r="U1007" s="4">
        <v>44637</v>
      </c>
      <c r="V1007" s="2">
        <v>19661.97</v>
      </c>
      <c r="W1007" s="2">
        <v>-153468.71</v>
      </c>
      <c r="X1007" s="2" t="s">
        <v>54</v>
      </c>
      <c r="Z1007" s="12">
        <v>44603</v>
      </c>
      <c r="AA1007" s="10">
        <v>109544.09</v>
      </c>
      <c r="AB1007" s="10">
        <v>-6537812.6900000004</v>
      </c>
    </row>
    <row r="1008" spans="1:28" ht="15.75" hidden="1" customHeight="1" x14ac:dyDescent="0.3">
      <c r="A1008" s="4">
        <v>43755</v>
      </c>
      <c r="B1008" s="2">
        <v>3107.88</v>
      </c>
      <c r="C1008" s="2">
        <v>75671.69</v>
      </c>
      <c r="D1008" s="2" t="s">
        <v>53</v>
      </c>
      <c r="F1008" s="4">
        <v>44624</v>
      </c>
      <c r="G1008" s="2">
        <v>31433.3</v>
      </c>
      <c r="H1008" s="2">
        <v>-3446254.41</v>
      </c>
      <c r="I1008" s="2" t="s">
        <v>53</v>
      </c>
      <c r="K1008" s="4">
        <v>44636</v>
      </c>
      <c r="L1008" s="2">
        <v>8563.75</v>
      </c>
      <c r="M1008" s="2">
        <v>-163528.66</v>
      </c>
      <c r="N1008" s="2" t="s">
        <v>55</v>
      </c>
      <c r="P1008" s="4">
        <v>44635</v>
      </c>
      <c r="Q1008" s="2">
        <v>5296.2</v>
      </c>
      <c r="R1008" s="2">
        <v>-12478.21</v>
      </c>
      <c r="S1008" s="2" t="s">
        <v>52</v>
      </c>
      <c r="U1008" s="4">
        <v>44638</v>
      </c>
      <c r="V1008" s="2">
        <v>22842.720000000001</v>
      </c>
      <c r="W1008" s="2">
        <v>475994.09</v>
      </c>
      <c r="X1008" s="2" t="s">
        <v>54</v>
      </c>
      <c r="Z1008" s="12">
        <v>44604</v>
      </c>
      <c r="AA1008" s="10">
        <v>3082.35</v>
      </c>
      <c r="AB1008" s="10">
        <v>-33655.599999999999</v>
      </c>
    </row>
    <row r="1009" spans="1:28" ht="15.75" hidden="1" customHeight="1" x14ac:dyDescent="0.3">
      <c r="A1009" s="4">
        <v>43755</v>
      </c>
      <c r="B1009" s="2">
        <v>3519.62</v>
      </c>
      <c r="C1009" s="2">
        <v>-81920.460000000006</v>
      </c>
      <c r="D1009" s="2" t="s">
        <v>55</v>
      </c>
      <c r="F1009" s="4">
        <v>44626</v>
      </c>
      <c r="G1009" s="2">
        <v>1310.84</v>
      </c>
      <c r="H1009" s="2">
        <v>-680663.92</v>
      </c>
      <c r="I1009" s="2" t="s">
        <v>53</v>
      </c>
      <c r="K1009" s="4">
        <v>44637</v>
      </c>
      <c r="L1009" s="2">
        <v>9851.7900000000009</v>
      </c>
      <c r="M1009" s="2">
        <v>193739.79</v>
      </c>
      <c r="N1009" s="2" t="s">
        <v>55</v>
      </c>
      <c r="P1009" s="4">
        <v>44636</v>
      </c>
      <c r="Q1009" s="2">
        <v>4537.05</v>
      </c>
      <c r="R1009" s="2">
        <v>-422375.48</v>
      </c>
      <c r="S1009" s="2" t="s">
        <v>52</v>
      </c>
      <c r="U1009" s="4">
        <v>44640</v>
      </c>
      <c r="V1009" s="2">
        <v>408.48</v>
      </c>
      <c r="W1009" s="2">
        <v>12526.11</v>
      </c>
      <c r="X1009" s="2" t="s">
        <v>54</v>
      </c>
      <c r="Z1009" s="12">
        <v>44605</v>
      </c>
      <c r="AA1009" s="10">
        <v>4296.93</v>
      </c>
      <c r="AB1009" s="10">
        <v>13161.9</v>
      </c>
    </row>
    <row r="1010" spans="1:28" ht="15.75" customHeight="1" thickBot="1" x14ac:dyDescent="0.35">
      <c r="A1010" s="4">
        <v>43755</v>
      </c>
      <c r="B1010" s="2">
        <v>1157.5899999999999</v>
      </c>
      <c r="C1010" s="2">
        <v>70741.960000000006</v>
      </c>
      <c r="D1010" s="2" t="s">
        <v>54</v>
      </c>
      <c r="F1010" s="4">
        <v>44627</v>
      </c>
      <c r="G1010" s="2">
        <v>33146.21</v>
      </c>
      <c r="H1010" s="2">
        <v>-1292319.6399999999</v>
      </c>
      <c r="I1010" s="2" t="s">
        <v>53</v>
      </c>
      <c r="K1010" s="4">
        <v>44638</v>
      </c>
      <c r="L1010" s="2">
        <v>6172.07</v>
      </c>
      <c r="M1010" s="2">
        <v>32617.13</v>
      </c>
      <c r="N1010" s="2" t="s">
        <v>55</v>
      </c>
      <c r="P1010" s="4">
        <v>44637</v>
      </c>
      <c r="Q1010" s="2">
        <v>2807.01</v>
      </c>
      <c r="R1010" s="2">
        <v>-2070.21</v>
      </c>
      <c r="S1010" s="2" t="s">
        <v>52</v>
      </c>
      <c r="U1010" s="4">
        <v>44641</v>
      </c>
      <c r="V1010" s="2">
        <v>21690.06</v>
      </c>
      <c r="W1010" s="2">
        <v>413675.46</v>
      </c>
      <c r="X1010" s="2" t="s">
        <v>54</v>
      </c>
      <c r="Z1010" s="12">
        <v>44606</v>
      </c>
      <c r="AA1010" s="10">
        <v>100555.12</v>
      </c>
      <c r="AB1010" s="10">
        <v>205359.48</v>
      </c>
    </row>
    <row r="1011" spans="1:28" ht="15.75" hidden="1" customHeight="1" x14ac:dyDescent="0.3">
      <c r="A1011" s="4">
        <v>43755</v>
      </c>
      <c r="B1011" s="2">
        <v>398.84</v>
      </c>
      <c r="C1011" s="2">
        <v>-12962.47</v>
      </c>
      <c r="D1011" s="2" t="s">
        <v>52</v>
      </c>
      <c r="F1011" s="4">
        <v>44628</v>
      </c>
      <c r="G1011" s="2">
        <v>23790.67</v>
      </c>
      <c r="H1011" s="2">
        <v>-576743.43999999994</v>
      </c>
      <c r="I1011" s="2" t="s">
        <v>53</v>
      </c>
      <c r="K1011" s="4">
        <v>44640</v>
      </c>
      <c r="L1011" s="2">
        <v>165.04</v>
      </c>
      <c r="M1011" s="2">
        <v>-58591.35</v>
      </c>
      <c r="N1011" s="2" t="s">
        <v>55</v>
      </c>
      <c r="P1011" s="4">
        <v>44638</v>
      </c>
      <c r="Q1011" s="2">
        <v>2827.4</v>
      </c>
      <c r="R1011" s="2">
        <v>-297786.86</v>
      </c>
      <c r="S1011" s="2" t="s">
        <v>52</v>
      </c>
      <c r="U1011" s="4">
        <v>44642</v>
      </c>
      <c r="V1011" s="2">
        <v>25070.49</v>
      </c>
      <c r="W1011" s="2">
        <v>-901274.64</v>
      </c>
      <c r="X1011" s="2" t="s">
        <v>54</v>
      </c>
      <c r="Z1011" s="12">
        <v>44607</v>
      </c>
      <c r="AA1011" s="10">
        <v>95732.44</v>
      </c>
      <c r="AB1011" s="10">
        <v>-810583.33</v>
      </c>
    </row>
    <row r="1012" spans="1:28" ht="15.75" hidden="1" customHeight="1" x14ac:dyDescent="0.3">
      <c r="A1012" s="4">
        <v>43756</v>
      </c>
      <c r="B1012" s="2">
        <v>2882.37</v>
      </c>
      <c r="C1012" s="2">
        <v>18751.63</v>
      </c>
      <c r="D1012" s="2" t="s">
        <v>53</v>
      </c>
      <c r="F1012" s="4">
        <v>44629</v>
      </c>
      <c r="G1012" s="2">
        <v>24031.25</v>
      </c>
      <c r="H1012" s="2">
        <v>-558310.44999999995</v>
      </c>
      <c r="I1012" s="2" t="s">
        <v>53</v>
      </c>
      <c r="K1012" s="4">
        <v>44641</v>
      </c>
      <c r="L1012" s="2">
        <v>7480.39</v>
      </c>
      <c r="M1012" s="2">
        <v>157139.53</v>
      </c>
      <c r="N1012" s="2" t="s">
        <v>55</v>
      </c>
      <c r="P1012" s="4">
        <v>44640</v>
      </c>
      <c r="Q1012" s="2">
        <v>183.23</v>
      </c>
      <c r="R1012" s="2">
        <v>-86358.95</v>
      </c>
      <c r="S1012" s="2" t="s">
        <v>52</v>
      </c>
      <c r="U1012" s="4">
        <v>44643</v>
      </c>
      <c r="V1012" s="2">
        <v>21848.17</v>
      </c>
      <c r="W1012" s="2">
        <v>-1236347.45</v>
      </c>
      <c r="X1012" s="2" t="s">
        <v>54</v>
      </c>
      <c r="Z1012" s="12">
        <v>44608</v>
      </c>
      <c r="AA1012" s="10">
        <v>84965.49</v>
      </c>
      <c r="AB1012" s="10">
        <v>-113656.58</v>
      </c>
    </row>
    <row r="1013" spans="1:28" ht="15.75" hidden="1" customHeight="1" x14ac:dyDescent="0.3">
      <c r="A1013" s="4">
        <v>43756</v>
      </c>
      <c r="B1013" s="2">
        <v>2122.4499999999998</v>
      </c>
      <c r="C1013" s="2">
        <v>-140655.32</v>
      </c>
      <c r="D1013" s="2" t="s">
        <v>55</v>
      </c>
      <c r="F1013" s="4">
        <v>44630</v>
      </c>
      <c r="G1013" s="2">
        <v>20509.060000000001</v>
      </c>
      <c r="H1013" s="2">
        <v>-120014.58</v>
      </c>
      <c r="I1013" s="2" t="s">
        <v>53</v>
      </c>
      <c r="K1013" s="4">
        <v>44642</v>
      </c>
      <c r="L1013" s="2">
        <v>9320.02</v>
      </c>
      <c r="M1013" s="2">
        <v>-41912.660000000003</v>
      </c>
      <c r="N1013" s="2" t="s">
        <v>55</v>
      </c>
      <c r="P1013" s="4">
        <v>44641</v>
      </c>
      <c r="Q1013" s="2">
        <v>2604.35</v>
      </c>
      <c r="R1013" s="2">
        <v>-137065.81</v>
      </c>
      <c r="S1013" s="2" t="s">
        <v>52</v>
      </c>
      <c r="U1013" s="4">
        <v>44644</v>
      </c>
      <c r="V1013" s="2">
        <v>22772.29</v>
      </c>
      <c r="W1013" s="2">
        <v>-1103939.96</v>
      </c>
      <c r="X1013" s="2" t="s">
        <v>54</v>
      </c>
      <c r="Z1013" s="12">
        <v>44609</v>
      </c>
      <c r="AA1013" s="10">
        <v>93920.4</v>
      </c>
      <c r="AB1013" s="10">
        <v>-6802581.21</v>
      </c>
    </row>
    <row r="1014" spans="1:28" ht="15.75" hidden="1" customHeight="1" x14ac:dyDescent="0.3">
      <c r="A1014" s="4">
        <v>43756</v>
      </c>
      <c r="B1014" s="2">
        <v>319.14999999999998</v>
      </c>
      <c r="C1014" s="2">
        <v>3865.38</v>
      </c>
      <c r="D1014" s="2" t="s">
        <v>52</v>
      </c>
      <c r="F1014" s="4">
        <v>44631</v>
      </c>
      <c r="G1014" s="2">
        <v>18035.64</v>
      </c>
      <c r="H1014" s="2">
        <v>-184892.53</v>
      </c>
      <c r="I1014" s="2" t="s">
        <v>53</v>
      </c>
      <c r="K1014" s="4">
        <v>44643</v>
      </c>
      <c r="L1014" s="2">
        <v>9534.4699999999993</v>
      </c>
      <c r="M1014" s="2">
        <v>-76201.210000000006</v>
      </c>
      <c r="N1014" s="2" t="s">
        <v>55</v>
      </c>
      <c r="P1014" s="4">
        <v>44642</v>
      </c>
      <c r="Q1014" s="2">
        <v>6138.06</v>
      </c>
      <c r="R1014" s="2">
        <v>-1235708.44</v>
      </c>
      <c r="S1014" s="2" t="s">
        <v>52</v>
      </c>
      <c r="U1014" s="4">
        <v>44645</v>
      </c>
      <c r="V1014" s="2">
        <v>21056.36</v>
      </c>
      <c r="W1014" s="2">
        <v>342047.55</v>
      </c>
      <c r="X1014" s="2" t="s">
        <v>54</v>
      </c>
      <c r="Z1014" s="12">
        <v>44610</v>
      </c>
      <c r="AA1014" s="10">
        <v>74309.990000000005</v>
      </c>
      <c r="AB1014" s="10">
        <v>-520580.01</v>
      </c>
    </row>
    <row r="1015" spans="1:28" ht="15.75" customHeight="1" thickBot="1" x14ac:dyDescent="0.35">
      <c r="A1015" s="4">
        <v>43756</v>
      </c>
      <c r="B1015" s="2">
        <v>758.94</v>
      </c>
      <c r="C1015" s="2">
        <v>-3496.27</v>
      </c>
      <c r="D1015" s="2" t="s">
        <v>54</v>
      </c>
      <c r="F1015" s="4">
        <v>44633</v>
      </c>
      <c r="G1015" s="2">
        <v>717</v>
      </c>
      <c r="H1015" s="2">
        <v>9873.81</v>
      </c>
      <c r="I1015" s="2" t="s">
        <v>53</v>
      </c>
      <c r="K1015" s="4">
        <v>44644</v>
      </c>
      <c r="L1015" s="2">
        <v>8369.01</v>
      </c>
      <c r="M1015" s="2">
        <v>-99094.7</v>
      </c>
      <c r="N1015" s="2" t="s">
        <v>55</v>
      </c>
      <c r="P1015" s="4">
        <v>44643</v>
      </c>
      <c r="Q1015" s="2">
        <v>3288.27</v>
      </c>
      <c r="R1015" s="2">
        <v>-2180.15</v>
      </c>
      <c r="S1015" s="2" t="s">
        <v>52</v>
      </c>
      <c r="U1015" s="4">
        <v>44647</v>
      </c>
      <c r="V1015" s="2">
        <v>251.16</v>
      </c>
      <c r="W1015" s="2">
        <v>-54480.3</v>
      </c>
      <c r="X1015" s="2" t="s">
        <v>54</v>
      </c>
      <c r="Z1015" s="12">
        <v>44611</v>
      </c>
      <c r="AA1015" s="10">
        <v>2772.98</v>
      </c>
      <c r="AB1015" s="10">
        <v>-39912.78</v>
      </c>
    </row>
    <row r="1016" spans="1:28" ht="15.75" customHeight="1" thickBot="1" x14ac:dyDescent="0.35">
      <c r="A1016" s="4">
        <v>43758</v>
      </c>
      <c r="B1016" s="2">
        <v>12.5</v>
      </c>
      <c r="C1016" s="2">
        <v>-1033.3699999999999</v>
      </c>
      <c r="D1016" s="2" t="s">
        <v>54</v>
      </c>
      <c r="F1016" s="4">
        <v>44634</v>
      </c>
      <c r="G1016" s="2">
        <v>18215.41</v>
      </c>
      <c r="H1016" s="2">
        <v>-69082.64</v>
      </c>
      <c r="I1016" s="2" t="s">
        <v>53</v>
      </c>
      <c r="K1016" s="4">
        <v>44645</v>
      </c>
      <c r="L1016" s="2">
        <v>7856.04</v>
      </c>
      <c r="M1016" s="2">
        <v>108370.29</v>
      </c>
      <c r="N1016" s="2" t="s">
        <v>55</v>
      </c>
      <c r="P1016" s="4">
        <v>44644</v>
      </c>
      <c r="Q1016" s="2">
        <v>4320.59</v>
      </c>
      <c r="R1016" s="2">
        <v>-713347.92</v>
      </c>
      <c r="S1016" s="2" t="s">
        <v>52</v>
      </c>
      <c r="U1016" s="4">
        <v>44648</v>
      </c>
      <c r="V1016" s="2">
        <v>27936.66</v>
      </c>
      <c r="W1016" s="2">
        <v>-1866693.59</v>
      </c>
      <c r="X1016" s="2" t="s">
        <v>54</v>
      </c>
      <c r="Z1016" s="12">
        <v>44612</v>
      </c>
      <c r="AA1016" s="10">
        <v>5970.37</v>
      </c>
      <c r="AB1016" s="10">
        <v>-2100308.1800000002</v>
      </c>
    </row>
    <row r="1017" spans="1:28" ht="15.75" hidden="1" customHeight="1" x14ac:dyDescent="0.3">
      <c r="A1017" s="4">
        <v>43758</v>
      </c>
      <c r="B1017" s="2">
        <v>117.09</v>
      </c>
      <c r="C1017" s="2">
        <v>2529.3000000000002</v>
      </c>
      <c r="D1017" s="2" t="s">
        <v>55</v>
      </c>
      <c r="F1017" s="4">
        <v>44635</v>
      </c>
      <c r="G1017" s="2">
        <v>18931.150000000001</v>
      </c>
      <c r="H1017" s="2">
        <v>-38714.870000000003</v>
      </c>
      <c r="I1017" s="2" t="s">
        <v>53</v>
      </c>
      <c r="K1017" s="4">
        <v>44647</v>
      </c>
      <c r="L1017" s="2">
        <v>173.8</v>
      </c>
      <c r="M1017" s="2">
        <v>-10184.17</v>
      </c>
      <c r="N1017" s="2" t="s">
        <v>55</v>
      </c>
      <c r="P1017" s="4">
        <v>44645</v>
      </c>
      <c r="Q1017" s="2">
        <v>4812.4399999999996</v>
      </c>
      <c r="R1017" s="2">
        <v>-20947.91</v>
      </c>
      <c r="S1017" s="2" t="s">
        <v>52</v>
      </c>
      <c r="U1017" s="4">
        <v>44649</v>
      </c>
      <c r="V1017" s="2">
        <v>24044.17</v>
      </c>
      <c r="W1017" s="2">
        <v>-2156600.0099999998</v>
      </c>
      <c r="X1017" s="2" t="s">
        <v>54</v>
      </c>
      <c r="Z1017" s="12">
        <v>44613</v>
      </c>
      <c r="AA1017" s="10">
        <v>78578.009999999995</v>
      </c>
      <c r="AB1017" s="10">
        <v>-2562919.9300000002</v>
      </c>
    </row>
    <row r="1018" spans="1:28" ht="15.75" hidden="1" customHeight="1" x14ac:dyDescent="0.3">
      <c r="A1018" s="4">
        <v>43758</v>
      </c>
      <c r="B1018" s="2">
        <v>113.28</v>
      </c>
      <c r="C1018" s="2">
        <v>-6932.72</v>
      </c>
      <c r="D1018" s="2" t="s">
        <v>53</v>
      </c>
      <c r="F1018" s="4">
        <v>44636</v>
      </c>
      <c r="G1018" s="2">
        <v>21613.919999999998</v>
      </c>
      <c r="H1018" s="2">
        <v>196870.83</v>
      </c>
      <c r="I1018" s="2" t="s">
        <v>53</v>
      </c>
      <c r="K1018" s="4">
        <v>44648</v>
      </c>
      <c r="L1018" s="2">
        <v>10968.57</v>
      </c>
      <c r="M1018" s="2">
        <v>-1129789.22</v>
      </c>
      <c r="N1018" s="2" t="s">
        <v>55</v>
      </c>
      <c r="P1018" s="4">
        <v>44647</v>
      </c>
      <c r="Q1018" s="2">
        <v>143.81</v>
      </c>
      <c r="R1018" s="2">
        <v>-32842.959999999999</v>
      </c>
      <c r="S1018" s="2" t="s">
        <v>52</v>
      </c>
      <c r="U1018" s="4">
        <v>44650</v>
      </c>
      <c r="V1018" s="2">
        <v>17717.27</v>
      </c>
      <c r="W1018" s="2">
        <v>-108496.27</v>
      </c>
      <c r="X1018" s="2" t="s">
        <v>54</v>
      </c>
      <c r="Z1018" s="12">
        <v>44614</v>
      </c>
      <c r="AA1018" s="10">
        <v>97225.15</v>
      </c>
      <c r="AB1018" s="10">
        <v>1179358.3400000001</v>
      </c>
    </row>
    <row r="1019" spans="1:28" ht="15.75" hidden="1" customHeight="1" x14ac:dyDescent="0.3">
      <c r="A1019" s="4">
        <v>43758</v>
      </c>
      <c r="B1019" s="2">
        <v>43.86</v>
      </c>
      <c r="C1019" s="2">
        <v>-851.73</v>
      </c>
      <c r="D1019" s="2" t="s">
        <v>52</v>
      </c>
      <c r="F1019" s="4">
        <v>44637</v>
      </c>
      <c r="G1019" s="2">
        <v>18956.03</v>
      </c>
      <c r="H1019" s="2">
        <v>-222889.08</v>
      </c>
      <c r="I1019" s="2" t="s">
        <v>53</v>
      </c>
      <c r="K1019" s="4">
        <v>44649</v>
      </c>
      <c r="L1019" s="2">
        <v>9632.32</v>
      </c>
      <c r="M1019" s="2">
        <v>-62577.61</v>
      </c>
      <c r="N1019" s="2" t="s">
        <v>55</v>
      </c>
      <c r="P1019" s="4">
        <v>44648</v>
      </c>
      <c r="Q1019" s="2">
        <v>7975.33</v>
      </c>
      <c r="R1019" s="2">
        <v>-1136199.6100000001</v>
      </c>
      <c r="S1019" s="2" t="s">
        <v>52</v>
      </c>
      <c r="U1019" s="4">
        <v>44651</v>
      </c>
      <c r="V1019" s="2">
        <v>21077.75</v>
      </c>
      <c r="W1019" s="2">
        <v>-457217.03</v>
      </c>
      <c r="X1019" s="2" t="s">
        <v>54</v>
      </c>
      <c r="Z1019" s="12">
        <v>44615</v>
      </c>
      <c r="AA1019" s="10">
        <v>87528.73</v>
      </c>
      <c r="AB1019" s="10">
        <v>-49846.18</v>
      </c>
    </row>
    <row r="1020" spans="1:28" ht="15.75" hidden="1" customHeight="1" x14ac:dyDescent="0.3">
      <c r="A1020" s="4">
        <v>43759</v>
      </c>
      <c r="B1020" s="2">
        <v>2196.27</v>
      </c>
      <c r="C1020" s="2">
        <v>-23244.43</v>
      </c>
      <c r="D1020" s="2" t="s">
        <v>55</v>
      </c>
      <c r="F1020" s="4">
        <v>44638</v>
      </c>
      <c r="G1020" s="2">
        <v>18424.87</v>
      </c>
      <c r="H1020" s="2">
        <v>-64880.81</v>
      </c>
      <c r="I1020" s="2" t="s">
        <v>53</v>
      </c>
      <c r="K1020" s="4">
        <v>44650</v>
      </c>
      <c r="L1020" s="2">
        <v>6807.9</v>
      </c>
      <c r="M1020" s="2">
        <v>81475.53</v>
      </c>
      <c r="N1020" s="2" t="s">
        <v>55</v>
      </c>
      <c r="P1020" s="4">
        <v>44649</v>
      </c>
      <c r="Q1020" s="2">
        <v>4733.38</v>
      </c>
      <c r="R1020" s="2">
        <v>-30890.1</v>
      </c>
      <c r="S1020" s="2" t="s">
        <v>52</v>
      </c>
      <c r="U1020" s="4">
        <v>44652</v>
      </c>
      <c r="V1020" s="2">
        <v>21033.34</v>
      </c>
      <c r="W1020" s="2">
        <v>365328.08</v>
      </c>
      <c r="X1020" s="2" t="s">
        <v>54</v>
      </c>
      <c r="Z1020" s="12">
        <v>44616</v>
      </c>
      <c r="AA1020" s="10">
        <v>148642.56</v>
      </c>
      <c r="AB1020" s="10">
        <v>-39208211.539999999</v>
      </c>
    </row>
    <row r="1021" spans="1:28" ht="15.75" hidden="1" customHeight="1" x14ac:dyDescent="0.3">
      <c r="A1021" s="4">
        <v>43759</v>
      </c>
      <c r="B1021" s="2">
        <v>338.59</v>
      </c>
      <c r="C1021" s="2">
        <v>-4416.5200000000004</v>
      </c>
      <c r="D1021" s="2" t="s">
        <v>52</v>
      </c>
      <c r="F1021" s="4">
        <v>44640</v>
      </c>
      <c r="G1021" s="2">
        <v>276.83</v>
      </c>
      <c r="H1021" s="2">
        <v>-13899.22</v>
      </c>
      <c r="I1021" s="2" t="s">
        <v>53</v>
      </c>
      <c r="K1021" s="4">
        <v>44651</v>
      </c>
      <c r="L1021" s="2">
        <v>8312.7800000000007</v>
      </c>
      <c r="M1021" s="2">
        <v>173938.95</v>
      </c>
      <c r="N1021" s="2" t="s">
        <v>55</v>
      </c>
      <c r="P1021" s="4">
        <v>44650</v>
      </c>
      <c r="Q1021" s="2">
        <v>4380.33</v>
      </c>
      <c r="R1021" s="2">
        <v>34206.61</v>
      </c>
      <c r="S1021" s="2" t="s">
        <v>52</v>
      </c>
      <c r="U1021" s="4">
        <v>44654</v>
      </c>
      <c r="V1021" s="2">
        <v>178.66</v>
      </c>
      <c r="W1021" s="2">
        <v>-11449</v>
      </c>
      <c r="X1021" s="2" t="s">
        <v>54</v>
      </c>
      <c r="Z1021" s="12">
        <v>44617</v>
      </c>
      <c r="AA1021" s="10">
        <v>68506.75</v>
      </c>
      <c r="AB1021" s="10">
        <v>-1058518.21</v>
      </c>
    </row>
    <row r="1022" spans="1:28" ht="15.75" hidden="1" customHeight="1" x14ac:dyDescent="0.3">
      <c r="A1022" s="4">
        <v>43759</v>
      </c>
      <c r="B1022" s="2">
        <v>2334.48</v>
      </c>
      <c r="C1022" s="2">
        <v>-39710.18</v>
      </c>
      <c r="D1022" s="2" t="s">
        <v>53</v>
      </c>
      <c r="F1022" s="4">
        <v>44641</v>
      </c>
      <c r="G1022" s="2">
        <v>16908.25</v>
      </c>
      <c r="H1022" s="2">
        <v>97983.98</v>
      </c>
      <c r="I1022" s="2" t="s">
        <v>53</v>
      </c>
      <c r="K1022" s="4">
        <v>44652</v>
      </c>
      <c r="L1022" s="2">
        <v>5780.33</v>
      </c>
      <c r="M1022" s="2">
        <v>49373.86</v>
      </c>
      <c r="N1022" s="2" t="s">
        <v>55</v>
      </c>
      <c r="P1022" s="4">
        <v>44651</v>
      </c>
      <c r="Q1022" s="2">
        <v>5595.48</v>
      </c>
      <c r="R1022" s="2">
        <v>21030.63</v>
      </c>
      <c r="S1022" s="2" t="s">
        <v>52</v>
      </c>
      <c r="U1022" s="4">
        <v>44655</v>
      </c>
      <c r="V1022" s="2">
        <v>21864.09</v>
      </c>
      <c r="W1022" s="2">
        <v>107072.76</v>
      </c>
      <c r="X1022" s="2" t="s">
        <v>54</v>
      </c>
      <c r="Z1022" s="12">
        <v>44618</v>
      </c>
      <c r="AA1022" s="10">
        <v>2549.4</v>
      </c>
      <c r="AB1022" s="10">
        <v>-50639.91</v>
      </c>
    </row>
    <row r="1023" spans="1:28" ht="15.75" customHeight="1" thickBot="1" x14ac:dyDescent="0.35">
      <c r="A1023" s="4">
        <v>43759</v>
      </c>
      <c r="B1023" s="2">
        <v>889.72</v>
      </c>
      <c r="C1023" s="2">
        <v>29159.46</v>
      </c>
      <c r="D1023" s="2" t="s">
        <v>54</v>
      </c>
      <c r="F1023" s="4">
        <v>44642</v>
      </c>
      <c r="G1023" s="2">
        <v>18188.2</v>
      </c>
      <c r="H1023" s="2">
        <v>-226483.21</v>
      </c>
      <c r="I1023" s="2" t="s">
        <v>53</v>
      </c>
      <c r="K1023" s="4">
        <v>44654</v>
      </c>
      <c r="L1023" s="2">
        <v>183.89</v>
      </c>
      <c r="M1023" s="2">
        <v>9559.94</v>
      </c>
      <c r="N1023" s="2" t="s">
        <v>55</v>
      </c>
      <c r="P1023" s="4">
        <v>44652</v>
      </c>
      <c r="Q1023" s="2">
        <v>5241.3999999999996</v>
      </c>
      <c r="R1023" s="2">
        <v>-3925.67</v>
      </c>
      <c r="S1023" s="2" t="s">
        <v>52</v>
      </c>
      <c r="U1023" s="4">
        <v>44656</v>
      </c>
      <c r="V1023" s="2">
        <v>25630.26</v>
      </c>
      <c r="W1023" s="2">
        <v>533873.91</v>
      </c>
      <c r="X1023" s="2" t="s">
        <v>54</v>
      </c>
      <c r="Z1023" s="12">
        <v>44619</v>
      </c>
      <c r="AA1023" s="10">
        <v>8374.85</v>
      </c>
      <c r="AB1023" s="10">
        <v>-236216.2</v>
      </c>
    </row>
    <row r="1024" spans="1:28" ht="15.75" hidden="1" customHeight="1" x14ac:dyDescent="0.3">
      <c r="A1024" s="4">
        <v>43760</v>
      </c>
      <c r="B1024" s="2">
        <v>2162.35</v>
      </c>
      <c r="C1024" s="2">
        <v>1416.24</v>
      </c>
      <c r="D1024" s="2" t="s">
        <v>53</v>
      </c>
      <c r="F1024" s="4">
        <v>44643</v>
      </c>
      <c r="G1024" s="2">
        <v>14799.4</v>
      </c>
      <c r="H1024" s="2">
        <v>-36957.300000000003</v>
      </c>
      <c r="I1024" s="2" t="s">
        <v>53</v>
      </c>
      <c r="K1024" s="4">
        <v>44655</v>
      </c>
      <c r="L1024" s="2">
        <v>6721.5</v>
      </c>
      <c r="M1024" s="2">
        <v>115945.08</v>
      </c>
      <c r="N1024" s="2" t="s">
        <v>55</v>
      </c>
      <c r="P1024" s="4">
        <v>44654</v>
      </c>
      <c r="Q1024" s="2">
        <v>106.28</v>
      </c>
      <c r="R1024" s="2">
        <v>993.53</v>
      </c>
      <c r="S1024" s="2" t="s">
        <v>52</v>
      </c>
      <c r="U1024" s="4">
        <v>44657</v>
      </c>
      <c r="V1024" s="2">
        <v>27107.59</v>
      </c>
      <c r="W1024" s="2">
        <v>1301268.57</v>
      </c>
      <c r="X1024" s="2" t="s">
        <v>54</v>
      </c>
      <c r="Z1024" s="12">
        <v>44620</v>
      </c>
      <c r="AA1024" s="10">
        <v>82819.199999999997</v>
      </c>
      <c r="AB1024" s="10">
        <v>808184.5</v>
      </c>
    </row>
    <row r="1025" spans="1:28" ht="15.75" hidden="1" customHeight="1" x14ac:dyDescent="0.3">
      <c r="A1025" s="4">
        <v>43760</v>
      </c>
      <c r="B1025" s="2">
        <v>408.39</v>
      </c>
      <c r="C1025" s="2">
        <v>-4859.18</v>
      </c>
      <c r="D1025" s="2" t="s">
        <v>52</v>
      </c>
      <c r="F1025" s="4">
        <v>44644</v>
      </c>
      <c r="G1025" s="2">
        <v>17058.43</v>
      </c>
      <c r="H1025" s="2">
        <v>106248.71</v>
      </c>
      <c r="I1025" s="2" t="s">
        <v>53</v>
      </c>
      <c r="K1025" s="4">
        <v>44656</v>
      </c>
      <c r="L1025" s="2">
        <v>8749.6</v>
      </c>
      <c r="M1025" s="2">
        <v>11790.89</v>
      </c>
      <c r="N1025" s="2" t="s">
        <v>55</v>
      </c>
      <c r="P1025" s="4">
        <v>44655</v>
      </c>
      <c r="Q1025" s="2">
        <v>3541.46</v>
      </c>
      <c r="R1025" s="2">
        <v>-45443.02</v>
      </c>
      <c r="S1025" s="2" t="s">
        <v>52</v>
      </c>
      <c r="U1025" s="4">
        <v>44658</v>
      </c>
      <c r="V1025" s="2">
        <v>23864.21</v>
      </c>
      <c r="W1025" s="2">
        <v>851987.59</v>
      </c>
      <c r="X1025" s="2" t="s">
        <v>54</v>
      </c>
      <c r="Z1025" s="12">
        <v>44621</v>
      </c>
      <c r="AA1025" s="10">
        <v>87910.76</v>
      </c>
      <c r="AB1025" s="10">
        <v>-3991614.93</v>
      </c>
    </row>
    <row r="1026" spans="1:28" ht="15.75" hidden="1" customHeight="1" x14ac:dyDescent="0.3">
      <c r="A1026" s="4">
        <v>43760</v>
      </c>
      <c r="B1026" s="2">
        <v>2810.78</v>
      </c>
      <c r="C1026" s="2">
        <v>-17076.23</v>
      </c>
      <c r="D1026" s="2" t="s">
        <v>55</v>
      </c>
      <c r="F1026" s="4">
        <v>44645</v>
      </c>
      <c r="G1026" s="2">
        <v>17469.96</v>
      </c>
      <c r="H1026" s="2">
        <v>73137.72</v>
      </c>
      <c r="I1026" s="2" t="s">
        <v>53</v>
      </c>
      <c r="K1026" s="4">
        <v>44657</v>
      </c>
      <c r="L1026" s="2">
        <v>9278.3700000000008</v>
      </c>
      <c r="M1026" s="2">
        <v>101572.38</v>
      </c>
      <c r="N1026" s="2" t="s">
        <v>55</v>
      </c>
      <c r="P1026" s="4">
        <v>44656</v>
      </c>
      <c r="Q1026" s="2">
        <v>4178.0600000000004</v>
      </c>
      <c r="R1026" s="2">
        <v>-185226.14</v>
      </c>
      <c r="S1026" s="2" t="s">
        <v>52</v>
      </c>
      <c r="U1026" s="4">
        <v>44659</v>
      </c>
      <c r="V1026" s="2">
        <v>27136.81</v>
      </c>
      <c r="W1026" s="2">
        <v>172692.12</v>
      </c>
      <c r="X1026" s="2" t="s">
        <v>54</v>
      </c>
      <c r="Z1026" s="12">
        <v>44622</v>
      </c>
      <c r="AA1026" s="10">
        <v>82063.33</v>
      </c>
      <c r="AB1026" s="10">
        <v>-2861682.2</v>
      </c>
    </row>
    <row r="1027" spans="1:28" ht="15.75" customHeight="1" thickBot="1" x14ac:dyDescent="0.35">
      <c r="A1027" s="4">
        <v>43760</v>
      </c>
      <c r="B1027" s="2">
        <v>853.74</v>
      </c>
      <c r="C1027" s="2">
        <v>24014.720000000001</v>
      </c>
      <c r="D1027" s="2" t="s">
        <v>54</v>
      </c>
      <c r="F1027" s="4">
        <v>44647</v>
      </c>
      <c r="G1027" s="2">
        <v>365.43</v>
      </c>
      <c r="H1027" s="2">
        <v>-17655.16</v>
      </c>
      <c r="I1027" s="2" t="s">
        <v>53</v>
      </c>
      <c r="K1027" s="4">
        <v>44658</v>
      </c>
      <c r="L1027" s="2">
        <v>8598.0300000000007</v>
      </c>
      <c r="M1027" s="2">
        <v>223200.51</v>
      </c>
      <c r="N1027" s="2" t="s">
        <v>55</v>
      </c>
      <c r="P1027" s="4">
        <v>44657</v>
      </c>
      <c r="Q1027" s="2">
        <v>4513.93</v>
      </c>
      <c r="R1027" s="2">
        <v>-58942.720000000001</v>
      </c>
      <c r="S1027" s="2" t="s">
        <v>52</v>
      </c>
      <c r="U1027" s="4">
        <v>44661</v>
      </c>
      <c r="V1027" s="2">
        <v>824.7</v>
      </c>
      <c r="W1027" s="2">
        <v>-185212.62</v>
      </c>
      <c r="X1027" s="2" t="s">
        <v>54</v>
      </c>
      <c r="Z1027" s="12">
        <v>44623</v>
      </c>
      <c r="AA1027" s="10">
        <v>71748.740000000005</v>
      </c>
      <c r="AB1027" s="10">
        <v>-2183648.0499999998</v>
      </c>
    </row>
    <row r="1028" spans="1:28" ht="15.75" hidden="1" customHeight="1" x14ac:dyDescent="0.3">
      <c r="A1028" s="4">
        <v>43761</v>
      </c>
      <c r="B1028" s="2">
        <v>2057.09</v>
      </c>
      <c r="C1028" s="2">
        <v>6098.59</v>
      </c>
      <c r="D1028" s="2" t="s">
        <v>53</v>
      </c>
      <c r="F1028" s="4">
        <v>44648</v>
      </c>
      <c r="G1028" s="2">
        <v>20526.810000000001</v>
      </c>
      <c r="H1028" s="2">
        <v>-148264.57</v>
      </c>
      <c r="I1028" s="2" t="s">
        <v>53</v>
      </c>
      <c r="K1028" s="4">
        <v>44659</v>
      </c>
      <c r="L1028" s="2">
        <v>9964.7999999999993</v>
      </c>
      <c r="M1028" s="2">
        <v>-544734.99</v>
      </c>
      <c r="N1028" s="2" t="s">
        <v>55</v>
      </c>
      <c r="P1028" s="4">
        <v>44658</v>
      </c>
      <c r="Q1028" s="2">
        <v>3241.34</v>
      </c>
      <c r="R1028" s="2">
        <v>-45816.09</v>
      </c>
      <c r="S1028" s="2" t="s">
        <v>52</v>
      </c>
      <c r="U1028" s="4">
        <v>44662</v>
      </c>
      <c r="V1028" s="2">
        <v>33539.07</v>
      </c>
      <c r="W1028" s="2">
        <v>-3101305.3</v>
      </c>
      <c r="X1028" s="2" t="s">
        <v>54</v>
      </c>
      <c r="Z1028" s="12">
        <v>44624</v>
      </c>
      <c r="AA1028" s="10">
        <v>89360.72</v>
      </c>
      <c r="AB1028" s="10">
        <v>-11455278.98</v>
      </c>
    </row>
    <row r="1029" spans="1:28" ht="15.75" customHeight="1" thickBot="1" x14ac:dyDescent="0.35">
      <c r="A1029" s="4">
        <v>43761</v>
      </c>
      <c r="B1029" s="2">
        <v>989.73</v>
      </c>
      <c r="C1029" s="2">
        <v>14583.27</v>
      </c>
      <c r="D1029" s="2" t="s">
        <v>54</v>
      </c>
      <c r="F1029" s="4">
        <v>44649</v>
      </c>
      <c r="G1029" s="2">
        <v>24998.03</v>
      </c>
      <c r="H1029" s="2">
        <v>-28068.52</v>
      </c>
      <c r="I1029" s="2" t="s">
        <v>53</v>
      </c>
      <c r="K1029" s="4">
        <v>44661</v>
      </c>
      <c r="L1029" s="2">
        <v>154.96</v>
      </c>
      <c r="M1029" s="2">
        <v>-23599.89</v>
      </c>
      <c r="N1029" s="2" t="s">
        <v>55</v>
      </c>
      <c r="P1029" s="4">
        <v>44659</v>
      </c>
      <c r="Q1029" s="2">
        <v>4063.02</v>
      </c>
      <c r="R1029" s="2">
        <v>-219027.6</v>
      </c>
      <c r="S1029" s="2" t="s">
        <v>52</v>
      </c>
      <c r="U1029" s="4">
        <v>44663</v>
      </c>
      <c r="V1029" s="2">
        <v>29568.04</v>
      </c>
      <c r="W1029" s="2">
        <v>88395.35</v>
      </c>
      <c r="X1029" s="2" t="s">
        <v>54</v>
      </c>
      <c r="Z1029" s="12">
        <v>44625</v>
      </c>
      <c r="AA1029" s="10">
        <v>1915.89</v>
      </c>
      <c r="AB1029" s="10">
        <v>-4695.16</v>
      </c>
    </row>
    <row r="1030" spans="1:28" ht="15.75" hidden="1" customHeight="1" x14ac:dyDescent="0.3">
      <c r="A1030" s="4">
        <v>43761</v>
      </c>
      <c r="B1030" s="2">
        <v>2247.42</v>
      </c>
      <c r="C1030" s="2">
        <v>-7457.77</v>
      </c>
      <c r="D1030" s="2" t="s">
        <v>55</v>
      </c>
      <c r="F1030" s="4">
        <v>44650</v>
      </c>
      <c r="G1030" s="2">
        <v>19350.27</v>
      </c>
      <c r="H1030" s="2">
        <v>-94048</v>
      </c>
      <c r="I1030" s="2" t="s">
        <v>53</v>
      </c>
      <c r="K1030" s="4">
        <v>44662</v>
      </c>
      <c r="L1030" s="2">
        <v>8501.0400000000009</v>
      </c>
      <c r="M1030" s="2">
        <v>47291.39</v>
      </c>
      <c r="N1030" s="2" t="s">
        <v>55</v>
      </c>
      <c r="P1030" s="4">
        <v>44661</v>
      </c>
      <c r="Q1030" s="2">
        <v>158.75</v>
      </c>
      <c r="R1030" s="2">
        <v>-17941.849999999999</v>
      </c>
      <c r="S1030" s="2" t="s">
        <v>52</v>
      </c>
      <c r="U1030" s="4">
        <v>44664</v>
      </c>
      <c r="V1030" s="2">
        <v>27688.560000000001</v>
      </c>
      <c r="W1030" s="2">
        <v>422204.57</v>
      </c>
      <c r="X1030" s="2" t="s">
        <v>54</v>
      </c>
      <c r="Z1030" s="12">
        <v>44626</v>
      </c>
      <c r="AA1030" s="10">
        <v>7328.23</v>
      </c>
      <c r="AB1030" s="10">
        <v>-4725493.53</v>
      </c>
    </row>
    <row r="1031" spans="1:28" ht="15.75" hidden="1" customHeight="1" x14ac:dyDescent="0.3">
      <c r="A1031" s="4">
        <v>43761</v>
      </c>
      <c r="B1031" s="2">
        <v>397.85</v>
      </c>
      <c r="C1031" s="2">
        <v>-2743.85</v>
      </c>
      <c r="D1031" s="2" t="s">
        <v>52</v>
      </c>
      <c r="F1031" s="4">
        <v>44651</v>
      </c>
      <c r="G1031" s="2">
        <v>22954.29</v>
      </c>
      <c r="H1031" s="2">
        <v>-139187.9</v>
      </c>
      <c r="I1031" s="2" t="s">
        <v>53</v>
      </c>
      <c r="K1031" s="4">
        <v>44663</v>
      </c>
      <c r="L1031" s="2">
        <v>10738.52</v>
      </c>
      <c r="M1031" s="2">
        <v>314583.06</v>
      </c>
      <c r="N1031" s="2" t="s">
        <v>55</v>
      </c>
      <c r="P1031" s="4">
        <v>44662</v>
      </c>
      <c r="Q1031" s="2">
        <v>6053.78</v>
      </c>
      <c r="R1031" s="2">
        <v>-611584.37</v>
      </c>
      <c r="S1031" s="2" t="s">
        <v>52</v>
      </c>
      <c r="U1031" s="4">
        <v>44665</v>
      </c>
      <c r="V1031" s="2">
        <v>33558.080000000002</v>
      </c>
      <c r="W1031" s="2">
        <v>1573400.49</v>
      </c>
      <c r="X1031" s="2" t="s">
        <v>54</v>
      </c>
      <c r="Z1031" s="12">
        <v>44627</v>
      </c>
      <c r="AA1031" s="10">
        <v>97576.1</v>
      </c>
      <c r="AB1031" s="10">
        <v>-9326276.8699999992</v>
      </c>
    </row>
    <row r="1032" spans="1:28" ht="15.75" hidden="1" customHeight="1" x14ac:dyDescent="0.3">
      <c r="A1032" s="4">
        <v>43762</v>
      </c>
      <c r="B1032" s="2">
        <v>2278.77</v>
      </c>
      <c r="C1032" s="2">
        <v>-36665.96</v>
      </c>
      <c r="D1032" s="2" t="s">
        <v>55</v>
      </c>
      <c r="F1032" s="4">
        <v>44652</v>
      </c>
      <c r="G1032" s="2">
        <v>16705.599999999999</v>
      </c>
      <c r="H1032" s="2">
        <v>-15370.12</v>
      </c>
      <c r="I1032" s="2" t="s">
        <v>53</v>
      </c>
      <c r="K1032" s="4">
        <v>44664</v>
      </c>
      <c r="L1032" s="2">
        <v>10744.15</v>
      </c>
      <c r="M1032" s="2">
        <v>-303468.11</v>
      </c>
      <c r="N1032" s="2" t="s">
        <v>55</v>
      </c>
      <c r="P1032" s="4">
        <v>44663</v>
      </c>
      <c r="Q1032" s="2">
        <v>5340.89</v>
      </c>
      <c r="R1032" s="2">
        <v>65178.03</v>
      </c>
      <c r="S1032" s="2" t="s">
        <v>52</v>
      </c>
      <c r="U1032" s="4">
        <v>44666</v>
      </c>
      <c r="V1032" s="2">
        <v>0.02</v>
      </c>
      <c r="W1032" s="2">
        <v>-0.01</v>
      </c>
      <c r="X1032" s="2" t="s">
        <v>54</v>
      </c>
      <c r="Z1032" s="12">
        <v>44628</v>
      </c>
      <c r="AA1032" s="10">
        <v>90820.62</v>
      </c>
      <c r="AB1032" s="10">
        <v>-8317062.9299999997</v>
      </c>
    </row>
    <row r="1033" spans="1:28" ht="15.75" hidden="1" customHeight="1" x14ac:dyDescent="0.3">
      <c r="A1033" s="4">
        <v>43762</v>
      </c>
      <c r="B1033" s="2">
        <v>3026.64</v>
      </c>
      <c r="C1033" s="2">
        <v>-2310.85</v>
      </c>
      <c r="D1033" s="2" t="s">
        <v>53</v>
      </c>
      <c r="F1033" s="4">
        <v>44654</v>
      </c>
      <c r="G1033" s="2">
        <v>191.43</v>
      </c>
      <c r="H1033" s="2">
        <v>-5356.45</v>
      </c>
      <c r="I1033" s="2" t="s">
        <v>53</v>
      </c>
      <c r="K1033" s="4">
        <v>44665</v>
      </c>
      <c r="L1033" s="2">
        <v>9482.7099999999991</v>
      </c>
      <c r="M1033" s="2">
        <v>-17887.11</v>
      </c>
      <c r="N1033" s="2" t="s">
        <v>55</v>
      </c>
      <c r="P1033" s="4">
        <v>44664</v>
      </c>
      <c r="Q1033" s="2">
        <v>5734.3</v>
      </c>
      <c r="R1033" s="2">
        <v>-430297.75</v>
      </c>
      <c r="S1033" s="2" t="s">
        <v>52</v>
      </c>
      <c r="U1033" s="4">
        <v>44668</v>
      </c>
      <c r="V1033" s="2">
        <v>1876.55</v>
      </c>
      <c r="W1033" s="2">
        <v>-734281.05</v>
      </c>
      <c r="X1033" s="2" t="s">
        <v>54</v>
      </c>
      <c r="Z1033" s="12">
        <v>44629</v>
      </c>
      <c r="AA1033" s="10">
        <v>77864.490000000005</v>
      </c>
      <c r="AB1033" s="10">
        <v>-2913879.22</v>
      </c>
    </row>
    <row r="1034" spans="1:28" ht="15.75" hidden="1" customHeight="1" x14ac:dyDescent="0.3">
      <c r="A1034" s="4">
        <v>43762</v>
      </c>
      <c r="B1034" s="2">
        <v>335.5</v>
      </c>
      <c r="C1034" s="2">
        <v>346.76</v>
      </c>
      <c r="D1034" s="2" t="s">
        <v>52</v>
      </c>
      <c r="F1034" s="4">
        <v>44655</v>
      </c>
      <c r="G1034" s="2">
        <v>19504.88</v>
      </c>
      <c r="H1034" s="2">
        <v>-575909.9</v>
      </c>
      <c r="I1034" s="2" t="s">
        <v>53</v>
      </c>
      <c r="K1034" s="4">
        <v>44666</v>
      </c>
      <c r="L1034" s="2">
        <v>488.08</v>
      </c>
      <c r="M1034" s="2">
        <v>-38068.379999999997</v>
      </c>
      <c r="N1034" s="2" t="s">
        <v>55</v>
      </c>
      <c r="P1034" s="4">
        <v>44665</v>
      </c>
      <c r="Q1034" s="2">
        <v>3685.85</v>
      </c>
      <c r="R1034" s="2">
        <v>-121174.48</v>
      </c>
      <c r="S1034" s="2" t="s">
        <v>52</v>
      </c>
      <c r="U1034" s="4">
        <v>44669</v>
      </c>
      <c r="V1034" s="2">
        <v>31648.61</v>
      </c>
      <c r="W1034" s="2">
        <v>-1279537.3600000001</v>
      </c>
      <c r="X1034" s="2" t="s">
        <v>54</v>
      </c>
      <c r="Z1034" s="12">
        <v>44630</v>
      </c>
      <c r="AA1034" s="10">
        <v>71326.05</v>
      </c>
      <c r="AB1034" s="10">
        <v>-1262084.49</v>
      </c>
    </row>
    <row r="1035" spans="1:28" ht="15.75" customHeight="1" thickBot="1" x14ac:dyDescent="0.35">
      <c r="A1035" s="4">
        <v>43762</v>
      </c>
      <c r="B1035" s="2">
        <v>1410.46</v>
      </c>
      <c r="C1035" s="2">
        <v>-78056.84</v>
      </c>
      <c r="D1035" s="2" t="s">
        <v>54</v>
      </c>
      <c r="F1035" s="4">
        <v>44656</v>
      </c>
      <c r="G1035" s="2">
        <v>22567.68</v>
      </c>
      <c r="H1035" s="2">
        <v>-977906.08</v>
      </c>
      <c r="I1035" s="2" t="s">
        <v>53</v>
      </c>
      <c r="K1035" s="4">
        <v>44668</v>
      </c>
      <c r="L1035" s="2">
        <v>103.62</v>
      </c>
      <c r="M1035" s="2">
        <v>-7536.42</v>
      </c>
      <c r="N1035" s="2" t="s">
        <v>55</v>
      </c>
      <c r="P1035" s="4">
        <v>44666</v>
      </c>
      <c r="Q1035" s="2">
        <v>990.32</v>
      </c>
      <c r="R1035" s="2">
        <v>-150350.14000000001</v>
      </c>
      <c r="S1035" s="2" t="s">
        <v>52</v>
      </c>
      <c r="U1035" s="4">
        <v>44670</v>
      </c>
      <c r="V1035" s="2">
        <v>33793.449999999997</v>
      </c>
      <c r="W1035" s="2">
        <v>-3269396.46</v>
      </c>
      <c r="X1035" s="2" t="s">
        <v>54</v>
      </c>
      <c r="Z1035" s="12">
        <v>44631</v>
      </c>
      <c r="AA1035" s="10">
        <v>63116.639999999999</v>
      </c>
      <c r="AB1035" s="10">
        <v>-2300687.5099999998</v>
      </c>
    </row>
    <row r="1036" spans="1:28" ht="15.75" hidden="1" customHeight="1" x14ac:dyDescent="0.3">
      <c r="A1036" s="4">
        <v>43763</v>
      </c>
      <c r="B1036" s="2">
        <v>2339.9299999999998</v>
      </c>
      <c r="C1036" s="2">
        <v>-12888.55</v>
      </c>
      <c r="D1036" s="2" t="s">
        <v>53</v>
      </c>
      <c r="F1036" s="4">
        <v>44657</v>
      </c>
      <c r="G1036" s="2">
        <v>22018.33</v>
      </c>
      <c r="H1036" s="2">
        <v>-464099.66</v>
      </c>
      <c r="I1036" s="2" t="s">
        <v>53</v>
      </c>
      <c r="K1036" s="4">
        <v>44669</v>
      </c>
      <c r="L1036" s="2">
        <v>6307.12</v>
      </c>
      <c r="M1036" s="2">
        <v>33733.79</v>
      </c>
      <c r="N1036" s="2" t="s">
        <v>55</v>
      </c>
      <c r="P1036" s="4">
        <v>44668</v>
      </c>
      <c r="Q1036" s="2">
        <v>214.59</v>
      </c>
      <c r="R1036" s="2">
        <v>-59946.27</v>
      </c>
      <c r="S1036" s="2" t="s">
        <v>52</v>
      </c>
      <c r="U1036" s="4">
        <v>44671</v>
      </c>
      <c r="V1036" s="2">
        <v>26680.83</v>
      </c>
      <c r="W1036" s="2">
        <v>11919.61</v>
      </c>
      <c r="X1036" s="2" t="s">
        <v>54</v>
      </c>
      <c r="Z1036" s="12">
        <v>44632</v>
      </c>
      <c r="AA1036" s="10">
        <v>2066.44</v>
      </c>
      <c r="AB1036" s="10">
        <v>10886.01</v>
      </c>
    </row>
    <row r="1037" spans="1:28" ht="15.75" hidden="1" customHeight="1" x14ac:dyDescent="0.3">
      <c r="A1037" s="4">
        <v>43763</v>
      </c>
      <c r="B1037" s="2">
        <v>331.71</v>
      </c>
      <c r="C1037" s="2">
        <v>1491.54</v>
      </c>
      <c r="D1037" s="2" t="s">
        <v>52</v>
      </c>
      <c r="F1037" s="4">
        <v>44658</v>
      </c>
      <c r="G1037" s="2">
        <v>23347.99</v>
      </c>
      <c r="H1037" s="2">
        <v>-318190.07</v>
      </c>
      <c r="I1037" s="2" t="s">
        <v>53</v>
      </c>
      <c r="K1037" s="4">
        <v>44670</v>
      </c>
      <c r="L1037" s="2">
        <v>10368.450000000001</v>
      </c>
      <c r="M1037" s="2">
        <v>74128.639999999999</v>
      </c>
      <c r="N1037" s="2" t="s">
        <v>55</v>
      </c>
      <c r="P1037" s="4">
        <v>44669</v>
      </c>
      <c r="Q1037" s="2">
        <v>3264.35</v>
      </c>
      <c r="R1037" s="2">
        <v>-319245.7</v>
      </c>
      <c r="S1037" s="2" t="s">
        <v>52</v>
      </c>
      <c r="U1037" s="4">
        <v>44672</v>
      </c>
      <c r="V1037" s="2">
        <v>32939.9</v>
      </c>
      <c r="W1037" s="2">
        <v>-152549.56</v>
      </c>
      <c r="X1037" s="2" t="s">
        <v>54</v>
      </c>
      <c r="Z1037" s="12">
        <v>44633</v>
      </c>
      <c r="AA1037" s="10">
        <v>4711.99</v>
      </c>
      <c r="AB1037" s="10">
        <v>-195659.62</v>
      </c>
    </row>
    <row r="1038" spans="1:28" ht="15.75" hidden="1" customHeight="1" x14ac:dyDescent="0.3">
      <c r="A1038" s="4">
        <v>43763</v>
      </c>
      <c r="B1038" s="2">
        <v>1385.61</v>
      </c>
      <c r="C1038" s="2">
        <v>-10285.950000000001</v>
      </c>
      <c r="D1038" s="2" t="s">
        <v>55</v>
      </c>
      <c r="F1038" s="4">
        <v>44659</v>
      </c>
      <c r="G1038" s="2">
        <v>19724.080000000002</v>
      </c>
      <c r="H1038" s="2">
        <v>-178671.75</v>
      </c>
      <c r="I1038" s="2" t="s">
        <v>53</v>
      </c>
      <c r="K1038" s="4">
        <v>44671</v>
      </c>
      <c r="L1038" s="2">
        <v>9452.09</v>
      </c>
      <c r="M1038" s="2">
        <v>252748.3</v>
      </c>
      <c r="N1038" s="2" t="s">
        <v>55</v>
      </c>
      <c r="P1038" s="4">
        <v>44670</v>
      </c>
      <c r="Q1038" s="2">
        <v>9172.27</v>
      </c>
      <c r="R1038" s="2">
        <v>-1291891.75</v>
      </c>
      <c r="S1038" s="2" t="s">
        <v>52</v>
      </c>
      <c r="U1038" s="4">
        <v>44673</v>
      </c>
      <c r="V1038" s="2">
        <v>31173.73</v>
      </c>
      <c r="W1038" s="2">
        <v>-882588.26</v>
      </c>
      <c r="X1038" s="2" t="s">
        <v>54</v>
      </c>
      <c r="Z1038" s="12">
        <v>44634</v>
      </c>
      <c r="AA1038" s="10">
        <v>65547.69</v>
      </c>
      <c r="AB1038" s="10">
        <v>-1171949.07</v>
      </c>
    </row>
    <row r="1039" spans="1:28" ht="15.75" customHeight="1" thickBot="1" x14ac:dyDescent="0.35">
      <c r="A1039" s="4">
        <v>43763</v>
      </c>
      <c r="B1039" s="2">
        <v>1556.12</v>
      </c>
      <c r="C1039" s="2">
        <v>-208003.34</v>
      </c>
      <c r="D1039" s="2" t="s">
        <v>54</v>
      </c>
      <c r="F1039" s="4">
        <v>44661</v>
      </c>
      <c r="G1039" s="2">
        <v>1065.97</v>
      </c>
      <c r="H1039" s="2">
        <v>-401387.43</v>
      </c>
      <c r="I1039" s="2" t="s">
        <v>53</v>
      </c>
      <c r="K1039" s="4">
        <v>44672</v>
      </c>
      <c r="L1039" s="2">
        <v>10433.52</v>
      </c>
      <c r="M1039" s="2">
        <v>280607.15000000002</v>
      </c>
      <c r="N1039" s="2" t="s">
        <v>55</v>
      </c>
      <c r="P1039" s="4">
        <v>44671</v>
      </c>
      <c r="Q1039" s="2">
        <v>9016.85</v>
      </c>
      <c r="R1039" s="2">
        <v>308517.71999999997</v>
      </c>
      <c r="S1039" s="2" t="s">
        <v>52</v>
      </c>
      <c r="U1039" s="4">
        <v>44675</v>
      </c>
      <c r="V1039" s="2">
        <v>443.01</v>
      </c>
      <c r="W1039" s="2">
        <v>-29958.31</v>
      </c>
      <c r="X1039" s="2" t="s">
        <v>54</v>
      </c>
      <c r="Z1039" s="12">
        <v>44635</v>
      </c>
      <c r="AA1039" s="10">
        <v>75463.09</v>
      </c>
      <c r="AB1039" s="10">
        <v>-2041791.15</v>
      </c>
    </row>
    <row r="1040" spans="1:28" ht="15.75" hidden="1" customHeight="1" x14ac:dyDescent="0.3">
      <c r="A1040" s="4">
        <v>43765</v>
      </c>
      <c r="B1040" s="2">
        <v>19.309999999999999</v>
      </c>
      <c r="C1040" s="2">
        <v>-130.19</v>
      </c>
      <c r="D1040" s="2" t="s">
        <v>52</v>
      </c>
      <c r="F1040" s="4">
        <v>44662</v>
      </c>
      <c r="G1040" s="2">
        <v>17062.75</v>
      </c>
      <c r="H1040" s="2">
        <v>71375.11</v>
      </c>
      <c r="I1040" s="2" t="s">
        <v>53</v>
      </c>
      <c r="K1040" s="4">
        <v>44673</v>
      </c>
      <c r="L1040" s="2">
        <v>14639.49</v>
      </c>
      <c r="M1040" s="2">
        <v>-3219012.92</v>
      </c>
      <c r="N1040" s="2" t="s">
        <v>55</v>
      </c>
      <c r="P1040" s="4">
        <v>44672</v>
      </c>
      <c r="Q1040" s="2">
        <v>5637.74</v>
      </c>
      <c r="R1040" s="2">
        <v>-27745.439999999999</v>
      </c>
      <c r="S1040" s="2" t="s">
        <v>52</v>
      </c>
      <c r="U1040" s="4">
        <v>44676</v>
      </c>
      <c r="V1040" s="2">
        <v>33494.910000000003</v>
      </c>
      <c r="W1040" s="2">
        <v>-4536636.1900000004</v>
      </c>
      <c r="X1040" s="2" t="s">
        <v>54</v>
      </c>
      <c r="Z1040" s="12">
        <v>44636</v>
      </c>
      <c r="AA1040" s="10">
        <v>76028.44</v>
      </c>
      <c r="AB1040" s="10">
        <v>-1827146.84</v>
      </c>
    </row>
    <row r="1041" spans="1:28" ht="15.75" hidden="1" customHeight="1" x14ac:dyDescent="0.3">
      <c r="A1041" s="4">
        <v>43765</v>
      </c>
      <c r="B1041" s="2">
        <v>29.22</v>
      </c>
      <c r="C1041" s="2">
        <v>-1643.92</v>
      </c>
      <c r="D1041" s="2" t="s">
        <v>55</v>
      </c>
      <c r="F1041" s="4">
        <v>44663</v>
      </c>
      <c r="G1041" s="2">
        <v>22593.71</v>
      </c>
      <c r="H1041" s="2">
        <v>-136987.53</v>
      </c>
      <c r="I1041" s="2" t="s">
        <v>53</v>
      </c>
      <c r="K1041" s="4">
        <v>44675</v>
      </c>
      <c r="L1041" s="2">
        <v>244.96</v>
      </c>
      <c r="M1041" s="2">
        <v>-77029.539999999994</v>
      </c>
      <c r="N1041" s="2" t="s">
        <v>55</v>
      </c>
      <c r="P1041" s="4">
        <v>44673</v>
      </c>
      <c r="Q1041" s="2">
        <v>5182.26</v>
      </c>
      <c r="R1041" s="2">
        <v>-44741.8</v>
      </c>
      <c r="S1041" s="2" t="s">
        <v>52</v>
      </c>
      <c r="U1041" s="4">
        <v>44677</v>
      </c>
      <c r="V1041" s="2">
        <v>29761.93</v>
      </c>
      <c r="W1041" s="2">
        <v>451825.74</v>
      </c>
      <c r="X1041" s="2" t="s">
        <v>54</v>
      </c>
      <c r="Z1041" s="12">
        <v>44637</v>
      </c>
      <c r="AA1041" s="10">
        <v>66360.33</v>
      </c>
      <c r="AB1041" s="10">
        <v>-695699.15</v>
      </c>
    </row>
    <row r="1042" spans="1:28" ht="15.75" customHeight="1" thickBot="1" x14ac:dyDescent="0.35">
      <c r="A1042" s="4">
        <v>43765</v>
      </c>
      <c r="B1042" s="2">
        <v>19.670000000000002</v>
      </c>
      <c r="C1042" s="2">
        <v>-3807.54</v>
      </c>
      <c r="D1042" s="2" t="s">
        <v>54</v>
      </c>
      <c r="F1042" s="4">
        <v>44664</v>
      </c>
      <c r="G1042" s="2">
        <v>20853.68</v>
      </c>
      <c r="H1042" s="2">
        <v>-231038.21</v>
      </c>
      <c r="I1042" s="2" t="s">
        <v>53</v>
      </c>
      <c r="K1042" s="4">
        <v>44676</v>
      </c>
      <c r="L1042" s="2">
        <v>12127.3</v>
      </c>
      <c r="M1042" s="2">
        <v>-2604186.7799999998</v>
      </c>
      <c r="N1042" s="2" t="s">
        <v>55</v>
      </c>
      <c r="P1042" s="4">
        <v>44675</v>
      </c>
      <c r="Q1042" s="2">
        <v>208.63</v>
      </c>
      <c r="R1042" s="2">
        <v>7858.55</v>
      </c>
      <c r="S1042" s="2" t="s">
        <v>52</v>
      </c>
      <c r="U1042" s="4">
        <v>44678</v>
      </c>
      <c r="V1042" s="2">
        <v>31832.37</v>
      </c>
      <c r="W1042" s="2">
        <v>-1470932.74</v>
      </c>
      <c r="X1042" s="2" t="s">
        <v>54</v>
      </c>
      <c r="Z1042" s="12">
        <v>44638</v>
      </c>
      <c r="AA1042" s="10">
        <v>64972.41</v>
      </c>
      <c r="AB1042" s="10">
        <v>-632250.41</v>
      </c>
    </row>
    <row r="1043" spans="1:28" ht="15.75" hidden="1" customHeight="1" x14ac:dyDescent="0.3">
      <c r="A1043" s="4">
        <v>43765</v>
      </c>
      <c r="B1043" s="2">
        <v>25.55</v>
      </c>
      <c r="C1043" s="2">
        <v>-36.840000000000003</v>
      </c>
      <c r="D1043" s="2" t="s">
        <v>53</v>
      </c>
      <c r="F1043" s="4">
        <v>44665</v>
      </c>
      <c r="G1043" s="2">
        <v>25514.92</v>
      </c>
      <c r="H1043" s="2">
        <v>-1059742.1399999999</v>
      </c>
      <c r="I1043" s="2" t="s">
        <v>53</v>
      </c>
      <c r="K1043" s="4">
        <v>44677</v>
      </c>
      <c r="L1043" s="2">
        <v>14364.26</v>
      </c>
      <c r="M1043" s="2">
        <v>-2598974.44</v>
      </c>
      <c r="N1043" s="2" t="s">
        <v>55</v>
      </c>
      <c r="P1043" s="4">
        <v>44676</v>
      </c>
      <c r="Q1043" s="2">
        <v>4727.82</v>
      </c>
      <c r="R1043" s="2">
        <v>-17888.29</v>
      </c>
      <c r="S1043" s="2" t="s">
        <v>52</v>
      </c>
      <c r="U1043" s="4">
        <v>44679</v>
      </c>
      <c r="V1043" s="2">
        <v>29610.43</v>
      </c>
      <c r="W1043" s="2">
        <v>-1512625.78</v>
      </c>
      <c r="X1043" s="2" t="s">
        <v>54</v>
      </c>
      <c r="Z1043" s="12">
        <v>44639</v>
      </c>
      <c r="AA1043" s="10">
        <v>3070.84</v>
      </c>
      <c r="AB1043" s="10">
        <v>8781.43</v>
      </c>
    </row>
    <row r="1044" spans="1:28" ht="15.75" hidden="1" customHeight="1" x14ac:dyDescent="0.3">
      <c r="A1044" s="4">
        <v>43766</v>
      </c>
      <c r="B1044" s="2">
        <v>292.64</v>
      </c>
      <c r="C1044" s="2">
        <v>-8712.74</v>
      </c>
      <c r="D1044" s="2" t="s">
        <v>52</v>
      </c>
      <c r="F1044" s="4">
        <v>44666</v>
      </c>
      <c r="G1044" s="2">
        <v>2251.7800000000002</v>
      </c>
      <c r="H1044" s="2">
        <v>-103819.48</v>
      </c>
      <c r="I1044" s="2" t="s">
        <v>53</v>
      </c>
      <c r="K1044" s="4">
        <v>44678</v>
      </c>
      <c r="L1044" s="2">
        <v>13317.84</v>
      </c>
      <c r="M1044" s="2">
        <v>-1682292.07</v>
      </c>
      <c r="N1044" s="2" t="s">
        <v>55</v>
      </c>
      <c r="P1044" s="4">
        <v>44677</v>
      </c>
      <c r="Q1044" s="2">
        <v>5473.17</v>
      </c>
      <c r="R1044" s="2">
        <v>-23153.43</v>
      </c>
      <c r="S1044" s="2" t="s">
        <v>52</v>
      </c>
      <c r="U1044" s="4">
        <v>44680</v>
      </c>
      <c r="V1044" s="2">
        <v>30259.64</v>
      </c>
      <c r="W1044" s="2">
        <v>-1572306.78</v>
      </c>
      <c r="X1044" s="2" t="s">
        <v>54</v>
      </c>
      <c r="Z1044" s="12">
        <v>44640</v>
      </c>
      <c r="AA1044" s="10">
        <v>5360.53</v>
      </c>
      <c r="AB1044" s="10">
        <v>-218756.16</v>
      </c>
    </row>
    <row r="1045" spans="1:28" ht="15.75" customHeight="1" thickBot="1" x14ac:dyDescent="0.35">
      <c r="A1045" s="4">
        <v>43766</v>
      </c>
      <c r="B1045" s="2">
        <v>1230.8499999999999</v>
      </c>
      <c r="C1045" s="2">
        <v>27541.08</v>
      </c>
      <c r="D1045" s="2" t="s">
        <v>54</v>
      </c>
      <c r="F1045" s="4">
        <v>44668</v>
      </c>
      <c r="G1045" s="2">
        <v>361.68</v>
      </c>
      <c r="H1045" s="2">
        <v>-2141.38</v>
      </c>
      <c r="I1045" s="2" t="s">
        <v>53</v>
      </c>
      <c r="K1045" s="4">
        <v>44679</v>
      </c>
      <c r="L1045" s="2">
        <v>13675.51</v>
      </c>
      <c r="M1045" s="2">
        <v>-2156689.84</v>
      </c>
      <c r="N1045" s="2" t="s">
        <v>55</v>
      </c>
      <c r="P1045" s="4">
        <v>44678</v>
      </c>
      <c r="Q1045" s="2">
        <v>5098.72</v>
      </c>
      <c r="R1045" s="2">
        <v>-325539.46999999997</v>
      </c>
      <c r="S1045" s="2" t="s">
        <v>52</v>
      </c>
      <c r="U1045" s="4">
        <v>44682</v>
      </c>
      <c r="V1045" s="2">
        <v>429.73</v>
      </c>
      <c r="W1045" s="2">
        <v>13759.61</v>
      </c>
      <c r="X1045" s="2" t="s">
        <v>54</v>
      </c>
      <c r="Z1045" s="12">
        <v>44641</v>
      </c>
      <c r="AA1045" s="10">
        <v>65278.44</v>
      </c>
      <c r="AB1045" s="10">
        <v>270799.64</v>
      </c>
    </row>
    <row r="1046" spans="1:28" ht="15.75" hidden="1" customHeight="1" x14ac:dyDescent="0.3">
      <c r="A1046" s="4">
        <v>43766</v>
      </c>
      <c r="B1046" s="2">
        <v>1420.65</v>
      </c>
      <c r="C1046" s="2">
        <v>29853.52</v>
      </c>
      <c r="D1046" s="2" t="s">
        <v>55</v>
      </c>
      <c r="F1046" s="4">
        <v>44669</v>
      </c>
      <c r="G1046" s="2">
        <v>14043.78</v>
      </c>
      <c r="H1046" s="2">
        <v>-159523.54999999999</v>
      </c>
      <c r="I1046" s="2" t="s">
        <v>53</v>
      </c>
      <c r="K1046" s="4">
        <v>44680</v>
      </c>
      <c r="L1046" s="2">
        <v>10131.799999999999</v>
      </c>
      <c r="M1046" s="2">
        <v>-207724</v>
      </c>
      <c r="N1046" s="2" t="s">
        <v>55</v>
      </c>
      <c r="P1046" s="4">
        <v>44679</v>
      </c>
      <c r="Q1046" s="2">
        <v>9008.9</v>
      </c>
      <c r="R1046" s="2">
        <v>-764177.84</v>
      </c>
      <c r="S1046" s="2" t="s">
        <v>52</v>
      </c>
      <c r="U1046" s="4">
        <v>44683</v>
      </c>
      <c r="V1046" s="2">
        <v>26839.15</v>
      </c>
      <c r="W1046" s="2">
        <v>-3362806.2</v>
      </c>
      <c r="X1046" s="2" t="s">
        <v>54</v>
      </c>
      <c r="Z1046" s="12">
        <v>44642</v>
      </c>
      <c r="AA1046" s="10">
        <v>79990.850000000006</v>
      </c>
      <c r="AB1046" s="10">
        <v>-4663591.93</v>
      </c>
    </row>
    <row r="1047" spans="1:28" ht="15.75" hidden="1" customHeight="1" x14ac:dyDescent="0.3">
      <c r="A1047" s="4">
        <v>43766</v>
      </c>
      <c r="B1047" s="2">
        <v>2048.65</v>
      </c>
      <c r="C1047" s="2">
        <v>4773.5600000000004</v>
      </c>
      <c r="D1047" s="2" t="s">
        <v>53</v>
      </c>
      <c r="F1047" s="4">
        <v>44670</v>
      </c>
      <c r="G1047" s="2">
        <v>17537.419999999998</v>
      </c>
      <c r="H1047" s="2">
        <v>-20598.59</v>
      </c>
      <c r="I1047" s="2" t="s">
        <v>53</v>
      </c>
      <c r="K1047" s="4">
        <v>44682</v>
      </c>
      <c r="L1047" s="2">
        <v>74.91</v>
      </c>
      <c r="M1047" s="2">
        <v>-4206.53</v>
      </c>
      <c r="N1047" s="2" t="s">
        <v>55</v>
      </c>
      <c r="P1047" s="4">
        <v>44680</v>
      </c>
      <c r="Q1047" s="2">
        <v>6999.66</v>
      </c>
      <c r="R1047" s="2">
        <v>59085.35</v>
      </c>
      <c r="S1047" s="2" t="s">
        <v>52</v>
      </c>
      <c r="U1047" s="4">
        <v>44684</v>
      </c>
      <c r="V1047" s="2">
        <v>27302.71</v>
      </c>
      <c r="W1047" s="2">
        <v>-530804.57999999996</v>
      </c>
      <c r="X1047" s="2" t="s">
        <v>54</v>
      </c>
      <c r="Z1047" s="12">
        <v>44643</v>
      </c>
      <c r="AA1047" s="10">
        <v>66320.87</v>
      </c>
      <c r="AB1047" s="10">
        <v>-1961742.87</v>
      </c>
    </row>
    <row r="1048" spans="1:28" ht="15.75" hidden="1" customHeight="1" x14ac:dyDescent="0.3">
      <c r="A1048" s="4">
        <v>43767</v>
      </c>
      <c r="B1048" s="2">
        <v>2239.86</v>
      </c>
      <c r="C1048" s="2">
        <v>701.54</v>
      </c>
      <c r="D1048" s="2" t="s">
        <v>53</v>
      </c>
      <c r="F1048" s="4">
        <v>44671</v>
      </c>
      <c r="G1048" s="2">
        <v>18890.82</v>
      </c>
      <c r="H1048" s="2">
        <v>75331.009999999995</v>
      </c>
      <c r="I1048" s="2" t="s">
        <v>53</v>
      </c>
      <c r="K1048" s="4">
        <v>44683</v>
      </c>
      <c r="L1048" s="2">
        <v>6289.36</v>
      </c>
      <c r="M1048" s="2">
        <v>-112583.61</v>
      </c>
      <c r="N1048" s="2" t="s">
        <v>55</v>
      </c>
      <c r="P1048" s="4">
        <v>44682</v>
      </c>
      <c r="Q1048" s="2">
        <v>235.88</v>
      </c>
      <c r="R1048" s="2">
        <v>218.85</v>
      </c>
      <c r="S1048" s="2" t="s">
        <v>52</v>
      </c>
      <c r="U1048" s="4">
        <v>44685</v>
      </c>
      <c r="V1048" s="2">
        <v>28647.39</v>
      </c>
      <c r="W1048" s="2">
        <v>-134574.01999999999</v>
      </c>
      <c r="X1048" s="2" t="s">
        <v>54</v>
      </c>
      <c r="Z1048" s="12">
        <v>44644</v>
      </c>
      <c r="AA1048" s="10">
        <v>68609.149999999994</v>
      </c>
      <c r="AB1048" s="10">
        <v>-3108037.87</v>
      </c>
    </row>
    <row r="1049" spans="1:28" ht="15.75" customHeight="1" thickBot="1" x14ac:dyDescent="0.35">
      <c r="A1049" s="4">
        <v>43767</v>
      </c>
      <c r="B1049" s="2">
        <v>1213.07</v>
      </c>
      <c r="C1049" s="2">
        <v>5679.25</v>
      </c>
      <c r="D1049" s="2" t="s">
        <v>54</v>
      </c>
      <c r="F1049" s="4">
        <v>44672</v>
      </c>
      <c r="G1049" s="2">
        <v>22994.97</v>
      </c>
      <c r="H1049" s="2">
        <v>-101138.59</v>
      </c>
      <c r="I1049" s="2" t="s">
        <v>53</v>
      </c>
      <c r="K1049" s="4">
        <v>44684</v>
      </c>
      <c r="L1049" s="2">
        <v>8748.32</v>
      </c>
      <c r="M1049" s="2">
        <v>15820.87</v>
      </c>
      <c r="N1049" s="2" t="s">
        <v>55</v>
      </c>
      <c r="P1049" s="4">
        <v>44683</v>
      </c>
      <c r="Q1049" s="2">
        <v>3835.86</v>
      </c>
      <c r="R1049" s="2">
        <v>-51904.32</v>
      </c>
      <c r="S1049" s="2" t="s">
        <v>52</v>
      </c>
      <c r="U1049" s="4">
        <v>44686</v>
      </c>
      <c r="V1049" s="2">
        <v>31185.06</v>
      </c>
      <c r="W1049" s="2">
        <v>-1325523.8799999999</v>
      </c>
      <c r="X1049" s="2" t="s">
        <v>54</v>
      </c>
      <c r="Z1049" s="12">
        <v>44645</v>
      </c>
      <c r="AA1049" s="10">
        <v>66769.05</v>
      </c>
      <c r="AB1049" s="10">
        <v>148312.94</v>
      </c>
    </row>
    <row r="1050" spans="1:28" ht="15.75" hidden="1" customHeight="1" x14ac:dyDescent="0.3">
      <c r="A1050" s="4">
        <v>43767</v>
      </c>
      <c r="B1050" s="2">
        <v>331.25</v>
      </c>
      <c r="C1050" s="2">
        <v>-1346.07</v>
      </c>
      <c r="D1050" s="2" t="s">
        <v>52</v>
      </c>
      <c r="F1050" s="4">
        <v>44673</v>
      </c>
      <c r="G1050" s="2">
        <v>18534.63</v>
      </c>
      <c r="H1050" s="2">
        <v>-367867.41</v>
      </c>
      <c r="I1050" s="2" t="s">
        <v>53</v>
      </c>
      <c r="K1050" s="4">
        <v>44685</v>
      </c>
      <c r="L1050" s="2">
        <v>10020.32</v>
      </c>
      <c r="M1050" s="2">
        <v>27674.38</v>
      </c>
      <c r="N1050" s="2" t="s">
        <v>55</v>
      </c>
      <c r="P1050" s="4">
        <v>44684</v>
      </c>
      <c r="Q1050" s="2">
        <v>2790.76</v>
      </c>
      <c r="R1050" s="2">
        <v>-11397.73</v>
      </c>
      <c r="S1050" s="2" t="s">
        <v>52</v>
      </c>
      <c r="U1050" s="4">
        <v>44687</v>
      </c>
      <c r="V1050" s="2">
        <v>23908.959999999999</v>
      </c>
      <c r="W1050" s="2">
        <v>-668304.94999999995</v>
      </c>
      <c r="X1050" s="2" t="s">
        <v>54</v>
      </c>
      <c r="Z1050" s="12">
        <v>44646</v>
      </c>
      <c r="AA1050" s="10">
        <v>2284.7199999999998</v>
      </c>
      <c r="AB1050" s="10">
        <v>15798.15</v>
      </c>
    </row>
    <row r="1051" spans="1:28" ht="15.75" hidden="1" customHeight="1" x14ac:dyDescent="0.3">
      <c r="A1051" s="4">
        <v>43767</v>
      </c>
      <c r="B1051" s="2">
        <v>2229.84</v>
      </c>
      <c r="C1051" s="2">
        <v>22735.29</v>
      </c>
      <c r="D1051" s="2" t="s">
        <v>55</v>
      </c>
      <c r="F1051" s="4">
        <v>44675</v>
      </c>
      <c r="G1051" s="2">
        <v>556.76</v>
      </c>
      <c r="H1051" s="2">
        <v>-14331.79</v>
      </c>
      <c r="I1051" s="2" t="s">
        <v>53</v>
      </c>
      <c r="K1051" s="4">
        <v>44686</v>
      </c>
      <c r="L1051" s="2">
        <v>14529.65</v>
      </c>
      <c r="M1051" s="2">
        <v>-1555311.24</v>
      </c>
      <c r="N1051" s="2" t="s">
        <v>55</v>
      </c>
      <c r="P1051" s="4">
        <v>44685</v>
      </c>
      <c r="Q1051" s="2">
        <v>4657.2</v>
      </c>
      <c r="R1051" s="2">
        <v>-139173.87</v>
      </c>
      <c r="S1051" s="2" t="s">
        <v>52</v>
      </c>
      <c r="U1051" s="4">
        <v>44689</v>
      </c>
      <c r="V1051" s="2">
        <v>366.14</v>
      </c>
      <c r="W1051" s="2">
        <v>-2575.1999999999998</v>
      </c>
      <c r="X1051" s="2" t="s">
        <v>54</v>
      </c>
      <c r="Z1051" s="12">
        <v>44647</v>
      </c>
      <c r="AA1051" s="10">
        <v>4803.84</v>
      </c>
      <c r="AB1051" s="10">
        <v>-510336.35</v>
      </c>
    </row>
    <row r="1052" spans="1:28" ht="15.75" hidden="1" customHeight="1" x14ac:dyDescent="0.3">
      <c r="A1052" s="4">
        <v>43768</v>
      </c>
      <c r="B1052" s="2">
        <v>535.55999999999995</v>
      </c>
      <c r="C1052" s="2">
        <v>-17554.28</v>
      </c>
      <c r="D1052" s="2" t="s">
        <v>52</v>
      </c>
      <c r="F1052" s="4">
        <v>44676</v>
      </c>
      <c r="G1052" s="2">
        <v>21256.86</v>
      </c>
      <c r="H1052" s="2">
        <v>-1385094.57</v>
      </c>
      <c r="I1052" s="2" t="s">
        <v>53</v>
      </c>
      <c r="K1052" s="4">
        <v>44687</v>
      </c>
      <c r="L1052" s="2">
        <v>10884.69</v>
      </c>
      <c r="M1052" s="2">
        <v>-511458.06</v>
      </c>
      <c r="N1052" s="2" t="s">
        <v>55</v>
      </c>
      <c r="P1052" s="4">
        <v>44686</v>
      </c>
      <c r="Q1052" s="2">
        <v>4429.2700000000004</v>
      </c>
      <c r="R1052" s="2">
        <v>-199197.83</v>
      </c>
      <c r="S1052" s="2" t="s">
        <v>52</v>
      </c>
      <c r="U1052" s="4">
        <v>44690</v>
      </c>
      <c r="V1052" s="2">
        <v>27239.68</v>
      </c>
      <c r="W1052" s="2">
        <v>-1096637.1100000001</v>
      </c>
      <c r="X1052" s="2" t="s">
        <v>54</v>
      </c>
      <c r="Z1052" s="12">
        <v>44648</v>
      </c>
      <c r="AA1052" s="10">
        <v>88539.36</v>
      </c>
      <c r="AB1052" s="10">
        <v>-6120756.0599999996</v>
      </c>
    </row>
    <row r="1053" spans="1:28" ht="15.75" customHeight="1" thickBot="1" x14ac:dyDescent="0.35">
      <c r="A1053" s="4">
        <v>43768</v>
      </c>
      <c r="B1053" s="2">
        <v>1546.65</v>
      </c>
      <c r="C1053" s="2">
        <v>63804.74</v>
      </c>
      <c r="D1053" s="2" t="s">
        <v>54</v>
      </c>
      <c r="F1053" s="4">
        <v>44677</v>
      </c>
      <c r="G1053" s="2">
        <v>21681.15</v>
      </c>
      <c r="H1053" s="2">
        <v>-1524297.92</v>
      </c>
      <c r="I1053" s="2" t="s">
        <v>53</v>
      </c>
      <c r="K1053" s="4">
        <v>44689</v>
      </c>
      <c r="L1053" s="2">
        <v>107.39</v>
      </c>
      <c r="M1053" s="2">
        <v>-41538.11</v>
      </c>
      <c r="N1053" s="2" t="s">
        <v>55</v>
      </c>
      <c r="P1053" s="4">
        <v>44687</v>
      </c>
      <c r="Q1053" s="2">
        <v>3140.42</v>
      </c>
      <c r="R1053" s="2">
        <v>-50172.36</v>
      </c>
      <c r="S1053" s="2" t="s">
        <v>52</v>
      </c>
      <c r="U1053" s="4">
        <v>44691</v>
      </c>
      <c r="V1053" s="2">
        <v>30548.87</v>
      </c>
      <c r="W1053" s="2">
        <v>-905886.41</v>
      </c>
      <c r="X1053" s="2" t="s">
        <v>54</v>
      </c>
      <c r="Z1053" s="12">
        <v>44649</v>
      </c>
      <c r="AA1053" s="10">
        <v>81695.210000000006</v>
      </c>
      <c r="AB1053" s="10">
        <v>-2770387.29</v>
      </c>
    </row>
    <row r="1054" spans="1:28" ht="15.75" hidden="1" customHeight="1" x14ac:dyDescent="0.3">
      <c r="A1054" s="4">
        <v>43768</v>
      </c>
      <c r="B1054" s="2">
        <v>1750.42</v>
      </c>
      <c r="C1054" s="2">
        <v>18556.55</v>
      </c>
      <c r="D1054" s="2" t="s">
        <v>55</v>
      </c>
      <c r="F1054" s="4">
        <v>44678</v>
      </c>
      <c r="G1054" s="2">
        <v>27760.54</v>
      </c>
      <c r="H1054" s="2">
        <v>-2614983.89</v>
      </c>
      <c r="I1054" s="2" t="s">
        <v>53</v>
      </c>
      <c r="K1054" s="4">
        <v>44690</v>
      </c>
      <c r="L1054" s="2">
        <v>12810.32</v>
      </c>
      <c r="M1054" s="2">
        <v>111558.91</v>
      </c>
      <c r="N1054" s="2" t="s">
        <v>55</v>
      </c>
      <c r="P1054" s="4">
        <v>44689</v>
      </c>
      <c r="Q1054" s="2">
        <v>92.01</v>
      </c>
      <c r="R1054" s="2">
        <v>-11863.6</v>
      </c>
      <c r="S1054" s="2" t="s">
        <v>52</v>
      </c>
      <c r="U1054" s="4">
        <v>44692</v>
      </c>
      <c r="V1054" s="2">
        <v>31108.02</v>
      </c>
      <c r="W1054" s="2">
        <v>23895.119999999999</v>
      </c>
      <c r="X1054" s="2" t="s">
        <v>54</v>
      </c>
      <c r="Z1054" s="12">
        <v>44650</v>
      </c>
      <c r="AA1054" s="10">
        <v>64115.42</v>
      </c>
      <c r="AB1054" s="10">
        <v>-235803.27</v>
      </c>
    </row>
    <row r="1055" spans="1:28" ht="15.75" hidden="1" customHeight="1" x14ac:dyDescent="0.3">
      <c r="A1055" s="4">
        <v>43768</v>
      </c>
      <c r="B1055" s="2">
        <v>3016.5</v>
      </c>
      <c r="C1055" s="2">
        <v>-7671.58</v>
      </c>
      <c r="D1055" s="2" t="s">
        <v>53</v>
      </c>
      <c r="F1055" s="4">
        <v>44679</v>
      </c>
      <c r="G1055" s="2">
        <v>25219.360000000001</v>
      </c>
      <c r="H1055" s="2">
        <v>-785030.54</v>
      </c>
      <c r="I1055" s="2" t="s">
        <v>53</v>
      </c>
      <c r="K1055" s="4">
        <v>44691</v>
      </c>
      <c r="L1055" s="2">
        <v>10831.84</v>
      </c>
      <c r="M1055" s="2">
        <v>62302.400000000001</v>
      </c>
      <c r="N1055" s="2" t="s">
        <v>55</v>
      </c>
      <c r="P1055" s="4">
        <v>44690</v>
      </c>
      <c r="Q1055" s="2">
        <v>4594.25</v>
      </c>
      <c r="R1055" s="2">
        <v>-14656.88</v>
      </c>
      <c r="S1055" s="2" t="s">
        <v>52</v>
      </c>
      <c r="U1055" s="4">
        <v>44693</v>
      </c>
      <c r="V1055" s="2">
        <v>33360.49</v>
      </c>
      <c r="W1055" s="2">
        <v>-1892225.6</v>
      </c>
      <c r="X1055" s="2" t="s">
        <v>54</v>
      </c>
      <c r="Z1055" s="12">
        <v>44651</v>
      </c>
      <c r="AA1055" s="10">
        <v>74456.38</v>
      </c>
      <c r="AB1055" s="10">
        <v>-371145.51</v>
      </c>
    </row>
    <row r="1056" spans="1:28" ht="15.75" customHeight="1" thickBot="1" x14ac:dyDescent="0.35">
      <c r="A1056" s="4">
        <v>43769</v>
      </c>
      <c r="B1056" s="2">
        <v>1322.18</v>
      </c>
      <c r="C1056" s="2">
        <v>-67644.539999999994</v>
      </c>
      <c r="D1056" s="2" t="s">
        <v>54</v>
      </c>
      <c r="F1056" s="4">
        <v>44680</v>
      </c>
      <c r="G1056" s="2">
        <v>21001.63</v>
      </c>
      <c r="H1056" s="2">
        <v>-68127.91</v>
      </c>
      <c r="I1056" s="2" t="s">
        <v>53</v>
      </c>
      <c r="K1056" s="4">
        <v>44692</v>
      </c>
      <c r="L1056" s="2">
        <v>13800.8</v>
      </c>
      <c r="M1056" s="2">
        <v>-63714.29</v>
      </c>
      <c r="N1056" s="2" t="s">
        <v>55</v>
      </c>
      <c r="P1056" s="4">
        <v>44691</v>
      </c>
      <c r="Q1056" s="2">
        <v>3359.18</v>
      </c>
      <c r="R1056" s="2">
        <v>-21855.32</v>
      </c>
      <c r="S1056" s="2" t="s">
        <v>52</v>
      </c>
      <c r="U1056" s="4">
        <v>44694</v>
      </c>
      <c r="V1056" s="2">
        <v>28920.74</v>
      </c>
      <c r="W1056" s="2">
        <v>-886620.48</v>
      </c>
      <c r="X1056" s="2" t="s">
        <v>54</v>
      </c>
      <c r="Z1056" s="12">
        <v>44652</v>
      </c>
      <c r="AA1056" s="10">
        <v>63830.559999999998</v>
      </c>
      <c r="AB1056" s="10">
        <v>381195.52000000002</v>
      </c>
    </row>
    <row r="1057" spans="1:28" ht="15.75" hidden="1" customHeight="1" x14ac:dyDescent="0.3">
      <c r="A1057" s="4">
        <v>43769</v>
      </c>
      <c r="B1057" s="2">
        <v>3037.75</v>
      </c>
      <c r="C1057" s="2">
        <v>2845.42</v>
      </c>
      <c r="D1057" s="2" t="s">
        <v>53</v>
      </c>
      <c r="F1057" s="4">
        <v>44682</v>
      </c>
      <c r="G1057" s="2">
        <v>363.25</v>
      </c>
      <c r="H1057" s="2">
        <v>-18072.16</v>
      </c>
      <c r="I1057" s="2" t="s">
        <v>53</v>
      </c>
      <c r="K1057" s="4">
        <v>44693</v>
      </c>
      <c r="L1057" s="2">
        <v>12275.62</v>
      </c>
      <c r="M1057" s="2">
        <v>-1027142.63</v>
      </c>
      <c r="N1057" s="2" t="s">
        <v>55</v>
      </c>
      <c r="P1057" s="4">
        <v>44692</v>
      </c>
      <c r="Q1057" s="2">
        <v>4540.42</v>
      </c>
      <c r="R1057" s="2">
        <v>51183.51</v>
      </c>
      <c r="S1057" s="2" t="s">
        <v>52</v>
      </c>
      <c r="U1057" s="4">
        <v>44696</v>
      </c>
      <c r="V1057" s="2">
        <v>474.1</v>
      </c>
      <c r="W1057" s="2">
        <v>-472823.19</v>
      </c>
      <c r="X1057" s="2" t="s">
        <v>54</v>
      </c>
      <c r="Z1057" s="12">
        <v>44653</v>
      </c>
      <c r="AA1057" s="10">
        <v>4393.2299999999996</v>
      </c>
      <c r="AB1057" s="10">
        <v>42238.82</v>
      </c>
    </row>
    <row r="1058" spans="1:28" ht="15.75" hidden="1" customHeight="1" x14ac:dyDescent="0.3">
      <c r="A1058" s="4">
        <v>43769</v>
      </c>
      <c r="B1058" s="2">
        <v>558.58000000000004</v>
      </c>
      <c r="C1058" s="2">
        <v>21750.06</v>
      </c>
      <c r="D1058" s="2" t="s">
        <v>52</v>
      </c>
      <c r="F1058" s="4">
        <v>44683</v>
      </c>
      <c r="G1058" s="2">
        <v>15887.71</v>
      </c>
      <c r="H1058" s="2">
        <v>-83879.09</v>
      </c>
      <c r="I1058" s="2" t="s">
        <v>53</v>
      </c>
      <c r="K1058" s="4">
        <v>44694</v>
      </c>
      <c r="L1058" s="2">
        <v>8469.5499999999993</v>
      </c>
      <c r="M1058" s="2">
        <v>-142404.88</v>
      </c>
      <c r="N1058" s="2" t="s">
        <v>55</v>
      </c>
      <c r="P1058" s="4">
        <v>44693</v>
      </c>
      <c r="Q1058" s="2">
        <v>3909.43</v>
      </c>
      <c r="R1058" s="2">
        <v>-167789.94</v>
      </c>
      <c r="S1058" s="2" t="s">
        <v>52</v>
      </c>
      <c r="U1058" s="4">
        <v>44697</v>
      </c>
      <c r="V1058" s="2">
        <v>28950.38</v>
      </c>
      <c r="W1058" s="2">
        <v>-2085623.26</v>
      </c>
      <c r="X1058" s="2" t="s">
        <v>54</v>
      </c>
      <c r="Z1058" s="12">
        <v>44654</v>
      </c>
      <c r="AA1058" s="10">
        <v>5273.7</v>
      </c>
      <c r="AB1058" s="10">
        <v>7357</v>
      </c>
    </row>
    <row r="1059" spans="1:28" ht="15.75" hidden="1" customHeight="1" x14ac:dyDescent="0.3">
      <c r="A1059" s="4">
        <v>43769</v>
      </c>
      <c r="B1059" s="2">
        <v>1845.69</v>
      </c>
      <c r="C1059" s="2">
        <v>-81903.44</v>
      </c>
      <c r="D1059" s="2" t="s">
        <v>55</v>
      </c>
      <c r="F1059" s="4">
        <v>44684</v>
      </c>
      <c r="G1059" s="2">
        <v>20703.47</v>
      </c>
      <c r="H1059" s="2">
        <v>72892.479999999996</v>
      </c>
      <c r="I1059" s="2" t="s">
        <v>53</v>
      </c>
      <c r="K1059" s="4">
        <v>44696</v>
      </c>
      <c r="L1059" s="2">
        <v>97.94</v>
      </c>
      <c r="M1059" s="2">
        <v>-32633.439999999999</v>
      </c>
      <c r="N1059" s="2" t="s">
        <v>55</v>
      </c>
      <c r="P1059" s="4">
        <v>44694</v>
      </c>
      <c r="Q1059" s="2">
        <v>3098.19</v>
      </c>
      <c r="R1059" s="2">
        <v>-46088.18</v>
      </c>
      <c r="S1059" s="2" t="s">
        <v>52</v>
      </c>
      <c r="U1059" s="4">
        <v>44698</v>
      </c>
      <c r="V1059" s="2">
        <v>28742.39</v>
      </c>
      <c r="W1059" s="2">
        <v>-438169.65</v>
      </c>
      <c r="X1059" s="2" t="s">
        <v>54</v>
      </c>
      <c r="Z1059" s="12">
        <v>44655</v>
      </c>
      <c r="AA1059" s="10">
        <v>68459.360000000001</v>
      </c>
      <c r="AB1059" s="10">
        <v>-590918.38</v>
      </c>
    </row>
    <row r="1060" spans="1:28" ht="15.75" customHeight="1" thickBot="1" x14ac:dyDescent="0.35">
      <c r="A1060" s="4">
        <v>43770</v>
      </c>
      <c r="B1060" s="2">
        <v>1559.85</v>
      </c>
      <c r="C1060" s="2">
        <v>-20272.34</v>
      </c>
      <c r="D1060" s="2" t="s">
        <v>54</v>
      </c>
      <c r="F1060" s="4">
        <v>44685</v>
      </c>
      <c r="G1060" s="2">
        <v>23394.959999999999</v>
      </c>
      <c r="H1060" s="2">
        <v>150471.73000000001</v>
      </c>
      <c r="I1060" s="2" t="s">
        <v>53</v>
      </c>
      <c r="K1060" s="4">
        <v>44697</v>
      </c>
      <c r="L1060" s="2">
        <v>8686.2199999999993</v>
      </c>
      <c r="M1060" s="2">
        <v>2069.67</v>
      </c>
      <c r="N1060" s="2" t="s">
        <v>55</v>
      </c>
      <c r="P1060" s="4">
        <v>44696</v>
      </c>
      <c r="Q1060" s="2">
        <v>87.94</v>
      </c>
      <c r="R1060" s="2">
        <v>-10003.81</v>
      </c>
      <c r="S1060" s="2" t="s">
        <v>52</v>
      </c>
      <c r="U1060" s="4">
        <v>44699</v>
      </c>
      <c r="V1060" s="2">
        <v>28610.22</v>
      </c>
      <c r="W1060" s="2">
        <v>-11754.69</v>
      </c>
      <c r="X1060" s="2" t="s">
        <v>54</v>
      </c>
      <c r="Z1060" s="12">
        <v>44656</v>
      </c>
      <c r="AA1060" s="10">
        <v>82133.820000000007</v>
      </c>
      <c r="AB1060" s="10">
        <v>-2023533.03</v>
      </c>
    </row>
    <row r="1061" spans="1:28" ht="15.75" hidden="1" customHeight="1" x14ac:dyDescent="0.3">
      <c r="A1061" s="4">
        <v>43770</v>
      </c>
      <c r="B1061" s="2">
        <v>1793.91</v>
      </c>
      <c r="C1061" s="2">
        <v>12800.89</v>
      </c>
      <c r="D1061" s="2" t="s">
        <v>55</v>
      </c>
      <c r="F1061" s="4">
        <v>44686</v>
      </c>
      <c r="G1061" s="2">
        <v>22877.94</v>
      </c>
      <c r="H1061" s="2">
        <v>-176328.56</v>
      </c>
      <c r="I1061" s="2" t="s">
        <v>53</v>
      </c>
      <c r="K1061" s="4">
        <v>44698</v>
      </c>
      <c r="L1061" s="2">
        <v>13595.05</v>
      </c>
      <c r="M1061" s="2">
        <v>-376955.22</v>
      </c>
      <c r="N1061" s="2" t="s">
        <v>55</v>
      </c>
      <c r="P1061" s="4">
        <v>44697</v>
      </c>
      <c r="Q1061" s="2">
        <v>3021.2</v>
      </c>
      <c r="R1061" s="2">
        <v>2614.48</v>
      </c>
      <c r="S1061" s="2" t="s">
        <v>52</v>
      </c>
      <c r="U1061" s="4">
        <v>44700</v>
      </c>
      <c r="V1061" s="2">
        <v>29718.21</v>
      </c>
      <c r="W1061" s="2">
        <v>-2068857.62</v>
      </c>
      <c r="X1061" s="2" t="s">
        <v>54</v>
      </c>
      <c r="Z1061" s="12">
        <v>44657</v>
      </c>
      <c r="AA1061" s="10">
        <v>80308.539999999994</v>
      </c>
      <c r="AB1061" s="10">
        <v>305052.14</v>
      </c>
    </row>
    <row r="1062" spans="1:28" ht="15.75" hidden="1" customHeight="1" x14ac:dyDescent="0.3">
      <c r="A1062" s="4">
        <v>43770</v>
      </c>
      <c r="B1062" s="2">
        <v>352.22</v>
      </c>
      <c r="C1062" s="2">
        <v>5530.97</v>
      </c>
      <c r="D1062" s="2" t="s">
        <v>52</v>
      </c>
      <c r="F1062" s="4">
        <v>44687</v>
      </c>
      <c r="G1062" s="2">
        <v>22914.63</v>
      </c>
      <c r="H1062" s="2">
        <v>86159.79</v>
      </c>
      <c r="I1062" s="2" t="s">
        <v>53</v>
      </c>
      <c r="K1062" s="4">
        <v>44699</v>
      </c>
      <c r="L1062" s="2">
        <v>11928.49</v>
      </c>
      <c r="M1062" s="2">
        <v>-39372.559999999998</v>
      </c>
      <c r="N1062" s="2" t="s">
        <v>55</v>
      </c>
      <c r="P1062" s="4">
        <v>44698</v>
      </c>
      <c r="Q1062" s="2">
        <v>4176.71</v>
      </c>
      <c r="R1062" s="2">
        <v>-75717.009999999995</v>
      </c>
      <c r="S1062" s="2" t="s">
        <v>52</v>
      </c>
      <c r="U1062" s="4">
        <v>44701</v>
      </c>
      <c r="V1062" s="2">
        <v>20686.22</v>
      </c>
      <c r="W1062" s="2">
        <v>-298511.87</v>
      </c>
      <c r="X1062" s="2" t="s">
        <v>54</v>
      </c>
      <c r="Z1062" s="12">
        <v>44658</v>
      </c>
      <c r="AA1062" s="10">
        <v>75166.31</v>
      </c>
      <c r="AB1062" s="10">
        <v>738223.8</v>
      </c>
    </row>
    <row r="1063" spans="1:28" ht="15.75" hidden="1" customHeight="1" x14ac:dyDescent="0.3">
      <c r="A1063" s="4">
        <v>43770</v>
      </c>
      <c r="B1063" s="2">
        <v>2691.01</v>
      </c>
      <c r="C1063" s="2">
        <v>29043.62</v>
      </c>
      <c r="D1063" s="2" t="s">
        <v>53</v>
      </c>
      <c r="F1063" s="4">
        <v>44689</v>
      </c>
      <c r="G1063" s="2">
        <v>227.63</v>
      </c>
      <c r="H1063" s="2">
        <v>-1061.3599999999999</v>
      </c>
      <c r="I1063" s="2" t="s">
        <v>53</v>
      </c>
      <c r="K1063" s="4">
        <v>44700</v>
      </c>
      <c r="L1063" s="2">
        <v>9425.93</v>
      </c>
      <c r="M1063" s="2">
        <v>-97971.06</v>
      </c>
      <c r="N1063" s="2" t="s">
        <v>55</v>
      </c>
      <c r="P1063" s="4">
        <v>44699</v>
      </c>
      <c r="Q1063" s="2">
        <v>3267.67</v>
      </c>
      <c r="R1063" s="2">
        <v>24271.93</v>
      </c>
      <c r="S1063" s="2" t="s">
        <v>52</v>
      </c>
      <c r="U1063" s="4">
        <v>44703</v>
      </c>
      <c r="V1063" s="2">
        <v>524.87</v>
      </c>
      <c r="W1063" s="2">
        <v>-244404.56</v>
      </c>
      <c r="X1063" s="2" t="s">
        <v>54</v>
      </c>
      <c r="Z1063" s="12">
        <v>44659</v>
      </c>
      <c r="AA1063" s="10">
        <v>73813.960000000006</v>
      </c>
      <c r="AB1063" s="10">
        <v>-873700.72</v>
      </c>
    </row>
    <row r="1064" spans="1:28" ht="15.75" hidden="1" customHeight="1" x14ac:dyDescent="0.3">
      <c r="A1064" s="4">
        <v>43772</v>
      </c>
      <c r="B1064" s="2">
        <v>16.04</v>
      </c>
      <c r="C1064" s="2">
        <v>-477.62</v>
      </c>
      <c r="D1064" s="2" t="s">
        <v>53</v>
      </c>
      <c r="F1064" s="4">
        <v>44690</v>
      </c>
      <c r="G1064" s="2">
        <v>23284.14</v>
      </c>
      <c r="H1064" s="2">
        <v>99671.37</v>
      </c>
      <c r="I1064" s="2" t="s">
        <v>53</v>
      </c>
      <c r="K1064" s="4">
        <v>44701</v>
      </c>
      <c r="L1064" s="2">
        <v>7666.49</v>
      </c>
      <c r="M1064" s="2">
        <v>28647.02</v>
      </c>
      <c r="N1064" s="2" t="s">
        <v>55</v>
      </c>
      <c r="P1064" s="4">
        <v>44700</v>
      </c>
      <c r="Q1064" s="2">
        <v>3729.28</v>
      </c>
      <c r="R1064" s="2">
        <v>45105.01</v>
      </c>
      <c r="S1064" s="2" t="s">
        <v>52</v>
      </c>
      <c r="U1064" s="4">
        <v>44704</v>
      </c>
      <c r="V1064" s="2">
        <v>22667.81</v>
      </c>
      <c r="W1064" s="2">
        <v>-898599.67</v>
      </c>
      <c r="X1064" s="2" t="s">
        <v>54</v>
      </c>
      <c r="Z1064" s="12">
        <v>44660</v>
      </c>
      <c r="AA1064" s="10">
        <v>3236.26</v>
      </c>
      <c r="AB1064" s="10">
        <v>34573.279999999999</v>
      </c>
    </row>
    <row r="1065" spans="1:28" ht="15.75" customHeight="1" thickBot="1" x14ac:dyDescent="0.35">
      <c r="A1065" s="4">
        <v>43772</v>
      </c>
      <c r="B1065" s="2">
        <v>11.59</v>
      </c>
      <c r="C1065" s="2">
        <v>1034.52</v>
      </c>
      <c r="D1065" s="2" t="s">
        <v>54</v>
      </c>
      <c r="F1065" s="4">
        <v>44691</v>
      </c>
      <c r="G1065" s="2">
        <v>21431.39</v>
      </c>
      <c r="H1065" s="2">
        <v>48317.55</v>
      </c>
      <c r="I1065" s="2" t="s">
        <v>53</v>
      </c>
      <c r="K1065" s="4">
        <v>44703</v>
      </c>
      <c r="L1065" s="2">
        <v>119.04</v>
      </c>
      <c r="M1065" s="2">
        <v>-5826.1</v>
      </c>
      <c r="N1065" s="2" t="s">
        <v>55</v>
      </c>
      <c r="P1065" s="4">
        <v>44701</v>
      </c>
      <c r="Q1065" s="2">
        <v>2916.82</v>
      </c>
      <c r="R1065" s="2">
        <v>112.87</v>
      </c>
      <c r="S1065" s="2" t="s">
        <v>52</v>
      </c>
      <c r="U1065" s="4">
        <v>44705</v>
      </c>
      <c r="V1065" s="2">
        <v>22427.439999999999</v>
      </c>
      <c r="W1065" s="2">
        <v>436790.47</v>
      </c>
      <c r="X1065" s="2" t="s">
        <v>54</v>
      </c>
      <c r="Z1065" s="12">
        <v>44661</v>
      </c>
      <c r="AA1065" s="10">
        <v>6819.92</v>
      </c>
      <c r="AB1065" s="10">
        <v>-638373.94999999995</v>
      </c>
    </row>
    <row r="1066" spans="1:28" ht="15.75" hidden="1" customHeight="1" x14ac:dyDescent="0.3">
      <c r="A1066" s="4">
        <v>43772</v>
      </c>
      <c r="B1066" s="2">
        <v>2.59</v>
      </c>
      <c r="C1066" s="2">
        <v>149.91</v>
      </c>
      <c r="D1066" s="2" t="s">
        <v>52</v>
      </c>
      <c r="F1066" s="4">
        <v>44692</v>
      </c>
      <c r="G1066" s="2">
        <v>23839.4</v>
      </c>
      <c r="H1066" s="2">
        <v>168896.26</v>
      </c>
      <c r="I1066" s="2" t="s">
        <v>53</v>
      </c>
      <c r="K1066" s="4">
        <v>44704</v>
      </c>
      <c r="L1066" s="2">
        <v>9105.33</v>
      </c>
      <c r="M1066" s="2">
        <v>-160672.25</v>
      </c>
      <c r="N1066" s="2" t="s">
        <v>55</v>
      </c>
      <c r="P1066" s="4">
        <v>44703</v>
      </c>
      <c r="Q1066" s="2">
        <v>46.43</v>
      </c>
      <c r="R1066" s="2">
        <v>-2966.34</v>
      </c>
      <c r="S1066" s="2" t="s">
        <v>52</v>
      </c>
      <c r="U1066" s="4">
        <v>44706</v>
      </c>
      <c r="V1066" s="2">
        <v>25672.560000000001</v>
      </c>
      <c r="W1066" s="2">
        <v>-173658.69</v>
      </c>
      <c r="X1066" s="2" t="s">
        <v>54</v>
      </c>
      <c r="Z1066" s="12">
        <v>44662</v>
      </c>
      <c r="AA1066" s="10">
        <v>81830.649999999994</v>
      </c>
      <c r="AB1066" s="10">
        <v>-5042502.8899999997</v>
      </c>
    </row>
    <row r="1067" spans="1:28" ht="15.75" hidden="1" customHeight="1" x14ac:dyDescent="0.3">
      <c r="A1067" s="4">
        <v>43772</v>
      </c>
      <c r="B1067" s="2">
        <v>21.24</v>
      </c>
      <c r="C1067" s="2">
        <v>141.68</v>
      </c>
      <c r="D1067" s="2" t="s">
        <v>55</v>
      </c>
      <c r="F1067" s="4">
        <v>44693</v>
      </c>
      <c r="G1067" s="2">
        <v>28451.47</v>
      </c>
      <c r="H1067" s="2">
        <v>-1586292.39</v>
      </c>
      <c r="I1067" s="2" t="s">
        <v>53</v>
      </c>
      <c r="K1067" s="4">
        <v>44705</v>
      </c>
      <c r="L1067" s="2">
        <v>10731.5</v>
      </c>
      <c r="M1067" s="2">
        <v>117081.63</v>
      </c>
      <c r="N1067" s="2" t="s">
        <v>55</v>
      </c>
      <c r="P1067" s="4">
        <v>44704</v>
      </c>
      <c r="Q1067" s="2">
        <v>3354.47</v>
      </c>
      <c r="R1067" s="2">
        <v>18124.3</v>
      </c>
      <c r="S1067" s="2" t="s">
        <v>52</v>
      </c>
      <c r="U1067" s="4">
        <v>44707</v>
      </c>
      <c r="V1067" s="2">
        <v>25210.19</v>
      </c>
      <c r="W1067" s="2">
        <v>542256.25</v>
      </c>
      <c r="X1067" s="2" t="s">
        <v>54</v>
      </c>
      <c r="Z1067" s="12">
        <v>44663</v>
      </c>
      <c r="AA1067" s="10">
        <v>82788.990000000005</v>
      </c>
      <c r="AB1067" s="10">
        <v>53463.31</v>
      </c>
    </row>
    <row r="1068" spans="1:28" ht="15.75" hidden="1" customHeight="1" x14ac:dyDescent="0.3">
      <c r="A1068" s="4">
        <v>43773</v>
      </c>
      <c r="B1068" s="2">
        <v>278.49</v>
      </c>
      <c r="C1068" s="2">
        <v>-5628.98</v>
      </c>
      <c r="D1068" s="2" t="s">
        <v>52</v>
      </c>
      <c r="F1068" s="4">
        <v>44694</v>
      </c>
      <c r="G1068" s="2">
        <v>24662.68</v>
      </c>
      <c r="H1068" s="2">
        <v>-428904.23</v>
      </c>
      <c r="I1068" s="2" t="s">
        <v>53</v>
      </c>
      <c r="K1068" s="4">
        <v>44706</v>
      </c>
      <c r="L1068" s="2">
        <v>11102.28</v>
      </c>
      <c r="M1068" s="2">
        <v>7165.59</v>
      </c>
      <c r="N1068" s="2" t="s">
        <v>55</v>
      </c>
      <c r="P1068" s="4">
        <v>44705</v>
      </c>
      <c r="Q1068" s="2">
        <v>3848.05</v>
      </c>
      <c r="R1068" s="2">
        <v>-30741.26</v>
      </c>
      <c r="S1068" s="2" t="s">
        <v>52</v>
      </c>
      <c r="U1068" s="4">
        <v>44708</v>
      </c>
      <c r="V1068" s="2">
        <v>24247.51</v>
      </c>
      <c r="W1068" s="2">
        <v>561491.94999999995</v>
      </c>
      <c r="X1068" s="2" t="s">
        <v>54</v>
      </c>
      <c r="Z1068" s="12">
        <v>44664</v>
      </c>
      <c r="AA1068" s="10">
        <v>82071.05</v>
      </c>
      <c r="AB1068" s="10">
        <v>-1018982.67</v>
      </c>
    </row>
    <row r="1069" spans="1:28" ht="15.75" hidden="1" customHeight="1" x14ac:dyDescent="0.3">
      <c r="A1069" s="4">
        <v>43773</v>
      </c>
      <c r="B1069" s="2">
        <v>2824.93</v>
      </c>
      <c r="C1069" s="2">
        <v>31677.32</v>
      </c>
      <c r="D1069" s="2" t="s">
        <v>53</v>
      </c>
      <c r="F1069" s="4">
        <v>44696</v>
      </c>
      <c r="G1069" s="2">
        <v>233.33</v>
      </c>
      <c r="H1069" s="2">
        <v>-39694.129999999997</v>
      </c>
      <c r="I1069" s="2" t="s">
        <v>53</v>
      </c>
      <c r="K1069" s="4">
        <v>44707</v>
      </c>
      <c r="L1069" s="2">
        <v>11472.7</v>
      </c>
      <c r="M1069" s="2">
        <v>210863.76</v>
      </c>
      <c r="N1069" s="2" t="s">
        <v>55</v>
      </c>
      <c r="P1069" s="4">
        <v>44706</v>
      </c>
      <c r="Q1069" s="2">
        <v>3228.17</v>
      </c>
      <c r="R1069" s="2">
        <v>-11453.08</v>
      </c>
      <c r="S1069" s="2" t="s">
        <v>52</v>
      </c>
      <c r="U1069" s="4">
        <v>44710</v>
      </c>
      <c r="V1069" s="2">
        <v>585.09</v>
      </c>
      <c r="W1069" s="2">
        <v>-69401.210000000006</v>
      </c>
      <c r="X1069" s="2" t="s">
        <v>54</v>
      </c>
      <c r="Z1069" s="12">
        <v>44665</v>
      </c>
      <c r="AA1069" s="10">
        <v>89275.82</v>
      </c>
      <c r="AB1069" s="10">
        <v>11428.44</v>
      </c>
    </row>
    <row r="1070" spans="1:28" ht="15.75" customHeight="1" thickBot="1" x14ac:dyDescent="0.35">
      <c r="A1070" s="4">
        <v>43773</v>
      </c>
      <c r="B1070" s="2">
        <v>1585.6</v>
      </c>
      <c r="C1070" s="2">
        <v>57420.47</v>
      </c>
      <c r="D1070" s="2" t="s">
        <v>54</v>
      </c>
      <c r="F1070" s="4">
        <v>44697</v>
      </c>
      <c r="G1070" s="2">
        <v>15611.92</v>
      </c>
      <c r="H1070" s="2">
        <v>44810.26</v>
      </c>
      <c r="I1070" s="2" t="s">
        <v>53</v>
      </c>
      <c r="K1070" s="4">
        <v>44708</v>
      </c>
      <c r="L1070" s="2">
        <v>10377.959999999999</v>
      </c>
      <c r="M1070" s="2">
        <v>-3679.98</v>
      </c>
      <c r="N1070" s="2" t="s">
        <v>55</v>
      </c>
      <c r="P1070" s="4">
        <v>44707</v>
      </c>
      <c r="Q1070" s="2">
        <v>3640.64</v>
      </c>
      <c r="R1070" s="2">
        <v>47749.1</v>
      </c>
      <c r="S1070" s="2" t="s">
        <v>52</v>
      </c>
      <c r="U1070" s="4">
        <v>44711</v>
      </c>
      <c r="V1070" s="2">
        <v>20992.78</v>
      </c>
      <c r="W1070" s="2">
        <v>939417.83</v>
      </c>
      <c r="X1070" s="2" t="s">
        <v>54</v>
      </c>
      <c r="Z1070" s="12">
        <v>44666</v>
      </c>
      <c r="AA1070" s="10">
        <v>8151.54</v>
      </c>
      <c r="AB1070" s="10">
        <v>-489316.51</v>
      </c>
    </row>
    <row r="1071" spans="1:28" ht="15.75" hidden="1" customHeight="1" x14ac:dyDescent="0.3">
      <c r="A1071" s="4">
        <v>43773</v>
      </c>
      <c r="B1071" s="2">
        <v>1694.86</v>
      </c>
      <c r="C1071" s="2">
        <v>6731.86</v>
      </c>
      <c r="D1071" s="2" t="s">
        <v>55</v>
      </c>
      <c r="F1071" s="4">
        <v>44698</v>
      </c>
      <c r="G1071" s="2">
        <v>21121.69</v>
      </c>
      <c r="H1071" s="2">
        <v>-335694.69</v>
      </c>
      <c r="I1071" s="2" t="s">
        <v>53</v>
      </c>
      <c r="K1071" s="4">
        <v>44710</v>
      </c>
      <c r="L1071" s="2">
        <v>105.58</v>
      </c>
      <c r="M1071" s="2">
        <v>-25204.16</v>
      </c>
      <c r="N1071" s="2" t="s">
        <v>55</v>
      </c>
      <c r="P1071" s="4">
        <v>44708</v>
      </c>
      <c r="Q1071" s="2">
        <v>3140.09</v>
      </c>
      <c r="R1071" s="2">
        <v>49030.33</v>
      </c>
      <c r="S1071" s="2" t="s">
        <v>52</v>
      </c>
      <c r="U1071" s="4">
        <v>44712</v>
      </c>
      <c r="V1071" s="2">
        <v>34228.69</v>
      </c>
      <c r="W1071" s="2">
        <v>982330.14</v>
      </c>
      <c r="X1071" s="2" t="s">
        <v>54</v>
      </c>
      <c r="Z1071" s="12">
        <v>44667</v>
      </c>
      <c r="AA1071" s="10">
        <v>3692.27</v>
      </c>
      <c r="AB1071" s="10">
        <v>45237.85</v>
      </c>
    </row>
    <row r="1072" spans="1:28" ht="15.75" hidden="1" customHeight="1" x14ac:dyDescent="0.3">
      <c r="A1072" s="4">
        <v>43774</v>
      </c>
      <c r="B1072" s="2">
        <v>1424.71</v>
      </c>
      <c r="C1072" s="2">
        <v>19627.46</v>
      </c>
      <c r="D1072" s="2" t="s">
        <v>55</v>
      </c>
      <c r="F1072" s="4">
        <v>44699</v>
      </c>
      <c r="G1072" s="2">
        <v>17624.28</v>
      </c>
      <c r="H1072" s="2">
        <v>-207524.14</v>
      </c>
      <c r="I1072" s="2" t="s">
        <v>53</v>
      </c>
      <c r="K1072" s="4">
        <v>44711</v>
      </c>
      <c r="L1072" s="2">
        <v>7847.01</v>
      </c>
      <c r="M1072" s="2">
        <v>99123.61</v>
      </c>
      <c r="N1072" s="2" t="s">
        <v>55</v>
      </c>
      <c r="P1072" s="4">
        <v>44710</v>
      </c>
      <c r="Q1072" s="2">
        <v>117.16</v>
      </c>
      <c r="R1072" s="2">
        <v>-11274.9</v>
      </c>
      <c r="S1072" s="2" t="s">
        <v>52</v>
      </c>
      <c r="U1072" s="4">
        <v>44713</v>
      </c>
      <c r="V1072" s="2">
        <v>34699.370000000003</v>
      </c>
      <c r="W1072" s="2">
        <v>-425575.21</v>
      </c>
      <c r="X1072" s="2" t="s">
        <v>54</v>
      </c>
      <c r="Z1072" s="12">
        <v>44668</v>
      </c>
      <c r="AA1072" s="10">
        <v>7279.5</v>
      </c>
      <c r="AB1072" s="10">
        <v>-862887.4</v>
      </c>
    </row>
    <row r="1073" spans="1:28" ht="15.75" hidden="1" customHeight="1" x14ac:dyDescent="0.3">
      <c r="A1073" s="4">
        <v>43774</v>
      </c>
      <c r="B1073" s="2">
        <v>3331.38</v>
      </c>
      <c r="C1073" s="2">
        <v>-54870.400000000001</v>
      </c>
      <c r="D1073" s="2" t="s">
        <v>53</v>
      </c>
      <c r="F1073" s="4">
        <v>44700</v>
      </c>
      <c r="G1073" s="2">
        <v>21585.67</v>
      </c>
      <c r="H1073" s="2">
        <v>-240421.62</v>
      </c>
      <c r="I1073" s="2" t="s">
        <v>53</v>
      </c>
      <c r="K1073" s="4">
        <v>44712</v>
      </c>
      <c r="L1073" s="2">
        <v>12503.34</v>
      </c>
      <c r="M1073" s="2">
        <v>170032.58</v>
      </c>
      <c r="N1073" s="2" t="s">
        <v>55</v>
      </c>
      <c r="P1073" s="4">
        <v>44711</v>
      </c>
      <c r="Q1073" s="2">
        <v>3023.26</v>
      </c>
      <c r="R1073" s="2">
        <v>-61046.83</v>
      </c>
      <c r="S1073" s="2" t="s">
        <v>52</v>
      </c>
      <c r="U1073" s="4">
        <v>44714</v>
      </c>
      <c r="V1073" s="2">
        <v>28239.31</v>
      </c>
      <c r="W1073" s="2">
        <v>-3486193.76</v>
      </c>
      <c r="X1073" s="2" t="s">
        <v>54</v>
      </c>
      <c r="Z1073" s="12">
        <v>44669</v>
      </c>
      <c r="AA1073" s="10">
        <v>68144.08</v>
      </c>
      <c r="AB1073" s="10">
        <v>-2292534.73</v>
      </c>
    </row>
    <row r="1074" spans="1:28" ht="15.75" hidden="1" customHeight="1" x14ac:dyDescent="0.3">
      <c r="A1074" s="4">
        <v>43774</v>
      </c>
      <c r="B1074" s="2">
        <v>550.66999999999996</v>
      </c>
      <c r="C1074" s="2">
        <v>-38695.15</v>
      </c>
      <c r="D1074" s="2" t="s">
        <v>52</v>
      </c>
      <c r="F1074" s="4">
        <v>44701</v>
      </c>
      <c r="G1074" s="2">
        <v>16527.16</v>
      </c>
      <c r="H1074" s="2">
        <v>6426.75</v>
      </c>
      <c r="I1074" s="2" t="s">
        <v>53</v>
      </c>
      <c r="K1074" s="4">
        <v>44713</v>
      </c>
      <c r="L1074" s="2">
        <v>12789.72</v>
      </c>
      <c r="M1074" s="2">
        <v>-93696.82</v>
      </c>
      <c r="N1074" s="2" t="s">
        <v>55</v>
      </c>
      <c r="P1074" s="4">
        <v>44712</v>
      </c>
      <c r="Q1074" s="2">
        <v>5266.52</v>
      </c>
      <c r="R1074" s="2">
        <v>-19066.580000000002</v>
      </c>
      <c r="S1074" s="2" t="s">
        <v>52</v>
      </c>
      <c r="U1074" s="4">
        <v>44715</v>
      </c>
      <c r="V1074" s="2">
        <v>24926.84</v>
      </c>
      <c r="W1074" s="2">
        <v>-985461.68</v>
      </c>
      <c r="X1074" s="2" t="s">
        <v>54</v>
      </c>
      <c r="Z1074" s="12">
        <v>44670</v>
      </c>
      <c r="AA1074" s="10">
        <v>90851.33</v>
      </c>
      <c r="AB1074" s="10">
        <v>-6079802.4000000004</v>
      </c>
    </row>
    <row r="1075" spans="1:28" ht="15.75" customHeight="1" thickBot="1" x14ac:dyDescent="0.35">
      <c r="A1075" s="4">
        <v>43774</v>
      </c>
      <c r="B1075" s="2">
        <v>2251.34</v>
      </c>
      <c r="C1075" s="2">
        <v>-257955.08</v>
      </c>
      <c r="D1075" s="2" t="s">
        <v>54</v>
      </c>
      <c r="F1075" s="4">
        <v>44703</v>
      </c>
      <c r="G1075" s="2">
        <v>354.81</v>
      </c>
      <c r="H1075" s="2">
        <v>4678.8999999999996</v>
      </c>
      <c r="I1075" s="2" t="s">
        <v>53</v>
      </c>
      <c r="K1075" s="4">
        <v>44714</v>
      </c>
      <c r="L1075" s="2">
        <v>8721.2999999999993</v>
      </c>
      <c r="M1075" s="2">
        <v>-163748.74</v>
      </c>
      <c r="N1075" s="2" t="s">
        <v>55</v>
      </c>
      <c r="P1075" s="4">
        <v>44713</v>
      </c>
      <c r="Q1075" s="2">
        <v>5771.45</v>
      </c>
      <c r="R1075" s="2">
        <v>-249310.35</v>
      </c>
      <c r="S1075" s="2" t="s">
        <v>52</v>
      </c>
      <c r="U1075" s="4">
        <v>44717</v>
      </c>
      <c r="V1075" s="2">
        <v>341.37</v>
      </c>
      <c r="W1075" s="2">
        <v>-31637.55</v>
      </c>
      <c r="X1075" s="2" t="s">
        <v>54</v>
      </c>
      <c r="Z1075" s="12">
        <v>44671</v>
      </c>
      <c r="AA1075" s="10">
        <v>83539.12</v>
      </c>
      <c r="AB1075" s="10">
        <v>384221.67</v>
      </c>
    </row>
    <row r="1076" spans="1:28" ht="15.75" hidden="1" customHeight="1" x14ac:dyDescent="0.3">
      <c r="A1076" s="4">
        <v>43775</v>
      </c>
      <c r="B1076" s="2">
        <v>512.82000000000005</v>
      </c>
      <c r="C1076" s="2">
        <v>10263.51</v>
      </c>
      <c r="D1076" s="2" t="s">
        <v>52</v>
      </c>
      <c r="F1076" s="4">
        <v>44704</v>
      </c>
      <c r="G1076" s="2">
        <v>21891.88</v>
      </c>
      <c r="H1076" s="2">
        <v>-937294.75</v>
      </c>
      <c r="I1076" s="2" t="s">
        <v>53</v>
      </c>
      <c r="K1076" s="4">
        <v>44715</v>
      </c>
      <c r="L1076" s="2">
        <v>6116.64</v>
      </c>
      <c r="M1076" s="2">
        <v>11874.64</v>
      </c>
      <c r="N1076" s="2" t="s">
        <v>55</v>
      </c>
      <c r="P1076" s="4">
        <v>44714</v>
      </c>
      <c r="Q1076" s="2">
        <v>4059.11</v>
      </c>
      <c r="R1076" s="2">
        <v>-11046.21</v>
      </c>
      <c r="S1076" s="2" t="s">
        <v>52</v>
      </c>
      <c r="U1076" s="4">
        <v>44718</v>
      </c>
      <c r="V1076" s="2">
        <v>25010.58</v>
      </c>
      <c r="W1076" s="2">
        <v>-191812.03</v>
      </c>
      <c r="X1076" s="2" t="s">
        <v>54</v>
      </c>
      <c r="Z1076" s="12">
        <v>44672</v>
      </c>
      <c r="AA1076" s="10">
        <v>93857.41</v>
      </c>
      <c r="AB1076" s="10">
        <v>-102159.77</v>
      </c>
    </row>
    <row r="1077" spans="1:28" ht="15.75" hidden="1" customHeight="1" x14ac:dyDescent="0.3">
      <c r="A1077" s="4">
        <v>43775</v>
      </c>
      <c r="B1077" s="2">
        <v>2391.58</v>
      </c>
      <c r="C1077" s="2">
        <v>-12665.45</v>
      </c>
      <c r="D1077" s="2" t="s">
        <v>53</v>
      </c>
      <c r="F1077" s="4">
        <v>44705</v>
      </c>
      <c r="G1077" s="2">
        <v>21750.03</v>
      </c>
      <c r="H1077" s="2">
        <v>-178923.5</v>
      </c>
      <c r="I1077" s="2" t="s">
        <v>53</v>
      </c>
      <c r="K1077" s="4">
        <v>44717</v>
      </c>
      <c r="L1077" s="2">
        <v>111.35</v>
      </c>
      <c r="M1077" s="2">
        <v>-14735.63</v>
      </c>
      <c r="N1077" s="2" t="s">
        <v>55</v>
      </c>
      <c r="P1077" s="4">
        <v>44715</v>
      </c>
      <c r="Q1077" s="2">
        <v>3140.89</v>
      </c>
      <c r="R1077" s="2">
        <v>-132093.63</v>
      </c>
      <c r="S1077" s="2" t="s">
        <v>52</v>
      </c>
      <c r="U1077" s="4">
        <v>44719</v>
      </c>
      <c r="V1077" s="2">
        <v>28554.41</v>
      </c>
      <c r="W1077" s="2">
        <v>464666.17</v>
      </c>
      <c r="X1077" s="2" t="s">
        <v>54</v>
      </c>
      <c r="Z1077" s="12">
        <v>44673</v>
      </c>
      <c r="AA1077" s="10">
        <v>89668.61</v>
      </c>
      <c r="AB1077" s="10">
        <v>-5485298.9699999997</v>
      </c>
    </row>
    <row r="1078" spans="1:28" ht="15.75" customHeight="1" thickBot="1" x14ac:dyDescent="0.35">
      <c r="A1078" s="4">
        <v>43775</v>
      </c>
      <c r="B1078" s="2">
        <v>1166.01</v>
      </c>
      <c r="C1078" s="2">
        <v>38122.65</v>
      </c>
      <c r="D1078" s="2" t="s">
        <v>54</v>
      </c>
      <c r="F1078" s="4">
        <v>44706</v>
      </c>
      <c r="G1078" s="2">
        <v>21111.29</v>
      </c>
      <c r="H1078" s="2">
        <v>-65331.55</v>
      </c>
      <c r="I1078" s="2" t="s">
        <v>53</v>
      </c>
      <c r="K1078" s="4">
        <v>44718</v>
      </c>
      <c r="L1078" s="2">
        <v>8304.51</v>
      </c>
      <c r="M1078" s="2">
        <v>96746.67</v>
      </c>
      <c r="N1078" s="2" t="s">
        <v>55</v>
      </c>
      <c r="P1078" s="4">
        <v>44717</v>
      </c>
      <c r="Q1078" s="2">
        <v>192.18</v>
      </c>
      <c r="R1078" s="2">
        <v>-14515.26</v>
      </c>
      <c r="S1078" s="2" t="s">
        <v>52</v>
      </c>
      <c r="U1078" s="4">
        <v>44720</v>
      </c>
      <c r="V1078" s="2">
        <v>30097.360000000001</v>
      </c>
      <c r="W1078" s="2">
        <v>883236.89</v>
      </c>
      <c r="X1078" s="2" t="s">
        <v>54</v>
      </c>
      <c r="Z1078" s="12">
        <v>44674</v>
      </c>
      <c r="AA1078" s="10">
        <v>3737.89</v>
      </c>
      <c r="AB1078" s="10">
        <v>-7433.01</v>
      </c>
    </row>
    <row r="1079" spans="1:28" ht="15.75" hidden="1" customHeight="1" x14ac:dyDescent="0.3">
      <c r="A1079" s="4">
        <v>43775</v>
      </c>
      <c r="B1079" s="2">
        <v>1230.81</v>
      </c>
      <c r="C1079" s="2">
        <v>8856.4500000000007</v>
      </c>
      <c r="D1079" s="2" t="s">
        <v>55</v>
      </c>
      <c r="F1079" s="4">
        <v>44707</v>
      </c>
      <c r="G1079" s="2">
        <v>16167.14</v>
      </c>
      <c r="H1079" s="2">
        <v>-42441.56</v>
      </c>
      <c r="I1079" s="2" t="s">
        <v>53</v>
      </c>
      <c r="K1079" s="4">
        <v>44719</v>
      </c>
      <c r="L1079" s="2">
        <v>10691.32</v>
      </c>
      <c r="M1079" s="2">
        <v>-103844.27</v>
      </c>
      <c r="N1079" s="2" t="s">
        <v>55</v>
      </c>
      <c r="P1079" s="4">
        <v>44718</v>
      </c>
      <c r="Q1079" s="2">
        <v>6528.11</v>
      </c>
      <c r="R1079" s="2">
        <v>-413119.07</v>
      </c>
      <c r="S1079" s="2" t="s">
        <v>52</v>
      </c>
      <c r="U1079" s="4">
        <v>44721</v>
      </c>
      <c r="V1079" s="2">
        <v>35004.69</v>
      </c>
      <c r="W1079" s="2">
        <v>1234319.02</v>
      </c>
      <c r="X1079" s="2" t="s">
        <v>54</v>
      </c>
      <c r="Z1079" s="12">
        <v>44675</v>
      </c>
      <c r="AA1079" s="10">
        <v>6862.47</v>
      </c>
      <c r="AB1079" s="10">
        <v>-125047.57</v>
      </c>
    </row>
    <row r="1080" spans="1:28" ht="15.75" customHeight="1" thickBot="1" x14ac:dyDescent="0.35">
      <c r="A1080" s="4">
        <v>43776</v>
      </c>
      <c r="B1080" s="2">
        <v>2105.65</v>
      </c>
      <c r="C1080" s="2">
        <v>-446509.83</v>
      </c>
      <c r="D1080" s="2" t="s">
        <v>54</v>
      </c>
      <c r="F1080" s="4">
        <v>44708</v>
      </c>
      <c r="G1080" s="2">
        <v>16359.7</v>
      </c>
      <c r="H1080" s="2">
        <v>7403.59</v>
      </c>
      <c r="I1080" s="2" t="s">
        <v>53</v>
      </c>
      <c r="K1080" s="4">
        <v>44720</v>
      </c>
      <c r="L1080" s="2">
        <v>7743.69</v>
      </c>
      <c r="M1080" s="2">
        <v>44101.99</v>
      </c>
      <c r="N1080" s="2" t="s">
        <v>55</v>
      </c>
      <c r="P1080" s="4">
        <v>44719</v>
      </c>
      <c r="Q1080" s="2">
        <v>7956.13</v>
      </c>
      <c r="R1080" s="2">
        <v>-226101.88</v>
      </c>
      <c r="S1080" s="2" t="s">
        <v>52</v>
      </c>
      <c r="U1080" s="4">
        <v>44722</v>
      </c>
      <c r="V1080" s="2">
        <v>40474.6</v>
      </c>
      <c r="W1080" s="2">
        <v>-2316375.69</v>
      </c>
      <c r="X1080" s="2" t="s">
        <v>54</v>
      </c>
      <c r="Z1080" s="12">
        <v>44676</v>
      </c>
      <c r="AA1080" s="10">
        <v>96621.21</v>
      </c>
      <c r="AB1080" s="10">
        <v>-9656146.1199999992</v>
      </c>
    </row>
    <row r="1081" spans="1:28" ht="15.75" hidden="1" customHeight="1" x14ac:dyDescent="0.3">
      <c r="A1081" s="4">
        <v>43776</v>
      </c>
      <c r="B1081" s="2">
        <v>855.09</v>
      </c>
      <c r="C1081" s="2">
        <v>-35906.53</v>
      </c>
      <c r="D1081" s="2" t="s">
        <v>52</v>
      </c>
      <c r="F1081" s="4">
        <v>44710</v>
      </c>
      <c r="G1081" s="2">
        <v>187.43</v>
      </c>
      <c r="H1081" s="2">
        <v>-20259.740000000002</v>
      </c>
      <c r="I1081" s="2" t="s">
        <v>53</v>
      </c>
      <c r="K1081" s="4">
        <v>44721</v>
      </c>
      <c r="L1081" s="2">
        <v>8533.2999999999993</v>
      </c>
      <c r="M1081" s="2">
        <v>47882.16</v>
      </c>
      <c r="N1081" s="2" t="s">
        <v>55</v>
      </c>
      <c r="P1081" s="4">
        <v>44720</v>
      </c>
      <c r="Q1081" s="2">
        <v>10030.98</v>
      </c>
      <c r="R1081" s="2">
        <v>-440251.88</v>
      </c>
      <c r="S1081" s="2" t="s">
        <v>52</v>
      </c>
      <c r="U1081" s="4">
        <v>44724</v>
      </c>
      <c r="V1081" s="2">
        <v>694.16</v>
      </c>
      <c r="W1081" s="2">
        <v>-411540.14</v>
      </c>
      <c r="X1081" s="2" t="s">
        <v>54</v>
      </c>
      <c r="Z1081" s="12">
        <v>44677</v>
      </c>
      <c r="AA1081" s="10">
        <v>95336.76</v>
      </c>
      <c r="AB1081" s="10">
        <v>-4835702.09</v>
      </c>
    </row>
    <row r="1082" spans="1:28" ht="15.75" hidden="1" customHeight="1" x14ac:dyDescent="0.3">
      <c r="A1082" s="4">
        <v>43776</v>
      </c>
      <c r="B1082" s="2">
        <v>2999.9</v>
      </c>
      <c r="C1082" s="2">
        <v>-60434.99</v>
      </c>
      <c r="D1082" s="2" t="s">
        <v>53</v>
      </c>
      <c r="F1082" s="4">
        <v>44711</v>
      </c>
      <c r="G1082" s="2">
        <v>15684.11</v>
      </c>
      <c r="H1082" s="2">
        <v>18372</v>
      </c>
      <c r="I1082" s="2" t="s">
        <v>53</v>
      </c>
      <c r="K1082" s="4">
        <v>44722</v>
      </c>
      <c r="L1082" s="2">
        <v>8429.9699999999993</v>
      </c>
      <c r="M1082" s="2">
        <v>-752012.34</v>
      </c>
      <c r="N1082" s="2" t="s">
        <v>55</v>
      </c>
      <c r="P1082" s="4">
        <v>44721</v>
      </c>
      <c r="Q1082" s="2">
        <v>9324.2199999999993</v>
      </c>
      <c r="R1082" s="2">
        <v>18872.990000000002</v>
      </c>
      <c r="S1082" s="2" t="s">
        <v>52</v>
      </c>
      <c r="U1082" s="4">
        <v>44725</v>
      </c>
      <c r="V1082" s="2">
        <v>32915.53</v>
      </c>
      <c r="W1082" s="2">
        <v>-3758725.23</v>
      </c>
      <c r="X1082" s="2" t="s">
        <v>54</v>
      </c>
      <c r="Z1082" s="12">
        <v>44678</v>
      </c>
      <c r="AA1082" s="10">
        <v>100320.41</v>
      </c>
      <c r="AB1082" s="10">
        <v>-6636333.8399999999</v>
      </c>
    </row>
    <row r="1083" spans="1:28" ht="15.75" hidden="1" customHeight="1" x14ac:dyDescent="0.3">
      <c r="A1083" s="4">
        <v>43776</v>
      </c>
      <c r="B1083" s="2">
        <v>1669.47</v>
      </c>
      <c r="C1083" s="2">
        <v>-46498.15</v>
      </c>
      <c r="D1083" s="2" t="s">
        <v>55</v>
      </c>
      <c r="F1083" s="4">
        <v>44712</v>
      </c>
      <c r="G1083" s="2">
        <v>21502.7</v>
      </c>
      <c r="H1083" s="2">
        <v>115607.25</v>
      </c>
      <c r="I1083" s="2" t="s">
        <v>53</v>
      </c>
      <c r="K1083" s="4">
        <v>44724</v>
      </c>
      <c r="L1083" s="2">
        <v>327.99</v>
      </c>
      <c r="M1083" s="2">
        <v>-173701.59</v>
      </c>
      <c r="N1083" s="2" t="s">
        <v>55</v>
      </c>
      <c r="P1083" s="4">
        <v>44722</v>
      </c>
      <c r="Q1083" s="2">
        <v>7279.72</v>
      </c>
      <c r="R1083" s="2">
        <v>-24882.23</v>
      </c>
      <c r="S1083" s="2" t="s">
        <v>52</v>
      </c>
      <c r="U1083" s="4">
        <v>44726</v>
      </c>
      <c r="V1083" s="2">
        <v>22063.23</v>
      </c>
      <c r="W1083" s="2">
        <v>-1043166.21</v>
      </c>
      <c r="X1083" s="2" t="s">
        <v>54</v>
      </c>
      <c r="Z1083" s="12">
        <v>44679</v>
      </c>
      <c r="AA1083" s="10">
        <v>102154.19</v>
      </c>
      <c r="AB1083" s="10">
        <v>-6019434.3899999997</v>
      </c>
    </row>
    <row r="1084" spans="1:28" ht="15.75" hidden="1" customHeight="1" x14ac:dyDescent="0.3">
      <c r="A1084" s="4">
        <v>43777</v>
      </c>
      <c r="B1084" s="2">
        <v>2014.7</v>
      </c>
      <c r="C1084" s="2">
        <v>-55029.81</v>
      </c>
      <c r="D1084" s="2" t="s">
        <v>53</v>
      </c>
      <c r="F1084" s="4">
        <v>44713</v>
      </c>
      <c r="G1084" s="2">
        <v>19444.11</v>
      </c>
      <c r="H1084" s="2">
        <v>-700.06</v>
      </c>
      <c r="I1084" s="2" t="s">
        <v>53</v>
      </c>
      <c r="K1084" s="4">
        <v>44725</v>
      </c>
      <c r="L1084" s="2">
        <v>10590.39</v>
      </c>
      <c r="M1084" s="2">
        <v>-835940.84</v>
      </c>
      <c r="N1084" s="2" t="s">
        <v>55</v>
      </c>
      <c r="P1084" s="4">
        <v>44724</v>
      </c>
      <c r="Q1084" s="2">
        <v>382.58</v>
      </c>
      <c r="R1084" s="2">
        <v>-145344.95999999999</v>
      </c>
      <c r="S1084" s="2" t="s">
        <v>52</v>
      </c>
      <c r="U1084" s="4">
        <v>44727</v>
      </c>
      <c r="V1084" s="2">
        <v>29594.48</v>
      </c>
      <c r="W1084" s="2">
        <v>-761175.24</v>
      </c>
      <c r="X1084" s="2" t="s">
        <v>54</v>
      </c>
      <c r="Z1084" s="12">
        <v>44680</v>
      </c>
      <c r="AA1084" s="10">
        <v>92169.4</v>
      </c>
      <c r="AB1084" s="10">
        <v>-2110027.15</v>
      </c>
    </row>
    <row r="1085" spans="1:28" ht="15.75" customHeight="1" thickBot="1" x14ac:dyDescent="0.35">
      <c r="A1085" s="4">
        <v>43777</v>
      </c>
      <c r="B1085" s="2">
        <v>1597.66</v>
      </c>
      <c r="C1085" s="2">
        <v>-169168.06</v>
      </c>
      <c r="D1085" s="2" t="s">
        <v>54</v>
      </c>
      <c r="F1085" s="4">
        <v>44714</v>
      </c>
      <c r="G1085" s="2">
        <v>16492.689999999999</v>
      </c>
      <c r="H1085" s="2">
        <v>-260948.18</v>
      </c>
      <c r="I1085" s="2" t="s">
        <v>53</v>
      </c>
      <c r="K1085" s="4">
        <v>44726</v>
      </c>
      <c r="L1085" s="2">
        <v>12314.67</v>
      </c>
      <c r="M1085" s="2">
        <v>-982950.76</v>
      </c>
      <c r="N1085" s="2" t="s">
        <v>55</v>
      </c>
      <c r="P1085" s="4">
        <v>44725</v>
      </c>
      <c r="Q1085" s="2">
        <v>8840.18</v>
      </c>
      <c r="R1085" s="2">
        <v>-142403.25</v>
      </c>
      <c r="S1085" s="2" t="s">
        <v>52</v>
      </c>
      <c r="U1085" s="4">
        <v>44728</v>
      </c>
      <c r="V1085" s="2">
        <v>25191.23</v>
      </c>
      <c r="W1085" s="2">
        <v>84314.78</v>
      </c>
      <c r="X1085" s="2" t="s">
        <v>54</v>
      </c>
      <c r="Z1085" s="12">
        <v>44681</v>
      </c>
      <c r="AA1085" s="10">
        <v>3135.66</v>
      </c>
      <c r="AB1085" s="10">
        <v>-229121.88</v>
      </c>
    </row>
    <row r="1086" spans="1:28" ht="15.75" hidden="1" customHeight="1" x14ac:dyDescent="0.3">
      <c r="A1086" s="4">
        <v>43777</v>
      </c>
      <c r="B1086" s="2">
        <v>402.65</v>
      </c>
      <c r="C1086" s="2">
        <v>632.51</v>
      </c>
      <c r="D1086" s="2" t="s">
        <v>52</v>
      </c>
      <c r="F1086" s="4">
        <v>44715</v>
      </c>
      <c r="G1086" s="2">
        <v>16346.41</v>
      </c>
      <c r="H1086" s="2">
        <v>-46262.27</v>
      </c>
      <c r="I1086" s="2" t="s">
        <v>53</v>
      </c>
      <c r="K1086" s="4">
        <v>44727</v>
      </c>
      <c r="L1086" s="2">
        <v>10042.66</v>
      </c>
      <c r="M1086" s="2">
        <v>-157491.96</v>
      </c>
      <c r="N1086" s="2" t="s">
        <v>55</v>
      </c>
      <c r="P1086" s="4">
        <v>44726</v>
      </c>
      <c r="Q1086" s="2">
        <v>6267.05</v>
      </c>
      <c r="R1086" s="2">
        <v>-224880.47</v>
      </c>
      <c r="S1086" s="2" t="s">
        <v>52</v>
      </c>
      <c r="U1086" s="4">
        <v>44729</v>
      </c>
      <c r="V1086" s="2">
        <v>18639.37</v>
      </c>
      <c r="W1086" s="2">
        <v>316777.59999999998</v>
      </c>
      <c r="X1086" s="2" t="s">
        <v>54</v>
      </c>
      <c r="Z1086" s="12">
        <v>44682</v>
      </c>
      <c r="AA1086" s="10">
        <v>5059.76</v>
      </c>
      <c r="AB1086" s="10">
        <v>-55585.08</v>
      </c>
    </row>
    <row r="1087" spans="1:28" ht="15.75" hidden="1" customHeight="1" x14ac:dyDescent="0.3">
      <c r="A1087" s="4">
        <v>43777</v>
      </c>
      <c r="B1087" s="2">
        <v>1012.17</v>
      </c>
      <c r="C1087" s="2">
        <v>-78114.429999999993</v>
      </c>
      <c r="D1087" s="2" t="s">
        <v>55</v>
      </c>
      <c r="F1087" s="4">
        <v>44717</v>
      </c>
      <c r="G1087" s="2">
        <v>163.09</v>
      </c>
      <c r="H1087" s="2">
        <v>-5941.53</v>
      </c>
      <c r="I1087" s="2" t="s">
        <v>53</v>
      </c>
      <c r="K1087" s="4">
        <v>44728</v>
      </c>
      <c r="L1087" s="2">
        <v>12220.91</v>
      </c>
      <c r="M1087" s="2">
        <v>-154939.57999999999</v>
      </c>
      <c r="N1087" s="2" t="s">
        <v>55</v>
      </c>
      <c r="P1087" s="4">
        <v>44727</v>
      </c>
      <c r="Q1087" s="2">
        <v>5696.21</v>
      </c>
      <c r="R1087" s="2">
        <v>-30416.81</v>
      </c>
      <c r="S1087" s="2" t="s">
        <v>52</v>
      </c>
      <c r="U1087" s="4">
        <v>44731</v>
      </c>
      <c r="V1087" s="2">
        <v>294.98</v>
      </c>
      <c r="W1087" s="2">
        <v>-12866.17</v>
      </c>
      <c r="X1087" s="2" t="s">
        <v>54</v>
      </c>
      <c r="Z1087" s="12">
        <v>44683</v>
      </c>
      <c r="AA1087" s="10">
        <v>69355.03</v>
      </c>
      <c r="AB1087" s="10">
        <v>-4250926.66</v>
      </c>
    </row>
    <row r="1088" spans="1:28" ht="15.75" hidden="1" customHeight="1" x14ac:dyDescent="0.3">
      <c r="A1088" s="4">
        <v>43779</v>
      </c>
      <c r="B1088" s="2">
        <v>27.41</v>
      </c>
      <c r="C1088" s="2">
        <v>-8.3800000000000008</v>
      </c>
      <c r="D1088" s="2" t="s">
        <v>55</v>
      </c>
      <c r="F1088" s="4">
        <v>44718</v>
      </c>
      <c r="G1088" s="2">
        <v>15490.67</v>
      </c>
      <c r="H1088" s="2">
        <v>-41660.71</v>
      </c>
      <c r="I1088" s="2" t="s">
        <v>53</v>
      </c>
      <c r="K1088" s="4">
        <v>44729</v>
      </c>
      <c r="L1088" s="2">
        <v>7834.51</v>
      </c>
      <c r="M1088" s="2">
        <v>-36710.76</v>
      </c>
      <c r="N1088" s="2" t="s">
        <v>55</v>
      </c>
      <c r="P1088" s="4">
        <v>44728</v>
      </c>
      <c r="Q1088" s="2">
        <v>6107.43</v>
      </c>
      <c r="R1088" s="2">
        <v>17105.759999999998</v>
      </c>
      <c r="S1088" s="2" t="s">
        <v>52</v>
      </c>
      <c r="U1088" s="4">
        <v>44732</v>
      </c>
      <c r="V1088" s="2">
        <v>14240.21</v>
      </c>
      <c r="W1088" s="2">
        <v>537139.93000000005</v>
      </c>
      <c r="X1088" s="2" t="s">
        <v>54</v>
      </c>
      <c r="Z1088" s="12">
        <v>44684</v>
      </c>
      <c r="AA1088" s="10">
        <v>78157.350000000006</v>
      </c>
      <c r="AB1088" s="10">
        <v>-403374.08000000002</v>
      </c>
    </row>
    <row r="1089" spans="1:28" ht="15.75" hidden="1" customHeight="1" x14ac:dyDescent="0.3">
      <c r="A1089" s="4">
        <v>43779</v>
      </c>
      <c r="B1089" s="2">
        <v>27.63</v>
      </c>
      <c r="C1089" s="2">
        <v>-2212.16</v>
      </c>
      <c r="D1089" s="2" t="s">
        <v>53</v>
      </c>
      <c r="F1089" s="4">
        <v>44719</v>
      </c>
      <c r="G1089" s="2">
        <v>17365.150000000001</v>
      </c>
      <c r="H1089" s="2">
        <v>-189424.19</v>
      </c>
      <c r="I1089" s="2" t="s">
        <v>53</v>
      </c>
      <c r="K1089" s="4">
        <v>44731</v>
      </c>
      <c r="L1089" s="2">
        <v>76.17</v>
      </c>
      <c r="M1089" s="2">
        <v>-14664.79</v>
      </c>
      <c r="N1089" s="2" t="s">
        <v>55</v>
      </c>
      <c r="P1089" s="4">
        <v>44729</v>
      </c>
      <c r="Q1089" s="2">
        <v>6256.96</v>
      </c>
      <c r="R1089" s="2">
        <v>-193586</v>
      </c>
      <c r="S1089" s="2" t="s">
        <v>52</v>
      </c>
      <c r="U1089" s="4">
        <v>44733</v>
      </c>
      <c r="V1089" s="2">
        <v>24692.29</v>
      </c>
      <c r="W1089" s="2">
        <v>879545.5</v>
      </c>
      <c r="X1089" s="2" t="s">
        <v>54</v>
      </c>
      <c r="Z1089" s="12">
        <v>44685</v>
      </c>
      <c r="AA1089" s="10">
        <v>87978.57</v>
      </c>
      <c r="AB1089" s="10">
        <v>-814633.44</v>
      </c>
    </row>
    <row r="1090" spans="1:28" ht="15.75" hidden="1" customHeight="1" x14ac:dyDescent="0.3">
      <c r="A1090" s="4">
        <v>43779</v>
      </c>
      <c r="B1090" s="2">
        <v>3.56</v>
      </c>
      <c r="C1090" s="2">
        <v>15.68</v>
      </c>
      <c r="D1090" s="2" t="s">
        <v>52</v>
      </c>
      <c r="F1090" s="4">
        <v>44720</v>
      </c>
      <c r="G1090" s="2">
        <v>18619.18</v>
      </c>
      <c r="H1090" s="2">
        <v>59772.03</v>
      </c>
      <c r="I1090" s="2" t="s">
        <v>53</v>
      </c>
      <c r="K1090" s="4">
        <v>44732</v>
      </c>
      <c r="L1090" s="2">
        <v>5702.5</v>
      </c>
      <c r="M1090" s="2">
        <v>33607.31</v>
      </c>
      <c r="N1090" s="2" t="s">
        <v>55</v>
      </c>
      <c r="P1090" s="4">
        <v>44731</v>
      </c>
      <c r="Q1090" s="2">
        <v>195.44</v>
      </c>
      <c r="R1090" s="2">
        <v>-12817.36</v>
      </c>
      <c r="S1090" s="2" t="s">
        <v>52</v>
      </c>
      <c r="U1090" s="4">
        <v>44734</v>
      </c>
      <c r="V1090" s="2">
        <v>30273.41</v>
      </c>
      <c r="W1090" s="2">
        <v>-158404.19</v>
      </c>
      <c r="X1090" s="2" t="s">
        <v>54</v>
      </c>
      <c r="Z1090" s="12">
        <v>44686</v>
      </c>
      <c r="AA1090" s="10">
        <v>93072.6</v>
      </c>
      <c r="AB1090" s="10">
        <v>-4095423.85</v>
      </c>
    </row>
    <row r="1091" spans="1:28" ht="15.75" customHeight="1" thickBot="1" x14ac:dyDescent="0.35">
      <c r="A1091" s="4">
        <v>43779</v>
      </c>
      <c r="B1091" s="2">
        <v>14.62</v>
      </c>
      <c r="C1091" s="2">
        <v>152.54</v>
      </c>
      <c r="D1091" s="2" t="s">
        <v>54</v>
      </c>
      <c r="F1091" s="4">
        <v>44721</v>
      </c>
      <c r="G1091" s="2">
        <v>23100.27</v>
      </c>
      <c r="H1091" s="2">
        <v>-124647.07</v>
      </c>
      <c r="I1091" s="2" t="s">
        <v>53</v>
      </c>
      <c r="K1091" s="4">
        <v>44733</v>
      </c>
      <c r="L1091" s="2">
        <v>6975.61</v>
      </c>
      <c r="M1091" s="2">
        <v>63889.47</v>
      </c>
      <c r="N1091" s="2" t="s">
        <v>55</v>
      </c>
      <c r="P1091" s="4">
        <v>44732</v>
      </c>
      <c r="Q1091" s="2">
        <v>5632.55</v>
      </c>
      <c r="R1091" s="2">
        <v>4431.91</v>
      </c>
      <c r="S1091" s="2" t="s">
        <v>52</v>
      </c>
      <c r="U1091" s="4">
        <v>44735</v>
      </c>
      <c r="V1091" s="2">
        <v>29577.19</v>
      </c>
      <c r="W1091" s="2">
        <v>653664.9</v>
      </c>
      <c r="X1091" s="2" t="s">
        <v>54</v>
      </c>
      <c r="Z1091" s="12">
        <v>44687</v>
      </c>
      <c r="AA1091" s="10">
        <v>79624.66</v>
      </c>
      <c r="AB1091" s="10">
        <v>-1786114.38</v>
      </c>
    </row>
    <row r="1092" spans="1:28" ht="15.75" customHeight="1" thickBot="1" x14ac:dyDescent="0.35">
      <c r="A1092" s="4">
        <v>43780</v>
      </c>
      <c r="B1092" s="2">
        <v>1335.19</v>
      </c>
      <c r="C1092" s="2">
        <v>-107721.39</v>
      </c>
      <c r="D1092" s="2" t="s">
        <v>54</v>
      </c>
      <c r="F1092" s="4">
        <v>44722</v>
      </c>
      <c r="G1092" s="2">
        <v>19523.22</v>
      </c>
      <c r="H1092" s="2">
        <v>-852488.57</v>
      </c>
      <c r="I1092" s="2" t="s">
        <v>53</v>
      </c>
      <c r="K1092" s="4">
        <v>44734</v>
      </c>
      <c r="L1092" s="2">
        <v>9089.81</v>
      </c>
      <c r="M1092" s="2">
        <v>50942.48</v>
      </c>
      <c r="N1092" s="2" t="s">
        <v>55</v>
      </c>
      <c r="P1092" s="4">
        <v>44733</v>
      </c>
      <c r="Q1092" s="2">
        <v>9081.02</v>
      </c>
      <c r="R1092" s="2">
        <v>-640264.24</v>
      </c>
      <c r="S1092" s="2" t="s">
        <v>52</v>
      </c>
      <c r="U1092" s="4">
        <v>44736</v>
      </c>
      <c r="V1092" s="2">
        <v>24535.09</v>
      </c>
      <c r="W1092" s="2">
        <v>874220.13</v>
      </c>
      <c r="X1092" s="2" t="s">
        <v>54</v>
      </c>
      <c r="Z1092" s="12">
        <v>44688</v>
      </c>
      <c r="AA1092" s="10">
        <v>3189.2</v>
      </c>
      <c r="AB1092" s="10">
        <v>-85720.48</v>
      </c>
    </row>
    <row r="1093" spans="1:28" ht="15.75" hidden="1" customHeight="1" x14ac:dyDescent="0.3">
      <c r="A1093" s="4">
        <v>43780</v>
      </c>
      <c r="B1093" s="2">
        <v>390.08</v>
      </c>
      <c r="C1093" s="2">
        <v>7648.62</v>
      </c>
      <c r="D1093" s="2" t="s">
        <v>52</v>
      </c>
      <c r="F1093" s="4">
        <v>44724</v>
      </c>
      <c r="G1093" s="2">
        <v>1035.6199999999999</v>
      </c>
      <c r="H1093" s="2">
        <v>-334188.46999999997</v>
      </c>
      <c r="I1093" s="2" t="s">
        <v>53</v>
      </c>
      <c r="K1093" s="4">
        <v>44735</v>
      </c>
      <c r="L1093" s="2">
        <v>8589.67</v>
      </c>
      <c r="M1093" s="2">
        <v>157476.60999999999</v>
      </c>
      <c r="N1093" s="2" t="s">
        <v>55</v>
      </c>
      <c r="P1093" s="4">
        <v>44734</v>
      </c>
      <c r="Q1093" s="2">
        <v>6971.23</v>
      </c>
      <c r="R1093" s="2">
        <v>-54897.91</v>
      </c>
      <c r="S1093" s="2" t="s">
        <v>52</v>
      </c>
      <c r="U1093" s="4">
        <v>44738</v>
      </c>
      <c r="V1093" s="2">
        <v>993.92</v>
      </c>
      <c r="W1093" s="2">
        <v>73491.100000000006</v>
      </c>
      <c r="X1093" s="2" t="s">
        <v>54</v>
      </c>
      <c r="Z1093" s="12">
        <v>44689</v>
      </c>
      <c r="AA1093" s="10">
        <v>6048.29</v>
      </c>
      <c r="AB1093" s="10">
        <v>-384536.35</v>
      </c>
    </row>
    <row r="1094" spans="1:28" ht="15.75" hidden="1" customHeight="1" x14ac:dyDescent="0.3">
      <c r="A1094" s="4">
        <v>43780</v>
      </c>
      <c r="B1094" s="2">
        <v>1555.81</v>
      </c>
      <c r="C1094" s="2">
        <v>-48267.76</v>
      </c>
      <c r="D1094" s="2" t="s">
        <v>55</v>
      </c>
      <c r="F1094" s="4">
        <v>44725</v>
      </c>
      <c r="G1094" s="2">
        <v>20518.330000000002</v>
      </c>
      <c r="H1094" s="2">
        <v>-1254430.95</v>
      </c>
      <c r="I1094" s="2" t="s">
        <v>53</v>
      </c>
      <c r="K1094" s="4">
        <v>44736</v>
      </c>
      <c r="L1094" s="2">
        <v>8909.09</v>
      </c>
      <c r="M1094" s="2">
        <v>-24484.87</v>
      </c>
      <c r="N1094" s="2" t="s">
        <v>55</v>
      </c>
      <c r="P1094" s="4">
        <v>44735</v>
      </c>
      <c r="Q1094" s="2">
        <v>7328.21</v>
      </c>
      <c r="R1094" s="2">
        <v>67846.179999999993</v>
      </c>
      <c r="S1094" s="2" t="s">
        <v>52</v>
      </c>
      <c r="U1094" s="4">
        <v>44739</v>
      </c>
      <c r="V1094" s="2">
        <v>27711.24</v>
      </c>
      <c r="W1094" s="2">
        <v>559255.51</v>
      </c>
      <c r="X1094" s="2" t="s">
        <v>54</v>
      </c>
      <c r="Z1094" s="12">
        <v>44690</v>
      </c>
      <c r="AA1094" s="10">
        <v>92319.86</v>
      </c>
      <c r="AB1094" s="10">
        <v>-3427025.65</v>
      </c>
    </row>
    <row r="1095" spans="1:28" ht="15.75" hidden="1" customHeight="1" x14ac:dyDescent="0.3">
      <c r="A1095" s="4">
        <v>43780</v>
      </c>
      <c r="B1095" s="2">
        <v>1748.84</v>
      </c>
      <c r="C1095" s="2">
        <v>-1485.36</v>
      </c>
      <c r="D1095" s="2" t="s">
        <v>53</v>
      </c>
      <c r="F1095" s="4">
        <v>44726</v>
      </c>
      <c r="G1095" s="2">
        <v>17326.98</v>
      </c>
      <c r="H1095" s="2">
        <v>-242481.84</v>
      </c>
      <c r="I1095" s="2" t="s">
        <v>53</v>
      </c>
      <c r="K1095" s="4">
        <v>44738</v>
      </c>
      <c r="L1095" s="2">
        <v>173.41</v>
      </c>
      <c r="M1095" s="2">
        <v>-16416.72</v>
      </c>
      <c r="N1095" s="2" t="s">
        <v>55</v>
      </c>
      <c r="P1095" s="4">
        <v>44736</v>
      </c>
      <c r="Q1095" s="2">
        <v>6353.09</v>
      </c>
      <c r="R1095" s="2">
        <v>-25412.19</v>
      </c>
      <c r="S1095" s="2" t="s">
        <v>52</v>
      </c>
      <c r="U1095" s="4">
        <v>44740</v>
      </c>
      <c r="V1095" s="2">
        <v>25426.29</v>
      </c>
      <c r="W1095" s="2">
        <v>883951.39</v>
      </c>
      <c r="X1095" s="2" t="s">
        <v>54</v>
      </c>
      <c r="Z1095" s="12">
        <v>44691</v>
      </c>
      <c r="AA1095" s="10">
        <v>89615.64</v>
      </c>
      <c r="AB1095" s="10">
        <v>-1450259.23</v>
      </c>
    </row>
    <row r="1096" spans="1:28" ht="15.75" customHeight="1" thickBot="1" x14ac:dyDescent="0.35">
      <c r="A1096" s="4">
        <v>43781</v>
      </c>
      <c r="B1096" s="2">
        <v>1562.66</v>
      </c>
      <c r="C1096" s="2">
        <v>4905.49</v>
      </c>
      <c r="D1096" s="2" t="s">
        <v>54</v>
      </c>
      <c r="F1096" s="4">
        <v>44727</v>
      </c>
      <c r="G1096" s="2">
        <v>22197.96</v>
      </c>
      <c r="H1096" s="2">
        <v>55249.86</v>
      </c>
      <c r="I1096" s="2" t="s">
        <v>53</v>
      </c>
      <c r="K1096" s="4">
        <v>44739</v>
      </c>
      <c r="L1096" s="2">
        <v>9094.6</v>
      </c>
      <c r="M1096" s="2">
        <v>119135.12</v>
      </c>
      <c r="N1096" s="2" t="s">
        <v>55</v>
      </c>
      <c r="P1096" s="4">
        <v>44738</v>
      </c>
      <c r="Q1096" s="2">
        <v>111.43</v>
      </c>
      <c r="R1096" s="2">
        <v>-1295.18</v>
      </c>
      <c r="S1096" s="2" t="s">
        <v>52</v>
      </c>
      <c r="U1096" s="4">
        <v>44741</v>
      </c>
      <c r="V1096" s="2">
        <v>33040.35</v>
      </c>
      <c r="W1096" s="2">
        <v>201615.68</v>
      </c>
      <c r="X1096" s="2" t="s">
        <v>54</v>
      </c>
      <c r="Z1096" s="12">
        <v>44692</v>
      </c>
      <c r="AA1096" s="10">
        <v>97908.32</v>
      </c>
      <c r="AB1096" s="10">
        <v>-385492.45</v>
      </c>
    </row>
    <row r="1097" spans="1:28" ht="15.75" hidden="1" customHeight="1" x14ac:dyDescent="0.3">
      <c r="A1097" s="4">
        <v>43781</v>
      </c>
      <c r="B1097" s="2">
        <v>475.11</v>
      </c>
      <c r="C1097" s="2">
        <v>52.22</v>
      </c>
      <c r="D1097" s="2" t="s">
        <v>52</v>
      </c>
      <c r="F1097" s="4">
        <v>44728</v>
      </c>
      <c r="G1097" s="2">
        <v>21038.77</v>
      </c>
      <c r="H1097" s="2">
        <v>-261452.79999999999</v>
      </c>
      <c r="I1097" s="2" t="s">
        <v>53</v>
      </c>
      <c r="K1097" s="4">
        <v>44740</v>
      </c>
      <c r="L1097" s="2">
        <v>10826.77</v>
      </c>
      <c r="M1097" s="2">
        <v>-47706.97</v>
      </c>
      <c r="N1097" s="2" t="s">
        <v>55</v>
      </c>
      <c r="P1097" s="4">
        <v>44739</v>
      </c>
      <c r="Q1097" s="2">
        <v>6332.56</v>
      </c>
      <c r="R1097" s="2">
        <v>-23188.78</v>
      </c>
      <c r="S1097" s="2" t="s">
        <v>52</v>
      </c>
      <c r="U1097" s="4">
        <v>44742</v>
      </c>
      <c r="V1097" s="2">
        <v>36591.93</v>
      </c>
      <c r="W1097" s="2">
        <v>958648.74</v>
      </c>
      <c r="X1097" s="2" t="s">
        <v>54</v>
      </c>
      <c r="Z1097" s="12">
        <v>44693</v>
      </c>
      <c r="AA1097" s="10">
        <v>104348.85</v>
      </c>
      <c r="AB1097" s="10">
        <v>-6762841.6500000004</v>
      </c>
    </row>
    <row r="1098" spans="1:28" ht="15.75" hidden="1" customHeight="1" x14ac:dyDescent="0.3">
      <c r="A1098" s="4">
        <v>43781</v>
      </c>
      <c r="B1098" s="2">
        <v>2469.1</v>
      </c>
      <c r="C1098" s="2">
        <v>-17919.13</v>
      </c>
      <c r="D1098" s="2" t="s">
        <v>53</v>
      </c>
      <c r="F1098" s="4">
        <v>44729</v>
      </c>
      <c r="G1098" s="2">
        <v>14188.08</v>
      </c>
      <c r="H1098" s="2">
        <v>-104235.09</v>
      </c>
      <c r="I1098" s="2" t="s">
        <v>53</v>
      </c>
      <c r="K1098" s="4">
        <v>44741</v>
      </c>
      <c r="L1098" s="2">
        <v>11566.8</v>
      </c>
      <c r="M1098" s="2">
        <v>-730144.26</v>
      </c>
      <c r="N1098" s="2" t="s">
        <v>55</v>
      </c>
      <c r="P1098" s="4">
        <v>44740</v>
      </c>
      <c r="Q1098" s="2">
        <v>8491.34</v>
      </c>
      <c r="R1098" s="2">
        <v>-133117.57</v>
      </c>
      <c r="S1098" s="2" t="s">
        <v>52</v>
      </c>
      <c r="U1098" s="4">
        <v>44743</v>
      </c>
      <c r="V1098" s="2">
        <v>36358.480000000003</v>
      </c>
      <c r="W1098" s="2">
        <v>-2482600.6800000002</v>
      </c>
      <c r="X1098" s="2" t="s">
        <v>54</v>
      </c>
      <c r="Z1098" s="12">
        <v>44694</v>
      </c>
      <c r="AA1098" s="10">
        <v>80644.240000000005</v>
      </c>
      <c r="AB1098" s="10">
        <v>-1906204.7</v>
      </c>
    </row>
    <row r="1099" spans="1:28" ht="15.75" hidden="1" customHeight="1" x14ac:dyDescent="0.3">
      <c r="A1099" s="4">
        <v>43781</v>
      </c>
      <c r="B1099" s="2">
        <v>1088.42</v>
      </c>
      <c r="C1099" s="2">
        <v>1711.12</v>
      </c>
      <c r="D1099" s="2" t="s">
        <v>55</v>
      </c>
      <c r="F1099" s="4">
        <v>44731</v>
      </c>
      <c r="G1099" s="2">
        <v>193.31</v>
      </c>
      <c r="H1099" s="2">
        <v>-25763.15</v>
      </c>
      <c r="I1099" s="2" t="s">
        <v>53</v>
      </c>
      <c r="K1099" s="4">
        <v>44742</v>
      </c>
      <c r="L1099" s="2">
        <v>11128.7</v>
      </c>
      <c r="M1099" s="2">
        <v>-195220.65</v>
      </c>
      <c r="N1099" s="2" t="s">
        <v>55</v>
      </c>
      <c r="P1099" s="4">
        <v>44741</v>
      </c>
      <c r="Q1099" s="2">
        <v>8648.32</v>
      </c>
      <c r="R1099" s="2">
        <v>-212625.31</v>
      </c>
      <c r="S1099" s="2" t="s">
        <v>52</v>
      </c>
      <c r="U1099" s="4">
        <v>44745</v>
      </c>
      <c r="V1099" s="2">
        <v>332.89</v>
      </c>
      <c r="W1099" s="2">
        <v>-8750.08</v>
      </c>
      <c r="X1099" s="2" t="s">
        <v>54</v>
      </c>
      <c r="Z1099" s="12">
        <v>44695</v>
      </c>
      <c r="AA1099" s="10">
        <v>5667.29</v>
      </c>
      <c r="AB1099" s="10">
        <v>-90076.73</v>
      </c>
    </row>
    <row r="1100" spans="1:28" ht="15.75" customHeight="1" thickBot="1" x14ac:dyDescent="0.35">
      <c r="A1100" s="4">
        <v>43782</v>
      </c>
      <c r="B1100" s="2">
        <v>1290.48</v>
      </c>
      <c r="C1100" s="2">
        <v>-16424.580000000002</v>
      </c>
      <c r="D1100" s="2" t="s">
        <v>54</v>
      </c>
      <c r="F1100" s="4">
        <v>44732</v>
      </c>
      <c r="G1100" s="2">
        <v>12295.17</v>
      </c>
      <c r="H1100" s="2">
        <v>22727.47</v>
      </c>
      <c r="I1100" s="2" t="s">
        <v>53</v>
      </c>
      <c r="K1100" s="4">
        <v>44743</v>
      </c>
      <c r="L1100" s="2">
        <v>12002.32</v>
      </c>
      <c r="M1100" s="2">
        <v>-784025.71</v>
      </c>
      <c r="N1100" s="2" t="s">
        <v>55</v>
      </c>
      <c r="P1100" s="4">
        <v>44742</v>
      </c>
      <c r="Q1100" s="2">
        <v>6921.83</v>
      </c>
      <c r="R1100" s="2">
        <v>24407.89</v>
      </c>
      <c r="S1100" s="2" t="s">
        <v>52</v>
      </c>
      <c r="U1100" s="4">
        <v>44746</v>
      </c>
      <c r="V1100" s="2">
        <v>18348.259999999998</v>
      </c>
      <c r="W1100" s="2">
        <v>611231.65</v>
      </c>
      <c r="X1100" s="2" t="s">
        <v>54</v>
      </c>
      <c r="Z1100" s="12">
        <v>44696</v>
      </c>
      <c r="AA1100" s="10">
        <v>8926.24</v>
      </c>
      <c r="AB1100" s="10">
        <v>-917640.69</v>
      </c>
    </row>
    <row r="1101" spans="1:28" ht="15.75" hidden="1" customHeight="1" x14ac:dyDescent="0.3">
      <c r="A1101" s="4">
        <v>43782</v>
      </c>
      <c r="B1101" s="2">
        <v>1015.44</v>
      </c>
      <c r="C1101" s="2">
        <v>11632.19</v>
      </c>
      <c r="D1101" s="2" t="s">
        <v>55</v>
      </c>
      <c r="F1101" s="4">
        <v>44733</v>
      </c>
      <c r="G1101" s="2">
        <v>16986.599999999999</v>
      </c>
      <c r="H1101" s="2">
        <v>185925.85</v>
      </c>
      <c r="I1101" s="2" t="s">
        <v>53</v>
      </c>
      <c r="K1101" s="4">
        <v>44745</v>
      </c>
      <c r="L1101" s="2">
        <v>238.21</v>
      </c>
      <c r="M1101" s="2">
        <v>-40894.699999999997</v>
      </c>
      <c r="N1101" s="2" t="s">
        <v>55</v>
      </c>
      <c r="P1101" s="4">
        <v>44743</v>
      </c>
      <c r="Q1101" s="2">
        <v>7345.88</v>
      </c>
      <c r="R1101" s="2">
        <v>58691.48</v>
      </c>
      <c r="S1101" s="2" t="s">
        <v>52</v>
      </c>
      <c r="U1101" s="4">
        <v>44747</v>
      </c>
      <c r="V1101" s="2">
        <v>40071.620000000003</v>
      </c>
      <c r="W1101" s="2">
        <v>-8805491.6199999992</v>
      </c>
      <c r="X1101" s="2" t="s">
        <v>54</v>
      </c>
      <c r="Z1101" s="12">
        <v>44697</v>
      </c>
      <c r="AA1101" s="10">
        <v>75372.67</v>
      </c>
      <c r="AB1101" s="10">
        <v>-2299172.21</v>
      </c>
    </row>
    <row r="1102" spans="1:28" ht="15.75" hidden="1" customHeight="1" x14ac:dyDescent="0.3">
      <c r="A1102" s="4">
        <v>43782</v>
      </c>
      <c r="B1102" s="2">
        <v>411.1</v>
      </c>
      <c r="C1102" s="2">
        <v>7627.14</v>
      </c>
      <c r="D1102" s="2" t="s">
        <v>52</v>
      </c>
      <c r="F1102" s="4">
        <v>44734</v>
      </c>
      <c r="G1102" s="2">
        <v>17946.689999999999</v>
      </c>
      <c r="H1102" s="2">
        <v>-409934.53</v>
      </c>
      <c r="I1102" s="2" t="s">
        <v>53</v>
      </c>
      <c r="K1102" s="4">
        <v>44746</v>
      </c>
      <c r="L1102" s="2">
        <v>6537.16</v>
      </c>
      <c r="M1102" s="2">
        <v>25082.77</v>
      </c>
      <c r="N1102" s="2" t="s">
        <v>55</v>
      </c>
      <c r="P1102" s="4">
        <v>44745</v>
      </c>
      <c r="Q1102" s="2">
        <v>125.08</v>
      </c>
      <c r="R1102" s="2">
        <v>-8706.9699999999993</v>
      </c>
      <c r="S1102" s="2" t="s">
        <v>52</v>
      </c>
      <c r="U1102" s="4">
        <v>44748</v>
      </c>
      <c r="V1102" s="2">
        <v>36260.870000000003</v>
      </c>
      <c r="W1102" s="2">
        <v>-5698562.7699999996</v>
      </c>
      <c r="X1102" s="2" t="s">
        <v>54</v>
      </c>
      <c r="Z1102" s="12">
        <v>44698</v>
      </c>
      <c r="AA1102" s="10">
        <v>88552.26</v>
      </c>
      <c r="AB1102" s="10">
        <v>-1433637.41</v>
      </c>
    </row>
    <row r="1103" spans="1:28" ht="15.75" hidden="1" customHeight="1" x14ac:dyDescent="0.3">
      <c r="A1103" s="4">
        <v>43782</v>
      </c>
      <c r="B1103" s="2">
        <v>2361.08</v>
      </c>
      <c r="C1103" s="2">
        <v>-5426.19</v>
      </c>
      <c r="D1103" s="2" t="s">
        <v>53</v>
      </c>
      <c r="F1103" s="4">
        <v>44735</v>
      </c>
      <c r="G1103" s="2">
        <v>18958.77</v>
      </c>
      <c r="H1103" s="2">
        <v>128703.45</v>
      </c>
      <c r="I1103" s="2" t="s">
        <v>53</v>
      </c>
      <c r="K1103" s="4">
        <v>44747</v>
      </c>
      <c r="L1103" s="2">
        <v>11093.73</v>
      </c>
      <c r="M1103" s="2">
        <v>-873481.61</v>
      </c>
      <c r="N1103" s="2" t="s">
        <v>55</v>
      </c>
      <c r="P1103" s="4">
        <v>44746</v>
      </c>
      <c r="Q1103" s="2">
        <v>4543.34</v>
      </c>
      <c r="R1103" s="2">
        <v>-82742.59</v>
      </c>
      <c r="S1103" s="2" t="s">
        <v>52</v>
      </c>
      <c r="U1103" s="4">
        <v>44749</v>
      </c>
      <c r="V1103" s="2">
        <v>21579.66</v>
      </c>
      <c r="W1103" s="2">
        <v>21213.64</v>
      </c>
      <c r="X1103" s="2" t="s">
        <v>54</v>
      </c>
      <c r="Z1103" s="12">
        <v>44699</v>
      </c>
      <c r="AA1103" s="10">
        <v>81651.81</v>
      </c>
      <c r="AB1103" s="10">
        <v>-480920.92</v>
      </c>
    </row>
    <row r="1104" spans="1:28" ht="15.75" hidden="1" customHeight="1" x14ac:dyDescent="0.3">
      <c r="A1104" s="4">
        <v>43783</v>
      </c>
      <c r="B1104" s="2">
        <v>1392.83</v>
      </c>
      <c r="C1104" s="2">
        <v>13768.26</v>
      </c>
      <c r="D1104" s="2" t="s">
        <v>55</v>
      </c>
      <c r="F1104" s="4">
        <v>44736</v>
      </c>
      <c r="G1104" s="2">
        <v>14408.46</v>
      </c>
      <c r="H1104" s="2">
        <v>95711.96</v>
      </c>
      <c r="I1104" s="2" t="s">
        <v>53</v>
      </c>
      <c r="K1104" s="4">
        <v>44748</v>
      </c>
      <c r="L1104" s="2">
        <v>11411.62</v>
      </c>
      <c r="M1104" s="2">
        <v>-292288.71000000002</v>
      </c>
      <c r="N1104" s="2" t="s">
        <v>55</v>
      </c>
      <c r="P1104" s="4">
        <v>44747</v>
      </c>
      <c r="Q1104" s="2">
        <v>6691.67</v>
      </c>
      <c r="R1104" s="2">
        <v>-120393.87</v>
      </c>
      <c r="S1104" s="2" t="s">
        <v>52</v>
      </c>
      <c r="U1104" s="4">
        <v>44750</v>
      </c>
      <c r="V1104" s="2">
        <v>23706.639999999999</v>
      </c>
      <c r="W1104" s="2">
        <v>289464.84000000003</v>
      </c>
      <c r="X1104" s="2" t="s">
        <v>54</v>
      </c>
      <c r="Z1104" s="12">
        <v>44700</v>
      </c>
      <c r="AA1104" s="10">
        <v>86278.84</v>
      </c>
      <c r="AB1104" s="10">
        <v>-2656858.6800000002</v>
      </c>
    </row>
    <row r="1105" spans="1:28" ht="15.75" customHeight="1" thickBot="1" x14ac:dyDescent="0.35">
      <c r="A1105" s="4">
        <v>43783</v>
      </c>
      <c r="B1105" s="2">
        <v>1261.43</v>
      </c>
      <c r="C1105" s="2">
        <v>-30782.95</v>
      </c>
      <c r="D1105" s="2" t="s">
        <v>54</v>
      </c>
      <c r="F1105" s="4">
        <v>44738</v>
      </c>
      <c r="G1105" s="2">
        <v>444.28</v>
      </c>
      <c r="H1105" s="2">
        <v>-5634.14</v>
      </c>
      <c r="I1105" s="2" t="s">
        <v>53</v>
      </c>
      <c r="K1105" s="4">
        <v>44749</v>
      </c>
      <c r="L1105" s="2">
        <v>11240.24</v>
      </c>
      <c r="M1105" s="2">
        <v>-159186.85</v>
      </c>
      <c r="N1105" s="2" t="s">
        <v>55</v>
      </c>
      <c r="P1105" s="4">
        <v>44748</v>
      </c>
      <c r="Q1105" s="2">
        <v>5913.19</v>
      </c>
      <c r="R1105" s="2">
        <v>-199517.1</v>
      </c>
      <c r="S1105" s="2" t="s">
        <v>52</v>
      </c>
      <c r="U1105" s="4">
        <v>44752</v>
      </c>
      <c r="V1105" s="2">
        <v>240.78</v>
      </c>
      <c r="W1105" s="2">
        <v>-24914.3</v>
      </c>
      <c r="X1105" s="2" t="s">
        <v>54</v>
      </c>
      <c r="Z1105" s="12">
        <v>44701</v>
      </c>
      <c r="AA1105" s="10">
        <v>67082.25</v>
      </c>
      <c r="AB1105" s="10">
        <v>-506764.29</v>
      </c>
    </row>
    <row r="1106" spans="1:28" ht="15.75" hidden="1" customHeight="1" x14ac:dyDescent="0.3">
      <c r="A1106" s="4">
        <v>43783</v>
      </c>
      <c r="B1106" s="2">
        <v>471.44</v>
      </c>
      <c r="C1106" s="2">
        <v>-7080.83</v>
      </c>
      <c r="D1106" s="2" t="s">
        <v>52</v>
      </c>
      <c r="F1106" s="4">
        <v>44739</v>
      </c>
      <c r="G1106" s="2">
        <v>15558.61</v>
      </c>
      <c r="H1106" s="2">
        <v>110525.06</v>
      </c>
      <c r="I1106" s="2" t="s">
        <v>53</v>
      </c>
      <c r="K1106" s="4">
        <v>44750</v>
      </c>
      <c r="L1106" s="2">
        <v>10061.86</v>
      </c>
      <c r="M1106" s="2">
        <v>-162705.07</v>
      </c>
      <c r="N1106" s="2" t="s">
        <v>55</v>
      </c>
      <c r="P1106" s="4">
        <v>44749</v>
      </c>
      <c r="Q1106" s="2">
        <v>4550.1099999999997</v>
      </c>
      <c r="R1106" s="2">
        <v>-18322.59</v>
      </c>
      <c r="S1106" s="2" t="s">
        <v>52</v>
      </c>
      <c r="U1106" s="4">
        <v>44753</v>
      </c>
      <c r="V1106" s="2">
        <v>20960.72</v>
      </c>
      <c r="W1106" s="2">
        <v>350434.81</v>
      </c>
      <c r="X1106" s="2" t="s">
        <v>54</v>
      </c>
      <c r="Z1106" s="12">
        <v>44702</v>
      </c>
      <c r="AA1106" s="10">
        <v>3704.17</v>
      </c>
      <c r="AB1106" s="10">
        <v>9635.4599999999991</v>
      </c>
    </row>
    <row r="1107" spans="1:28" ht="15.75" hidden="1" customHeight="1" x14ac:dyDescent="0.3">
      <c r="A1107" s="4">
        <v>43783</v>
      </c>
      <c r="B1107" s="2">
        <v>2852.18</v>
      </c>
      <c r="C1107" s="2">
        <v>-3064.26</v>
      </c>
      <c r="D1107" s="2" t="s">
        <v>53</v>
      </c>
      <c r="F1107" s="4">
        <v>44740</v>
      </c>
      <c r="G1107" s="2">
        <v>17416.330000000002</v>
      </c>
      <c r="H1107" s="2">
        <v>19402.22</v>
      </c>
      <c r="I1107" s="2" t="s">
        <v>53</v>
      </c>
      <c r="K1107" s="4">
        <v>44752</v>
      </c>
      <c r="L1107" s="2">
        <v>115.9</v>
      </c>
      <c r="M1107" s="2">
        <v>-2552.73</v>
      </c>
      <c r="N1107" s="2" t="s">
        <v>55</v>
      </c>
      <c r="P1107" s="4">
        <v>44750</v>
      </c>
      <c r="Q1107" s="2">
        <v>7272.83</v>
      </c>
      <c r="R1107" s="2">
        <v>129377.85</v>
      </c>
      <c r="S1107" s="2" t="s">
        <v>52</v>
      </c>
      <c r="U1107" s="4">
        <v>44754</v>
      </c>
      <c r="V1107" s="2">
        <v>30158.21</v>
      </c>
      <c r="W1107" s="2">
        <v>14153.12</v>
      </c>
      <c r="X1107" s="2" t="s">
        <v>54</v>
      </c>
      <c r="Z1107" s="12">
        <v>44703</v>
      </c>
      <c r="AA1107" s="10">
        <v>6507.71</v>
      </c>
      <c r="AB1107" s="10">
        <v>-180180.57</v>
      </c>
    </row>
    <row r="1108" spans="1:28" ht="15.75" hidden="1" customHeight="1" x14ac:dyDescent="0.3">
      <c r="A1108" s="4">
        <v>43784</v>
      </c>
      <c r="B1108" s="2">
        <v>2322.52</v>
      </c>
      <c r="C1108" s="2">
        <v>-6273.74</v>
      </c>
      <c r="D1108" s="2" t="s">
        <v>53</v>
      </c>
      <c r="F1108" s="4">
        <v>44741</v>
      </c>
      <c r="G1108" s="2">
        <v>17915.63</v>
      </c>
      <c r="H1108" s="2">
        <v>-262529.13</v>
      </c>
      <c r="I1108" s="2" t="s">
        <v>53</v>
      </c>
      <c r="K1108" s="4">
        <v>44753</v>
      </c>
      <c r="L1108" s="2">
        <v>8677.5499999999993</v>
      </c>
      <c r="M1108" s="2">
        <v>-133797.16</v>
      </c>
      <c r="N1108" s="2" t="s">
        <v>55</v>
      </c>
      <c r="P1108" s="4">
        <v>44752</v>
      </c>
      <c r="Q1108" s="2">
        <v>68.56</v>
      </c>
      <c r="R1108" s="2">
        <v>-3299.54</v>
      </c>
      <c r="S1108" s="2" t="s">
        <v>52</v>
      </c>
      <c r="U1108" s="4">
        <v>44755</v>
      </c>
      <c r="V1108" s="2">
        <v>37813.15</v>
      </c>
      <c r="W1108" s="2">
        <v>-2007891.97</v>
      </c>
      <c r="X1108" s="2" t="s">
        <v>54</v>
      </c>
      <c r="Z1108" s="12">
        <v>44704</v>
      </c>
      <c r="AA1108" s="10">
        <v>76752.19</v>
      </c>
      <c r="AB1108" s="10">
        <v>-1802047.28</v>
      </c>
    </row>
    <row r="1109" spans="1:28" ht="15.75" customHeight="1" thickBot="1" x14ac:dyDescent="0.35">
      <c r="A1109" s="4">
        <v>43784</v>
      </c>
      <c r="B1109" s="2">
        <v>1050.72</v>
      </c>
      <c r="C1109" s="2">
        <v>-39409.279999999999</v>
      </c>
      <c r="D1109" s="2" t="s">
        <v>54</v>
      </c>
      <c r="F1109" s="4">
        <v>44742</v>
      </c>
      <c r="G1109" s="2">
        <v>21736.93</v>
      </c>
      <c r="H1109" s="2">
        <v>-231321.53</v>
      </c>
      <c r="I1109" s="2" t="s">
        <v>53</v>
      </c>
      <c r="K1109" s="4">
        <v>44754</v>
      </c>
      <c r="L1109" s="2">
        <v>9853.9599999999991</v>
      </c>
      <c r="M1109" s="2">
        <v>-415863.6</v>
      </c>
      <c r="N1109" s="2" t="s">
        <v>55</v>
      </c>
      <c r="P1109" s="4">
        <v>44753</v>
      </c>
      <c r="Q1109" s="2">
        <v>10585.52</v>
      </c>
      <c r="R1109" s="2">
        <v>-243653.2</v>
      </c>
      <c r="S1109" s="2" t="s">
        <v>52</v>
      </c>
      <c r="U1109" s="4">
        <v>44756</v>
      </c>
      <c r="V1109" s="2">
        <v>33556.97</v>
      </c>
      <c r="W1109" s="2">
        <v>-2562881.87</v>
      </c>
      <c r="X1109" s="2" t="s">
        <v>54</v>
      </c>
      <c r="Z1109" s="12">
        <v>44705</v>
      </c>
      <c r="AA1109" s="10">
        <v>80369.990000000005</v>
      </c>
      <c r="AB1109" s="10">
        <v>504577.26</v>
      </c>
    </row>
    <row r="1110" spans="1:28" ht="15.75" hidden="1" customHeight="1" x14ac:dyDescent="0.3">
      <c r="A1110" s="4">
        <v>43784</v>
      </c>
      <c r="B1110" s="2">
        <v>296.57</v>
      </c>
      <c r="C1110" s="2">
        <v>-5745.71</v>
      </c>
      <c r="D1110" s="2" t="s">
        <v>52</v>
      </c>
      <c r="F1110" s="4">
        <v>44743</v>
      </c>
      <c r="G1110" s="2">
        <v>19024.23</v>
      </c>
      <c r="H1110" s="2">
        <v>124997.43</v>
      </c>
      <c r="I1110" s="2" t="s">
        <v>53</v>
      </c>
      <c r="K1110" s="4">
        <v>44755</v>
      </c>
      <c r="L1110" s="2">
        <v>11296.13</v>
      </c>
      <c r="M1110" s="2">
        <v>4055.95</v>
      </c>
      <c r="N1110" s="2" t="s">
        <v>55</v>
      </c>
      <c r="P1110" s="4">
        <v>44754</v>
      </c>
      <c r="Q1110" s="2">
        <v>7880.61</v>
      </c>
      <c r="R1110" s="2">
        <v>21851.23</v>
      </c>
      <c r="S1110" s="2" t="s">
        <v>52</v>
      </c>
      <c r="U1110" s="4">
        <v>44757</v>
      </c>
      <c r="V1110" s="2">
        <v>22741.77</v>
      </c>
      <c r="W1110" s="2">
        <v>714830.08</v>
      </c>
      <c r="X1110" s="2" t="s">
        <v>54</v>
      </c>
      <c r="Z1110" s="12">
        <v>44706</v>
      </c>
      <c r="AA1110" s="10">
        <v>85423.2</v>
      </c>
      <c r="AB1110" s="10">
        <v>116765.77</v>
      </c>
    </row>
    <row r="1111" spans="1:28" ht="15.75" hidden="1" customHeight="1" x14ac:dyDescent="0.3">
      <c r="A1111" s="4">
        <v>43784</v>
      </c>
      <c r="B1111" s="2">
        <v>1255.3900000000001</v>
      </c>
      <c r="C1111" s="2">
        <v>-812.7</v>
      </c>
      <c r="D1111" s="2" t="s">
        <v>55</v>
      </c>
      <c r="F1111" s="4">
        <v>44745</v>
      </c>
      <c r="G1111" s="2">
        <v>253.47</v>
      </c>
      <c r="H1111" s="2">
        <v>2487.13</v>
      </c>
      <c r="I1111" s="2" t="s">
        <v>53</v>
      </c>
      <c r="K1111" s="4">
        <v>44756</v>
      </c>
      <c r="L1111" s="2">
        <v>16356.08</v>
      </c>
      <c r="M1111" s="2">
        <v>160414.26</v>
      </c>
      <c r="N1111" s="2" t="s">
        <v>55</v>
      </c>
      <c r="P1111" s="4">
        <v>44755</v>
      </c>
      <c r="Q1111" s="2">
        <v>6891.14</v>
      </c>
      <c r="R1111" s="2">
        <v>-13360.46</v>
      </c>
      <c r="S1111" s="2" t="s">
        <v>52</v>
      </c>
      <c r="U1111" s="4">
        <v>44758</v>
      </c>
      <c r="V1111" s="2">
        <v>0.01</v>
      </c>
      <c r="W1111" s="2">
        <v>0.79</v>
      </c>
      <c r="X1111" s="2" t="s">
        <v>54</v>
      </c>
      <c r="Z1111" s="12">
        <v>44707</v>
      </c>
      <c r="AA1111" s="10">
        <v>78429.03</v>
      </c>
      <c r="AB1111" s="10">
        <v>461706.27</v>
      </c>
    </row>
    <row r="1112" spans="1:28" ht="15.75" customHeight="1" thickBot="1" x14ac:dyDescent="0.35">
      <c r="A1112" s="4">
        <v>43786</v>
      </c>
      <c r="B1112" s="2">
        <v>33.270000000000003</v>
      </c>
      <c r="C1112" s="2">
        <v>-204.38</v>
      </c>
      <c r="D1112" s="2" t="s">
        <v>54</v>
      </c>
      <c r="F1112" s="4">
        <v>44746</v>
      </c>
      <c r="G1112" s="2">
        <v>13490.24</v>
      </c>
      <c r="H1112" s="2">
        <v>120313.63</v>
      </c>
      <c r="I1112" s="2" t="s">
        <v>53</v>
      </c>
      <c r="K1112" s="4">
        <v>44757</v>
      </c>
      <c r="L1112" s="2">
        <v>7708.51</v>
      </c>
      <c r="M1112" s="2">
        <v>160176.43</v>
      </c>
      <c r="N1112" s="2" t="s">
        <v>55</v>
      </c>
      <c r="P1112" s="4">
        <v>44756</v>
      </c>
      <c r="Q1112" s="2">
        <v>10255.700000000001</v>
      </c>
      <c r="R1112" s="2">
        <v>-706251.75</v>
      </c>
      <c r="S1112" s="2" t="s">
        <v>52</v>
      </c>
      <c r="U1112" s="4">
        <v>44759</v>
      </c>
      <c r="V1112" s="2">
        <v>373.67</v>
      </c>
      <c r="W1112" s="2">
        <v>9605.57</v>
      </c>
      <c r="X1112" s="2" t="s">
        <v>54</v>
      </c>
      <c r="Z1112" s="12">
        <v>44708</v>
      </c>
      <c r="AA1112" s="10">
        <v>74716.039999999994</v>
      </c>
      <c r="AB1112" s="10">
        <v>-40409.660000000003</v>
      </c>
    </row>
    <row r="1113" spans="1:28" ht="15.75" hidden="1" customHeight="1" x14ac:dyDescent="0.3">
      <c r="A1113" s="4">
        <v>43786</v>
      </c>
      <c r="B1113" s="2">
        <v>38.729999999999997</v>
      </c>
      <c r="C1113" s="2">
        <v>-1346.17</v>
      </c>
      <c r="D1113" s="2" t="s">
        <v>55</v>
      </c>
      <c r="F1113" s="4">
        <v>44747</v>
      </c>
      <c r="G1113" s="2">
        <v>25955.63</v>
      </c>
      <c r="H1113" s="2">
        <v>-3244733.52</v>
      </c>
      <c r="I1113" s="2" t="s">
        <v>53</v>
      </c>
      <c r="K1113" s="4">
        <v>44759</v>
      </c>
      <c r="L1113" s="2">
        <v>212.07</v>
      </c>
      <c r="M1113" s="2">
        <v>-43253.11</v>
      </c>
      <c r="N1113" s="2" t="s">
        <v>55</v>
      </c>
      <c r="P1113" s="4">
        <v>44757</v>
      </c>
      <c r="Q1113" s="2">
        <v>4860.95</v>
      </c>
      <c r="R1113" s="2">
        <v>12166.2</v>
      </c>
      <c r="S1113" s="2" t="s">
        <v>52</v>
      </c>
      <c r="U1113" s="4">
        <v>44760</v>
      </c>
      <c r="V1113" s="2">
        <v>24880.13</v>
      </c>
      <c r="W1113" s="2">
        <v>293806.44</v>
      </c>
      <c r="X1113" s="2" t="s">
        <v>54</v>
      </c>
      <c r="Z1113" s="12">
        <v>44709</v>
      </c>
      <c r="AA1113" s="10">
        <v>4887.66</v>
      </c>
      <c r="AB1113" s="10">
        <v>14231.74</v>
      </c>
    </row>
    <row r="1114" spans="1:28" ht="15.75" hidden="1" customHeight="1" x14ac:dyDescent="0.3">
      <c r="A1114" s="4">
        <v>43786</v>
      </c>
      <c r="B1114" s="2">
        <v>31.49</v>
      </c>
      <c r="C1114" s="2">
        <v>799.11</v>
      </c>
      <c r="D1114" s="2" t="s">
        <v>53</v>
      </c>
      <c r="F1114" s="4">
        <v>44748</v>
      </c>
      <c r="G1114" s="2">
        <v>19660.97</v>
      </c>
      <c r="H1114" s="2">
        <v>-1539790.74</v>
      </c>
      <c r="I1114" s="2" t="s">
        <v>53</v>
      </c>
      <c r="K1114" s="4">
        <v>44760</v>
      </c>
      <c r="L1114" s="2">
        <v>10853.43</v>
      </c>
      <c r="M1114" s="2">
        <v>-305273.82</v>
      </c>
      <c r="N1114" s="2" t="s">
        <v>55</v>
      </c>
      <c r="P1114" s="4">
        <v>44759</v>
      </c>
      <c r="Q1114" s="2">
        <v>112.11</v>
      </c>
      <c r="R1114" s="2">
        <v>-1566.91</v>
      </c>
      <c r="S1114" s="2" t="s">
        <v>52</v>
      </c>
      <c r="U1114" s="4">
        <v>44761</v>
      </c>
      <c r="V1114" s="2">
        <v>22320.6</v>
      </c>
      <c r="W1114" s="2">
        <v>604166.13</v>
      </c>
      <c r="X1114" s="2" t="s">
        <v>54</v>
      </c>
      <c r="Z1114" s="12">
        <v>44710</v>
      </c>
      <c r="AA1114" s="10">
        <v>7653.43</v>
      </c>
      <c r="AB1114" s="10">
        <v>-195851.81</v>
      </c>
    </row>
    <row r="1115" spans="1:28" ht="15.75" hidden="1" customHeight="1" x14ac:dyDescent="0.3">
      <c r="A1115" s="4">
        <v>43786</v>
      </c>
      <c r="B1115" s="2">
        <v>9.17</v>
      </c>
      <c r="C1115" s="2">
        <v>-118.78</v>
      </c>
      <c r="D1115" s="2" t="s">
        <v>52</v>
      </c>
      <c r="F1115" s="4">
        <v>44749</v>
      </c>
      <c r="G1115" s="2">
        <v>15718.78</v>
      </c>
      <c r="H1115" s="2">
        <v>-249572.98</v>
      </c>
      <c r="I1115" s="2" t="s">
        <v>53</v>
      </c>
      <c r="K1115" s="4">
        <v>44761</v>
      </c>
      <c r="L1115" s="2">
        <v>8890.08</v>
      </c>
      <c r="M1115" s="2">
        <v>-22061.66</v>
      </c>
      <c r="N1115" s="2" t="s">
        <v>55</v>
      </c>
      <c r="P1115" s="4">
        <v>44760</v>
      </c>
      <c r="Q1115" s="2">
        <v>5314.59</v>
      </c>
      <c r="R1115" s="2">
        <v>14278.76</v>
      </c>
      <c r="S1115" s="2" t="s">
        <v>52</v>
      </c>
      <c r="U1115" s="4">
        <v>44762</v>
      </c>
      <c r="V1115" s="2">
        <v>29194.080000000002</v>
      </c>
      <c r="W1115" s="2">
        <v>-684742.28</v>
      </c>
      <c r="X1115" s="2" t="s">
        <v>54</v>
      </c>
      <c r="Z1115" s="12">
        <v>44711</v>
      </c>
      <c r="AA1115" s="10">
        <v>65777.119999999995</v>
      </c>
      <c r="AB1115" s="10">
        <v>-1307218.32</v>
      </c>
    </row>
    <row r="1116" spans="1:28" ht="15.75" hidden="1" customHeight="1" x14ac:dyDescent="0.3">
      <c r="A1116" s="4">
        <v>43787</v>
      </c>
      <c r="B1116" s="2">
        <v>2299.19</v>
      </c>
      <c r="C1116" s="2">
        <v>-24549.71</v>
      </c>
      <c r="D1116" s="2" t="s">
        <v>53</v>
      </c>
      <c r="F1116" s="4">
        <v>44750</v>
      </c>
      <c r="G1116" s="2">
        <v>19077.07</v>
      </c>
      <c r="H1116" s="2">
        <v>-775698.61</v>
      </c>
      <c r="I1116" s="2" t="s">
        <v>53</v>
      </c>
      <c r="K1116" s="4">
        <v>44762</v>
      </c>
      <c r="L1116" s="2">
        <v>10156.969999999999</v>
      </c>
      <c r="M1116" s="2">
        <v>27820.76</v>
      </c>
      <c r="N1116" s="2" t="s">
        <v>55</v>
      </c>
      <c r="P1116" s="4">
        <v>44761</v>
      </c>
      <c r="Q1116" s="2">
        <v>6528.07</v>
      </c>
      <c r="R1116" s="2">
        <v>-93305.37</v>
      </c>
      <c r="S1116" s="2" t="s">
        <v>52</v>
      </c>
      <c r="U1116" s="4">
        <v>44763</v>
      </c>
      <c r="V1116" s="2">
        <v>34051.050000000003</v>
      </c>
      <c r="W1116" s="2">
        <v>-3560119.5</v>
      </c>
      <c r="X1116" s="2" t="s">
        <v>54</v>
      </c>
      <c r="Z1116" s="12">
        <v>44712</v>
      </c>
      <c r="AA1116" s="10">
        <v>98069.25</v>
      </c>
      <c r="AB1116" s="10">
        <v>36185.629999999997</v>
      </c>
    </row>
    <row r="1117" spans="1:28" ht="15.75" customHeight="1" thickBot="1" x14ac:dyDescent="0.35">
      <c r="A1117" s="4">
        <v>43787</v>
      </c>
      <c r="B1117" s="2">
        <v>1351.37</v>
      </c>
      <c r="C1117" s="2">
        <v>-8362.31</v>
      </c>
      <c r="D1117" s="2" t="s">
        <v>54</v>
      </c>
      <c r="F1117" s="4">
        <v>44752</v>
      </c>
      <c r="G1117" s="2">
        <v>302.89999999999998</v>
      </c>
      <c r="H1117" s="2">
        <v>-2688.64</v>
      </c>
      <c r="I1117" s="2" t="s">
        <v>53</v>
      </c>
      <c r="K1117" s="4">
        <v>44763</v>
      </c>
      <c r="L1117" s="2">
        <v>11384.91</v>
      </c>
      <c r="M1117" s="2">
        <v>-270447.43</v>
      </c>
      <c r="N1117" s="2" t="s">
        <v>55</v>
      </c>
      <c r="P1117" s="4">
        <v>44762</v>
      </c>
      <c r="Q1117" s="2">
        <v>6345.5</v>
      </c>
      <c r="R1117" s="2">
        <v>-15218.47</v>
      </c>
      <c r="S1117" s="2" t="s">
        <v>52</v>
      </c>
      <c r="U1117" s="4">
        <v>44764</v>
      </c>
      <c r="V1117" s="2">
        <v>22200.9</v>
      </c>
      <c r="W1117" s="2">
        <v>-2195288.27</v>
      </c>
      <c r="X1117" s="2" t="s">
        <v>54</v>
      </c>
      <c r="Z1117" s="12">
        <v>44713</v>
      </c>
      <c r="AA1117" s="10">
        <v>96297.9</v>
      </c>
      <c r="AB1117" s="10">
        <v>-1561714.8</v>
      </c>
    </row>
    <row r="1118" spans="1:28" ht="15.75" hidden="1" customHeight="1" x14ac:dyDescent="0.3">
      <c r="A1118" s="4">
        <v>43787</v>
      </c>
      <c r="B1118" s="2">
        <v>1345.8</v>
      </c>
      <c r="C1118" s="2">
        <v>-84247.71</v>
      </c>
      <c r="D1118" s="2" t="s">
        <v>55</v>
      </c>
      <c r="F1118" s="4">
        <v>44753</v>
      </c>
      <c r="G1118" s="2">
        <v>18462.75</v>
      </c>
      <c r="H1118" s="2">
        <v>-150916.17000000001</v>
      </c>
      <c r="I1118" s="2" t="s">
        <v>53</v>
      </c>
      <c r="K1118" s="4">
        <v>44764</v>
      </c>
      <c r="L1118" s="2">
        <v>9616.83</v>
      </c>
      <c r="M1118" s="2">
        <v>83883.240000000005</v>
      </c>
      <c r="N1118" s="2" t="s">
        <v>55</v>
      </c>
      <c r="P1118" s="4">
        <v>44763</v>
      </c>
      <c r="Q1118" s="2">
        <v>9216.14</v>
      </c>
      <c r="R1118" s="2">
        <v>98356.79</v>
      </c>
      <c r="S1118" s="2" t="s">
        <v>52</v>
      </c>
      <c r="U1118" s="4">
        <v>44766</v>
      </c>
      <c r="V1118" s="2">
        <v>134.9</v>
      </c>
      <c r="W1118" s="2">
        <v>-9104.76</v>
      </c>
      <c r="X1118" s="2" t="s">
        <v>54</v>
      </c>
      <c r="Z1118" s="12">
        <v>44714</v>
      </c>
      <c r="AA1118" s="10">
        <v>76031.350000000006</v>
      </c>
      <c r="AB1118" s="10">
        <v>-4577657.97</v>
      </c>
    </row>
    <row r="1119" spans="1:28" ht="15.75" hidden="1" customHeight="1" x14ac:dyDescent="0.3">
      <c r="A1119" s="4">
        <v>43787</v>
      </c>
      <c r="B1119" s="2">
        <v>418.4</v>
      </c>
      <c r="C1119" s="2">
        <v>2331.91</v>
      </c>
      <c r="D1119" s="2" t="s">
        <v>52</v>
      </c>
      <c r="F1119" s="4">
        <v>44754</v>
      </c>
      <c r="G1119" s="2">
        <v>21008.9</v>
      </c>
      <c r="H1119" s="2">
        <v>-338588.78</v>
      </c>
      <c r="I1119" s="2" t="s">
        <v>53</v>
      </c>
      <c r="K1119" s="4">
        <v>44766</v>
      </c>
      <c r="L1119" s="2">
        <v>74.87</v>
      </c>
      <c r="M1119" s="2">
        <v>-3326.16</v>
      </c>
      <c r="N1119" s="2" t="s">
        <v>55</v>
      </c>
      <c r="P1119" s="4">
        <v>44764</v>
      </c>
      <c r="Q1119" s="2">
        <v>7568.54</v>
      </c>
      <c r="R1119" s="2">
        <v>-72197.259999999995</v>
      </c>
      <c r="S1119" s="2" t="s">
        <v>52</v>
      </c>
      <c r="U1119" s="4">
        <v>44767</v>
      </c>
      <c r="V1119" s="2">
        <v>18874.759999999998</v>
      </c>
      <c r="W1119" s="2">
        <v>-391039.8</v>
      </c>
      <c r="X1119" s="2" t="s">
        <v>54</v>
      </c>
      <c r="Z1119" s="12">
        <v>44715</v>
      </c>
      <c r="AA1119" s="10">
        <v>66538.899999999994</v>
      </c>
      <c r="AB1119" s="10">
        <v>-1893853.44</v>
      </c>
    </row>
    <row r="1120" spans="1:28" ht="15.75" customHeight="1" thickBot="1" x14ac:dyDescent="0.35">
      <c r="A1120" s="4">
        <v>43788</v>
      </c>
      <c r="B1120" s="2">
        <v>1394.21</v>
      </c>
      <c r="C1120" s="2">
        <v>20273.48</v>
      </c>
      <c r="D1120" s="2" t="s">
        <v>54</v>
      </c>
      <c r="F1120" s="4">
        <v>44755</v>
      </c>
      <c r="G1120" s="2">
        <v>21196.13</v>
      </c>
      <c r="H1120" s="2">
        <v>323316.25</v>
      </c>
      <c r="I1120" s="2" t="s">
        <v>53</v>
      </c>
      <c r="K1120" s="4">
        <v>44767</v>
      </c>
      <c r="L1120" s="2">
        <v>9296.8799999999992</v>
      </c>
      <c r="M1120" s="2">
        <v>50746.71</v>
      </c>
      <c r="N1120" s="2" t="s">
        <v>55</v>
      </c>
      <c r="P1120" s="4">
        <v>44766</v>
      </c>
      <c r="Q1120" s="2">
        <v>131.25</v>
      </c>
      <c r="R1120" s="2">
        <v>-7215</v>
      </c>
      <c r="S1120" s="2" t="s">
        <v>52</v>
      </c>
      <c r="U1120" s="4">
        <v>44768</v>
      </c>
      <c r="V1120" s="2">
        <v>19855.79</v>
      </c>
      <c r="W1120" s="2">
        <v>701361.55</v>
      </c>
      <c r="X1120" s="2" t="s">
        <v>54</v>
      </c>
      <c r="Z1120" s="12">
        <v>44716</v>
      </c>
      <c r="AA1120" s="10">
        <v>3639.6</v>
      </c>
      <c r="AB1120" s="10">
        <v>3029.55</v>
      </c>
    </row>
    <row r="1121" spans="1:28" ht="15.75" hidden="1" customHeight="1" x14ac:dyDescent="0.3">
      <c r="A1121" s="4">
        <v>43788</v>
      </c>
      <c r="B1121" s="2">
        <v>430.63</v>
      </c>
      <c r="C1121" s="2">
        <v>5216.37</v>
      </c>
      <c r="D1121" s="2" t="s">
        <v>52</v>
      </c>
      <c r="F1121" s="4">
        <v>44756</v>
      </c>
      <c r="G1121" s="2">
        <v>23669.040000000001</v>
      </c>
      <c r="H1121" s="2">
        <v>-449365.89</v>
      </c>
      <c r="I1121" s="2" t="s">
        <v>53</v>
      </c>
      <c r="K1121" s="4">
        <v>44768</v>
      </c>
      <c r="L1121" s="2">
        <v>14198.58</v>
      </c>
      <c r="M1121" s="2">
        <v>-105124.81</v>
      </c>
      <c r="N1121" s="2" t="s">
        <v>55</v>
      </c>
      <c r="P1121" s="4">
        <v>44767</v>
      </c>
      <c r="Q1121" s="2">
        <v>7471.82</v>
      </c>
      <c r="R1121" s="2">
        <v>64232.81</v>
      </c>
      <c r="S1121" s="2" t="s">
        <v>52</v>
      </c>
      <c r="U1121" s="4">
        <v>44769</v>
      </c>
      <c r="V1121" s="2">
        <v>27734.47</v>
      </c>
      <c r="W1121" s="2">
        <v>-230725.36</v>
      </c>
      <c r="X1121" s="2" t="s">
        <v>54</v>
      </c>
      <c r="Z1121" s="12">
        <v>44717</v>
      </c>
      <c r="AA1121" s="10">
        <v>6231.9</v>
      </c>
      <c r="AB1121" s="10">
        <v>-62934.76</v>
      </c>
    </row>
    <row r="1122" spans="1:28" ht="15.75" hidden="1" customHeight="1" x14ac:dyDescent="0.3">
      <c r="A1122" s="4">
        <v>43788</v>
      </c>
      <c r="B1122" s="2">
        <v>2074.2600000000002</v>
      </c>
      <c r="C1122" s="2">
        <v>3540.43</v>
      </c>
      <c r="D1122" s="2" t="s">
        <v>53</v>
      </c>
      <c r="F1122" s="4">
        <v>44757</v>
      </c>
      <c r="G1122" s="2">
        <v>17040.57</v>
      </c>
      <c r="H1122" s="2">
        <v>-23354.79</v>
      </c>
      <c r="I1122" s="2" t="s">
        <v>53</v>
      </c>
      <c r="K1122" s="4">
        <v>44769</v>
      </c>
      <c r="L1122" s="2">
        <v>13503.17</v>
      </c>
      <c r="M1122" s="2">
        <v>-52598.78</v>
      </c>
      <c r="N1122" s="2" t="s">
        <v>55</v>
      </c>
      <c r="P1122" s="4">
        <v>44768</v>
      </c>
      <c r="Q1122" s="2">
        <v>5698.31</v>
      </c>
      <c r="R1122" s="2">
        <v>-20307.62</v>
      </c>
      <c r="S1122" s="2" t="s">
        <v>52</v>
      </c>
      <c r="U1122" s="4">
        <v>44770</v>
      </c>
      <c r="V1122" s="2">
        <v>31016.42</v>
      </c>
      <c r="W1122" s="2">
        <v>-963289.13</v>
      </c>
      <c r="X1122" s="2" t="s">
        <v>54</v>
      </c>
      <c r="Z1122" s="12">
        <v>44718</v>
      </c>
      <c r="AA1122" s="10">
        <v>77087.23</v>
      </c>
      <c r="AB1122" s="10">
        <v>-1590197.77</v>
      </c>
    </row>
    <row r="1123" spans="1:28" ht="15.75" hidden="1" customHeight="1" x14ac:dyDescent="0.3">
      <c r="A1123" s="4">
        <v>43788</v>
      </c>
      <c r="B1123" s="2">
        <v>1596.05</v>
      </c>
      <c r="C1123" s="2">
        <v>32707.75</v>
      </c>
      <c r="D1123" s="2" t="s">
        <v>55</v>
      </c>
      <c r="F1123" s="4">
        <v>44759</v>
      </c>
      <c r="G1123" s="2">
        <v>273.02</v>
      </c>
      <c r="H1123" s="2">
        <v>-31971.15</v>
      </c>
      <c r="I1123" s="2" t="s">
        <v>53</v>
      </c>
      <c r="K1123" s="4">
        <v>44770</v>
      </c>
      <c r="L1123" s="2">
        <v>12711.35</v>
      </c>
      <c r="M1123" s="2">
        <v>-9001.7900000000009</v>
      </c>
      <c r="N1123" s="2" t="s">
        <v>55</v>
      </c>
      <c r="P1123" s="4">
        <v>44769</v>
      </c>
      <c r="Q1123" s="2">
        <v>8739.61</v>
      </c>
      <c r="R1123" s="2">
        <v>-274486.02</v>
      </c>
      <c r="S1123" s="2" t="s">
        <v>52</v>
      </c>
      <c r="U1123" s="4">
        <v>44771</v>
      </c>
      <c r="V1123" s="2">
        <v>23801.64</v>
      </c>
      <c r="W1123" s="2">
        <v>-1140517.47</v>
      </c>
      <c r="X1123" s="2" t="s">
        <v>54</v>
      </c>
      <c r="Z1123" s="12">
        <v>44719</v>
      </c>
      <c r="AA1123" s="10">
        <v>86824.92</v>
      </c>
      <c r="AB1123" s="10">
        <v>-820800.37</v>
      </c>
    </row>
    <row r="1124" spans="1:28" ht="15.75" hidden="1" customHeight="1" x14ac:dyDescent="0.3">
      <c r="A1124" s="4">
        <v>43789</v>
      </c>
      <c r="B1124" s="2">
        <v>1688.62</v>
      </c>
      <c r="C1124" s="2">
        <v>2759.35</v>
      </c>
      <c r="D1124" s="2" t="s">
        <v>55</v>
      </c>
      <c r="F1124" s="4">
        <v>44760</v>
      </c>
      <c r="G1124" s="2">
        <v>20608.73</v>
      </c>
      <c r="H1124" s="2">
        <v>-303224.2</v>
      </c>
      <c r="I1124" s="2" t="s">
        <v>53</v>
      </c>
      <c r="K1124" s="4">
        <v>44771</v>
      </c>
      <c r="L1124" s="2">
        <v>14179.86</v>
      </c>
      <c r="M1124" s="2">
        <v>-289349.14</v>
      </c>
      <c r="N1124" s="2" t="s">
        <v>55</v>
      </c>
      <c r="P1124" s="4">
        <v>44770</v>
      </c>
      <c r="Q1124" s="2">
        <v>9933.14</v>
      </c>
      <c r="R1124" s="2">
        <v>-37897.56</v>
      </c>
      <c r="S1124" s="2" t="s">
        <v>52</v>
      </c>
      <c r="U1124" s="4">
        <v>44773</v>
      </c>
      <c r="V1124" s="2">
        <v>321.76</v>
      </c>
      <c r="W1124" s="2">
        <v>-23690.32</v>
      </c>
      <c r="X1124" s="2" t="s">
        <v>54</v>
      </c>
      <c r="Z1124" s="12">
        <v>44720</v>
      </c>
      <c r="AA1124" s="10">
        <v>90099.54</v>
      </c>
      <c r="AB1124" s="10">
        <v>-636485.93999999994</v>
      </c>
    </row>
    <row r="1125" spans="1:28" ht="15.75" hidden="1" customHeight="1" x14ac:dyDescent="0.3">
      <c r="A1125" s="4">
        <v>43789</v>
      </c>
      <c r="B1125" s="2">
        <v>503.08</v>
      </c>
      <c r="C1125" s="2">
        <v>8034.33</v>
      </c>
      <c r="D1125" s="2" t="s">
        <v>52</v>
      </c>
      <c r="F1125" s="4">
        <v>44761</v>
      </c>
      <c r="G1125" s="2">
        <v>19750.37</v>
      </c>
      <c r="H1125" s="2">
        <v>-43439.08</v>
      </c>
      <c r="I1125" s="2" t="s">
        <v>53</v>
      </c>
      <c r="K1125" s="4">
        <v>44773</v>
      </c>
      <c r="L1125" s="2">
        <v>161.33000000000001</v>
      </c>
      <c r="M1125" s="2">
        <v>-13535.99</v>
      </c>
      <c r="N1125" s="2" t="s">
        <v>55</v>
      </c>
      <c r="P1125" s="4">
        <v>44771</v>
      </c>
      <c r="Q1125" s="2">
        <v>11803.57</v>
      </c>
      <c r="R1125" s="2">
        <v>-481668.23</v>
      </c>
      <c r="S1125" s="2" t="s">
        <v>52</v>
      </c>
      <c r="U1125" s="4">
        <v>44774</v>
      </c>
      <c r="V1125" s="2">
        <v>25556.720000000001</v>
      </c>
      <c r="W1125" s="2">
        <v>-347280.15</v>
      </c>
      <c r="X1125" s="2" t="s">
        <v>54</v>
      </c>
      <c r="Z1125" s="12">
        <v>44721</v>
      </c>
      <c r="AA1125" s="10">
        <v>99468.59</v>
      </c>
      <c r="AB1125" s="10">
        <v>1189929.77</v>
      </c>
    </row>
    <row r="1126" spans="1:28" ht="15.75" customHeight="1" thickBot="1" x14ac:dyDescent="0.35">
      <c r="A1126" s="4">
        <v>43789</v>
      </c>
      <c r="B1126" s="2">
        <v>1722.71</v>
      </c>
      <c r="C1126" s="2">
        <v>-12581.01</v>
      </c>
      <c r="D1126" s="2" t="s">
        <v>54</v>
      </c>
      <c r="F1126" s="4">
        <v>44762</v>
      </c>
      <c r="G1126" s="2">
        <v>23639.39</v>
      </c>
      <c r="H1126" s="2">
        <v>-679661.04</v>
      </c>
      <c r="I1126" s="2" t="s">
        <v>53</v>
      </c>
      <c r="K1126" s="4">
        <v>44774</v>
      </c>
      <c r="L1126" s="2">
        <v>11122.01</v>
      </c>
      <c r="M1126" s="2">
        <v>-194644.5</v>
      </c>
      <c r="N1126" s="2" t="s">
        <v>55</v>
      </c>
      <c r="P1126" s="4">
        <v>44773</v>
      </c>
      <c r="Q1126" s="2">
        <v>263.91000000000003</v>
      </c>
      <c r="R1126" s="2">
        <v>-25152.27</v>
      </c>
      <c r="S1126" s="2" t="s">
        <v>52</v>
      </c>
      <c r="U1126" s="4">
        <v>44775</v>
      </c>
      <c r="V1126" s="2">
        <v>31879.040000000001</v>
      </c>
      <c r="W1126" s="2">
        <v>-1374683.99</v>
      </c>
      <c r="X1126" s="2" t="s">
        <v>54</v>
      </c>
      <c r="Z1126" s="12">
        <v>44722</v>
      </c>
      <c r="AA1126" s="10">
        <v>95879.55</v>
      </c>
      <c r="AB1126" s="10">
        <v>-5020469.3099999996</v>
      </c>
    </row>
    <row r="1127" spans="1:28" ht="15.75" hidden="1" customHeight="1" x14ac:dyDescent="0.3">
      <c r="A1127" s="4">
        <v>43789</v>
      </c>
      <c r="B1127" s="2">
        <v>2761.94</v>
      </c>
      <c r="C1127" s="2">
        <v>15518.3</v>
      </c>
      <c r="D1127" s="2" t="s">
        <v>53</v>
      </c>
      <c r="F1127" s="4">
        <v>44763</v>
      </c>
      <c r="G1127" s="2">
        <v>21556.68</v>
      </c>
      <c r="H1127" s="2">
        <v>135984.79</v>
      </c>
      <c r="I1127" s="2" t="s">
        <v>53</v>
      </c>
      <c r="K1127" s="4">
        <v>44775</v>
      </c>
      <c r="L1127" s="2">
        <v>12880.48</v>
      </c>
      <c r="M1127" s="2">
        <v>58320.01</v>
      </c>
      <c r="N1127" s="2" t="s">
        <v>55</v>
      </c>
      <c r="P1127" s="4">
        <v>44774</v>
      </c>
      <c r="Q1127" s="2">
        <v>9708.74</v>
      </c>
      <c r="R1127" s="2">
        <v>-23906.28</v>
      </c>
      <c r="S1127" s="2" t="s">
        <v>52</v>
      </c>
      <c r="U1127" s="4">
        <v>44776</v>
      </c>
      <c r="V1127" s="2">
        <v>22517.45</v>
      </c>
      <c r="W1127" s="2">
        <v>554083.93999999994</v>
      </c>
      <c r="X1127" s="2" t="s">
        <v>54</v>
      </c>
      <c r="Z1127" s="12">
        <v>44723</v>
      </c>
      <c r="AA1127" s="10">
        <v>4298.83</v>
      </c>
      <c r="AB1127" s="10">
        <v>-379007.93</v>
      </c>
    </row>
    <row r="1128" spans="1:28" ht="15.75" hidden="1" customHeight="1" x14ac:dyDescent="0.3">
      <c r="A1128" s="4">
        <v>43790</v>
      </c>
      <c r="B1128" s="2">
        <v>2477.63</v>
      </c>
      <c r="C1128" s="2">
        <v>-12120.66</v>
      </c>
      <c r="D1128" s="2" t="s">
        <v>53</v>
      </c>
      <c r="F1128" s="4">
        <v>44764</v>
      </c>
      <c r="G1128" s="2">
        <v>20555.3</v>
      </c>
      <c r="H1128" s="2">
        <v>-25993.67</v>
      </c>
      <c r="I1128" s="2" t="s">
        <v>53</v>
      </c>
      <c r="K1128" s="4">
        <v>44776</v>
      </c>
      <c r="L1128" s="2">
        <v>10453.09</v>
      </c>
      <c r="M1128" s="2">
        <v>-49837.27</v>
      </c>
      <c r="N1128" s="2" t="s">
        <v>55</v>
      </c>
      <c r="P1128" s="4">
        <v>44775</v>
      </c>
      <c r="Q1128" s="2">
        <v>9647.92</v>
      </c>
      <c r="R1128" s="2">
        <v>-362569.29</v>
      </c>
      <c r="S1128" s="2" t="s">
        <v>52</v>
      </c>
      <c r="U1128" s="4">
        <v>44777</v>
      </c>
      <c r="V1128" s="2">
        <v>23857.71</v>
      </c>
      <c r="W1128" s="2">
        <v>-2061318.78</v>
      </c>
      <c r="X1128" s="2" t="s">
        <v>54</v>
      </c>
      <c r="Z1128" s="12">
        <v>44724</v>
      </c>
      <c r="AA1128" s="10">
        <v>10344.65</v>
      </c>
      <c r="AB1128" s="10">
        <v>-1937977.13</v>
      </c>
    </row>
    <row r="1129" spans="1:28" ht="15.75" hidden="1" customHeight="1" x14ac:dyDescent="0.3">
      <c r="A1129" s="4">
        <v>43790</v>
      </c>
      <c r="B1129" s="2">
        <v>562.25</v>
      </c>
      <c r="C1129" s="2">
        <v>3576.22</v>
      </c>
      <c r="D1129" s="2" t="s">
        <v>52</v>
      </c>
      <c r="F1129" s="4">
        <v>44766</v>
      </c>
      <c r="G1129" s="2">
        <v>229.76</v>
      </c>
      <c r="H1129" s="2">
        <v>564.70000000000005</v>
      </c>
      <c r="I1129" s="2" t="s">
        <v>53</v>
      </c>
      <c r="K1129" s="4">
        <v>44777</v>
      </c>
      <c r="L1129" s="2">
        <v>11939.92</v>
      </c>
      <c r="M1129" s="2">
        <v>111735.6</v>
      </c>
      <c r="N1129" s="2" t="s">
        <v>55</v>
      </c>
      <c r="P1129" s="4">
        <v>44776</v>
      </c>
      <c r="Q1129" s="2">
        <v>8763.93</v>
      </c>
      <c r="R1129" s="2">
        <v>37621.879999999997</v>
      </c>
      <c r="S1129" s="2" t="s">
        <v>52</v>
      </c>
      <c r="U1129" s="4">
        <v>44778</v>
      </c>
      <c r="V1129" s="2">
        <v>20958.37</v>
      </c>
      <c r="W1129" s="2">
        <v>-193902.77</v>
      </c>
      <c r="X1129" s="2" t="s">
        <v>54</v>
      </c>
      <c r="Z1129" s="12">
        <v>44725</v>
      </c>
      <c r="AA1129" s="10">
        <v>96971.57</v>
      </c>
      <c r="AB1129" s="10">
        <v>-8496455.4199999999</v>
      </c>
    </row>
    <row r="1130" spans="1:28" ht="15.75" hidden="1" customHeight="1" x14ac:dyDescent="0.3">
      <c r="A1130" s="4">
        <v>43790</v>
      </c>
      <c r="B1130" s="2">
        <v>1947.53</v>
      </c>
      <c r="C1130" s="2">
        <v>-11544.61</v>
      </c>
      <c r="D1130" s="2" t="s">
        <v>55</v>
      </c>
      <c r="F1130" s="4">
        <v>44767</v>
      </c>
      <c r="G1130" s="2">
        <v>17939.560000000001</v>
      </c>
      <c r="H1130" s="2">
        <v>215008.27</v>
      </c>
      <c r="I1130" s="2" t="s">
        <v>53</v>
      </c>
      <c r="K1130" s="4">
        <v>44778</v>
      </c>
      <c r="L1130" s="2">
        <v>12575.88</v>
      </c>
      <c r="M1130" s="2">
        <v>140893.35999999999</v>
      </c>
      <c r="N1130" s="2" t="s">
        <v>55</v>
      </c>
      <c r="P1130" s="4">
        <v>44777</v>
      </c>
      <c r="Q1130" s="2">
        <v>8763.7099999999991</v>
      </c>
      <c r="R1130" s="2">
        <v>-23631.31</v>
      </c>
      <c r="S1130" s="2" t="s">
        <v>52</v>
      </c>
      <c r="U1130" s="4">
        <v>44780</v>
      </c>
      <c r="V1130" s="2">
        <v>163.53</v>
      </c>
      <c r="W1130" s="2">
        <v>-35731.07</v>
      </c>
      <c r="X1130" s="2" t="s">
        <v>54</v>
      </c>
      <c r="Z1130" s="12">
        <v>44726</v>
      </c>
      <c r="AA1130" s="10">
        <v>79831.78</v>
      </c>
      <c r="AB1130" s="10">
        <v>-3389214</v>
      </c>
    </row>
    <row r="1131" spans="1:28" ht="15.75" customHeight="1" thickBot="1" x14ac:dyDescent="0.35">
      <c r="A1131" s="4">
        <v>43790</v>
      </c>
      <c r="B1131" s="2">
        <v>1449.7</v>
      </c>
      <c r="C1131" s="2">
        <v>67350.149999999994</v>
      </c>
      <c r="D1131" s="2" t="s">
        <v>54</v>
      </c>
      <c r="F1131" s="4">
        <v>44768</v>
      </c>
      <c r="G1131" s="2">
        <v>24425.119999999999</v>
      </c>
      <c r="H1131" s="2">
        <v>-204397.56</v>
      </c>
      <c r="I1131" s="2" t="s">
        <v>53</v>
      </c>
      <c r="K1131" s="4">
        <v>44779</v>
      </c>
      <c r="L1131" s="2">
        <v>0.02</v>
      </c>
      <c r="M1131" s="2">
        <v>18.899999999999999</v>
      </c>
      <c r="N1131" s="2" t="s">
        <v>55</v>
      </c>
      <c r="P1131" s="4">
        <v>44778</v>
      </c>
      <c r="Q1131" s="2">
        <v>10219.879999999999</v>
      </c>
      <c r="R1131" s="2">
        <v>-61079.65</v>
      </c>
      <c r="S1131" s="2" t="s">
        <v>52</v>
      </c>
      <c r="U1131" s="4">
        <v>44781</v>
      </c>
      <c r="V1131" s="2">
        <v>17944.16</v>
      </c>
      <c r="W1131" s="2">
        <v>22194.25</v>
      </c>
      <c r="X1131" s="2" t="s">
        <v>54</v>
      </c>
      <c r="Z1131" s="12">
        <v>44727</v>
      </c>
      <c r="AA1131" s="10">
        <v>88045.79</v>
      </c>
      <c r="AB1131" s="10">
        <v>-931694.18</v>
      </c>
    </row>
    <row r="1132" spans="1:28" ht="15.75" customHeight="1" thickBot="1" x14ac:dyDescent="0.35">
      <c r="A1132" s="4">
        <v>43791</v>
      </c>
      <c r="B1132" s="2">
        <v>1489.18</v>
      </c>
      <c r="C1132" s="2">
        <v>106205.16</v>
      </c>
      <c r="D1132" s="2" t="s">
        <v>54</v>
      </c>
      <c r="F1132" s="4">
        <v>44769</v>
      </c>
      <c r="G1132" s="2">
        <v>25915.09</v>
      </c>
      <c r="H1132" s="2">
        <v>110489.63</v>
      </c>
      <c r="I1132" s="2" t="s">
        <v>53</v>
      </c>
      <c r="K1132" s="4">
        <v>44780</v>
      </c>
      <c r="L1132" s="2">
        <v>104.75</v>
      </c>
      <c r="M1132" s="2">
        <v>-22789.759999999998</v>
      </c>
      <c r="N1132" s="2" t="s">
        <v>55</v>
      </c>
      <c r="P1132" s="4">
        <v>44780</v>
      </c>
      <c r="Q1132" s="2">
        <v>128.94</v>
      </c>
      <c r="R1132" s="2">
        <v>-8775.0499999999993</v>
      </c>
      <c r="S1132" s="2" t="s">
        <v>52</v>
      </c>
      <c r="U1132" s="4">
        <v>44782</v>
      </c>
      <c r="V1132" s="2">
        <v>22191.42</v>
      </c>
      <c r="W1132" s="2">
        <v>8594.7199999999993</v>
      </c>
      <c r="X1132" s="2" t="s">
        <v>54</v>
      </c>
      <c r="Z1132" s="12">
        <v>44728</v>
      </c>
      <c r="AA1132" s="10">
        <v>87828.479999999996</v>
      </c>
      <c r="AB1132" s="10">
        <v>-1101939.73</v>
      </c>
    </row>
    <row r="1133" spans="1:28" ht="15.75" hidden="1" customHeight="1" x14ac:dyDescent="0.3">
      <c r="A1133" s="4">
        <v>43791</v>
      </c>
      <c r="B1133" s="2">
        <v>1309.1199999999999</v>
      </c>
      <c r="C1133" s="2">
        <v>-2661.72</v>
      </c>
      <c r="D1133" s="2" t="s">
        <v>55</v>
      </c>
      <c r="F1133" s="4">
        <v>44770</v>
      </c>
      <c r="G1133" s="2">
        <v>23468.36</v>
      </c>
      <c r="H1133" s="2">
        <v>128735.67999999999</v>
      </c>
      <c r="I1133" s="2" t="s">
        <v>53</v>
      </c>
      <c r="K1133" s="4">
        <v>44781</v>
      </c>
      <c r="L1133" s="2">
        <v>11307.42</v>
      </c>
      <c r="M1133" s="2">
        <v>206214.88</v>
      </c>
      <c r="N1133" s="2" t="s">
        <v>55</v>
      </c>
      <c r="P1133" s="4">
        <v>44781</v>
      </c>
      <c r="Q1133" s="2">
        <v>5986.37</v>
      </c>
      <c r="R1133" s="2">
        <v>-2651.98</v>
      </c>
      <c r="S1133" s="2" t="s">
        <v>52</v>
      </c>
      <c r="U1133" s="4">
        <v>44783</v>
      </c>
      <c r="V1133" s="2">
        <v>26173.88</v>
      </c>
      <c r="W1133" s="2">
        <v>692104.46</v>
      </c>
      <c r="X1133" s="2" t="s">
        <v>54</v>
      </c>
      <c r="Z1133" s="12">
        <v>44729</v>
      </c>
      <c r="AA1133" s="10">
        <v>65741.740000000005</v>
      </c>
      <c r="AB1133" s="10">
        <v>260290.41</v>
      </c>
    </row>
    <row r="1134" spans="1:28" ht="15.75" hidden="1" customHeight="1" x14ac:dyDescent="0.3">
      <c r="A1134" s="4">
        <v>43791</v>
      </c>
      <c r="B1134" s="2">
        <v>2920.96</v>
      </c>
      <c r="C1134" s="2">
        <v>9352.0400000000009</v>
      </c>
      <c r="D1134" s="2" t="s">
        <v>53</v>
      </c>
      <c r="F1134" s="4">
        <v>44771</v>
      </c>
      <c r="G1134" s="2">
        <v>24382.240000000002</v>
      </c>
      <c r="H1134" s="2">
        <v>112399.65</v>
      </c>
      <c r="I1134" s="2" t="s">
        <v>53</v>
      </c>
      <c r="K1134" s="4">
        <v>44782</v>
      </c>
      <c r="L1134" s="2">
        <v>10400.75</v>
      </c>
      <c r="M1134" s="2">
        <v>148055.54999999999</v>
      </c>
      <c r="N1134" s="2" t="s">
        <v>55</v>
      </c>
      <c r="P1134" s="4">
        <v>44782</v>
      </c>
      <c r="Q1134" s="2">
        <v>3627</v>
      </c>
      <c r="R1134" s="2">
        <v>-5558.24</v>
      </c>
      <c r="S1134" s="2" t="s">
        <v>52</v>
      </c>
      <c r="U1134" s="4">
        <v>44784</v>
      </c>
      <c r="V1134" s="2">
        <v>26219.88</v>
      </c>
      <c r="W1134" s="2">
        <v>555385.62</v>
      </c>
      <c r="X1134" s="2" t="s">
        <v>54</v>
      </c>
      <c r="Z1134" s="12">
        <v>44730</v>
      </c>
      <c r="AA1134" s="10">
        <v>8231.2099999999991</v>
      </c>
      <c r="AB1134" s="10">
        <v>-758667.98</v>
      </c>
    </row>
    <row r="1135" spans="1:28" ht="15.75" hidden="1" customHeight="1" x14ac:dyDescent="0.3">
      <c r="A1135" s="4">
        <v>43791</v>
      </c>
      <c r="B1135" s="2">
        <v>285.72000000000003</v>
      </c>
      <c r="C1135" s="2">
        <v>-1208.1500000000001</v>
      </c>
      <c r="D1135" s="2" t="s">
        <v>52</v>
      </c>
      <c r="F1135" s="4">
        <v>44773</v>
      </c>
      <c r="G1135" s="2">
        <v>388.21</v>
      </c>
      <c r="H1135" s="2">
        <v>-20164.75</v>
      </c>
      <c r="I1135" s="2" t="s">
        <v>53</v>
      </c>
      <c r="K1135" s="4">
        <v>44783</v>
      </c>
      <c r="L1135" s="2">
        <v>13648.96</v>
      </c>
      <c r="M1135" s="2">
        <v>-253818.61</v>
      </c>
      <c r="N1135" s="2" t="s">
        <v>55</v>
      </c>
      <c r="P1135" s="4">
        <v>44783</v>
      </c>
      <c r="Q1135" s="2">
        <v>6282.11</v>
      </c>
      <c r="R1135" s="2">
        <v>87633.88</v>
      </c>
      <c r="S1135" s="2" t="s">
        <v>52</v>
      </c>
      <c r="U1135" s="4">
        <v>44785</v>
      </c>
      <c r="V1135" s="2">
        <v>23964.55</v>
      </c>
      <c r="W1135" s="2">
        <v>76676.41</v>
      </c>
      <c r="X1135" s="2" t="s">
        <v>54</v>
      </c>
      <c r="Z1135" s="12">
        <v>44731</v>
      </c>
      <c r="AA1135" s="10">
        <v>7186.78</v>
      </c>
      <c r="AB1135" s="10">
        <v>-278708.21000000002</v>
      </c>
    </row>
    <row r="1136" spans="1:28" ht="15.75" customHeight="1" thickBot="1" x14ac:dyDescent="0.35">
      <c r="A1136" s="4">
        <v>43793</v>
      </c>
      <c r="B1136" s="2">
        <v>47.91</v>
      </c>
      <c r="C1136" s="2">
        <v>-21040.79</v>
      </c>
      <c r="D1136" s="2" t="s">
        <v>54</v>
      </c>
      <c r="F1136" s="4">
        <v>44774</v>
      </c>
      <c r="G1136" s="2">
        <v>21665.33</v>
      </c>
      <c r="H1136" s="2">
        <v>160309.82999999999</v>
      </c>
      <c r="I1136" s="2" t="s">
        <v>53</v>
      </c>
      <c r="K1136" s="4">
        <v>44784</v>
      </c>
      <c r="L1136" s="2">
        <v>11197.8</v>
      </c>
      <c r="M1136" s="2">
        <v>193619.55</v>
      </c>
      <c r="N1136" s="2" t="s">
        <v>55</v>
      </c>
      <c r="P1136" s="4">
        <v>44784</v>
      </c>
      <c r="Q1136" s="2">
        <v>5221.54</v>
      </c>
      <c r="R1136" s="2">
        <v>92917.07</v>
      </c>
      <c r="S1136" s="2" t="s">
        <v>52</v>
      </c>
      <c r="U1136" s="4">
        <v>44787</v>
      </c>
      <c r="V1136" s="2">
        <v>252.08</v>
      </c>
      <c r="W1136" s="2">
        <v>-35858.54</v>
      </c>
      <c r="X1136" s="2" t="s">
        <v>54</v>
      </c>
      <c r="Z1136" s="12">
        <v>44732</v>
      </c>
      <c r="AA1136" s="10">
        <v>53348.12</v>
      </c>
      <c r="AB1136" s="10">
        <v>632345.56000000006</v>
      </c>
    </row>
    <row r="1137" spans="1:28" ht="15.75" hidden="1" customHeight="1" x14ac:dyDescent="0.3">
      <c r="A1137" s="4">
        <v>43793</v>
      </c>
      <c r="B1137" s="2">
        <v>71.69</v>
      </c>
      <c r="C1137" s="2">
        <v>-423.6</v>
      </c>
      <c r="D1137" s="2" t="s">
        <v>55</v>
      </c>
      <c r="F1137" s="4">
        <v>44775</v>
      </c>
      <c r="G1137" s="2">
        <v>24906.560000000001</v>
      </c>
      <c r="H1137" s="2">
        <v>-166592.87</v>
      </c>
      <c r="I1137" s="2" t="s">
        <v>53</v>
      </c>
      <c r="K1137" s="4">
        <v>44785</v>
      </c>
      <c r="L1137" s="2">
        <v>12905.49</v>
      </c>
      <c r="M1137" s="2">
        <v>15911.63</v>
      </c>
      <c r="N1137" s="2" t="s">
        <v>55</v>
      </c>
      <c r="P1137" s="4">
        <v>44785</v>
      </c>
      <c r="Q1137" s="2">
        <v>4038.63</v>
      </c>
      <c r="R1137" s="2">
        <v>-173250.66</v>
      </c>
      <c r="S1137" s="2" t="s">
        <v>52</v>
      </c>
      <c r="U1137" s="4">
        <v>44788</v>
      </c>
      <c r="V1137" s="2">
        <v>26069.16</v>
      </c>
      <c r="W1137" s="2">
        <v>-1798092.61</v>
      </c>
      <c r="X1137" s="2" t="s">
        <v>54</v>
      </c>
      <c r="Z1137" s="12">
        <v>44733</v>
      </c>
      <c r="AA1137" s="10">
        <v>78562.05</v>
      </c>
      <c r="AB1137" s="10">
        <v>263610.34999999998</v>
      </c>
    </row>
    <row r="1138" spans="1:28" ht="15.75" hidden="1" customHeight="1" x14ac:dyDescent="0.3">
      <c r="A1138" s="4">
        <v>43793</v>
      </c>
      <c r="B1138" s="2">
        <v>24.69</v>
      </c>
      <c r="C1138" s="2">
        <v>-3060.16</v>
      </c>
      <c r="D1138" s="2" t="s">
        <v>53</v>
      </c>
      <c r="F1138" s="4">
        <v>44776</v>
      </c>
      <c r="G1138" s="2">
        <v>22502.95</v>
      </c>
      <c r="H1138" s="2">
        <v>91986.2</v>
      </c>
      <c r="I1138" s="2" t="s">
        <v>53</v>
      </c>
      <c r="K1138" s="4">
        <v>44786</v>
      </c>
      <c r="L1138" s="2">
        <v>0.04</v>
      </c>
      <c r="M1138" s="2">
        <v>13.36</v>
      </c>
      <c r="N1138" s="2" t="s">
        <v>55</v>
      </c>
      <c r="P1138" s="4">
        <v>44787</v>
      </c>
      <c r="Q1138" s="2">
        <v>101.65</v>
      </c>
      <c r="R1138" s="2">
        <v>-3085.71</v>
      </c>
      <c r="S1138" s="2" t="s">
        <v>52</v>
      </c>
      <c r="U1138" s="4">
        <v>44789</v>
      </c>
      <c r="V1138" s="2">
        <v>18273.13</v>
      </c>
      <c r="W1138" s="2">
        <v>-28083.85</v>
      </c>
      <c r="X1138" s="2" t="s">
        <v>54</v>
      </c>
      <c r="Z1138" s="12">
        <v>44734</v>
      </c>
      <c r="AA1138" s="10">
        <v>86082.87</v>
      </c>
      <c r="AB1138" s="10">
        <v>-571006.94999999995</v>
      </c>
    </row>
    <row r="1139" spans="1:28" ht="15.75" hidden="1" customHeight="1" x14ac:dyDescent="0.3">
      <c r="A1139" s="4">
        <v>43793</v>
      </c>
      <c r="B1139" s="2">
        <v>16.41</v>
      </c>
      <c r="C1139" s="2">
        <v>-977.4</v>
      </c>
      <c r="D1139" s="2" t="s">
        <v>52</v>
      </c>
      <c r="F1139" s="4">
        <v>44777</v>
      </c>
      <c r="G1139" s="2">
        <v>21238.38</v>
      </c>
      <c r="H1139" s="2">
        <v>-75386.87</v>
      </c>
      <c r="I1139" s="2" t="s">
        <v>53</v>
      </c>
      <c r="K1139" s="4">
        <v>44787</v>
      </c>
      <c r="L1139" s="2">
        <v>106.17</v>
      </c>
      <c r="M1139" s="2">
        <v>-25818.84</v>
      </c>
      <c r="N1139" s="2" t="s">
        <v>55</v>
      </c>
      <c r="P1139" s="4">
        <v>44788</v>
      </c>
      <c r="Q1139" s="2">
        <v>3872.04</v>
      </c>
      <c r="R1139" s="2">
        <v>-16354.98</v>
      </c>
      <c r="S1139" s="2" t="s">
        <v>52</v>
      </c>
      <c r="U1139" s="4">
        <v>44790</v>
      </c>
      <c r="V1139" s="2">
        <v>25462.68</v>
      </c>
      <c r="W1139" s="2">
        <v>-1375733.77</v>
      </c>
      <c r="X1139" s="2" t="s">
        <v>54</v>
      </c>
      <c r="Z1139" s="12">
        <v>44735</v>
      </c>
      <c r="AA1139" s="10">
        <v>85278.31</v>
      </c>
      <c r="AB1139" s="10">
        <v>1399633.7</v>
      </c>
    </row>
    <row r="1140" spans="1:28" ht="15.75" hidden="1" customHeight="1" x14ac:dyDescent="0.3">
      <c r="A1140" s="4">
        <v>43794</v>
      </c>
      <c r="B1140" s="2">
        <v>1192.8599999999999</v>
      </c>
      <c r="C1140" s="2">
        <v>6032.63</v>
      </c>
      <c r="D1140" s="2" t="s">
        <v>55</v>
      </c>
      <c r="F1140" s="4">
        <v>44778</v>
      </c>
      <c r="G1140" s="2">
        <v>19378.099999999999</v>
      </c>
      <c r="H1140" s="2">
        <v>314731.34000000003</v>
      </c>
      <c r="I1140" s="2" t="s">
        <v>53</v>
      </c>
      <c r="K1140" s="4">
        <v>44788</v>
      </c>
      <c r="L1140" s="2">
        <v>11187.32</v>
      </c>
      <c r="M1140" s="2">
        <v>-178944.34</v>
      </c>
      <c r="N1140" s="2" t="s">
        <v>55</v>
      </c>
      <c r="P1140" s="4">
        <v>44789</v>
      </c>
      <c r="Q1140" s="2">
        <v>4807.3999999999996</v>
      </c>
      <c r="R1140" s="2">
        <v>-123760.06</v>
      </c>
      <c r="S1140" s="2" t="s">
        <v>52</v>
      </c>
      <c r="U1140" s="4">
        <v>44791</v>
      </c>
      <c r="V1140" s="2">
        <v>19586.939999999999</v>
      </c>
      <c r="W1140" s="2">
        <v>-182483.1</v>
      </c>
      <c r="X1140" s="2" t="s">
        <v>54</v>
      </c>
      <c r="Z1140" s="12">
        <v>44736</v>
      </c>
      <c r="AA1140" s="10">
        <v>72668.259999999995</v>
      </c>
      <c r="AB1140" s="10">
        <v>802095.23</v>
      </c>
    </row>
    <row r="1141" spans="1:28" ht="15.75" hidden="1" customHeight="1" x14ac:dyDescent="0.3">
      <c r="A1141" s="4">
        <v>43794</v>
      </c>
      <c r="B1141" s="2">
        <v>2574.2600000000002</v>
      </c>
      <c r="C1141" s="2">
        <v>-9925.35</v>
      </c>
      <c r="D1141" s="2" t="s">
        <v>53</v>
      </c>
      <c r="F1141" s="4">
        <v>44780</v>
      </c>
      <c r="G1141" s="2">
        <v>310.17</v>
      </c>
      <c r="H1141" s="2">
        <v>-15833.84</v>
      </c>
      <c r="I1141" s="2" t="s">
        <v>53</v>
      </c>
      <c r="K1141" s="4">
        <v>44789</v>
      </c>
      <c r="L1141" s="2">
        <v>14698.16</v>
      </c>
      <c r="M1141" s="2">
        <v>-5289.87</v>
      </c>
      <c r="N1141" s="2" t="s">
        <v>55</v>
      </c>
      <c r="P1141" s="4">
        <v>44790</v>
      </c>
      <c r="Q1141" s="2">
        <v>7193.62</v>
      </c>
      <c r="R1141" s="2">
        <v>2856.87</v>
      </c>
      <c r="S1141" s="2" t="s">
        <v>52</v>
      </c>
      <c r="U1141" s="4">
        <v>44792</v>
      </c>
      <c r="V1141" s="2">
        <v>19549.72</v>
      </c>
      <c r="W1141" s="2">
        <v>-1568771.14</v>
      </c>
      <c r="X1141" s="2" t="s">
        <v>54</v>
      </c>
      <c r="Z1141" s="12">
        <v>44737</v>
      </c>
      <c r="AA1141" s="10">
        <v>5609.4</v>
      </c>
      <c r="AB1141" s="10">
        <v>11459.19</v>
      </c>
    </row>
    <row r="1142" spans="1:28" ht="15.75" customHeight="1" thickBot="1" x14ac:dyDescent="0.35">
      <c r="A1142" s="4">
        <v>43794</v>
      </c>
      <c r="B1142" s="2">
        <v>1183.73</v>
      </c>
      <c r="C1142" s="2">
        <v>-21071.43</v>
      </c>
      <c r="D1142" s="2" t="s">
        <v>54</v>
      </c>
      <c r="F1142" s="4">
        <v>44781</v>
      </c>
      <c r="G1142" s="2">
        <v>19034.59</v>
      </c>
      <c r="H1142" s="2">
        <v>213695.48</v>
      </c>
      <c r="I1142" s="2" t="s">
        <v>53</v>
      </c>
      <c r="K1142" s="4">
        <v>44790</v>
      </c>
      <c r="L1142" s="2">
        <v>16041.46</v>
      </c>
      <c r="M1142" s="2">
        <v>219978.79</v>
      </c>
      <c r="N1142" s="2" t="s">
        <v>55</v>
      </c>
      <c r="P1142" s="4">
        <v>44791</v>
      </c>
      <c r="Q1142" s="2">
        <v>7744.52</v>
      </c>
      <c r="R1142" s="2">
        <v>10536.27</v>
      </c>
      <c r="S1142" s="2" t="s">
        <v>52</v>
      </c>
      <c r="U1142" s="4">
        <v>44794</v>
      </c>
      <c r="V1142" s="2">
        <v>387.35</v>
      </c>
      <c r="W1142" s="2">
        <v>-98205.04</v>
      </c>
      <c r="X1142" s="2" t="s">
        <v>54</v>
      </c>
      <c r="Z1142" s="12">
        <v>44738</v>
      </c>
      <c r="AA1142" s="10">
        <v>8910.32</v>
      </c>
      <c r="AB1142" s="10">
        <v>-32336.52</v>
      </c>
    </row>
    <row r="1143" spans="1:28" ht="15.75" hidden="1" customHeight="1" x14ac:dyDescent="0.3">
      <c r="A1143" s="4">
        <v>43794</v>
      </c>
      <c r="B1143" s="2">
        <v>292.02999999999997</v>
      </c>
      <c r="C1143" s="2">
        <v>-3103.05</v>
      </c>
      <c r="D1143" s="2" t="s">
        <v>52</v>
      </c>
      <c r="F1143" s="4">
        <v>44782</v>
      </c>
      <c r="G1143" s="2">
        <v>17866.88</v>
      </c>
      <c r="H1143" s="2">
        <v>32590.61</v>
      </c>
      <c r="I1143" s="2" t="s">
        <v>53</v>
      </c>
      <c r="K1143" s="4">
        <v>44791</v>
      </c>
      <c r="L1143" s="2">
        <v>14543.62</v>
      </c>
      <c r="M1143" s="2">
        <v>-575957.27</v>
      </c>
      <c r="N1143" s="2" t="s">
        <v>55</v>
      </c>
      <c r="P1143" s="4">
        <v>44792</v>
      </c>
      <c r="Q1143" s="2">
        <v>9291.2900000000009</v>
      </c>
      <c r="R1143" s="2">
        <v>-392786.01</v>
      </c>
      <c r="S1143" s="2" t="s">
        <v>52</v>
      </c>
      <c r="U1143" s="4">
        <v>44795</v>
      </c>
      <c r="V1143" s="2">
        <v>23569.11</v>
      </c>
      <c r="W1143" s="2">
        <v>-2817694.92</v>
      </c>
      <c r="X1143" s="2" t="s">
        <v>54</v>
      </c>
      <c r="Z1143" s="12">
        <v>44739</v>
      </c>
      <c r="AA1143" s="10">
        <v>78682.3</v>
      </c>
      <c r="AB1143" s="10">
        <v>1131750.46</v>
      </c>
    </row>
    <row r="1144" spans="1:28" ht="15.75" customHeight="1" thickBot="1" x14ac:dyDescent="0.35">
      <c r="A1144" s="4">
        <v>43795</v>
      </c>
      <c r="B1144" s="2">
        <v>1592.95</v>
      </c>
      <c r="C1144" s="2">
        <v>-11624.02</v>
      </c>
      <c r="D1144" s="2" t="s">
        <v>54</v>
      </c>
      <c r="F1144" s="4">
        <v>44783</v>
      </c>
      <c r="G1144" s="2">
        <v>26935.9</v>
      </c>
      <c r="H1144" s="2">
        <v>-1227387.24</v>
      </c>
      <c r="I1144" s="2" t="s">
        <v>53</v>
      </c>
      <c r="K1144" s="4">
        <v>44792</v>
      </c>
      <c r="L1144" s="2">
        <v>14077.66</v>
      </c>
      <c r="M1144" s="2">
        <v>-2165245.54</v>
      </c>
      <c r="N1144" s="2" t="s">
        <v>55</v>
      </c>
      <c r="P1144" s="4">
        <v>44794</v>
      </c>
      <c r="Q1144" s="2">
        <v>106.55</v>
      </c>
      <c r="R1144" s="2">
        <v>-12363.2</v>
      </c>
      <c r="S1144" s="2" t="s">
        <v>52</v>
      </c>
      <c r="U1144" s="4">
        <v>44796</v>
      </c>
      <c r="V1144" s="2">
        <v>22372.97</v>
      </c>
      <c r="W1144" s="2">
        <v>-232072.74</v>
      </c>
      <c r="X1144" s="2" t="s">
        <v>54</v>
      </c>
      <c r="Z1144" s="12">
        <v>44740</v>
      </c>
      <c r="AA1144" s="10">
        <v>86293.1</v>
      </c>
      <c r="AB1144" s="10">
        <v>-155347.16</v>
      </c>
    </row>
    <row r="1145" spans="1:28" ht="15.75" hidden="1" customHeight="1" x14ac:dyDescent="0.3">
      <c r="A1145" s="4">
        <v>43795</v>
      </c>
      <c r="B1145" s="2">
        <v>1815.61</v>
      </c>
      <c r="C1145" s="2">
        <v>29564.55</v>
      </c>
      <c r="D1145" s="2" t="s">
        <v>55</v>
      </c>
      <c r="F1145" s="4">
        <v>44784</v>
      </c>
      <c r="G1145" s="2">
        <v>21451.360000000001</v>
      </c>
      <c r="H1145" s="2">
        <v>103338.41</v>
      </c>
      <c r="I1145" s="2" t="s">
        <v>53</v>
      </c>
      <c r="K1145" s="4">
        <v>44794</v>
      </c>
      <c r="L1145" s="2">
        <v>157.11000000000001</v>
      </c>
      <c r="M1145" s="2">
        <v>-39690.53</v>
      </c>
      <c r="N1145" s="2" t="s">
        <v>55</v>
      </c>
      <c r="P1145" s="4">
        <v>44795</v>
      </c>
      <c r="Q1145" s="2">
        <v>11317.61</v>
      </c>
      <c r="R1145" s="2">
        <v>-165238.51</v>
      </c>
      <c r="S1145" s="2" t="s">
        <v>52</v>
      </c>
      <c r="U1145" s="4">
        <v>44797</v>
      </c>
      <c r="V1145" s="2">
        <v>20702.05</v>
      </c>
      <c r="W1145" s="2">
        <v>604060.94999999995</v>
      </c>
      <c r="X1145" s="2" t="s">
        <v>54</v>
      </c>
      <c r="Z1145" s="12">
        <v>44741</v>
      </c>
      <c r="AA1145" s="10">
        <v>93848.54</v>
      </c>
      <c r="AB1145" s="10">
        <v>-1492564.39</v>
      </c>
    </row>
    <row r="1146" spans="1:28" ht="15.75" hidden="1" customHeight="1" x14ac:dyDescent="0.3">
      <c r="A1146" s="4">
        <v>43795</v>
      </c>
      <c r="B1146" s="2">
        <v>2584.4699999999998</v>
      </c>
      <c r="C1146" s="2">
        <v>1057.98</v>
      </c>
      <c r="D1146" s="2" t="s">
        <v>53</v>
      </c>
      <c r="F1146" s="4">
        <v>44785</v>
      </c>
      <c r="G1146" s="2">
        <v>17004.59</v>
      </c>
      <c r="H1146" s="2">
        <v>-17670.59</v>
      </c>
      <c r="I1146" s="2" t="s">
        <v>53</v>
      </c>
      <c r="K1146" s="4">
        <v>44795</v>
      </c>
      <c r="L1146" s="2">
        <v>10591.98</v>
      </c>
      <c r="M1146" s="2">
        <v>-611864.56000000006</v>
      </c>
      <c r="N1146" s="2" t="s">
        <v>55</v>
      </c>
      <c r="P1146" s="4">
        <v>44796</v>
      </c>
      <c r="Q1146" s="2">
        <v>12200.99</v>
      </c>
      <c r="R1146" s="2">
        <v>68167.05</v>
      </c>
      <c r="S1146" s="2" t="s">
        <v>52</v>
      </c>
      <c r="U1146" s="4">
        <v>44798</v>
      </c>
      <c r="V1146" s="2">
        <v>22047.71</v>
      </c>
      <c r="W1146" s="2">
        <v>-417983.08</v>
      </c>
      <c r="X1146" s="2" t="s">
        <v>54</v>
      </c>
      <c r="Z1146" s="12">
        <v>44742</v>
      </c>
      <c r="AA1146" s="10">
        <v>98647.1</v>
      </c>
      <c r="AB1146" s="10">
        <v>177739.61</v>
      </c>
    </row>
    <row r="1147" spans="1:28" ht="15.75" hidden="1" customHeight="1" x14ac:dyDescent="0.3">
      <c r="A1147" s="4">
        <v>43795</v>
      </c>
      <c r="B1147" s="2">
        <v>446.95</v>
      </c>
      <c r="C1147" s="2">
        <v>-23841.54</v>
      </c>
      <c r="D1147" s="2" t="s">
        <v>52</v>
      </c>
      <c r="F1147" s="4">
        <v>44787</v>
      </c>
      <c r="G1147" s="2">
        <v>204.68</v>
      </c>
      <c r="H1147" s="2">
        <v>-14333.97</v>
      </c>
      <c r="I1147" s="2" t="s">
        <v>53</v>
      </c>
      <c r="K1147" s="4">
        <v>44796</v>
      </c>
      <c r="L1147" s="2">
        <v>11455.08</v>
      </c>
      <c r="M1147" s="2">
        <v>-149373.75</v>
      </c>
      <c r="N1147" s="2" t="s">
        <v>55</v>
      </c>
      <c r="P1147" s="4">
        <v>44797</v>
      </c>
      <c r="Q1147" s="2">
        <v>12036.28</v>
      </c>
      <c r="R1147" s="2">
        <v>-10644.84</v>
      </c>
      <c r="S1147" s="2" t="s">
        <v>52</v>
      </c>
      <c r="U1147" s="4">
        <v>44799</v>
      </c>
      <c r="V1147" s="2">
        <v>27854.13</v>
      </c>
      <c r="W1147" s="2">
        <v>54014.91</v>
      </c>
      <c r="X1147" s="2" t="s">
        <v>54</v>
      </c>
      <c r="Z1147" s="12">
        <v>44743</v>
      </c>
      <c r="AA1147" s="10">
        <v>99537.8</v>
      </c>
      <c r="AB1147" s="10">
        <v>-3429499.13</v>
      </c>
    </row>
    <row r="1148" spans="1:28" ht="15.75" hidden="1" customHeight="1" x14ac:dyDescent="0.3">
      <c r="A1148" s="4">
        <v>43796</v>
      </c>
      <c r="B1148" s="2">
        <v>3311.97</v>
      </c>
      <c r="C1148" s="2">
        <v>-38172.300000000003</v>
      </c>
      <c r="D1148" s="2" t="s">
        <v>53</v>
      </c>
      <c r="F1148" s="4">
        <v>44788</v>
      </c>
      <c r="G1148" s="2">
        <v>19747.3</v>
      </c>
      <c r="H1148" s="2">
        <v>-577832.43000000005</v>
      </c>
      <c r="I1148" s="2" t="s">
        <v>53</v>
      </c>
      <c r="K1148" s="4">
        <v>44797</v>
      </c>
      <c r="L1148" s="2">
        <v>10016.799999999999</v>
      </c>
      <c r="M1148" s="2">
        <v>-202857.26</v>
      </c>
      <c r="N1148" s="2" t="s">
        <v>55</v>
      </c>
      <c r="P1148" s="4">
        <v>44798</v>
      </c>
      <c r="Q1148" s="2">
        <v>12724.76</v>
      </c>
      <c r="R1148" s="2">
        <v>46967.85</v>
      </c>
      <c r="S1148" s="2" t="s">
        <v>52</v>
      </c>
      <c r="U1148" s="4">
        <v>44801</v>
      </c>
      <c r="V1148" s="2">
        <v>467</v>
      </c>
      <c r="W1148" s="2">
        <v>-196921.04</v>
      </c>
      <c r="X1148" s="2" t="s">
        <v>54</v>
      </c>
      <c r="Z1148" s="12">
        <v>44744</v>
      </c>
      <c r="AA1148" s="10">
        <v>5326.99</v>
      </c>
      <c r="AB1148" s="10">
        <v>8453.1200000000008</v>
      </c>
    </row>
    <row r="1149" spans="1:28" ht="15.75" customHeight="1" thickBot="1" x14ac:dyDescent="0.35">
      <c r="A1149" s="4">
        <v>43796</v>
      </c>
      <c r="B1149" s="2">
        <v>1565.55</v>
      </c>
      <c r="C1149" s="2">
        <v>76742.53</v>
      </c>
      <c r="D1149" s="2" t="s">
        <v>54</v>
      </c>
      <c r="F1149" s="4">
        <v>44789</v>
      </c>
      <c r="G1149" s="2">
        <v>23846.03</v>
      </c>
      <c r="H1149" s="2">
        <v>-349144.77</v>
      </c>
      <c r="I1149" s="2" t="s">
        <v>53</v>
      </c>
      <c r="K1149" s="4">
        <v>44798</v>
      </c>
      <c r="L1149" s="2">
        <v>11371.54</v>
      </c>
      <c r="M1149" s="2">
        <v>62290.400000000001</v>
      </c>
      <c r="N1149" s="2" t="s">
        <v>55</v>
      </c>
      <c r="P1149" s="4">
        <v>44799</v>
      </c>
      <c r="Q1149" s="2">
        <v>10643.5</v>
      </c>
      <c r="R1149" s="2">
        <v>-51338.720000000001</v>
      </c>
      <c r="S1149" s="2" t="s">
        <v>52</v>
      </c>
      <c r="U1149" s="4">
        <v>44802</v>
      </c>
      <c r="V1149" s="2">
        <v>23248.87</v>
      </c>
      <c r="W1149" s="2">
        <v>-2382417.16</v>
      </c>
      <c r="X1149" s="2" t="s">
        <v>54</v>
      </c>
      <c r="Z1149" s="12">
        <v>44745</v>
      </c>
      <c r="AA1149" s="10">
        <v>9168.74</v>
      </c>
      <c r="AB1149" s="10">
        <v>-62984.07</v>
      </c>
    </row>
    <row r="1150" spans="1:28" ht="15.75" hidden="1" customHeight="1" x14ac:dyDescent="0.3">
      <c r="A1150" s="4">
        <v>43796</v>
      </c>
      <c r="B1150" s="2">
        <v>2676.07</v>
      </c>
      <c r="C1150" s="2">
        <v>6516.52</v>
      </c>
      <c r="D1150" s="2" t="s">
        <v>55</v>
      </c>
      <c r="F1150" s="4">
        <v>44790</v>
      </c>
      <c r="G1150" s="2">
        <v>19415.099999999999</v>
      </c>
      <c r="H1150" s="2">
        <v>-50986.37</v>
      </c>
      <c r="I1150" s="2" t="s">
        <v>53</v>
      </c>
      <c r="K1150" s="4">
        <v>44799</v>
      </c>
      <c r="L1150" s="2">
        <v>15484.68</v>
      </c>
      <c r="M1150" s="2">
        <v>91396.39</v>
      </c>
      <c r="N1150" s="2" t="s">
        <v>55</v>
      </c>
      <c r="P1150" s="4">
        <v>44801</v>
      </c>
      <c r="Q1150" s="2">
        <v>369.12</v>
      </c>
      <c r="R1150" s="2">
        <v>-121549.91</v>
      </c>
      <c r="S1150" s="2" t="s">
        <v>52</v>
      </c>
      <c r="U1150" s="4">
        <v>44803</v>
      </c>
      <c r="V1150" s="2">
        <v>21028.23</v>
      </c>
      <c r="W1150" s="2">
        <v>347442.07</v>
      </c>
      <c r="X1150" s="2" t="s">
        <v>54</v>
      </c>
      <c r="Z1150" s="12">
        <v>44746</v>
      </c>
      <c r="AA1150" s="10">
        <v>62535.89</v>
      </c>
      <c r="AB1150" s="10">
        <v>652869.15</v>
      </c>
    </row>
    <row r="1151" spans="1:28" ht="15.75" hidden="1" customHeight="1" x14ac:dyDescent="0.3">
      <c r="A1151" s="4">
        <v>43796</v>
      </c>
      <c r="B1151" s="2">
        <v>595.74</v>
      </c>
      <c r="C1151" s="2">
        <v>-44714.55</v>
      </c>
      <c r="D1151" s="2" t="s">
        <v>52</v>
      </c>
      <c r="F1151" s="4">
        <v>44791</v>
      </c>
      <c r="G1151" s="2">
        <v>22776.66</v>
      </c>
      <c r="H1151" s="2">
        <v>-848902.52</v>
      </c>
      <c r="I1151" s="2" t="s">
        <v>53</v>
      </c>
      <c r="K1151" s="4">
        <v>44801</v>
      </c>
      <c r="L1151" s="2">
        <v>791.57</v>
      </c>
      <c r="M1151" s="2">
        <v>-471707.05</v>
      </c>
      <c r="N1151" s="2" t="s">
        <v>55</v>
      </c>
      <c r="P1151" s="4">
        <v>44802</v>
      </c>
      <c r="Q1151" s="2">
        <v>10829.61</v>
      </c>
      <c r="R1151" s="2">
        <v>-118516.78</v>
      </c>
      <c r="S1151" s="2" t="s">
        <v>52</v>
      </c>
      <c r="U1151" s="4">
        <v>44804</v>
      </c>
      <c r="V1151" s="2">
        <v>26491.17</v>
      </c>
      <c r="W1151" s="2">
        <v>-1398225.24</v>
      </c>
      <c r="X1151" s="2" t="s">
        <v>54</v>
      </c>
      <c r="Z1151" s="12">
        <v>44747</v>
      </c>
      <c r="AA1151" s="10">
        <v>113745.53</v>
      </c>
      <c r="AB1151" s="10">
        <v>-13226156.300000001</v>
      </c>
    </row>
    <row r="1152" spans="1:28" ht="15.75" hidden="1" customHeight="1" x14ac:dyDescent="0.3">
      <c r="A1152" s="4">
        <v>43797</v>
      </c>
      <c r="B1152" s="2">
        <v>2143.17</v>
      </c>
      <c r="C1152" s="2">
        <v>273.66000000000003</v>
      </c>
      <c r="D1152" s="2" t="s">
        <v>53</v>
      </c>
      <c r="F1152" s="4">
        <v>44792</v>
      </c>
      <c r="G1152" s="2">
        <v>18905.98</v>
      </c>
      <c r="H1152" s="2">
        <v>-821218.29</v>
      </c>
      <c r="I1152" s="2" t="s">
        <v>53</v>
      </c>
      <c r="K1152" s="4">
        <v>44802</v>
      </c>
      <c r="L1152" s="2">
        <v>10515.87</v>
      </c>
      <c r="M1152" s="2">
        <v>-712439</v>
      </c>
      <c r="N1152" s="2" t="s">
        <v>55</v>
      </c>
      <c r="P1152" s="4">
        <v>44803</v>
      </c>
      <c r="Q1152" s="2">
        <v>9750.92</v>
      </c>
      <c r="R1152" s="2">
        <v>7162.94</v>
      </c>
      <c r="S1152" s="2" t="s">
        <v>52</v>
      </c>
      <c r="U1152" s="4">
        <v>44805</v>
      </c>
      <c r="V1152" s="2">
        <v>29000.78</v>
      </c>
      <c r="W1152" s="2">
        <v>-717257.2</v>
      </c>
      <c r="X1152" s="2" t="s">
        <v>54</v>
      </c>
      <c r="Z1152" s="12">
        <v>44748</v>
      </c>
      <c r="AA1152" s="10">
        <v>96883.199999999997</v>
      </c>
      <c r="AB1152" s="10">
        <v>-9331695.6199999992</v>
      </c>
    </row>
    <row r="1153" spans="1:28" ht="15.75" hidden="1" customHeight="1" x14ac:dyDescent="0.3">
      <c r="A1153" s="4">
        <v>43797</v>
      </c>
      <c r="B1153" s="2">
        <v>219.69</v>
      </c>
      <c r="C1153" s="2">
        <v>-10642.68</v>
      </c>
      <c r="D1153" s="2" t="s">
        <v>52</v>
      </c>
      <c r="F1153" s="4">
        <v>44794</v>
      </c>
      <c r="G1153" s="2">
        <v>447.46</v>
      </c>
      <c r="H1153" s="2">
        <v>-59268.86</v>
      </c>
      <c r="I1153" s="2" t="s">
        <v>53</v>
      </c>
      <c r="K1153" s="4">
        <v>44803</v>
      </c>
      <c r="L1153" s="2">
        <v>13279.84</v>
      </c>
      <c r="M1153" s="2">
        <v>-87441.8</v>
      </c>
      <c r="N1153" s="2" t="s">
        <v>55</v>
      </c>
      <c r="P1153" s="4">
        <v>44804</v>
      </c>
      <c r="Q1153" s="2">
        <v>11523.31</v>
      </c>
      <c r="R1153" s="2">
        <v>-114878.89</v>
      </c>
      <c r="S1153" s="2" t="s">
        <v>52</v>
      </c>
      <c r="U1153" s="4">
        <v>44806</v>
      </c>
      <c r="V1153" s="2">
        <v>22338.77</v>
      </c>
      <c r="W1153" s="2">
        <v>-917101.23</v>
      </c>
      <c r="X1153" s="2" t="s">
        <v>54</v>
      </c>
      <c r="Z1153" s="12">
        <v>44749</v>
      </c>
      <c r="AA1153" s="10">
        <v>72805.600000000006</v>
      </c>
      <c r="AB1153" s="10">
        <v>-1008268.06</v>
      </c>
    </row>
    <row r="1154" spans="1:28" ht="15.75" hidden="1" customHeight="1" x14ac:dyDescent="0.3">
      <c r="A1154" s="4">
        <v>43797</v>
      </c>
      <c r="B1154" s="2">
        <v>1416.34</v>
      </c>
      <c r="C1154" s="2">
        <v>7363.31</v>
      </c>
      <c r="D1154" s="2" t="s">
        <v>55</v>
      </c>
      <c r="F1154" s="4">
        <v>44795</v>
      </c>
      <c r="G1154" s="2">
        <v>22983.21</v>
      </c>
      <c r="H1154" s="2">
        <v>-1913450.47</v>
      </c>
      <c r="I1154" s="2" t="s">
        <v>53</v>
      </c>
      <c r="K1154" s="4">
        <v>44804</v>
      </c>
      <c r="L1154" s="2">
        <v>13845.88</v>
      </c>
      <c r="M1154" s="2">
        <v>-324090.65000000002</v>
      </c>
      <c r="N1154" s="2" t="s">
        <v>55</v>
      </c>
      <c r="P1154" s="4">
        <v>44805</v>
      </c>
      <c r="Q1154" s="2">
        <v>10508.39</v>
      </c>
      <c r="R1154" s="2">
        <v>-502194.37</v>
      </c>
      <c r="S1154" s="2" t="s">
        <v>52</v>
      </c>
      <c r="U1154" s="4">
        <v>44808</v>
      </c>
      <c r="V1154" s="2">
        <v>315.18</v>
      </c>
      <c r="W1154" s="2">
        <v>-74607.31</v>
      </c>
      <c r="X1154" s="2" t="s">
        <v>54</v>
      </c>
      <c r="Z1154" s="12">
        <v>44750</v>
      </c>
      <c r="AA1154" s="10">
        <v>80900.09</v>
      </c>
      <c r="AB1154" s="10">
        <v>-691247.76</v>
      </c>
    </row>
    <row r="1155" spans="1:28" ht="15.75" customHeight="1" thickBot="1" x14ac:dyDescent="0.35">
      <c r="A1155" s="4">
        <v>43797</v>
      </c>
      <c r="B1155" s="2">
        <v>558.14</v>
      </c>
      <c r="C1155" s="2">
        <v>12525.48</v>
      </c>
      <c r="D1155" s="2" t="s">
        <v>54</v>
      </c>
      <c r="F1155" s="4">
        <v>44796</v>
      </c>
      <c r="G1155" s="2">
        <v>24614.04</v>
      </c>
      <c r="H1155" s="2">
        <v>-427279.8</v>
      </c>
      <c r="I1155" s="2" t="s">
        <v>53</v>
      </c>
      <c r="K1155" s="4">
        <v>44805</v>
      </c>
      <c r="L1155" s="2">
        <v>15083.9</v>
      </c>
      <c r="M1155" s="2">
        <v>-678866.63</v>
      </c>
      <c r="N1155" s="2" t="s">
        <v>55</v>
      </c>
      <c r="P1155" s="4">
        <v>44806</v>
      </c>
      <c r="Q1155" s="2">
        <v>9859.14</v>
      </c>
      <c r="R1155" s="2">
        <v>-244802.97</v>
      </c>
      <c r="S1155" s="2" t="s">
        <v>52</v>
      </c>
      <c r="U1155" s="4">
        <v>44809</v>
      </c>
      <c r="V1155" s="2">
        <v>12919.4</v>
      </c>
      <c r="W1155" s="2">
        <v>364399.66</v>
      </c>
      <c r="X1155" s="2" t="s">
        <v>54</v>
      </c>
      <c r="Z1155" s="12">
        <v>44751</v>
      </c>
      <c r="AA1155" s="10">
        <v>5777.83</v>
      </c>
      <c r="AB1155" s="10">
        <v>10960.37</v>
      </c>
    </row>
    <row r="1156" spans="1:28" ht="15.75" hidden="1" customHeight="1" x14ac:dyDescent="0.3">
      <c r="A1156" s="4">
        <v>43798</v>
      </c>
      <c r="B1156" s="2">
        <v>469.35</v>
      </c>
      <c r="C1156" s="2">
        <v>-7843.48</v>
      </c>
      <c r="D1156" s="2" t="s">
        <v>52</v>
      </c>
      <c r="F1156" s="4">
        <v>44797</v>
      </c>
      <c r="G1156" s="2">
        <v>21201.94</v>
      </c>
      <c r="H1156" s="2">
        <v>8692.33</v>
      </c>
      <c r="I1156" s="2" t="s">
        <v>53</v>
      </c>
      <c r="K1156" s="4">
        <v>44806</v>
      </c>
      <c r="L1156" s="2">
        <v>13644.01</v>
      </c>
      <c r="M1156" s="2">
        <v>50371.77</v>
      </c>
      <c r="N1156" s="2" t="s">
        <v>55</v>
      </c>
      <c r="P1156" s="4">
        <v>44808</v>
      </c>
      <c r="Q1156" s="2">
        <v>168.33</v>
      </c>
      <c r="R1156" s="2">
        <v>-42583.39</v>
      </c>
      <c r="S1156" s="2" t="s">
        <v>52</v>
      </c>
      <c r="U1156" s="4">
        <v>44810</v>
      </c>
      <c r="V1156" s="2">
        <v>25550.57</v>
      </c>
      <c r="W1156" s="2">
        <v>-601347.29</v>
      </c>
      <c r="X1156" s="2" t="s">
        <v>54</v>
      </c>
      <c r="Z1156" s="12">
        <v>44752</v>
      </c>
      <c r="AA1156" s="10">
        <v>6869.56</v>
      </c>
      <c r="AB1156" s="10">
        <v>-88161.88</v>
      </c>
    </row>
    <row r="1157" spans="1:28" ht="15.75" hidden="1" customHeight="1" x14ac:dyDescent="0.3">
      <c r="A1157" s="4">
        <v>43798</v>
      </c>
      <c r="B1157" s="2">
        <v>2439.5500000000002</v>
      </c>
      <c r="C1157" s="2">
        <v>-12554.46</v>
      </c>
      <c r="D1157" s="2" t="s">
        <v>55</v>
      </c>
      <c r="F1157" s="4">
        <v>44798</v>
      </c>
      <c r="G1157" s="2">
        <v>24178.33</v>
      </c>
      <c r="H1157" s="2">
        <v>-37925.57</v>
      </c>
      <c r="I1157" s="2" t="s">
        <v>53</v>
      </c>
      <c r="K1157" s="4">
        <v>44808</v>
      </c>
      <c r="L1157" s="2">
        <v>549.83000000000004</v>
      </c>
      <c r="M1157" s="2">
        <v>-277810.18</v>
      </c>
      <c r="N1157" s="2" t="s">
        <v>55</v>
      </c>
      <c r="P1157" s="4">
        <v>44809</v>
      </c>
      <c r="Q1157" s="2">
        <v>3415.47</v>
      </c>
      <c r="R1157" s="2">
        <v>-37089.81</v>
      </c>
      <c r="S1157" s="2" t="s">
        <v>52</v>
      </c>
      <c r="U1157" s="4">
        <v>44811</v>
      </c>
      <c r="V1157" s="2">
        <v>24210.240000000002</v>
      </c>
      <c r="W1157" s="2">
        <v>-1654046.96</v>
      </c>
      <c r="X1157" s="2" t="s">
        <v>54</v>
      </c>
      <c r="Z1157" s="12">
        <v>44753</v>
      </c>
      <c r="AA1157" s="10">
        <v>80098.039999999994</v>
      </c>
      <c r="AB1157" s="10">
        <v>-697107.3</v>
      </c>
    </row>
    <row r="1158" spans="1:28" ht="15.75" customHeight="1" thickBot="1" x14ac:dyDescent="0.35">
      <c r="A1158" s="4">
        <v>43798</v>
      </c>
      <c r="B1158" s="2">
        <v>1481.29</v>
      </c>
      <c r="C1158" s="2">
        <v>72588.28</v>
      </c>
      <c r="D1158" s="2" t="s">
        <v>54</v>
      </c>
      <c r="F1158" s="4">
        <v>44799</v>
      </c>
      <c r="G1158" s="2">
        <v>22627.85</v>
      </c>
      <c r="H1158" s="2">
        <v>-126809.36</v>
      </c>
      <c r="I1158" s="2" t="s">
        <v>53</v>
      </c>
      <c r="K1158" s="4">
        <v>44809</v>
      </c>
      <c r="L1158" s="2">
        <v>11843</v>
      </c>
      <c r="M1158" s="2">
        <v>-147428.45000000001</v>
      </c>
      <c r="N1158" s="2" t="s">
        <v>55</v>
      </c>
      <c r="P1158" s="4">
        <v>44810</v>
      </c>
      <c r="Q1158" s="2">
        <v>9410.5300000000007</v>
      </c>
      <c r="R1158" s="2">
        <v>-2230731.2400000002</v>
      </c>
      <c r="S1158" s="2" t="s">
        <v>52</v>
      </c>
      <c r="U1158" s="4">
        <v>44812</v>
      </c>
      <c r="V1158" s="2">
        <v>25192.39</v>
      </c>
      <c r="W1158" s="2">
        <v>-762254.68</v>
      </c>
      <c r="X1158" s="2" t="s">
        <v>54</v>
      </c>
      <c r="Z1158" s="12">
        <v>44754</v>
      </c>
      <c r="AA1158" s="10">
        <v>90957.2</v>
      </c>
      <c r="AB1158" s="10">
        <v>-974369.24</v>
      </c>
    </row>
    <row r="1159" spans="1:28" ht="15.75" hidden="1" customHeight="1" x14ac:dyDescent="0.3">
      <c r="A1159" s="4">
        <v>43798</v>
      </c>
      <c r="B1159" s="2">
        <v>3098.51</v>
      </c>
      <c r="C1159" s="2">
        <v>-16044.93</v>
      </c>
      <c r="D1159" s="2" t="s">
        <v>53</v>
      </c>
      <c r="F1159" s="4">
        <v>44801</v>
      </c>
      <c r="G1159" s="2">
        <v>587.6</v>
      </c>
      <c r="H1159" s="2">
        <v>-126614.16</v>
      </c>
      <c r="I1159" s="2" t="s">
        <v>53</v>
      </c>
      <c r="K1159" s="4">
        <v>44810</v>
      </c>
      <c r="L1159" s="2">
        <v>26954.53</v>
      </c>
      <c r="M1159" s="2">
        <v>78019.899999999994</v>
      </c>
      <c r="N1159" s="2" t="s">
        <v>55</v>
      </c>
      <c r="P1159" s="4">
        <v>44811</v>
      </c>
      <c r="Q1159" s="2">
        <v>7853.7</v>
      </c>
      <c r="R1159" s="2">
        <v>-903022.63</v>
      </c>
      <c r="S1159" s="2" t="s">
        <v>52</v>
      </c>
      <c r="U1159" s="4">
        <v>44813</v>
      </c>
      <c r="V1159" s="2">
        <v>20411.439999999999</v>
      </c>
      <c r="W1159" s="2">
        <v>548296.44999999995</v>
      </c>
      <c r="X1159" s="2" t="s">
        <v>54</v>
      </c>
      <c r="Z1159" s="12">
        <v>44755</v>
      </c>
      <c r="AA1159" s="10">
        <v>103704.59</v>
      </c>
      <c r="AB1159" s="10">
        <v>-2484756.96</v>
      </c>
    </row>
    <row r="1160" spans="1:28" ht="15.75" hidden="1" customHeight="1" x14ac:dyDescent="0.3">
      <c r="A1160" s="4">
        <v>43800</v>
      </c>
      <c r="B1160" s="2">
        <v>52.98</v>
      </c>
      <c r="C1160" s="2">
        <v>2357.16</v>
      </c>
      <c r="D1160" s="2" t="s">
        <v>55</v>
      </c>
      <c r="F1160" s="4">
        <v>44802</v>
      </c>
      <c r="G1160" s="2">
        <v>21504.35</v>
      </c>
      <c r="H1160" s="2">
        <v>-95184.05</v>
      </c>
      <c r="I1160" s="2" t="s">
        <v>53</v>
      </c>
      <c r="K1160" s="4">
        <v>44811</v>
      </c>
      <c r="L1160" s="2">
        <v>15700.55</v>
      </c>
      <c r="M1160" s="2">
        <v>-187718.5</v>
      </c>
      <c r="N1160" s="2" t="s">
        <v>55</v>
      </c>
      <c r="P1160" s="4">
        <v>44812</v>
      </c>
      <c r="Q1160" s="2">
        <v>5606.58</v>
      </c>
      <c r="R1160" s="2">
        <v>3622.22</v>
      </c>
      <c r="S1160" s="2" t="s">
        <v>52</v>
      </c>
      <c r="U1160" s="4">
        <v>44815</v>
      </c>
      <c r="V1160" s="2">
        <v>319.99</v>
      </c>
      <c r="W1160" s="2">
        <v>-2052.84</v>
      </c>
      <c r="X1160" s="2" t="s">
        <v>54</v>
      </c>
      <c r="Z1160" s="12">
        <v>44756</v>
      </c>
      <c r="AA1160" s="10">
        <v>109400.15</v>
      </c>
      <c r="AB1160" s="10">
        <v>-4523260.5999999996</v>
      </c>
    </row>
    <row r="1161" spans="1:28" ht="15.75" hidden="1" customHeight="1" x14ac:dyDescent="0.3">
      <c r="A1161" s="4">
        <v>43800</v>
      </c>
      <c r="B1161" s="2">
        <v>23.26</v>
      </c>
      <c r="C1161" s="2">
        <v>-135.07</v>
      </c>
      <c r="D1161" s="2" t="s">
        <v>52</v>
      </c>
      <c r="F1161" s="4">
        <v>44803</v>
      </c>
      <c r="G1161" s="2">
        <v>23776.03</v>
      </c>
      <c r="H1161" s="2">
        <v>129589.51</v>
      </c>
      <c r="I1161" s="2" t="s">
        <v>53</v>
      </c>
      <c r="K1161" s="4">
        <v>44812</v>
      </c>
      <c r="L1161" s="2">
        <v>15401.69</v>
      </c>
      <c r="M1161" s="2">
        <v>107742.83</v>
      </c>
      <c r="N1161" s="2" t="s">
        <v>55</v>
      </c>
      <c r="P1161" s="4">
        <v>44813</v>
      </c>
      <c r="Q1161" s="2">
        <v>8138.53</v>
      </c>
      <c r="R1161" s="2">
        <v>161701.29999999999</v>
      </c>
      <c r="S1161" s="2" t="s">
        <v>52</v>
      </c>
      <c r="U1161" s="4">
        <v>44816</v>
      </c>
      <c r="V1161" s="2">
        <v>23391.53</v>
      </c>
      <c r="W1161" s="2">
        <v>-286316.28999999998</v>
      </c>
      <c r="X1161" s="2" t="s">
        <v>54</v>
      </c>
      <c r="Z1161" s="12">
        <v>44757</v>
      </c>
      <c r="AA1161" s="10">
        <v>71253.67</v>
      </c>
      <c r="AB1161" s="10">
        <v>590257.9</v>
      </c>
    </row>
    <row r="1162" spans="1:28" ht="15.75" hidden="1" customHeight="1" x14ac:dyDescent="0.3">
      <c r="A1162" s="4">
        <v>43800</v>
      </c>
      <c r="B1162" s="2">
        <v>21.22</v>
      </c>
      <c r="C1162" s="2">
        <v>469.3</v>
      </c>
      <c r="D1162" s="2" t="s">
        <v>53</v>
      </c>
      <c r="F1162" s="4">
        <v>44804</v>
      </c>
      <c r="G1162" s="2">
        <v>24627.439999999999</v>
      </c>
      <c r="H1162" s="2">
        <v>7138.44</v>
      </c>
      <c r="I1162" s="2" t="s">
        <v>53</v>
      </c>
      <c r="K1162" s="4">
        <v>44813</v>
      </c>
      <c r="L1162" s="2">
        <v>13642.77</v>
      </c>
      <c r="M1162" s="2">
        <v>60626.63</v>
      </c>
      <c r="N1162" s="2" t="s">
        <v>55</v>
      </c>
      <c r="P1162" s="4">
        <v>44815</v>
      </c>
      <c r="Q1162" s="2">
        <v>138.6</v>
      </c>
      <c r="R1162" s="2">
        <v>-367.19</v>
      </c>
      <c r="S1162" s="2" t="s">
        <v>52</v>
      </c>
      <c r="U1162" s="4">
        <v>44817</v>
      </c>
      <c r="V1162" s="2">
        <v>25443.41</v>
      </c>
      <c r="W1162" s="2">
        <v>363493.42</v>
      </c>
      <c r="X1162" s="2" t="s">
        <v>54</v>
      </c>
      <c r="Z1162" s="12">
        <v>44758</v>
      </c>
      <c r="AA1162" s="10">
        <v>8987.1</v>
      </c>
      <c r="AB1162" s="10">
        <v>-229751.47</v>
      </c>
    </row>
    <row r="1163" spans="1:28" ht="15.75" customHeight="1" thickBot="1" x14ac:dyDescent="0.35">
      <c r="A1163" s="4">
        <v>43800</v>
      </c>
      <c r="B1163" s="2">
        <v>41.63</v>
      </c>
      <c r="C1163" s="2">
        <v>1102.56</v>
      </c>
      <c r="D1163" s="2" t="s">
        <v>54</v>
      </c>
      <c r="F1163" s="4">
        <v>44805</v>
      </c>
      <c r="G1163" s="2">
        <v>21895.18</v>
      </c>
      <c r="H1163" s="2">
        <v>-350624.04</v>
      </c>
      <c r="I1163" s="2" t="s">
        <v>53</v>
      </c>
      <c r="K1163" s="4">
        <v>44815</v>
      </c>
      <c r="L1163" s="2">
        <v>426.14</v>
      </c>
      <c r="M1163" s="2">
        <v>-87674.81</v>
      </c>
      <c r="N1163" s="2" t="s">
        <v>55</v>
      </c>
      <c r="P1163" s="4">
        <v>44816</v>
      </c>
      <c r="Q1163" s="2">
        <v>5459.4</v>
      </c>
      <c r="R1163" s="2">
        <v>-7136.99</v>
      </c>
      <c r="S1163" s="2" t="s">
        <v>52</v>
      </c>
      <c r="U1163" s="4">
        <v>44818</v>
      </c>
      <c r="V1163" s="2">
        <v>20863.419999999998</v>
      </c>
      <c r="W1163" s="2">
        <v>198982.21</v>
      </c>
      <c r="X1163" s="2" t="s">
        <v>54</v>
      </c>
      <c r="Z1163" s="12">
        <v>44759</v>
      </c>
      <c r="AA1163" s="10">
        <v>11119.83</v>
      </c>
      <c r="AB1163" s="10">
        <v>-132058.23999999999</v>
      </c>
    </row>
    <row r="1164" spans="1:28" ht="15.75" hidden="1" customHeight="1" x14ac:dyDescent="0.3">
      <c r="A1164" s="4">
        <v>43801</v>
      </c>
      <c r="B1164" s="2">
        <v>3300.7</v>
      </c>
      <c r="C1164" s="2">
        <v>36423.370000000003</v>
      </c>
      <c r="D1164" s="2" t="s">
        <v>53</v>
      </c>
      <c r="F1164" s="4">
        <v>44806</v>
      </c>
      <c r="G1164" s="2">
        <v>24476.86</v>
      </c>
      <c r="H1164" s="2">
        <v>156439.01999999999</v>
      </c>
      <c r="I1164" s="2" t="s">
        <v>53</v>
      </c>
      <c r="K1164" s="4">
        <v>44816</v>
      </c>
      <c r="L1164" s="2">
        <v>16364.51</v>
      </c>
      <c r="M1164" s="2">
        <v>142363.38</v>
      </c>
      <c r="N1164" s="2" t="s">
        <v>55</v>
      </c>
      <c r="P1164" s="4">
        <v>44817</v>
      </c>
      <c r="Q1164" s="2">
        <v>6609.5</v>
      </c>
      <c r="R1164" s="2">
        <v>-67879.820000000007</v>
      </c>
      <c r="S1164" s="2" t="s">
        <v>52</v>
      </c>
      <c r="U1164" s="4">
        <v>44819</v>
      </c>
      <c r="V1164" s="2">
        <v>31541.14</v>
      </c>
      <c r="W1164" s="2">
        <v>-7840719.8499999996</v>
      </c>
      <c r="X1164" s="2" t="s">
        <v>54</v>
      </c>
      <c r="Z1164" s="12">
        <v>44760</v>
      </c>
      <c r="AA1164" s="10">
        <v>84955.75</v>
      </c>
      <c r="AB1164" s="10">
        <v>-998889.12</v>
      </c>
    </row>
    <row r="1165" spans="1:28" ht="15.75" customHeight="1" thickBot="1" x14ac:dyDescent="0.35">
      <c r="A1165" s="4">
        <v>43801</v>
      </c>
      <c r="B1165" s="2">
        <v>1672.95</v>
      </c>
      <c r="C1165" s="2">
        <v>106465.86</v>
      </c>
      <c r="D1165" s="2" t="s">
        <v>54</v>
      </c>
      <c r="F1165" s="4">
        <v>44808</v>
      </c>
      <c r="G1165" s="2">
        <v>1114.99</v>
      </c>
      <c r="H1165" s="2">
        <v>-120402.45</v>
      </c>
      <c r="I1165" s="2" t="s">
        <v>53</v>
      </c>
      <c r="K1165" s="4">
        <v>44817</v>
      </c>
      <c r="L1165" s="2">
        <v>20675.599999999999</v>
      </c>
      <c r="M1165" s="2">
        <v>374214.77</v>
      </c>
      <c r="N1165" s="2" t="s">
        <v>55</v>
      </c>
      <c r="P1165" s="4">
        <v>44818</v>
      </c>
      <c r="Q1165" s="2">
        <v>5534.23</v>
      </c>
      <c r="R1165" s="2">
        <v>62605.17</v>
      </c>
      <c r="S1165" s="2" t="s">
        <v>52</v>
      </c>
      <c r="U1165" s="4">
        <v>44820</v>
      </c>
      <c r="V1165" s="2">
        <v>21810.63</v>
      </c>
      <c r="W1165" s="2">
        <v>-6033725.6100000003</v>
      </c>
      <c r="X1165" s="2" t="s">
        <v>54</v>
      </c>
      <c r="Z1165" s="12">
        <v>44761</v>
      </c>
      <c r="AA1165" s="10">
        <v>82146.149999999994</v>
      </c>
      <c r="AB1165" s="10">
        <v>95892.58</v>
      </c>
    </row>
    <row r="1166" spans="1:28" ht="15.75" hidden="1" customHeight="1" x14ac:dyDescent="0.3">
      <c r="A1166" s="4">
        <v>43801</v>
      </c>
      <c r="B1166" s="2">
        <v>1529.76</v>
      </c>
      <c r="C1166" s="2">
        <v>7218.36</v>
      </c>
      <c r="D1166" s="2" t="s">
        <v>55</v>
      </c>
      <c r="F1166" s="4">
        <v>44809</v>
      </c>
      <c r="G1166" s="2">
        <v>20478.59</v>
      </c>
      <c r="H1166" s="2">
        <v>-58398.22</v>
      </c>
      <c r="I1166" s="2" t="s">
        <v>53</v>
      </c>
      <c r="K1166" s="4">
        <v>44818</v>
      </c>
      <c r="L1166" s="2">
        <v>15009.44</v>
      </c>
      <c r="M1166" s="2">
        <v>1326.44</v>
      </c>
      <c r="N1166" s="2" t="s">
        <v>55</v>
      </c>
      <c r="P1166" s="4">
        <v>44819</v>
      </c>
      <c r="Q1166" s="2">
        <v>3786.99</v>
      </c>
      <c r="R1166" s="2">
        <v>-363936.02</v>
      </c>
      <c r="S1166" s="2" t="s">
        <v>52</v>
      </c>
      <c r="U1166" s="4">
        <v>44822</v>
      </c>
      <c r="V1166" s="2">
        <v>349.32</v>
      </c>
      <c r="W1166" s="2">
        <v>-166848.93</v>
      </c>
      <c r="X1166" s="2" t="s">
        <v>54</v>
      </c>
      <c r="Z1166" s="12">
        <v>44762</v>
      </c>
      <c r="AA1166" s="10">
        <v>96688.71</v>
      </c>
      <c r="AB1166" s="10">
        <v>-1598901.17</v>
      </c>
    </row>
    <row r="1167" spans="1:28" ht="15.75" hidden="1" customHeight="1" x14ac:dyDescent="0.3">
      <c r="A1167" s="4">
        <v>43801</v>
      </c>
      <c r="B1167" s="2">
        <v>833.26</v>
      </c>
      <c r="C1167" s="2">
        <v>29455.360000000001</v>
      </c>
      <c r="D1167" s="2" t="s">
        <v>52</v>
      </c>
      <c r="F1167" s="4">
        <v>44810</v>
      </c>
      <c r="G1167" s="2">
        <v>27681.599999999999</v>
      </c>
      <c r="H1167" s="2">
        <v>-225387.76</v>
      </c>
      <c r="I1167" s="2" t="s">
        <v>53</v>
      </c>
      <c r="K1167" s="4">
        <v>44819</v>
      </c>
      <c r="L1167" s="2">
        <v>11332.86</v>
      </c>
      <c r="M1167" s="2">
        <v>-176771.05</v>
      </c>
      <c r="N1167" s="2" t="s">
        <v>55</v>
      </c>
      <c r="P1167" s="4">
        <v>44820</v>
      </c>
      <c r="Q1167" s="2">
        <v>3492.92</v>
      </c>
      <c r="R1167" s="2">
        <v>-77156.2</v>
      </c>
      <c r="S1167" s="2" t="s">
        <v>52</v>
      </c>
      <c r="U1167" s="4">
        <v>44823</v>
      </c>
      <c r="V1167" s="2">
        <v>18485.28</v>
      </c>
      <c r="W1167" s="2">
        <v>392943.78</v>
      </c>
      <c r="X1167" s="2" t="s">
        <v>54</v>
      </c>
      <c r="Z1167" s="12">
        <v>44763</v>
      </c>
      <c r="AA1167" s="10">
        <v>103573.05</v>
      </c>
      <c r="AB1167" s="10">
        <v>-3623383.48</v>
      </c>
    </row>
    <row r="1168" spans="1:28" ht="15.75" customHeight="1" thickBot="1" x14ac:dyDescent="0.35">
      <c r="A1168" s="4">
        <v>43802</v>
      </c>
      <c r="B1168" s="2">
        <v>1935.42</v>
      </c>
      <c r="C1168" s="2">
        <v>-372285.98</v>
      </c>
      <c r="D1168" s="2" t="s">
        <v>54</v>
      </c>
      <c r="F1168" s="4">
        <v>44811</v>
      </c>
      <c r="G1168" s="2">
        <v>24648.58</v>
      </c>
      <c r="H1168" s="2">
        <v>-107090.85</v>
      </c>
      <c r="I1168" s="2" t="s">
        <v>53</v>
      </c>
      <c r="K1168" s="4">
        <v>44820</v>
      </c>
      <c r="L1168" s="2">
        <v>13259.23</v>
      </c>
      <c r="M1168" s="2">
        <v>-1193563.8999999999</v>
      </c>
      <c r="N1168" s="2" t="s">
        <v>55</v>
      </c>
      <c r="P1168" s="4">
        <v>44822</v>
      </c>
      <c r="Q1168" s="2">
        <v>153.61000000000001</v>
      </c>
      <c r="R1168" s="2">
        <v>-24507.41</v>
      </c>
      <c r="S1168" s="2" t="s">
        <v>52</v>
      </c>
      <c r="U1168" s="4">
        <v>44824</v>
      </c>
      <c r="V1168" s="2">
        <v>20074.59</v>
      </c>
      <c r="W1168" s="2">
        <v>312711.63</v>
      </c>
      <c r="X1168" s="2" t="s">
        <v>54</v>
      </c>
      <c r="Z1168" s="12">
        <v>44764</v>
      </c>
      <c r="AA1168" s="10">
        <v>85355.16</v>
      </c>
      <c r="AB1168" s="10">
        <v>-2126292.08</v>
      </c>
    </row>
    <row r="1169" spans="1:28" ht="15.75" hidden="1" customHeight="1" x14ac:dyDescent="0.3">
      <c r="A1169" s="4">
        <v>43802</v>
      </c>
      <c r="B1169" s="2">
        <v>1718.97</v>
      </c>
      <c r="C1169" s="2">
        <v>-173117.88</v>
      </c>
      <c r="D1169" s="2" t="s">
        <v>55</v>
      </c>
      <c r="F1169" s="4">
        <v>44812</v>
      </c>
      <c r="G1169" s="2">
        <v>23808.54</v>
      </c>
      <c r="H1169" s="2">
        <v>89985.58</v>
      </c>
      <c r="I1169" s="2" t="s">
        <v>53</v>
      </c>
      <c r="K1169" s="4">
        <v>44822</v>
      </c>
      <c r="L1169" s="2">
        <v>360.22</v>
      </c>
      <c r="M1169" s="2">
        <v>-74766.87</v>
      </c>
      <c r="N1169" s="2" t="s">
        <v>55</v>
      </c>
      <c r="P1169" s="4">
        <v>44823</v>
      </c>
      <c r="Q1169" s="2">
        <v>3323.43</v>
      </c>
      <c r="R1169" s="2">
        <v>-5515.91</v>
      </c>
      <c r="S1169" s="2" t="s">
        <v>52</v>
      </c>
      <c r="U1169" s="4">
        <v>44825</v>
      </c>
      <c r="V1169" s="2">
        <v>30519.52</v>
      </c>
      <c r="W1169" s="2">
        <v>157608.4</v>
      </c>
      <c r="X1169" s="2" t="s">
        <v>54</v>
      </c>
      <c r="Z1169" s="12">
        <v>44765</v>
      </c>
      <c r="AA1169" s="10">
        <v>8782.35</v>
      </c>
      <c r="AB1169" s="10">
        <v>-56269.35</v>
      </c>
    </row>
    <row r="1170" spans="1:28" ht="15.75" hidden="1" customHeight="1" x14ac:dyDescent="0.3">
      <c r="A1170" s="4">
        <v>43802</v>
      </c>
      <c r="B1170" s="2">
        <v>2800.57</v>
      </c>
      <c r="C1170" s="2">
        <v>-3164.86</v>
      </c>
      <c r="D1170" s="2" t="s">
        <v>53</v>
      </c>
      <c r="F1170" s="4">
        <v>44813</v>
      </c>
      <c r="G1170" s="2">
        <v>21543.75</v>
      </c>
      <c r="H1170" s="2">
        <v>-115605.45</v>
      </c>
      <c r="I1170" s="2" t="s">
        <v>53</v>
      </c>
      <c r="K1170" s="4">
        <v>44823</v>
      </c>
      <c r="L1170" s="2">
        <v>10574.22</v>
      </c>
      <c r="M1170" s="2">
        <v>208386.83</v>
      </c>
      <c r="N1170" s="2" t="s">
        <v>55</v>
      </c>
      <c r="P1170" s="4">
        <v>44824</v>
      </c>
      <c r="Q1170" s="2">
        <v>3718.79</v>
      </c>
      <c r="R1170" s="2">
        <v>-10841.38</v>
      </c>
      <c r="S1170" s="2" t="s">
        <v>52</v>
      </c>
      <c r="U1170" s="4">
        <v>44826</v>
      </c>
      <c r="V1170" s="2">
        <v>26722.6</v>
      </c>
      <c r="W1170" s="2">
        <v>-303311.53000000003</v>
      </c>
      <c r="X1170" s="2" t="s">
        <v>54</v>
      </c>
      <c r="Z1170" s="12">
        <v>44766</v>
      </c>
      <c r="AA1170" s="10">
        <v>9613.86</v>
      </c>
      <c r="AB1170" s="10">
        <v>31612.22</v>
      </c>
    </row>
    <row r="1171" spans="1:28" ht="15.75" hidden="1" customHeight="1" x14ac:dyDescent="0.3">
      <c r="A1171" s="4">
        <v>43802</v>
      </c>
      <c r="B1171" s="2">
        <v>609.27</v>
      </c>
      <c r="C1171" s="2">
        <v>18156.93</v>
      </c>
      <c r="D1171" s="2" t="s">
        <v>52</v>
      </c>
      <c r="F1171" s="4">
        <v>44815</v>
      </c>
      <c r="G1171" s="2">
        <v>781.24</v>
      </c>
      <c r="H1171" s="2">
        <v>-90040.33</v>
      </c>
      <c r="I1171" s="2" t="s">
        <v>53</v>
      </c>
      <c r="K1171" s="4">
        <v>44824</v>
      </c>
      <c r="L1171" s="2">
        <v>19943.86</v>
      </c>
      <c r="M1171" s="2">
        <v>318575.07</v>
      </c>
      <c r="N1171" s="2" t="s">
        <v>55</v>
      </c>
      <c r="P1171" s="4">
        <v>44825</v>
      </c>
      <c r="Q1171" s="2">
        <v>6364.89</v>
      </c>
      <c r="R1171" s="2">
        <v>-68621.58</v>
      </c>
      <c r="S1171" s="2" t="s">
        <v>52</v>
      </c>
      <c r="U1171" s="4">
        <v>44827</v>
      </c>
      <c r="V1171" s="2">
        <v>26497.9</v>
      </c>
      <c r="W1171" s="2">
        <v>-3196501.39</v>
      </c>
      <c r="X1171" s="2" t="s">
        <v>54</v>
      </c>
      <c r="Z1171" s="12">
        <v>44767</v>
      </c>
      <c r="AA1171" s="10">
        <v>75794.17</v>
      </c>
      <c r="AB1171" s="10">
        <v>81961.929999999993</v>
      </c>
    </row>
    <row r="1172" spans="1:28" ht="15.75" hidden="1" customHeight="1" x14ac:dyDescent="0.3">
      <c r="A1172" s="4">
        <v>43803</v>
      </c>
      <c r="B1172" s="2">
        <v>628.47</v>
      </c>
      <c r="C1172" s="2">
        <v>-3434.55</v>
      </c>
      <c r="D1172" s="2" t="s">
        <v>52</v>
      </c>
      <c r="F1172" s="4">
        <v>44816</v>
      </c>
      <c r="G1172" s="2">
        <v>24733.05</v>
      </c>
      <c r="H1172" s="2">
        <v>-104567.21</v>
      </c>
      <c r="I1172" s="2" t="s">
        <v>53</v>
      </c>
      <c r="K1172" s="4">
        <v>44825</v>
      </c>
      <c r="L1172" s="2">
        <v>24990.19</v>
      </c>
      <c r="M1172" s="2">
        <v>-2725762.76</v>
      </c>
      <c r="N1172" s="2" t="s">
        <v>55</v>
      </c>
      <c r="P1172" s="4">
        <v>44826</v>
      </c>
      <c r="Q1172" s="2">
        <v>10251.23</v>
      </c>
      <c r="R1172" s="2">
        <v>-1022104.02</v>
      </c>
      <c r="S1172" s="2" t="s">
        <v>52</v>
      </c>
      <c r="U1172" s="4">
        <v>44829</v>
      </c>
      <c r="V1172" s="2">
        <v>449.43</v>
      </c>
      <c r="W1172" s="2">
        <v>-130033.44</v>
      </c>
      <c r="X1172" s="2" t="s">
        <v>54</v>
      </c>
      <c r="Z1172" s="12">
        <v>44768</v>
      </c>
      <c r="AA1172" s="10">
        <v>92121.600000000006</v>
      </c>
      <c r="AB1172" s="10">
        <v>332694.42</v>
      </c>
    </row>
    <row r="1173" spans="1:28" ht="15.75" hidden="1" customHeight="1" x14ac:dyDescent="0.3">
      <c r="A1173" s="4">
        <v>43803</v>
      </c>
      <c r="B1173" s="2">
        <v>3033.69</v>
      </c>
      <c r="C1173" s="2">
        <v>-35761.230000000003</v>
      </c>
      <c r="D1173" s="2" t="s">
        <v>53</v>
      </c>
      <c r="F1173" s="4">
        <v>44817</v>
      </c>
      <c r="G1173" s="2">
        <v>26839.34</v>
      </c>
      <c r="H1173" s="2">
        <v>-30887.86</v>
      </c>
      <c r="I1173" s="2" t="s">
        <v>53</v>
      </c>
      <c r="K1173" s="4">
        <v>44826</v>
      </c>
      <c r="L1173" s="2">
        <v>14273.14</v>
      </c>
      <c r="M1173" s="2">
        <v>-567453.44999999995</v>
      </c>
      <c r="N1173" s="2" t="s">
        <v>55</v>
      </c>
      <c r="P1173" s="4">
        <v>44827</v>
      </c>
      <c r="Q1173" s="2">
        <v>3820.97</v>
      </c>
      <c r="R1173" s="2">
        <v>-165425.74</v>
      </c>
      <c r="S1173" s="2" t="s">
        <v>52</v>
      </c>
      <c r="U1173" s="4">
        <v>44830</v>
      </c>
      <c r="V1173" s="2">
        <v>26127.15</v>
      </c>
      <c r="W1173" s="2">
        <v>-3494354.5</v>
      </c>
      <c r="X1173" s="2" t="s">
        <v>54</v>
      </c>
      <c r="Z1173" s="12">
        <v>44769</v>
      </c>
      <c r="AA1173" s="10">
        <v>105526.48</v>
      </c>
      <c r="AB1173" s="10">
        <v>-349012.96</v>
      </c>
    </row>
    <row r="1174" spans="1:28" ht="15.75" hidden="1" customHeight="1" x14ac:dyDescent="0.3">
      <c r="A1174" s="4">
        <v>43803</v>
      </c>
      <c r="B1174" s="2">
        <v>1979.61</v>
      </c>
      <c r="C1174" s="2">
        <v>-443462.5</v>
      </c>
      <c r="D1174" s="2" t="s">
        <v>55</v>
      </c>
      <c r="F1174" s="4">
        <v>44818</v>
      </c>
      <c r="G1174" s="2">
        <v>24356.06</v>
      </c>
      <c r="H1174" s="2">
        <v>86410.07</v>
      </c>
      <c r="I1174" s="2" t="s">
        <v>53</v>
      </c>
      <c r="K1174" s="4">
        <v>44827</v>
      </c>
      <c r="L1174" s="2">
        <v>20543.16</v>
      </c>
      <c r="M1174" s="2">
        <v>-4061596.56</v>
      </c>
      <c r="N1174" s="2" t="s">
        <v>55</v>
      </c>
      <c r="P1174" s="4">
        <v>44829</v>
      </c>
      <c r="Q1174" s="2">
        <v>129.78</v>
      </c>
      <c r="R1174" s="2">
        <v>-36108.26</v>
      </c>
      <c r="S1174" s="2" t="s">
        <v>52</v>
      </c>
      <c r="U1174" s="4">
        <v>44831</v>
      </c>
      <c r="V1174" s="2">
        <v>21206.880000000001</v>
      </c>
      <c r="W1174" s="2">
        <v>589480.97</v>
      </c>
      <c r="X1174" s="2" t="s">
        <v>54</v>
      </c>
      <c r="Z1174" s="12">
        <v>44770</v>
      </c>
      <c r="AA1174" s="10">
        <v>107943.86</v>
      </c>
      <c r="AB1174" s="10">
        <v>-1017799.6800000001</v>
      </c>
    </row>
    <row r="1175" spans="1:28" ht="15.75" customHeight="1" thickBot="1" x14ac:dyDescent="0.35">
      <c r="A1175" s="4">
        <v>43803</v>
      </c>
      <c r="B1175" s="2">
        <v>1617.01</v>
      </c>
      <c r="C1175" s="2">
        <v>-17872.11</v>
      </c>
      <c r="D1175" s="2" t="s">
        <v>54</v>
      </c>
      <c r="F1175" s="4">
        <v>44819</v>
      </c>
      <c r="G1175" s="2">
        <v>21313.24</v>
      </c>
      <c r="H1175" s="2">
        <v>-229431.73</v>
      </c>
      <c r="I1175" s="2" t="s">
        <v>53</v>
      </c>
      <c r="K1175" s="4">
        <v>44829</v>
      </c>
      <c r="L1175" s="2">
        <v>791.28</v>
      </c>
      <c r="M1175" s="2">
        <v>-370113.25</v>
      </c>
      <c r="N1175" s="2" t="s">
        <v>55</v>
      </c>
      <c r="P1175" s="4">
        <v>44830</v>
      </c>
      <c r="Q1175" s="2">
        <v>3142.52</v>
      </c>
      <c r="R1175" s="2">
        <v>-475812.8</v>
      </c>
      <c r="S1175" s="2" t="s">
        <v>52</v>
      </c>
      <c r="U1175" s="4">
        <v>44832</v>
      </c>
      <c r="V1175" s="2">
        <v>32136.12</v>
      </c>
      <c r="W1175" s="2">
        <v>-2961329.45</v>
      </c>
      <c r="X1175" s="2" t="s">
        <v>54</v>
      </c>
      <c r="Z1175" s="12">
        <v>44771</v>
      </c>
      <c r="AA1175" s="10">
        <v>100206.16</v>
      </c>
      <c r="AB1175" s="10">
        <v>-2126934.7599999998</v>
      </c>
    </row>
    <row r="1176" spans="1:28" ht="15.75" hidden="1" customHeight="1" x14ac:dyDescent="0.3">
      <c r="A1176" s="4">
        <v>43804</v>
      </c>
      <c r="B1176" s="2">
        <v>2363.63</v>
      </c>
      <c r="C1176" s="2">
        <v>-10109.9</v>
      </c>
      <c r="D1176" s="2" t="s">
        <v>53</v>
      </c>
      <c r="F1176" s="4">
        <v>44820</v>
      </c>
      <c r="G1176" s="2">
        <v>18894.57</v>
      </c>
      <c r="H1176" s="2">
        <v>-16705.02</v>
      </c>
      <c r="I1176" s="2" t="s">
        <v>53</v>
      </c>
      <c r="K1176" s="4">
        <v>44830</v>
      </c>
      <c r="L1176" s="2">
        <v>18025.650000000001</v>
      </c>
      <c r="M1176" s="2">
        <v>-4038736.44</v>
      </c>
      <c r="N1176" s="2" t="s">
        <v>55</v>
      </c>
      <c r="P1176" s="4">
        <v>44831</v>
      </c>
      <c r="Q1176" s="2">
        <v>3565.71</v>
      </c>
      <c r="R1176" s="2">
        <v>-18314.78</v>
      </c>
      <c r="S1176" s="2" t="s">
        <v>52</v>
      </c>
      <c r="U1176" s="4">
        <v>44833</v>
      </c>
      <c r="V1176" s="2">
        <v>23462.959999999999</v>
      </c>
      <c r="W1176" s="2">
        <v>-39868.559999999998</v>
      </c>
      <c r="X1176" s="2" t="s">
        <v>54</v>
      </c>
      <c r="Z1176" s="12">
        <v>44772</v>
      </c>
      <c r="AA1176" s="10">
        <v>12799.42</v>
      </c>
      <c r="AB1176" s="10">
        <v>-35644.36</v>
      </c>
    </row>
    <row r="1177" spans="1:28" ht="15.75" customHeight="1" thickBot="1" x14ac:dyDescent="0.35">
      <c r="A1177" s="4">
        <v>43804</v>
      </c>
      <c r="B1177" s="2">
        <v>1115.3399999999999</v>
      </c>
      <c r="C1177" s="2">
        <v>16071.57</v>
      </c>
      <c r="D1177" s="2" t="s">
        <v>54</v>
      </c>
      <c r="F1177" s="4">
        <v>44822</v>
      </c>
      <c r="G1177" s="2">
        <v>307.95</v>
      </c>
      <c r="H1177" s="2">
        <v>-9985.52</v>
      </c>
      <c r="I1177" s="2" t="s">
        <v>53</v>
      </c>
      <c r="K1177" s="4">
        <v>44831</v>
      </c>
      <c r="L1177" s="2">
        <v>13330.72</v>
      </c>
      <c r="M1177" s="2">
        <v>92018.76</v>
      </c>
      <c r="N1177" s="2" t="s">
        <v>55</v>
      </c>
      <c r="P1177" s="4">
        <v>44832</v>
      </c>
      <c r="Q1177" s="2">
        <v>4272.41</v>
      </c>
      <c r="R1177" s="2">
        <v>50421.19</v>
      </c>
      <c r="S1177" s="2" t="s">
        <v>52</v>
      </c>
      <c r="U1177" s="4">
        <v>44834</v>
      </c>
      <c r="V1177" s="2">
        <v>20109.439999999999</v>
      </c>
      <c r="W1177" s="2">
        <v>-216546.85</v>
      </c>
      <c r="X1177" s="2" t="s">
        <v>54</v>
      </c>
      <c r="Z1177" s="12">
        <v>44773</v>
      </c>
      <c r="AA1177" s="10">
        <v>12768.61</v>
      </c>
      <c r="AB1177" s="10">
        <v>-100828.15</v>
      </c>
    </row>
    <row r="1178" spans="1:28" ht="15.75" hidden="1" customHeight="1" x14ac:dyDescent="0.3">
      <c r="A1178" s="4">
        <v>43804</v>
      </c>
      <c r="B1178" s="2">
        <v>241.34</v>
      </c>
      <c r="C1178" s="2">
        <v>-1320.07</v>
      </c>
      <c r="D1178" s="2" t="s">
        <v>52</v>
      </c>
      <c r="F1178" s="4">
        <v>44823</v>
      </c>
      <c r="G1178" s="2">
        <v>17439.599999999999</v>
      </c>
      <c r="H1178" s="2">
        <v>52276.12</v>
      </c>
      <c r="I1178" s="2" t="s">
        <v>53</v>
      </c>
      <c r="K1178" s="4">
        <v>44832</v>
      </c>
      <c r="L1178" s="2">
        <v>18565.150000000001</v>
      </c>
      <c r="M1178" s="2">
        <v>-203369.98</v>
      </c>
      <c r="N1178" s="2" t="s">
        <v>55</v>
      </c>
      <c r="P1178" s="4">
        <v>44833</v>
      </c>
      <c r="Q1178" s="2">
        <v>5555.2</v>
      </c>
      <c r="R1178" s="2">
        <v>-20477.599999999999</v>
      </c>
      <c r="S1178" s="2" t="s">
        <v>52</v>
      </c>
      <c r="U1178" s="4">
        <v>44836</v>
      </c>
      <c r="V1178" s="2">
        <v>295.27999999999997</v>
      </c>
      <c r="W1178" s="2">
        <v>2155.9499999999998</v>
      </c>
      <c r="X1178" s="2" t="s">
        <v>54</v>
      </c>
      <c r="Z1178" s="12">
        <v>44774</v>
      </c>
      <c r="AA1178" s="10">
        <v>95550.86</v>
      </c>
      <c r="AB1178" s="10">
        <v>-537299.64</v>
      </c>
    </row>
    <row r="1179" spans="1:28" ht="15.75" hidden="1" customHeight="1" x14ac:dyDescent="0.3">
      <c r="A1179" s="4">
        <v>43804</v>
      </c>
      <c r="B1179" s="2">
        <v>1307.68</v>
      </c>
      <c r="C1179" s="2">
        <v>-146115.20000000001</v>
      </c>
      <c r="D1179" s="2" t="s">
        <v>55</v>
      </c>
      <c r="F1179" s="4">
        <v>44824</v>
      </c>
      <c r="G1179" s="2">
        <v>24330.1</v>
      </c>
      <c r="H1179" s="2">
        <v>35247.449999999997</v>
      </c>
      <c r="I1179" s="2" t="s">
        <v>53</v>
      </c>
      <c r="K1179" s="4">
        <v>44833</v>
      </c>
      <c r="L1179" s="2">
        <v>17546.71</v>
      </c>
      <c r="M1179" s="2">
        <v>-755615.92</v>
      </c>
      <c r="N1179" s="2" t="s">
        <v>55</v>
      </c>
      <c r="P1179" s="4">
        <v>44834</v>
      </c>
      <c r="Q1179" s="2">
        <v>3687.33</v>
      </c>
      <c r="R1179" s="2">
        <v>-8436.8799999999992</v>
      </c>
      <c r="S1179" s="2" t="s">
        <v>52</v>
      </c>
      <c r="U1179" s="4">
        <v>44837</v>
      </c>
      <c r="V1179" s="2">
        <v>29246.560000000001</v>
      </c>
      <c r="W1179" s="2">
        <v>-2772923.66</v>
      </c>
      <c r="X1179" s="2" t="s">
        <v>54</v>
      </c>
      <c r="Z1179" s="12">
        <v>44775</v>
      </c>
      <c r="AA1179" s="10">
        <v>112578.02</v>
      </c>
      <c r="AB1179" s="10">
        <v>-2303745.0299999998</v>
      </c>
    </row>
    <row r="1180" spans="1:28" ht="15.75" hidden="1" customHeight="1" x14ac:dyDescent="0.3">
      <c r="A1180" s="4">
        <v>43805</v>
      </c>
      <c r="B1180" s="2">
        <v>2828.45</v>
      </c>
      <c r="C1180" s="2">
        <v>25115.19</v>
      </c>
      <c r="D1180" s="2" t="s">
        <v>53</v>
      </c>
      <c r="F1180" s="4">
        <v>44825</v>
      </c>
      <c r="G1180" s="2">
        <v>31881.360000000001</v>
      </c>
      <c r="H1180" s="2">
        <v>-1449244.03</v>
      </c>
      <c r="I1180" s="2" t="s">
        <v>53</v>
      </c>
      <c r="K1180" s="4">
        <v>44834</v>
      </c>
      <c r="L1180" s="2">
        <v>16097.47</v>
      </c>
      <c r="M1180" s="2">
        <v>-240424.86</v>
      </c>
      <c r="N1180" s="2" t="s">
        <v>55</v>
      </c>
      <c r="P1180" s="4">
        <v>44836</v>
      </c>
      <c r="Q1180" s="2">
        <v>122.38</v>
      </c>
      <c r="R1180" s="2">
        <v>-6774.03</v>
      </c>
      <c r="S1180" s="2" t="s">
        <v>52</v>
      </c>
      <c r="U1180" s="4">
        <v>44838</v>
      </c>
      <c r="V1180" s="2">
        <v>26986.48</v>
      </c>
      <c r="W1180" s="2">
        <v>-2727427.11</v>
      </c>
      <c r="X1180" s="2" t="s">
        <v>54</v>
      </c>
      <c r="Z1180" s="12">
        <v>44776</v>
      </c>
      <c r="AA1180" s="10">
        <v>92939.12</v>
      </c>
      <c r="AB1180" s="10">
        <v>569567.91</v>
      </c>
    </row>
    <row r="1181" spans="1:28" ht="15.75" customHeight="1" thickBot="1" x14ac:dyDescent="0.35">
      <c r="A1181" s="4">
        <v>43805</v>
      </c>
      <c r="B1181" s="2">
        <v>1357.62</v>
      </c>
      <c r="C1181" s="2">
        <v>55045.66</v>
      </c>
      <c r="D1181" s="2" t="s">
        <v>54</v>
      </c>
      <c r="F1181" s="4">
        <v>44826</v>
      </c>
      <c r="G1181" s="2">
        <v>24292.57</v>
      </c>
      <c r="H1181" s="2">
        <v>-1364619.32</v>
      </c>
      <c r="I1181" s="2" t="s">
        <v>53</v>
      </c>
      <c r="K1181" s="4">
        <v>44836</v>
      </c>
      <c r="L1181" s="2">
        <v>314.48</v>
      </c>
      <c r="M1181" s="2">
        <v>-7815.83</v>
      </c>
      <c r="N1181" s="2" t="s">
        <v>55</v>
      </c>
      <c r="P1181" s="4">
        <v>44837</v>
      </c>
      <c r="Q1181" s="2">
        <v>5320.2</v>
      </c>
      <c r="R1181" s="2">
        <v>-87419.39</v>
      </c>
      <c r="S1181" s="2" t="s">
        <v>52</v>
      </c>
      <c r="U1181" s="4">
        <v>44839</v>
      </c>
      <c r="V1181" s="2">
        <v>24579.66</v>
      </c>
      <c r="W1181" s="2">
        <v>-83487.38</v>
      </c>
      <c r="X1181" s="2" t="s">
        <v>54</v>
      </c>
      <c r="Z1181" s="12">
        <v>44777</v>
      </c>
      <c r="AA1181" s="10">
        <v>92282.27</v>
      </c>
      <c r="AB1181" s="10">
        <v>-2508162.7000000002</v>
      </c>
    </row>
    <row r="1182" spans="1:28" ht="15.75" hidden="1" customHeight="1" x14ac:dyDescent="0.3">
      <c r="A1182" s="4">
        <v>43805</v>
      </c>
      <c r="B1182" s="2">
        <v>489.36</v>
      </c>
      <c r="C1182" s="2">
        <v>2210.37</v>
      </c>
      <c r="D1182" s="2" t="s">
        <v>52</v>
      </c>
      <c r="F1182" s="4">
        <v>44827</v>
      </c>
      <c r="G1182" s="2">
        <v>25483.23</v>
      </c>
      <c r="H1182" s="2">
        <v>-1960754.37</v>
      </c>
      <c r="I1182" s="2" t="s">
        <v>53</v>
      </c>
      <c r="K1182" s="4">
        <v>44837</v>
      </c>
      <c r="L1182" s="2">
        <v>13401.2</v>
      </c>
      <c r="M1182" s="2">
        <v>-387998.71999999997</v>
      </c>
      <c r="N1182" s="2" t="s">
        <v>55</v>
      </c>
      <c r="P1182" s="4">
        <v>44838</v>
      </c>
      <c r="Q1182" s="2">
        <v>4228.7700000000004</v>
      </c>
      <c r="R1182" s="2">
        <v>-60837.31</v>
      </c>
      <c r="S1182" s="2" t="s">
        <v>52</v>
      </c>
      <c r="U1182" s="4">
        <v>44840</v>
      </c>
      <c r="V1182" s="2">
        <v>20806.66</v>
      </c>
      <c r="W1182" s="2">
        <v>259494.62</v>
      </c>
      <c r="X1182" s="2" t="s">
        <v>54</v>
      </c>
      <c r="Z1182" s="12">
        <v>44778</v>
      </c>
      <c r="AA1182" s="10">
        <v>84312.43</v>
      </c>
      <c r="AB1182" s="10">
        <v>339395.9</v>
      </c>
    </row>
    <row r="1183" spans="1:28" ht="15.75" hidden="1" customHeight="1" x14ac:dyDescent="0.3">
      <c r="A1183" s="4">
        <v>43805</v>
      </c>
      <c r="B1183" s="2">
        <v>1529.55</v>
      </c>
      <c r="C1183" s="2">
        <v>-2367.4699999999998</v>
      </c>
      <c r="D1183" s="2" t="s">
        <v>55</v>
      </c>
      <c r="F1183" s="4">
        <v>44829</v>
      </c>
      <c r="G1183" s="2">
        <v>663.31</v>
      </c>
      <c r="H1183" s="2">
        <v>-134052.10999999999</v>
      </c>
      <c r="I1183" s="2" t="s">
        <v>53</v>
      </c>
      <c r="K1183" s="4">
        <v>44838</v>
      </c>
      <c r="L1183" s="2">
        <v>14485.88</v>
      </c>
      <c r="M1183" s="2">
        <v>-456700.63</v>
      </c>
      <c r="N1183" s="2" t="s">
        <v>55</v>
      </c>
      <c r="P1183" s="4">
        <v>44839</v>
      </c>
      <c r="Q1183" s="2">
        <v>5822.09</v>
      </c>
      <c r="R1183" s="2">
        <v>-40790.49</v>
      </c>
      <c r="S1183" s="2" t="s">
        <v>52</v>
      </c>
      <c r="U1183" s="4">
        <v>44841</v>
      </c>
      <c r="V1183" s="2">
        <v>24874.34</v>
      </c>
      <c r="W1183" s="2">
        <v>70963.81</v>
      </c>
      <c r="X1183" s="2" t="s">
        <v>54</v>
      </c>
      <c r="Z1183" s="12">
        <v>44779</v>
      </c>
      <c r="AA1183" s="10">
        <v>10767.4</v>
      </c>
      <c r="AB1183" s="10">
        <v>21879.439999999999</v>
      </c>
    </row>
    <row r="1184" spans="1:28" ht="15.75" hidden="1" customHeight="1" x14ac:dyDescent="0.3">
      <c r="A1184" s="4">
        <v>43807</v>
      </c>
      <c r="B1184" s="2">
        <v>12.62</v>
      </c>
      <c r="C1184" s="2">
        <v>-1663.54</v>
      </c>
      <c r="D1184" s="2" t="s">
        <v>53</v>
      </c>
      <c r="F1184" s="4">
        <v>44830</v>
      </c>
      <c r="G1184" s="2">
        <v>28074.1</v>
      </c>
      <c r="H1184" s="2">
        <v>-1547898.13</v>
      </c>
      <c r="I1184" s="2" t="s">
        <v>53</v>
      </c>
      <c r="K1184" s="4">
        <v>44839</v>
      </c>
      <c r="L1184" s="2">
        <v>16478.259999999998</v>
      </c>
      <c r="M1184" s="2">
        <v>-164511.60999999999</v>
      </c>
      <c r="N1184" s="2" t="s">
        <v>55</v>
      </c>
      <c r="P1184" s="4">
        <v>44840</v>
      </c>
      <c r="Q1184" s="2">
        <v>4623.7</v>
      </c>
      <c r="R1184" s="2">
        <v>-64704.959999999999</v>
      </c>
      <c r="S1184" s="2" t="s">
        <v>52</v>
      </c>
      <c r="U1184" s="4">
        <v>44843</v>
      </c>
      <c r="V1184" s="2">
        <v>424.72</v>
      </c>
      <c r="W1184" s="2">
        <v>78.16</v>
      </c>
      <c r="X1184" s="2" t="s">
        <v>54</v>
      </c>
      <c r="Z1184" s="12">
        <v>44780</v>
      </c>
      <c r="AA1184" s="10">
        <v>9829.75</v>
      </c>
      <c r="AB1184" s="10">
        <v>-84443.37</v>
      </c>
    </row>
    <row r="1185" spans="1:28" ht="15.75" hidden="1" customHeight="1" x14ac:dyDescent="0.3">
      <c r="A1185" s="4">
        <v>43807</v>
      </c>
      <c r="B1185" s="2">
        <v>10.64</v>
      </c>
      <c r="C1185" s="2">
        <v>-800.89</v>
      </c>
      <c r="D1185" s="2" t="s">
        <v>55</v>
      </c>
      <c r="F1185" s="4">
        <v>44831</v>
      </c>
      <c r="G1185" s="2">
        <v>27598.720000000001</v>
      </c>
      <c r="H1185" s="2">
        <v>8896.75</v>
      </c>
      <c r="I1185" s="2" t="s">
        <v>53</v>
      </c>
      <c r="K1185" s="4">
        <v>44840</v>
      </c>
      <c r="L1185" s="2">
        <v>15761.61</v>
      </c>
      <c r="M1185" s="2">
        <v>-321090.67</v>
      </c>
      <c r="N1185" s="2" t="s">
        <v>55</v>
      </c>
      <c r="P1185" s="4">
        <v>44841</v>
      </c>
      <c r="Q1185" s="2">
        <v>5378.9</v>
      </c>
      <c r="R1185" s="2">
        <v>-34175.519999999997</v>
      </c>
      <c r="S1185" s="2" t="s">
        <v>52</v>
      </c>
      <c r="U1185" s="4">
        <v>44844</v>
      </c>
      <c r="V1185" s="2">
        <v>25005.73</v>
      </c>
      <c r="W1185" s="2">
        <v>-954326.05</v>
      </c>
      <c r="X1185" s="2" t="s">
        <v>54</v>
      </c>
      <c r="Z1185" s="12">
        <v>44781</v>
      </c>
      <c r="AA1185" s="10">
        <v>77491.960000000006</v>
      </c>
      <c r="AB1185" s="10">
        <v>324919.75</v>
      </c>
    </row>
    <row r="1186" spans="1:28" ht="15.75" customHeight="1" thickBot="1" x14ac:dyDescent="0.35">
      <c r="A1186" s="4">
        <v>43807</v>
      </c>
      <c r="B1186" s="2">
        <v>30.65</v>
      </c>
      <c r="C1186" s="2">
        <v>-13132.2</v>
      </c>
      <c r="D1186" s="2" t="s">
        <v>54</v>
      </c>
      <c r="F1186" s="4">
        <v>44832</v>
      </c>
      <c r="G1186" s="2">
        <v>30695.39</v>
      </c>
      <c r="H1186" s="2">
        <v>-411397.22</v>
      </c>
      <c r="I1186" s="2" t="s">
        <v>53</v>
      </c>
      <c r="K1186" s="4">
        <v>44841</v>
      </c>
      <c r="L1186" s="2">
        <v>14108.16</v>
      </c>
      <c r="M1186" s="2">
        <v>-143212.45000000001</v>
      </c>
      <c r="N1186" s="2" t="s">
        <v>55</v>
      </c>
      <c r="P1186" s="4">
        <v>44843</v>
      </c>
      <c r="Q1186" s="2">
        <v>116.65</v>
      </c>
      <c r="R1186" s="2">
        <v>-9582.08</v>
      </c>
      <c r="S1186" s="2" t="s">
        <v>52</v>
      </c>
      <c r="U1186" s="4">
        <v>44845</v>
      </c>
      <c r="V1186" s="2">
        <v>29893.360000000001</v>
      </c>
      <c r="W1186" s="2">
        <v>-145654.93</v>
      </c>
      <c r="X1186" s="2" t="s">
        <v>54</v>
      </c>
      <c r="Z1186" s="12">
        <v>44782</v>
      </c>
      <c r="AA1186" s="10">
        <v>75797.740000000005</v>
      </c>
      <c r="AB1186" s="10">
        <v>263307.51</v>
      </c>
    </row>
    <row r="1187" spans="1:28" ht="15.75" hidden="1" customHeight="1" x14ac:dyDescent="0.3">
      <c r="A1187" s="4">
        <v>43807</v>
      </c>
      <c r="B1187" s="2">
        <v>13.33</v>
      </c>
      <c r="C1187" s="2">
        <v>-3815.73</v>
      </c>
      <c r="D1187" s="2" t="s">
        <v>52</v>
      </c>
      <c r="F1187" s="4">
        <v>44833</v>
      </c>
      <c r="G1187" s="2">
        <v>24709.34</v>
      </c>
      <c r="H1187" s="2">
        <v>-328031.78000000003</v>
      </c>
      <c r="I1187" s="2" t="s">
        <v>53</v>
      </c>
      <c r="K1187" s="4">
        <v>44843</v>
      </c>
      <c r="L1187" s="2">
        <v>220.67</v>
      </c>
      <c r="M1187" s="2">
        <v>-15600</v>
      </c>
      <c r="N1187" s="2" t="s">
        <v>55</v>
      </c>
      <c r="P1187" s="4">
        <v>44844</v>
      </c>
      <c r="Q1187" s="2">
        <v>6681.48</v>
      </c>
      <c r="R1187" s="2">
        <v>-100113.60000000001</v>
      </c>
      <c r="S1187" s="2" t="s">
        <v>52</v>
      </c>
      <c r="U1187" s="4">
        <v>44846</v>
      </c>
      <c r="V1187" s="2">
        <v>23703.91</v>
      </c>
      <c r="W1187" s="2">
        <v>674710.47</v>
      </c>
      <c r="X1187" s="2" t="s">
        <v>54</v>
      </c>
      <c r="Z1187" s="12">
        <v>44783</v>
      </c>
      <c r="AA1187" s="10">
        <v>106815.83</v>
      </c>
      <c r="AB1187" s="10">
        <v>-820644.09</v>
      </c>
    </row>
    <row r="1188" spans="1:28" ht="15.75" customHeight="1" thickBot="1" x14ac:dyDescent="0.35">
      <c r="A1188" s="4">
        <v>43808</v>
      </c>
      <c r="B1188" s="2">
        <v>782.4</v>
      </c>
      <c r="C1188" s="2">
        <v>30643.33</v>
      </c>
      <c r="D1188" s="2" t="s">
        <v>54</v>
      </c>
      <c r="F1188" s="4">
        <v>44834</v>
      </c>
      <c r="G1188" s="2">
        <v>23713.03</v>
      </c>
      <c r="H1188" s="2">
        <v>-245285.44</v>
      </c>
      <c r="I1188" s="2" t="s">
        <v>53</v>
      </c>
      <c r="K1188" s="4">
        <v>44844</v>
      </c>
      <c r="L1188" s="2">
        <v>13627.41</v>
      </c>
      <c r="M1188" s="2">
        <v>-4906.24</v>
      </c>
      <c r="N1188" s="2" t="s">
        <v>55</v>
      </c>
      <c r="P1188" s="4">
        <v>44845</v>
      </c>
      <c r="Q1188" s="2">
        <v>7678.15</v>
      </c>
      <c r="R1188" s="2">
        <v>-46879.85</v>
      </c>
      <c r="S1188" s="2" t="s">
        <v>52</v>
      </c>
      <c r="U1188" s="4">
        <v>44847</v>
      </c>
      <c r="V1188" s="2">
        <v>34627.14</v>
      </c>
      <c r="W1188" s="2">
        <v>-402252.61</v>
      </c>
      <c r="X1188" s="2" t="s">
        <v>54</v>
      </c>
      <c r="Z1188" s="12">
        <v>44784</v>
      </c>
      <c r="AA1188" s="10">
        <v>93890.18</v>
      </c>
      <c r="AB1188" s="10">
        <v>449201.9</v>
      </c>
    </row>
    <row r="1189" spans="1:28" ht="15.75" hidden="1" customHeight="1" x14ac:dyDescent="0.3">
      <c r="A1189" s="4">
        <v>43808</v>
      </c>
      <c r="B1189" s="2">
        <v>2267.4299999999998</v>
      </c>
      <c r="C1189" s="2">
        <v>6852.75</v>
      </c>
      <c r="D1189" s="2" t="s">
        <v>53</v>
      </c>
      <c r="F1189" s="4">
        <v>44836</v>
      </c>
      <c r="G1189" s="2">
        <v>308.97000000000003</v>
      </c>
      <c r="H1189" s="2">
        <v>-8438.69</v>
      </c>
      <c r="I1189" s="2" t="s">
        <v>53</v>
      </c>
      <c r="K1189" s="4">
        <v>44845</v>
      </c>
      <c r="L1189" s="2">
        <v>15987.32</v>
      </c>
      <c r="M1189" s="2">
        <v>-238923.6</v>
      </c>
      <c r="N1189" s="2" t="s">
        <v>55</v>
      </c>
      <c r="P1189" s="4">
        <v>44846</v>
      </c>
      <c r="Q1189" s="2">
        <v>10654.79</v>
      </c>
      <c r="R1189" s="2">
        <v>-324935.14</v>
      </c>
      <c r="S1189" s="2" t="s">
        <v>52</v>
      </c>
      <c r="U1189" s="4">
        <v>44848</v>
      </c>
      <c r="V1189" s="2">
        <v>25507.3</v>
      </c>
      <c r="W1189" s="2">
        <v>-277226.65999999997</v>
      </c>
      <c r="X1189" s="2" t="s">
        <v>54</v>
      </c>
      <c r="Z1189" s="12">
        <v>44785</v>
      </c>
      <c r="AA1189" s="10">
        <v>85863.29</v>
      </c>
      <c r="AB1189" s="10">
        <v>-912098.24</v>
      </c>
    </row>
    <row r="1190" spans="1:28" ht="15.75" hidden="1" customHeight="1" x14ac:dyDescent="0.3">
      <c r="A1190" s="4">
        <v>43808</v>
      </c>
      <c r="B1190" s="2">
        <v>1468.16</v>
      </c>
      <c r="C1190" s="2">
        <v>-80303.81</v>
      </c>
      <c r="D1190" s="2" t="s">
        <v>55</v>
      </c>
      <c r="F1190" s="4">
        <v>44837</v>
      </c>
      <c r="G1190" s="2">
        <v>23635.5</v>
      </c>
      <c r="H1190" s="2">
        <v>148610.44</v>
      </c>
      <c r="I1190" s="2" t="s">
        <v>53</v>
      </c>
      <c r="K1190" s="4">
        <v>44846</v>
      </c>
      <c r="L1190" s="2">
        <v>15916.13</v>
      </c>
      <c r="M1190" s="2">
        <v>-13184.8</v>
      </c>
      <c r="N1190" s="2" t="s">
        <v>55</v>
      </c>
      <c r="P1190" s="4">
        <v>44847</v>
      </c>
      <c r="Q1190" s="2">
        <v>6547.3</v>
      </c>
      <c r="R1190" s="2">
        <v>-231631.7</v>
      </c>
      <c r="S1190" s="2" t="s">
        <v>52</v>
      </c>
      <c r="U1190" s="4">
        <v>44850</v>
      </c>
      <c r="V1190" s="2">
        <v>378.29</v>
      </c>
      <c r="W1190" s="2">
        <v>-25716.14</v>
      </c>
      <c r="X1190" s="2" t="s">
        <v>54</v>
      </c>
      <c r="Z1190" s="12">
        <v>44786</v>
      </c>
      <c r="AA1190" s="10">
        <v>12544.95</v>
      </c>
      <c r="AB1190" s="10">
        <v>-39188.92</v>
      </c>
    </row>
    <row r="1191" spans="1:28" ht="15.75" hidden="1" customHeight="1" x14ac:dyDescent="0.3">
      <c r="A1191" s="4">
        <v>43808</v>
      </c>
      <c r="B1191" s="2">
        <v>325.79000000000002</v>
      </c>
      <c r="C1191" s="2">
        <v>8018.42</v>
      </c>
      <c r="D1191" s="2" t="s">
        <v>52</v>
      </c>
      <c r="F1191" s="4">
        <v>44838</v>
      </c>
      <c r="G1191" s="2">
        <v>22709.09</v>
      </c>
      <c r="H1191" s="2">
        <v>-735714.09</v>
      </c>
      <c r="I1191" s="2" t="s">
        <v>53</v>
      </c>
      <c r="K1191" s="4">
        <v>44847</v>
      </c>
      <c r="L1191" s="2">
        <v>16449.68</v>
      </c>
      <c r="M1191" s="2">
        <v>-713613.44</v>
      </c>
      <c r="N1191" s="2" t="s">
        <v>55</v>
      </c>
      <c r="P1191" s="4">
        <v>44848</v>
      </c>
      <c r="Q1191" s="2">
        <v>5741.95</v>
      </c>
      <c r="R1191" s="2">
        <v>-523711.25</v>
      </c>
      <c r="S1191" s="2" t="s">
        <v>52</v>
      </c>
      <c r="U1191" s="4">
        <v>44851</v>
      </c>
      <c r="V1191" s="2">
        <v>21908.62</v>
      </c>
      <c r="W1191" s="2">
        <v>101421.46</v>
      </c>
      <c r="X1191" s="2" t="s">
        <v>54</v>
      </c>
      <c r="Z1191" s="12">
        <v>44787</v>
      </c>
      <c r="AA1191" s="10">
        <v>14098.68</v>
      </c>
      <c r="AB1191" s="10">
        <v>-241844.59</v>
      </c>
    </row>
    <row r="1192" spans="1:28" ht="15.75" hidden="1" customHeight="1" x14ac:dyDescent="0.3">
      <c r="A1192" s="4">
        <v>43809</v>
      </c>
      <c r="B1192" s="2">
        <v>262.55</v>
      </c>
      <c r="C1192" s="2">
        <v>-8538.58</v>
      </c>
      <c r="D1192" s="2" t="s">
        <v>52</v>
      </c>
      <c r="F1192" s="4">
        <v>44839</v>
      </c>
      <c r="G1192" s="2">
        <v>19267.919999999998</v>
      </c>
      <c r="H1192" s="2">
        <v>-131414.26999999999</v>
      </c>
      <c r="I1192" s="2" t="s">
        <v>53</v>
      </c>
      <c r="K1192" s="4">
        <v>44848</v>
      </c>
      <c r="L1192" s="2">
        <v>17516.22</v>
      </c>
      <c r="M1192" s="2">
        <v>-89043.07</v>
      </c>
      <c r="N1192" s="2" t="s">
        <v>55</v>
      </c>
      <c r="P1192" s="4">
        <v>44850</v>
      </c>
      <c r="Q1192" s="2">
        <v>108.61</v>
      </c>
      <c r="R1192" s="2">
        <v>-7336.74</v>
      </c>
      <c r="S1192" s="2" t="s">
        <v>52</v>
      </c>
      <c r="U1192" s="4">
        <v>44852</v>
      </c>
      <c r="V1192" s="2">
        <v>23276.83</v>
      </c>
      <c r="W1192" s="2">
        <v>1278965.52</v>
      </c>
      <c r="X1192" s="2" t="s">
        <v>54</v>
      </c>
      <c r="Z1192" s="12">
        <v>44788</v>
      </c>
      <c r="AA1192" s="10">
        <v>89220.38</v>
      </c>
      <c r="AB1192" s="10">
        <v>-2165770.5699999998</v>
      </c>
    </row>
    <row r="1193" spans="1:28" ht="15.75" customHeight="1" thickBot="1" x14ac:dyDescent="0.35">
      <c r="A1193" s="4">
        <v>43809</v>
      </c>
      <c r="B1193" s="2">
        <v>1233.33</v>
      </c>
      <c r="C1193" s="2">
        <v>36291.19</v>
      </c>
      <c r="D1193" s="2" t="s">
        <v>54</v>
      </c>
      <c r="F1193" s="4">
        <v>44840</v>
      </c>
      <c r="G1193" s="2">
        <v>18163.91</v>
      </c>
      <c r="H1193" s="2">
        <v>-107703.19</v>
      </c>
      <c r="I1193" s="2" t="s">
        <v>53</v>
      </c>
      <c r="K1193" s="4">
        <v>44850</v>
      </c>
      <c r="L1193" s="2">
        <v>277.10000000000002</v>
      </c>
      <c r="M1193" s="2">
        <v>-18515.97</v>
      </c>
      <c r="N1193" s="2" t="s">
        <v>55</v>
      </c>
      <c r="P1193" s="4">
        <v>44851</v>
      </c>
      <c r="Q1193" s="2">
        <v>5053.9399999999996</v>
      </c>
      <c r="R1193" s="2">
        <v>-137256.10999999999</v>
      </c>
      <c r="S1193" s="2" t="s">
        <v>52</v>
      </c>
      <c r="U1193" s="4">
        <v>44853</v>
      </c>
      <c r="V1193" s="2">
        <v>27714.95</v>
      </c>
      <c r="W1193" s="2">
        <v>-853665.28000000003</v>
      </c>
      <c r="X1193" s="2" t="s">
        <v>54</v>
      </c>
      <c r="Z1193" s="12">
        <v>44789</v>
      </c>
      <c r="AA1193" s="10">
        <v>90288.38</v>
      </c>
      <c r="AB1193" s="10">
        <v>-769544.54</v>
      </c>
    </row>
    <row r="1194" spans="1:28" ht="15.75" hidden="1" customHeight="1" x14ac:dyDescent="0.3">
      <c r="A1194" s="4">
        <v>43809</v>
      </c>
      <c r="B1194" s="2">
        <v>3175.8</v>
      </c>
      <c r="C1194" s="2">
        <v>-22812.05</v>
      </c>
      <c r="D1194" s="2" t="s">
        <v>53</v>
      </c>
      <c r="F1194" s="4">
        <v>44841</v>
      </c>
      <c r="G1194" s="2">
        <v>17438.330000000002</v>
      </c>
      <c r="H1194" s="2">
        <v>-142423.65</v>
      </c>
      <c r="I1194" s="2" t="s">
        <v>53</v>
      </c>
      <c r="K1194" s="4">
        <v>44851</v>
      </c>
      <c r="L1194" s="2">
        <v>17033.59</v>
      </c>
      <c r="M1194" s="2">
        <v>-263397.15999999997</v>
      </c>
      <c r="N1194" s="2" t="s">
        <v>55</v>
      </c>
      <c r="P1194" s="4">
        <v>44852</v>
      </c>
      <c r="Q1194" s="2">
        <v>6884.52</v>
      </c>
      <c r="R1194" s="2">
        <v>-57295.519999999997</v>
      </c>
      <c r="S1194" s="2" t="s">
        <v>52</v>
      </c>
      <c r="U1194" s="4">
        <v>44854</v>
      </c>
      <c r="V1194" s="2">
        <v>28693.42</v>
      </c>
      <c r="W1194" s="2">
        <v>-420297.45</v>
      </c>
      <c r="X1194" s="2" t="s">
        <v>54</v>
      </c>
      <c r="Z1194" s="12">
        <v>44790</v>
      </c>
      <c r="AA1194" s="10">
        <v>101470.89</v>
      </c>
      <c r="AB1194" s="10">
        <v>-1529685.76</v>
      </c>
    </row>
    <row r="1195" spans="1:28" ht="15.75" hidden="1" customHeight="1" x14ac:dyDescent="0.3">
      <c r="A1195" s="4">
        <v>43809</v>
      </c>
      <c r="B1195" s="2">
        <v>2677.69</v>
      </c>
      <c r="C1195" s="2">
        <v>-88360.87</v>
      </c>
      <c r="D1195" s="2" t="s">
        <v>55</v>
      </c>
      <c r="F1195" s="4">
        <v>44843</v>
      </c>
      <c r="G1195" s="2">
        <v>294.51</v>
      </c>
      <c r="H1195" s="2">
        <v>-5584.14</v>
      </c>
      <c r="I1195" s="2" t="s">
        <v>53</v>
      </c>
      <c r="K1195" s="4">
        <v>44852</v>
      </c>
      <c r="L1195" s="2">
        <v>17678.98</v>
      </c>
      <c r="M1195" s="2">
        <v>-116341.61</v>
      </c>
      <c r="N1195" s="2" t="s">
        <v>55</v>
      </c>
      <c r="P1195" s="4">
        <v>44853</v>
      </c>
      <c r="Q1195" s="2">
        <v>4447.1000000000004</v>
      </c>
      <c r="R1195" s="2">
        <v>-300981.44</v>
      </c>
      <c r="S1195" s="2" t="s">
        <v>52</v>
      </c>
      <c r="U1195" s="4">
        <v>44855</v>
      </c>
      <c r="V1195" s="2">
        <v>29456.400000000001</v>
      </c>
      <c r="W1195" s="2">
        <v>-348529.66</v>
      </c>
      <c r="X1195" s="2" t="s">
        <v>54</v>
      </c>
      <c r="Z1195" s="12">
        <v>44791</v>
      </c>
      <c r="AA1195" s="10">
        <v>97750.03</v>
      </c>
      <c r="AB1195" s="10">
        <v>-1358035.08</v>
      </c>
    </row>
    <row r="1196" spans="1:28" ht="15.75" hidden="1" customHeight="1" x14ac:dyDescent="0.3">
      <c r="A1196" s="4">
        <v>43810</v>
      </c>
      <c r="B1196" s="2">
        <v>292.25</v>
      </c>
      <c r="C1196" s="2">
        <v>898.75</v>
      </c>
      <c r="D1196" s="2" t="s">
        <v>52</v>
      </c>
      <c r="F1196" s="4">
        <v>44844</v>
      </c>
      <c r="G1196" s="2">
        <v>16837.490000000002</v>
      </c>
      <c r="H1196" s="2">
        <v>-44939.99</v>
      </c>
      <c r="I1196" s="2" t="s">
        <v>53</v>
      </c>
      <c r="K1196" s="4">
        <v>44853</v>
      </c>
      <c r="L1196" s="2">
        <v>15554.95</v>
      </c>
      <c r="M1196" s="2">
        <v>-68170.850000000006</v>
      </c>
      <c r="N1196" s="2" t="s">
        <v>55</v>
      </c>
      <c r="P1196" s="4">
        <v>44854</v>
      </c>
      <c r="Q1196" s="2">
        <v>2900.62</v>
      </c>
      <c r="R1196" s="2">
        <v>-104211.24</v>
      </c>
      <c r="S1196" s="2" t="s">
        <v>52</v>
      </c>
      <c r="U1196" s="4">
        <v>44857</v>
      </c>
      <c r="V1196" s="2">
        <v>1602.79</v>
      </c>
      <c r="W1196" s="2">
        <v>-914869.2</v>
      </c>
      <c r="X1196" s="2" t="s">
        <v>54</v>
      </c>
      <c r="Z1196" s="12">
        <v>44792</v>
      </c>
      <c r="AA1196" s="10">
        <v>86536.01</v>
      </c>
      <c r="AB1196" s="10">
        <v>-6169434.0800000001</v>
      </c>
    </row>
    <row r="1197" spans="1:28" ht="15.75" customHeight="1" thickBot="1" x14ac:dyDescent="0.35">
      <c r="A1197" s="4">
        <v>43810</v>
      </c>
      <c r="B1197" s="2">
        <v>1204.18</v>
      </c>
      <c r="C1197" s="2">
        <v>-65186.080000000002</v>
      </c>
      <c r="D1197" s="2" t="s">
        <v>54</v>
      </c>
      <c r="F1197" s="4">
        <v>44845</v>
      </c>
      <c r="G1197" s="2">
        <v>20665.59</v>
      </c>
      <c r="H1197" s="2">
        <v>-126759.39</v>
      </c>
      <c r="I1197" s="2" t="s">
        <v>53</v>
      </c>
      <c r="K1197" s="4">
        <v>44854</v>
      </c>
      <c r="L1197" s="2">
        <v>19379.78</v>
      </c>
      <c r="M1197" s="2">
        <v>-52714.39</v>
      </c>
      <c r="N1197" s="2" t="s">
        <v>55</v>
      </c>
      <c r="P1197" s="4">
        <v>44855</v>
      </c>
      <c r="Q1197" s="2">
        <v>9394.2999999999993</v>
      </c>
      <c r="R1197" s="2">
        <v>-598638.66</v>
      </c>
      <c r="S1197" s="2" t="s">
        <v>52</v>
      </c>
      <c r="U1197" s="4">
        <v>44858</v>
      </c>
      <c r="V1197" s="2">
        <v>19894.82</v>
      </c>
      <c r="W1197" s="2">
        <v>823682.55</v>
      </c>
      <c r="X1197" s="2" t="s">
        <v>54</v>
      </c>
      <c r="Z1197" s="12">
        <v>44793</v>
      </c>
      <c r="AA1197" s="10">
        <v>13895.44</v>
      </c>
      <c r="AB1197" s="10">
        <v>-172442.2</v>
      </c>
    </row>
    <row r="1198" spans="1:28" ht="15.75" hidden="1" customHeight="1" x14ac:dyDescent="0.3">
      <c r="A1198" s="4">
        <v>43810</v>
      </c>
      <c r="B1198" s="2">
        <v>1801.17</v>
      </c>
      <c r="C1198" s="2">
        <v>-49449.66</v>
      </c>
      <c r="D1198" s="2" t="s">
        <v>55</v>
      </c>
      <c r="F1198" s="4">
        <v>44846</v>
      </c>
      <c r="G1198" s="2">
        <v>17447.580000000002</v>
      </c>
      <c r="H1198" s="2">
        <v>46906.97</v>
      </c>
      <c r="I1198" s="2" t="s">
        <v>53</v>
      </c>
      <c r="K1198" s="4">
        <v>44855</v>
      </c>
      <c r="L1198" s="2">
        <v>17401.32</v>
      </c>
      <c r="M1198" s="2">
        <v>-194726.8</v>
      </c>
      <c r="N1198" s="2" t="s">
        <v>55</v>
      </c>
      <c r="P1198" s="4">
        <v>44856</v>
      </c>
      <c r="Q1198" s="2">
        <v>0.02</v>
      </c>
      <c r="R1198" s="2">
        <v>-16.59</v>
      </c>
      <c r="S1198" s="2" t="s">
        <v>52</v>
      </c>
      <c r="U1198" s="4">
        <v>44859</v>
      </c>
      <c r="V1198" s="2">
        <v>27778.15</v>
      </c>
      <c r="W1198" s="2">
        <v>850548.48</v>
      </c>
      <c r="X1198" s="2" t="s">
        <v>54</v>
      </c>
      <c r="Z1198" s="12">
        <v>44794</v>
      </c>
      <c r="AA1198" s="10">
        <v>14236.41</v>
      </c>
      <c r="AB1198" s="10">
        <v>-353447.6</v>
      </c>
    </row>
    <row r="1199" spans="1:28" ht="15.75" hidden="1" customHeight="1" x14ac:dyDescent="0.3">
      <c r="A1199" s="4">
        <v>43810</v>
      </c>
      <c r="B1199" s="2">
        <v>3480.23</v>
      </c>
      <c r="C1199" s="2">
        <v>-64387.360000000001</v>
      </c>
      <c r="D1199" s="2" t="s">
        <v>53</v>
      </c>
      <c r="F1199" s="4">
        <v>44847</v>
      </c>
      <c r="G1199" s="2">
        <v>21658.799999999999</v>
      </c>
      <c r="H1199" s="2">
        <v>111356.76</v>
      </c>
      <c r="I1199" s="2" t="s">
        <v>53</v>
      </c>
      <c r="K1199" s="4">
        <v>44857</v>
      </c>
      <c r="L1199" s="2">
        <v>759.02</v>
      </c>
      <c r="M1199" s="2">
        <v>-123272.5</v>
      </c>
      <c r="N1199" s="2" t="s">
        <v>55</v>
      </c>
      <c r="P1199" s="4">
        <v>44857</v>
      </c>
      <c r="Q1199" s="2">
        <v>656.64</v>
      </c>
      <c r="R1199" s="2">
        <v>-30810.31</v>
      </c>
      <c r="S1199" s="2" t="s">
        <v>52</v>
      </c>
      <c r="U1199" s="4">
        <v>44860</v>
      </c>
      <c r="V1199" s="2">
        <v>26142.37</v>
      </c>
      <c r="W1199" s="2">
        <v>-1511589.25</v>
      </c>
      <c r="X1199" s="2" t="s">
        <v>54</v>
      </c>
      <c r="Z1199" s="12">
        <v>44795</v>
      </c>
      <c r="AA1199" s="10">
        <v>88300.02</v>
      </c>
      <c r="AB1199" s="10">
        <v>-6242857.0999999996</v>
      </c>
    </row>
    <row r="1200" spans="1:28" ht="15.75" customHeight="1" thickBot="1" x14ac:dyDescent="0.35">
      <c r="A1200" s="4">
        <v>43811</v>
      </c>
      <c r="B1200" s="2">
        <v>1792.02</v>
      </c>
      <c r="C1200" s="2">
        <v>-34837.99</v>
      </c>
      <c r="D1200" s="2" t="s">
        <v>54</v>
      </c>
      <c r="F1200" s="4">
        <v>44848</v>
      </c>
      <c r="G1200" s="2">
        <v>19521.419999999998</v>
      </c>
      <c r="H1200" s="2">
        <v>61526.77</v>
      </c>
      <c r="I1200" s="2" t="s">
        <v>53</v>
      </c>
      <c r="K1200" s="4">
        <v>44858</v>
      </c>
      <c r="L1200" s="2">
        <v>14361.78</v>
      </c>
      <c r="M1200" s="2">
        <v>289293.42</v>
      </c>
      <c r="N1200" s="2" t="s">
        <v>55</v>
      </c>
      <c r="P1200" s="4">
        <v>44858</v>
      </c>
      <c r="Q1200" s="2">
        <v>2488.35</v>
      </c>
      <c r="R1200" s="2">
        <v>24447.83</v>
      </c>
      <c r="S1200" s="2" t="s">
        <v>52</v>
      </c>
      <c r="U1200" s="4">
        <v>44861</v>
      </c>
      <c r="V1200" s="2">
        <v>24941.119999999999</v>
      </c>
      <c r="W1200" s="2">
        <v>973677.3</v>
      </c>
      <c r="X1200" s="2" t="s">
        <v>54</v>
      </c>
      <c r="Z1200" s="12">
        <v>44796</v>
      </c>
      <c r="AA1200" s="10">
        <v>90594.53</v>
      </c>
      <c r="AB1200" s="10">
        <v>-701027.09</v>
      </c>
    </row>
    <row r="1201" spans="1:28" ht="15.75" hidden="1" customHeight="1" x14ac:dyDescent="0.3">
      <c r="A1201" s="4">
        <v>43811</v>
      </c>
      <c r="B1201" s="2">
        <v>3166.64</v>
      </c>
      <c r="C1201" s="2">
        <v>-353593.96</v>
      </c>
      <c r="D1201" s="2" t="s">
        <v>55</v>
      </c>
      <c r="F1201" s="4">
        <v>44849</v>
      </c>
      <c r="G1201" s="2">
        <v>0.04</v>
      </c>
      <c r="H1201" s="2">
        <v>-1.29</v>
      </c>
      <c r="I1201" s="2" t="s">
        <v>53</v>
      </c>
      <c r="K1201" s="4">
        <v>44859</v>
      </c>
      <c r="L1201" s="2">
        <v>19575.93</v>
      </c>
      <c r="M1201" s="2">
        <v>-480707.43</v>
      </c>
      <c r="N1201" s="2" t="s">
        <v>55</v>
      </c>
      <c r="P1201" s="4">
        <v>44859</v>
      </c>
      <c r="Q1201" s="2">
        <v>2387.9</v>
      </c>
      <c r="R1201" s="2">
        <v>19546.86</v>
      </c>
      <c r="S1201" s="2" t="s">
        <v>52</v>
      </c>
      <c r="U1201" s="4">
        <v>44862</v>
      </c>
      <c r="V1201" s="2">
        <v>25645.62</v>
      </c>
      <c r="W1201" s="2">
        <v>-1705605.02</v>
      </c>
      <c r="X1201" s="2" t="s">
        <v>54</v>
      </c>
      <c r="Z1201" s="12">
        <v>44797</v>
      </c>
      <c r="AA1201" s="10">
        <v>85061.95</v>
      </c>
      <c r="AB1201" s="10">
        <v>730405.98</v>
      </c>
    </row>
    <row r="1202" spans="1:28" ht="15.75" hidden="1" customHeight="1" x14ac:dyDescent="0.3">
      <c r="A1202" s="4">
        <v>43811</v>
      </c>
      <c r="B1202" s="2">
        <v>568.47</v>
      </c>
      <c r="C1202" s="2">
        <v>-19276.36</v>
      </c>
      <c r="D1202" s="2" t="s">
        <v>52</v>
      </c>
      <c r="F1202" s="4">
        <v>44850</v>
      </c>
      <c r="G1202" s="2">
        <v>327.92</v>
      </c>
      <c r="H1202" s="2">
        <v>-19923.66</v>
      </c>
      <c r="I1202" s="2" t="s">
        <v>53</v>
      </c>
      <c r="K1202" s="4">
        <v>44860</v>
      </c>
      <c r="L1202" s="2">
        <v>21477.31</v>
      </c>
      <c r="M1202" s="2">
        <v>-850258.34</v>
      </c>
      <c r="N1202" s="2" t="s">
        <v>55</v>
      </c>
      <c r="P1202" s="4">
        <v>44860</v>
      </c>
      <c r="Q1202" s="2">
        <v>3088.34</v>
      </c>
      <c r="R1202" s="2">
        <v>-8573.94</v>
      </c>
      <c r="S1202" s="2" t="s">
        <v>52</v>
      </c>
      <c r="U1202" s="4">
        <v>44864</v>
      </c>
      <c r="V1202" s="2">
        <v>266.32</v>
      </c>
      <c r="W1202" s="2">
        <v>-30609.31</v>
      </c>
      <c r="X1202" s="2" t="s">
        <v>54</v>
      </c>
      <c r="Z1202" s="12">
        <v>44798</v>
      </c>
      <c r="AA1202" s="10">
        <v>93468.39</v>
      </c>
      <c r="AB1202" s="10">
        <v>-497913.06</v>
      </c>
    </row>
    <row r="1203" spans="1:28" ht="15.75" hidden="1" customHeight="1" x14ac:dyDescent="0.3">
      <c r="A1203" s="4">
        <v>43811</v>
      </c>
      <c r="B1203" s="2">
        <v>5296.16</v>
      </c>
      <c r="C1203" s="2">
        <v>-153566.07</v>
      </c>
      <c r="D1203" s="2" t="s">
        <v>53</v>
      </c>
      <c r="F1203" s="4">
        <v>44851</v>
      </c>
      <c r="G1203" s="2">
        <v>19527.88</v>
      </c>
      <c r="H1203" s="2">
        <v>-295951.21999999997</v>
      </c>
      <c r="I1203" s="2" t="s">
        <v>53</v>
      </c>
      <c r="K1203" s="4">
        <v>44861</v>
      </c>
      <c r="L1203" s="2">
        <v>18777.599999999999</v>
      </c>
      <c r="M1203" s="2">
        <v>-21570.19</v>
      </c>
      <c r="N1203" s="2" t="s">
        <v>55</v>
      </c>
      <c r="P1203" s="4">
        <v>44861</v>
      </c>
      <c r="Q1203" s="2">
        <v>3935.89</v>
      </c>
      <c r="R1203" s="2">
        <v>-40766.410000000003</v>
      </c>
      <c r="S1203" s="2" t="s">
        <v>52</v>
      </c>
      <c r="U1203" s="4">
        <v>44865</v>
      </c>
      <c r="V1203" s="2">
        <v>21055.24</v>
      </c>
      <c r="W1203" s="2">
        <v>-209548.79999999999</v>
      </c>
      <c r="X1203" s="2" t="s">
        <v>54</v>
      </c>
      <c r="Z1203" s="12">
        <v>44799</v>
      </c>
      <c r="AA1203" s="10">
        <v>100846.8</v>
      </c>
      <c r="AB1203" s="10">
        <v>-281968.08</v>
      </c>
    </row>
    <row r="1204" spans="1:28" ht="15.75" customHeight="1" thickBot="1" x14ac:dyDescent="0.35">
      <c r="A1204" s="4">
        <v>43812</v>
      </c>
      <c r="B1204" s="2">
        <v>1413.92</v>
      </c>
      <c r="C1204" s="2">
        <v>37987.93</v>
      </c>
      <c r="D1204" s="2" t="s">
        <v>54</v>
      </c>
      <c r="F1204" s="4">
        <v>44852</v>
      </c>
      <c r="G1204" s="2">
        <v>19374.490000000002</v>
      </c>
      <c r="H1204" s="2">
        <v>4902.84</v>
      </c>
      <c r="I1204" s="2" t="s">
        <v>53</v>
      </c>
      <c r="K1204" s="4">
        <v>44862</v>
      </c>
      <c r="L1204" s="2">
        <v>16044.47</v>
      </c>
      <c r="M1204" s="2">
        <v>-116348.2</v>
      </c>
      <c r="N1204" s="2" t="s">
        <v>55</v>
      </c>
      <c r="P1204" s="4">
        <v>44862</v>
      </c>
      <c r="Q1204" s="2">
        <v>3112.72</v>
      </c>
      <c r="R1204" s="2">
        <v>-63318.38</v>
      </c>
      <c r="S1204" s="2" t="s">
        <v>52</v>
      </c>
      <c r="U1204" s="4">
        <v>44866</v>
      </c>
      <c r="V1204" s="2">
        <v>28010.26</v>
      </c>
      <c r="W1204" s="2">
        <v>-865884.72</v>
      </c>
      <c r="X1204" s="2" t="s">
        <v>54</v>
      </c>
      <c r="Z1204" s="12">
        <v>44800</v>
      </c>
      <c r="AA1204" s="10">
        <v>8822.11</v>
      </c>
      <c r="AB1204" s="10">
        <v>-121819.36</v>
      </c>
    </row>
    <row r="1205" spans="1:28" ht="15.75" hidden="1" customHeight="1" x14ac:dyDescent="0.3">
      <c r="A1205" s="4">
        <v>43812</v>
      </c>
      <c r="B1205" s="2">
        <v>2887.27</v>
      </c>
      <c r="C1205" s="2">
        <v>84884.56</v>
      </c>
      <c r="D1205" s="2" t="s">
        <v>55</v>
      </c>
      <c r="F1205" s="4">
        <v>44853</v>
      </c>
      <c r="G1205" s="2">
        <v>17871.650000000001</v>
      </c>
      <c r="H1205" s="2">
        <v>-144336</v>
      </c>
      <c r="I1205" s="2" t="s">
        <v>53</v>
      </c>
      <c r="K1205" s="4">
        <v>44864</v>
      </c>
      <c r="L1205" s="2">
        <v>136.28</v>
      </c>
      <c r="M1205" s="2">
        <v>-31.11</v>
      </c>
      <c r="N1205" s="2" t="s">
        <v>55</v>
      </c>
      <c r="P1205" s="4">
        <v>44864</v>
      </c>
      <c r="Q1205" s="2">
        <v>37.11</v>
      </c>
      <c r="R1205" s="2">
        <v>-5607.12</v>
      </c>
      <c r="S1205" s="2" t="s">
        <v>52</v>
      </c>
      <c r="U1205" s="4">
        <v>44867</v>
      </c>
      <c r="V1205" s="2">
        <v>30536.36</v>
      </c>
      <c r="W1205" s="2">
        <v>707286.6</v>
      </c>
      <c r="X1205" s="2" t="s">
        <v>54</v>
      </c>
      <c r="Z1205" s="12">
        <v>44801</v>
      </c>
      <c r="AA1205" s="10">
        <v>11631.73</v>
      </c>
      <c r="AB1205" s="10">
        <v>-1230691.02</v>
      </c>
    </row>
    <row r="1206" spans="1:28" ht="15.75" hidden="1" customHeight="1" x14ac:dyDescent="0.3">
      <c r="A1206" s="4">
        <v>43812</v>
      </c>
      <c r="B1206" s="2">
        <v>408.32</v>
      </c>
      <c r="C1206" s="2">
        <v>8201.06</v>
      </c>
      <c r="D1206" s="2" t="s">
        <v>52</v>
      </c>
      <c r="F1206" s="4">
        <v>44854</v>
      </c>
      <c r="G1206" s="2">
        <v>19757.419999999998</v>
      </c>
      <c r="H1206" s="2">
        <v>27866.06</v>
      </c>
      <c r="I1206" s="2" t="s">
        <v>53</v>
      </c>
      <c r="K1206" s="4">
        <v>44865</v>
      </c>
      <c r="L1206" s="2">
        <v>16303.15</v>
      </c>
      <c r="M1206" s="2">
        <v>-86953.31</v>
      </c>
      <c r="N1206" s="2" t="s">
        <v>55</v>
      </c>
      <c r="P1206" s="4">
        <v>44865</v>
      </c>
      <c r="Q1206" s="2">
        <v>4376.12</v>
      </c>
      <c r="R1206" s="2">
        <v>-50546.31</v>
      </c>
      <c r="S1206" s="2" t="s">
        <v>52</v>
      </c>
      <c r="U1206" s="4">
        <v>44868</v>
      </c>
      <c r="V1206" s="2">
        <v>26195.96</v>
      </c>
      <c r="W1206" s="2">
        <v>-779241.88</v>
      </c>
      <c r="X1206" s="2" t="s">
        <v>54</v>
      </c>
      <c r="Z1206" s="12">
        <v>44802</v>
      </c>
      <c r="AA1206" s="10">
        <v>86975.91</v>
      </c>
      <c r="AB1206" s="10">
        <v>-3688446.43</v>
      </c>
    </row>
    <row r="1207" spans="1:28" ht="15.75" hidden="1" customHeight="1" x14ac:dyDescent="0.3">
      <c r="A1207" s="4">
        <v>43812</v>
      </c>
      <c r="B1207" s="2">
        <v>3227.46</v>
      </c>
      <c r="C1207" s="2">
        <v>35871.18</v>
      </c>
      <c r="D1207" s="2" t="s">
        <v>53</v>
      </c>
      <c r="F1207" s="4">
        <v>44855</v>
      </c>
      <c r="G1207" s="2">
        <v>26765.24</v>
      </c>
      <c r="H1207" s="2">
        <v>84143.11</v>
      </c>
      <c r="I1207" s="2" t="s">
        <v>53</v>
      </c>
      <c r="K1207" s="4">
        <v>44866</v>
      </c>
      <c r="L1207" s="2">
        <v>17543.599999999999</v>
      </c>
      <c r="M1207" s="2">
        <v>220943.19</v>
      </c>
      <c r="N1207" s="2" t="s">
        <v>55</v>
      </c>
      <c r="P1207" s="4">
        <v>44866</v>
      </c>
      <c r="Q1207" s="2">
        <v>5675.11</v>
      </c>
      <c r="R1207" s="2">
        <v>53436.89</v>
      </c>
      <c r="S1207" s="2" t="s">
        <v>52</v>
      </c>
      <c r="U1207" s="4">
        <v>44869</v>
      </c>
      <c r="V1207" s="2">
        <v>29643.279999999999</v>
      </c>
      <c r="W1207" s="2">
        <v>-4595182.57</v>
      </c>
      <c r="X1207" s="2" t="s">
        <v>54</v>
      </c>
      <c r="Z1207" s="12">
        <v>44803</v>
      </c>
      <c r="AA1207" s="10">
        <v>94017.75</v>
      </c>
      <c r="AB1207" s="10">
        <v>258263.46</v>
      </c>
    </row>
    <row r="1208" spans="1:28" ht="15.75" hidden="1" customHeight="1" x14ac:dyDescent="0.3">
      <c r="A1208" s="4">
        <v>43814</v>
      </c>
      <c r="B1208" s="2">
        <v>48.55</v>
      </c>
      <c r="C1208" s="2">
        <v>20.91</v>
      </c>
      <c r="D1208" s="2" t="s">
        <v>53</v>
      </c>
      <c r="F1208" s="4">
        <v>44857</v>
      </c>
      <c r="G1208" s="2">
        <v>1261.69</v>
      </c>
      <c r="H1208" s="2">
        <v>-30449.34</v>
      </c>
      <c r="I1208" s="2" t="s">
        <v>53</v>
      </c>
      <c r="K1208" s="4">
        <v>44867</v>
      </c>
      <c r="L1208" s="2">
        <v>17972.189999999999</v>
      </c>
      <c r="M1208" s="2">
        <v>222554.14</v>
      </c>
      <c r="N1208" s="2" t="s">
        <v>55</v>
      </c>
      <c r="P1208" s="4">
        <v>44867</v>
      </c>
      <c r="Q1208" s="2">
        <v>5703.6</v>
      </c>
      <c r="R1208" s="2">
        <v>-31886.67</v>
      </c>
      <c r="S1208" s="2" t="s">
        <v>52</v>
      </c>
      <c r="U1208" s="4">
        <v>44871</v>
      </c>
      <c r="V1208" s="2">
        <v>834.25</v>
      </c>
      <c r="W1208" s="2">
        <v>-138067.89000000001</v>
      </c>
      <c r="X1208" s="2" t="s">
        <v>54</v>
      </c>
      <c r="Z1208" s="12">
        <v>44804</v>
      </c>
      <c r="AA1208" s="10">
        <v>99364.99</v>
      </c>
      <c r="AB1208" s="10">
        <v>-2578255.42</v>
      </c>
    </row>
    <row r="1209" spans="1:28" ht="15.75" hidden="1" customHeight="1" x14ac:dyDescent="0.3">
      <c r="A1209" s="4">
        <v>43814</v>
      </c>
      <c r="B1209" s="2">
        <v>20.49</v>
      </c>
      <c r="C1209" s="2">
        <v>643.45000000000005</v>
      </c>
      <c r="D1209" s="2" t="s">
        <v>55</v>
      </c>
      <c r="F1209" s="4">
        <v>44858</v>
      </c>
      <c r="G1209" s="2">
        <v>20905.75</v>
      </c>
      <c r="H1209" s="2">
        <v>202905.09</v>
      </c>
      <c r="I1209" s="2" t="s">
        <v>53</v>
      </c>
      <c r="K1209" s="4">
        <v>44868</v>
      </c>
      <c r="L1209" s="2">
        <v>20544.689999999999</v>
      </c>
      <c r="M1209" s="2">
        <v>-997567.03</v>
      </c>
      <c r="N1209" s="2" t="s">
        <v>55</v>
      </c>
      <c r="P1209" s="4">
        <v>44868</v>
      </c>
      <c r="Q1209" s="2">
        <v>8820.74</v>
      </c>
      <c r="R1209" s="2">
        <v>-133701.66</v>
      </c>
      <c r="S1209" s="2" t="s">
        <v>52</v>
      </c>
      <c r="U1209" s="4">
        <v>44872</v>
      </c>
      <c r="V1209" s="2">
        <v>17876.48</v>
      </c>
      <c r="W1209" s="2">
        <v>-151921.4</v>
      </c>
      <c r="X1209" s="2" t="s">
        <v>54</v>
      </c>
      <c r="Z1209" s="12">
        <v>44805</v>
      </c>
      <c r="AA1209" s="10">
        <v>96842.86</v>
      </c>
      <c r="AB1209" s="10">
        <v>-2832571.63</v>
      </c>
    </row>
    <row r="1210" spans="1:28" ht="15.75" hidden="1" customHeight="1" x14ac:dyDescent="0.3">
      <c r="A1210" s="4">
        <v>43814</v>
      </c>
      <c r="B1210" s="2">
        <v>16.2</v>
      </c>
      <c r="C1210" s="2">
        <v>42.77</v>
      </c>
      <c r="D1210" s="2" t="s">
        <v>52</v>
      </c>
      <c r="F1210" s="4">
        <v>44859</v>
      </c>
      <c r="G1210" s="2">
        <v>21585.87</v>
      </c>
      <c r="H1210" s="2">
        <v>-303320.92</v>
      </c>
      <c r="I1210" s="2" t="s">
        <v>53</v>
      </c>
      <c r="K1210" s="4">
        <v>44869</v>
      </c>
      <c r="L1210" s="2">
        <v>16612.89</v>
      </c>
      <c r="M1210" s="2">
        <v>-217340.14</v>
      </c>
      <c r="N1210" s="2" t="s">
        <v>55</v>
      </c>
      <c r="P1210" s="4">
        <v>44869</v>
      </c>
      <c r="Q1210" s="2">
        <v>9068.41</v>
      </c>
      <c r="R1210" s="2">
        <v>-10358.030000000001</v>
      </c>
      <c r="S1210" s="2" t="s">
        <v>52</v>
      </c>
      <c r="U1210" s="4">
        <v>44873</v>
      </c>
      <c r="V1210" s="2">
        <v>26212.47</v>
      </c>
      <c r="W1210" s="2">
        <v>-4471100.8600000003</v>
      </c>
      <c r="X1210" s="2" t="s">
        <v>54</v>
      </c>
      <c r="Z1210" s="12">
        <v>44806</v>
      </c>
      <c r="AA1210" s="10">
        <v>91793.11</v>
      </c>
      <c r="AB1210" s="10">
        <v>-1439667.25</v>
      </c>
    </row>
    <row r="1211" spans="1:28" ht="15.75" customHeight="1" thickBot="1" x14ac:dyDescent="0.35">
      <c r="A1211" s="4">
        <v>43814</v>
      </c>
      <c r="B1211" s="2">
        <v>16.21</v>
      </c>
      <c r="C1211" s="2">
        <v>-346.39</v>
      </c>
      <c r="D1211" s="2" t="s">
        <v>54</v>
      </c>
      <c r="F1211" s="4">
        <v>44860</v>
      </c>
      <c r="G1211" s="2">
        <v>19992.599999999999</v>
      </c>
      <c r="H1211" s="2">
        <v>-886954.32</v>
      </c>
      <c r="I1211" s="2" t="s">
        <v>53</v>
      </c>
      <c r="K1211" s="4">
        <v>44871</v>
      </c>
      <c r="L1211" s="2">
        <v>205.17</v>
      </c>
      <c r="M1211" s="2">
        <v>-16734.37</v>
      </c>
      <c r="N1211" s="2" t="s">
        <v>55</v>
      </c>
      <c r="P1211" s="4">
        <v>44871</v>
      </c>
      <c r="Q1211" s="2">
        <v>76.540000000000006</v>
      </c>
      <c r="R1211" s="2">
        <v>-7863.52</v>
      </c>
      <c r="S1211" s="2" t="s">
        <v>52</v>
      </c>
      <c r="U1211" s="4">
        <v>44874</v>
      </c>
      <c r="V1211" s="2">
        <v>20125.759999999998</v>
      </c>
      <c r="W1211" s="2">
        <v>-754361.61</v>
      </c>
      <c r="X1211" s="2" t="s">
        <v>54</v>
      </c>
      <c r="Z1211" s="12">
        <v>44807</v>
      </c>
      <c r="AA1211" s="10">
        <v>3532.59</v>
      </c>
      <c r="AB1211" s="10">
        <v>10871.23</v>
      </c>
    </row>
    <row r="1212" spans="1:28" ht="15.75" customHeight="1" thickBot="1" x14ac:dyDescent="0.35">
      <c r="A1212" s="4">
        <v>43815</v>
      </c>
      <c r="B1212" s="2">
        <v>987.44</v>
      </c>
      <c r="C1212" s="2">
        <v>27031.14</v>
      </c>
      <c r="D1212" s="2" t="s">
        <v>54</v>
      </c>
      <c r="F1212" s="4">
        <v>44861</v>
      </c>
      <c r="G1212" s="2">
        <v>20295.52</v>
      </c>
      <c r="H1212" s="2">
        <v>-27095.63</v>
      </c>
      <c r="I1212" s="2" t="s">
        <v>53</v>
      </c>
      <c r="K1212" s="4">
        <v>44872</v>
      </c>
      <c r="L1212" s="2">
        <v>15708.1</v>
      </c>
      <c r="M1212" s="2">
        <v>-329632.65000000002</v>
      </c>
      <c r="N1212" s="2" t="s">
        <v>55</v>
      </c>
      <c r="P1212" s="4">
        <v>44872</v>
      </c>
      <c r="Q1212" s="2">
        <v>16633.53</v>
      </c>
      <c r="R1212" s="2">
        <v>-73480.83</v>
      </c>
      <c r="S1212" s="2" t="s">
        <v>52</v>
      </c>
      <c r="U1212" s="4">
        <v>44875</v>
      </c>
      <c r="V1212" s="2">
        <v>21892.29</v>
      </c>
      <c r="W1212" s="2">
        <v>-3394879.59</v>
      </c>
      <c r="X1212" s="2" t="s">
        <v>54</v>
      </c>
      <c r="Z1212" s="12">
        <v>44808</v>
      </c>
      <c r="AA1212" s="10">
        <v>7134.72</v>
      </c>
      <c r="AB1212" s="10">
        <v>-547709.96</v>
      </c>
    </row>
    <row r="1213" spans="1:28" ht="15.75" hidden="1" customHeight="1" x14ac:dyDescent="0.3">
      <c r="A1213" s="4">
        <v>43815</v>
      </c>
      <c r="B1213" s="2">
        <v>275.48</v>
      </c>
      <c r="C1213" s="2">
        <v>-1880.64</v>
      </c>
      <c r="D1213" s="2" t="s">
        <v>52</v>
      </c>
      <c r="F1213" s="4">
        <v>44862</v>
      </c>
      <c r="G1213" s="2">
        <v>18098.580000000002</v>
      </c>
      <c r="H1213" s="2">
        <v>-104145.73</v>
      </c>
      <c r="I1213" s="2" t="s">
        <v>53</v>
      </c>
      <c r="K1213" s="4">
        <v>44873</v>
      </c>
      <c r="L1213" s="2">
        <v>15818.79</v>
      </c>
      <c r="M1213" s="2">
        <v>-142765.99</v>
      </c>
      <c r="N1213" s="2" t="s">
        <v>55</v>
      </c>
      <c r="P1213" s="4">
        <v>44873</v>
      </c>
      <c r="Q1213" s="2">
        <v>7809.78</v>
      </c>
      <c r="R1213" s="2">
        <v>-65122.96</v>
      </c>
      <c r="S1213" s="2" t="s">
        <v>52</v>
      </c>
      <c r="U1213" s="4">
        <v>44876</v>
      </c>
      <c r="V1213" s="2">
        <v>18244.54</v>
      </c>
      <c r="W1213" s="2">
        <v>-1633036.95</v>
      </c>
      <c r="X1213" s="2" t="s">
        <v>54</v>
      </c>
      <c r="Z1213" s="12">
        <v>44809</v>
      </c>
      <c r="AA1213" s="10">
        <v>64108.05</v>
      </c>
      <c r="AB1213" s="10">
        <v>43555.19</v>
      </c>
    </row>
    <row r="1214" spans="1:28" ht="15.75" hidden="1" customHeight="1" x14ac:dyDescent="0.3">
      <c r="A1214" s="4">
        <v>43815</v>
      </c>
      <c r="B1214" s="2">
        <v>2558.27</v>
      </c>
      <c r="C1214" s="2">
        <v>8469.17</v>
      </c>
      <c r="D1214" s="2" t="s">
        <v>55</v>
      </c>
      <c r="F1214" s="4">
        <v>44864</v>
      </c>
      <c r="G1214" s="2">
        <v>235.68</v>
      </c>
      <c r="H1214" s="2">
        <v>-47777.5</v>
      </c>
      <c r="I1214" s="2" t="s">
        <v>53</v>
      </c>
      <c r="K1214" s="4">
        <v>44874</v>
      </c>
      <c r="L1214" s="2">
        <v>17201.7</v>
      </c>
      <c r="M1214" s="2">
        <v>-329547.59999999998</v>
      </c>
      <c r="N1214" s="2" t="s">
        <v>55</v>
      </c>
      <c r="P1214" s="4">
        <v>44874</v>
      </c>
      <c r="Q1214" s="2">
        <v>4690</v>
      </c>
      <c r="R1214" s="2">
        <v>-27793.52</v>
      </c>
      <c r="S1214" s="2" t="s">
        <v>52</v>
      </c>
      <c r="U1214" s="4">
        <v>44878</v>
      </c>
      <c r="V1214" s="2">
        <v>299.97000000000003</v>
      </c>
      <c r="W1214" s="2">
        <v>-29557.8</v>
      </c>
      <c r="X1214" s="2" t="s">
        <v>54</v>
      </c>
      <c r="Z1214" s="12">
        <v>44810</v>
      </c>
      <c r="AA1214" s="10">
        <v>115237.59</v>
      </c>
      <c r="AB1214" s="10">
        <v>-4870369.05</v>
      </c>
    </row>
    <row r="1215" spans="1:28" ht="15.75" hidden="1" customHeight="1" x14ac:dyDescent="0.3">
      <c r="A1215" s="4">
        <v>43815</v>
      </c>
      <c r="B1215" s="2">
        <v>2778.71</v>
      </c>
      <c r="C1215" s="2">
        <v>3373.28</v>
      </c>
      <c r="D1215" s="2" t="s">
        <v>53</v>
      </c>
      <c r="F1215" s="4">
        <v>44865</v>
      </c>
      <c r="G1215" s="2">
        <v>16616.349999999999</v>
      </c>
      <c r="H1215" s="2">
        <v>-44285.919999999998</v>
      </c>
      <c r="I1215" s="2" t="s">
        <v>53</v>
      </c>
      <c r="K1215" s="4">
        <v>44875</v>
      </c>
      <c r="L1215" s="2">
        <v>16348.3</v>
      </c>
      <c r="M1215" s="2">
        <v>-358012.47</v>
      </c>
      <c r="N1215" s="2" t="s">
        <v>55</v>
      </c>
      <c r="P1215" s="4">
        <v>44875</v>
      </c>
      <c r="Q1215" s="2">
        <v>7044.18</v>
      </c>
      <c r="R1215" s="2">
        <v>-251406.07999999999</v>
      </c>
      <c r="S1215" s="2" t="s">
        <v>52</v>
      </c>
      <c r="U1215" s="4">
        <v>44879</v>
      </c>
      <c r="V1215" s="2">
        <v>18103.2</v>
      </c>
      <c r="W1215" s="2">
        <v>-140832.53</v>
      </c>
      <c r="X1215" s="2" t="s">
        <v>54</v>
      </c>
      <c r="Z1215" s="12">
        <v>44811</v>
      </c>
      <c r="AA1215" s="10">
        <v>92834.91</v>
      </c>
      <c r="AB1215" s="10">
        <v>-4386428.03</v>
      </c>
    </row>
    <row r="1216" spans="1:28" ht="15.75" customHeight="1" thickBot="1" x14ac:dyDescent="0.35">
      <c r="A1216" s="4">
        <v>43816</v>
      </c>
      <c r="B1216" s="2">
        <v>916.04</v>
      </c>
      <c r="C1216" s="2">
        <v>16931.59</v>
      </c>
      <c r="D1216" s="2" t="s">
        <v>54</v>
      </c>
      <c r="F1216" s="4">
        <v>44866</v>
      </c>
      <c r="G1216" s="2">
        <v>21405.77</v>
      </c>
      <c r="H1216" s="2">
        <v>40983.75</v>
      </c>
      <c r="I1216" s="2" t="s">
        <v>53</v>
      </c>
      <c r="K1216" s="4">
        <v>44876</v>
      </c>
      <c r="L1216" s="2">
        <v>16105.81</v>
      </c>
      <c r="M1216" s="2">
        <v>-487202.85</v>
      </c>
      <c r="N1216" s="2" t="s">
        <v>55</v>
      </c>
      <c r="P1216" s="4">
        <v>44876</v>
      </c>
      <c r="Q1216" s="2">
        <v>5716.93</v>
      </c>
      <c r="R1216" s="2">
        <v>-251556.42</v>
      </c>
      <c r="S1216" s="2" t="s">
        <v>52</v>
      </c>
      <c r="U1216" s="4">
        <v>44880</v>
      </c>
      <c r="V1216" s="2">
        <v>23067.57</v>
      </c>
      <c r="W1216" s="2">
        <v>-526811.85</v>
      </c>
      <c r="X1216" s="2" t="s">
        <v>54</v>
      </c>
      <c r="Z1216" s="12">
        <v>44812</v>
      </c>
      <c r="AA1216" s="10">
        <v>88007.85</v>
      </c>
      <c r="AB1216" s="10">
        <v>-625883.72</v>
      </c>
    </row>
    <row r="1217" spans="1:28" ht="15.75" hidden="1" customHeight="1" x14ac:dyDescent="0.3">
      <c r="A1217" s="4">
        <v>43816</v>
      </c>
      <c r="B1217" s="2">
        <v>3456.5</v>
      </c>
      <c r="C1217" s="2">
        <v>-57436.97</v>
      </c>
      <c r="D1217" s="2" t="s">
        <v>55</v>
      </c>
      <c r="F1217" s="4">
        <v>44867</v>
      </c>
      <c r="G1217" s="2">
        <v>21411.22</v>
      </c>
      <c r="H1217" s="2">
        <v>54450.09</v>
      </c>
      <c r="I1217" s="2" t="s">
        <v>53</v>
      </c>
      <c r="K1217" s="4">
        <v>44878</v>
      </c>
      <c r="L1217" s="2">
        <v>224.52</v>
      </c>
      <c r="M1217" s="2">
        <v>-22328.400000000001</v>
      </c>
      <c r="N1217" s="2" t="s">
        <v>55</v>
      </c>
      <c r="P1217" s="4">
        <v>44878</v>
      </c>
      <c r="Q1217" s="2">
        <v>128.44999999999999</v>
      </c>
      <c r="R1217" s="2">
        <v>-8692.2900000000009</v>
      </c>
      <c r="S1217" s="2" t="s">
        <v>52</v>
      </c>
      <c r="U1217" s="4">
        <v>44881</v>
      </c>
      <c r="V1217" s="2">
        <v>18733.38</v>
      </c>
      <c r="W1217" s="2">
        <v>238455.9</v>
      </c>
      <c r="X1217" s="2" t="s">
        <v>54</v>
      </c>
      <c r="Z1217" s="12">
        <v>44813</v>
      </c>
      <c r="AA1217" s="10">
        <v>83232.02</v>
      </c>
      <c r="AB1217" s="10">
        <v>448984.11</v>
      </c>
    </row>
    <row r="1218" spans="1:28" ht="15.75" hidden="1" customHeight="1" x14ac:dyDescent="0.3">
      <c r="A1218" s="4">
        <v>43816</v>
      </c>
      <c r="B1218" s="2">
        <v>3895.91</v>
      </c>
      <c r="C1218" s="2">
        <v>-4710.0200000000004</v>
      </c>
      <c r="D1218" s="2" t="s">
        <v>53</v>
      </c>
      <c r="F1218" s="4">
        <v>44868</v>
      </c>
      <c r="G1218" s="2">
        <v>18577.11</v>
      </c>
      <c r="H1218" s="2">
        <v>-312688.38</v>
      </c>
      <c r="I1218" s="2" t="s">
        <v>53</v>
      </c>
      <c r="K1218" s="4">
        <v>44879</v>
      </c>
      <c r="L1218" s="2">
        <v>14273.33</v>
      </c>
      <c r="M1218" s="2">
        <v>-151084.14000000001</v>
      </c>
      <c r="N1218" s="2" t="s">
        <v>55</v>
      </c>
      <c r="P1218" s="4">
        <v>44879</v>
      </c>
      <c r="Q1218" s="2">
        <v>11087.31</v>
      </c>
      <c r="R1218" s="2">
        <v>-20574.71</v>
      </c>
      <c r="S1218" s="2" t="s">
        <v>52</v>
      </c>
      <c r="U1218" s="4">
        <v>44882</v>
      </c>
      <c r="V1218" s="2">
        <v>18849.38</v>
      </c>
      <c r="W1218" s="2">
        <v>-375375.19</v>
      </c>
      <c r="X1218" s="2" t="s">
        <v>54</v>
      </c>
      <c r="Z1218" s="12">
        <v>44814</v>
      </c>
      <c r="AA1218" s="10">
        <v>5890.82</v>
      </c>
      <c r="AB1218" s="10">
        <v>-38879.089999999997</v>
      </c>
    </row>
    <row r="1219" spans="1:28" ht="15.75" hidden="1" customHeight="1" x14ac:dyDescent="0.3">
      <c r="A1219" s="4">
        <v>43816</v>
      </c>
      <c r="B1219" s="2">
        <v>279.39</v>
      </c>
      <c r="C1219" s="2">
        <v>1637.29</v>
      </c>
      <c r="D1219" s="2" t="s">
        <v>52</v>
      </c>
      <c r="F1219" s="4">
        <v>44869</v>
      </c>
      <c r="G1219" s="2">
        <v>17709.46</v>
      </c>
      <c r="H1219" s="2">
        <v>-260150.91</v>
      </c>
      <c r="I1219" s="2" t="s">
        <v>53</v>
      </c>
      <c r="K1219" s="4">
        <v>44880</v>
      </c>
      <c r="L1219" s="2">
        <v>16929.2</v>
      </c>
      <c r="M1219" s="2">
        <v>-788646.06</v>
      </c>
      <c r="N1219" s="2" t="s">
        <v>55</v>
      </c>
      <c r="P1219" s="4">
        <v>44880</v>
      </c>
      <c r="Q1219" s="2">
        <v>9308.2800000000007</v>
      </c>
      <c r="R1219" s="2">
        <v>-136119.32</v>
      </c>
      <c r="S1219" s="2" t="s">
        <v>52</v>
      </c>
      <c r="U1219" s="4">
        <v>44883</v>
      </c>
      <c r="V1219" s="2">
        <v>16577.79</v>
      </c>
      <c r="W1219" s="2">
        <v>213436.97</v>
      </c>
      <c r="X1219" s="2" t="s">
        <v>54</v>
      </c>
      <c r="Z1219" s="12">
        <v>44815</v>
      </c>
      <c r="AA1219" s="10">
        <v>11018.06</v>
      </c>
      <c r="AB1219" s="10">
        <v>-227479.38</v>
      </c>
    </row>
    <row r="1220" spans="1:28" ht="15.75" customHeight="1" thickBot="1" x14ac:dyDescent="0.35">
      <c r="A1220" s="4">
        <v>43817</v>
      </c>
      <c r="B1220" s="2">
        <v>1087.79</v>
      </c>
      <c r="C1220" s="2">
        <v>69002.490000000005</v>
      </c>
      <c r="D1220" s="2" t="s">
        <v>54</v>
      </c>
      <c r="F1220" s="4">
        <v>44871</v>
      </c>
      <c r="G1220" s="2">
        <v>600.62</v>
      </c>
      <c r="H1220" s="2">
        <v>10826.45</v>
      </c>
      <c r="I1220" s="2" t="s">
        <v>53</v>
      </c>
      <c r="K1220" s="4">
        <v>44881</v>
      </c>
      <c r="L1220" s="2">
        <v>12976.29</v>
      </c>
      <c r="M1220" s="2">
        <v>21690.43</v>
      </c>
      <c r="N1220" s="2" t="s">
        <v>55</v>
      </c>
      <c r="P1220" s="4">
        <v>44881</v>
      </c>
      <c r="Q1220" s="2">
        <v>11592.53</v>
      </c>
      <c r="R1220" s="2">
        <v>-32853.96</v>
      </c>
      <c r="S1220" s="2" t="s">
        <v>52</v>
      </c>
      <c r="U1220" s="4">
        <v>44885</v>
      </c>
      <c r="V1220" s="2">
        <v>139.08000000000001</v>
      </c>
      <c r="W1220" s="2">
        <v>-1217.8399999999999</v>
      </c>
      <c r="X1220" s="2" t="s">
        <v>54</v>
      </c>
      <c r="Z1220" s="12">
        <v>44816</v>
      </c>
      <c r="AA1220" s="10">
        <v>90434.51</v>
      </c>
      <c r="AB1220" s="10">
        <v>-988441.9</v>
      </c>
    </row>
    <row r="1221" spans="1:28" ht="15.75" hidden="1" customHeight="1" x14ac:dyDescent="0.3">
      <c r="A1221" s="4">
        <v>43817</v>
      </c>
      <c r="B1221" s="2">
        <v>287.66000000000003</v>
      </c>
      <c r="C1221" s="2">
        <v>1215.3599999999999</v>
      </c>
      <c r="D1221" s="2" t="s">
        <v>52</v>
      </c>
      <c r="F1221" s="4">
        <v>44872</v>
      </c>
      <c r="G1221" s="2">
        <v>16081.73</v>
      </c>
      <c r="H1221" s="2">
        <v>-383960.36</v>
      </c>
      <c r="I1221" s="2" t="s">
        <v>53</v>
      </c>
      <c r="K1221" s="4">
        <v>44882</v>
      </c>
      <c r="L1221" s="2">
        <v>15137.38</v>
      </c>
      <c r="M1221" s="2">
        <v>-161813.79</v>
      </c>
      <c r="N1221" s="2" t="s">
        <v>55</v>
      </c>
      <c r="P1221" s="4">
        <v>44882</v>
      </c>
      <c r="Q1221" s="2">
        <v>8433.1200000000008</v>
      </c>
      <c r="R1221" s="2">
        <v>-47417.71</v>
      </c>
      <c r="S1221" s="2" t="s">
        <v>52</v>
      </c>
      <c r="U1221" s="4">
        <v>44886</v>
      </c>
      <c r="V1221" s="2">
        <v>17971.900000000001</v>
      </c>
      <c r="W1221" s="2">
        <v>-433722.6</v>
      </c>
      <c r="X1221" s="2" t="s">
        <v>54</v>
      </c>
      <c r="Z1221" s="12">
        <v>44817</v>
      </c>
      <c r="AA1221" s="10">
        <v>100224.02</v>
      </c>
      <c r="AB1221" s="10">
        <v>258304.29</v>
      </c>
    </row>
    <row r="1222" spans="1:28" ht="15.75" hidden="1" customHeight="1" x14ac:dyDescent="0.3">
      <c r="A1222" s="4">
        <v>43817</v>
      </c>
      <c r="B1222" s="2">
        <v>3852.27</v>
      </c>
      <c r="C1222" s="2">
        <v>9082.77</v>
      </c>
      <c r="D1222" s="2" t="s">
        <v>53</v>
      </c>
      <c r="F1222" s="4">
        <v>44873</v>
      </c>
      <c r="G1222" s="2">
        <v>16824.009999999998</v>
      </c>
      <c r="H1222" s="2">
        <v>-210090.48</v>
      </c>
      <c r="I1222" s="2" t="s">
        <v>53</v>
      </c>
      <c r="K1222" s="4">
        <v>44883</v>
      </c>
      <c r="L1222" s="2">
        <v>15453.1</v>
      </c>
      <c r="M1222" s="2">
        <v>78590.81</v>
      </c>
      <c r="N1222" s="2" t="s">
        <v>55</v>
      </c>
      <c r="P1222" s="4">
        <v>44883</v>
      </c>
      <c r="Q1222" s="2">
        <v>5508.24</v>
      </c>
      <c r="R1222" s="2">
        <v>7462.98</v>
      </c>
      <c r="S1222" s="2" t="s">
        <v>52</v>
      </c>
      <c r="U1222" s="4">
        <v>44887</v>
      </c>
      <c r="V1222" s="2">
        <v>16327.61</v>
      </c>
      <c r="W1222" s="2">
        <v>-14727.78</v>
      </c>
      <c r="X1222" s="2" t="s">
        <v>54</v>
      </c>
      <c r="Z1222" s="12">
        <v>44818</v>
      </c>
      <c r="AA1222" s="10">
        <v>83537.42</v>
      </c>
      <c r="AB1222" s="10">
        <v>403481.3</v>
      </c>
    </row>
    <row r="1223" spans="1:28" ht="15.75" hidden="1" customHeight="1" x14ac:dyDescent="0.3">
      <c r="A1223" s="4">
        <v>43817</v>
      </c>
      <c r="B1223" s="2">
        <v>2320.27</v>
      </c>
      <c r="C1223" s="2">
        <v>-46377.53</v>
      </c>
      <c r="D1223" s="2" t="s">
        <v>55</v>
      </c>
      <c r="F1223" s="4">
        <v>44874</v>
      </c>
      <c r="G1223" s="2">
        <v>15485.87</v>
      </c>
      <c r="H1223" s="2">
        <v>58045.85</v>
      </c>
      <c r="I1223" s="2" t="s">
        <v>53</v>
      </c>
      <c r="K1223" s="4">
        <v>44885</v>
      </c>
      <c r="L1223" s="2">
        <v>138.41999999999999</v>
      </c>
      <c r="M1223" s="2">
        <v>-5988.61</v>
      </c>
      <c r="N1223" s="2" t="s">
        <v>55</v>
      </c>
      <c r="P1223" s="4">
        <v>44885</v>
      </c>
      <c r="Q1223" s="2">
        <v>40.909999999999997</v>
      </c>
      <c r="R1223" s="2">
        <v>-9937.7900000000009</v>
      </c>
      <c r="S1223" s="2" t="s">
        <v>52</v>
      </c>
      <c r="U1223" s="4">
        <v>44888</v>
      </c>
      <c r="V1223" s="2">
        <v>22855.3</v>
      </c>
      <c r="W1223" s="2">
        <v>-543058.38</v>
      </c>
      <c r="X1223" s="2" t="s">
        <v>54</v>
      </c>
      <c r="Z1223" s="12">
        <v>44819</v>
      </c>
      <c r="AA1223" s="10">
        <v>85048.6</v>
      </c>
      <c r="AB1223" s="10">
        <v>-9319437.3800000008</v>
      </c>
    </row>
    <row r="1224" spans="1:28" ht="15.75" hidden="1" customHeight="1" x14ac:dyDescent="0.3">
      <c r="A1224" s="4">
        <v>43818</v>
      </c>
      <c r="B1224" s="2">
        <v>3633</v>
      </c>
      <c r="C1224" s="2">
        <v>38191.71</v>
      </c>
      <c r="D1224" s="2" t="s">
        <v>53</v>
      </c>
      <c r="F1224" s="4">
        <v>44875</v>
      </c>
      <c r="G1224" s="2">
        <v>21018.639999999999</v>
      </c>
      <c r="H1224" s="2">
        <v>-643377.23</v>
      </c>
      <c r="I1224" s="2" t="s">
        <v>53</v>
      </c>
      <c r="K1224" s="4">
        <v>44886</v>
      </c>
      <c r="L1224" s="2">
        <v>11871.27</v>
      </c>
      <c r="M1224" s="2">
        <v>-3214.61</v>
      </c>
      <c r="N1224" s="2" t="s">
        <v>55</v>
      </c>
      <c r="P1224" s="4">
        <v>44886</v>
      </c>
      <c r="Q1224" s="2">
        <v>7706.46</v>
      </c>
      <c r="R1224" s="2">
        <v>-32557.47</v>
      </c>
      <c r="S1224" s="2" t="s">
        <v>52</v>
      </c>
      <c r="U1224" s="4">
        <v>44889</v>
      </c>
      <c r="V1224" s="2">
        <v>10315.280000000001</v>
      </c>
      <c r="W1224" s="2">
        <v>55377.88</v>
      </c>
      <c r="X1224" s="2" t="s">
        <v>54</v>
      </c>
      <c r="Z1224" s="12">
        <v>44820</v>
      </c>
      <c r="AA1224" s="10">
        <v>72123.070000000007</v>
      </c>
      <c r="AB1224" s="10">
        <v>-7752774.3899999997</v>
      </c>
    </row>
    <row r="1225" spans="1:28" ht="15.75" hidden="1" customHeight="1" x14ac:dyDescent="0.3">
      <c r="A1225" s="4">
        <v>43818</v>
      </c>
      <c r="B1225" s="2">
        <v>3273.7</v>
      </c>
      <c r="C1225" s="2">
        <v>-123632.54</v>
      </c>
      <c r="D1225" s="2" t="s">
        <v>55</v>
      </c>
      <c r="F1225" s="4">
        <v>44876</v>
      </c>
      <c r="G1225" s="2">
        <v>18734.77</v>
      </c>
      <c r="H1225" s="2">
        <v>-966585.77</v>
      </c>
      <c r="I1225" s="2" t="s">
        <v>53</v>
      </c>
      <c r="K1225" s="4">
        <v>44887</v>
      </c>
      <c r="L1225" s="2">
        <v>11011.04</v>
      </c>
      <c r="M1225" s="2">
        <v>97387.09</v>
      </c>
      <c r="N1225" s="2" t="s">
        <v>55</v>
      </c>
      <c r="P1225" s="4">
        <v>44887</v>
      </c>
      <c r="Q1225" s="2">
        <v>5546.12</v>
      </c>
      <c r="R1225" s="2">
        <v>-1029.75</v>
      </c>
      <c r="S1225" s="2" t="s">
        <v>52</v>
      </c>
      <c r="U1225" s="4">
        <v>44890</v>
      </c>
      <c r="V1225" s="2">
        <v>16981.82</v>
      </c>
      <c r="W1225" s="2">
        <v>-49993.5</v>
      </c>
      <c r="X1225" s="2" t="s">
        <v>54</v>
      </c>
      <c r="Z1225" s="12">
        <v>44821</v>
      </c>
      <c r="AA1225" s="10">
        <v>3540.33</v>
      </c>
      <c r="AB1225" s="10">
        <v>21706.05</v>
      </c>
    </row>
    <row r="1226" spans="1:28" ht="15.75" hidden="1" customHeight="1" x14ac:dyDescent="0.3">
      <c r="A1226" s="4">
        <v>43818</v>
      </c>
      <c r="B1226" s="2">
        <v>452.94</v>
      </c>
      <c r="C1226" s="2">
        <v>11332.34</v>
      </c>
      <c r="D1226" s="2" t="s">
        <v>52</v>
      </c>
      <c r="F1226" s="4">
        <v>44878</v>
      </c>
      <c r="G1226" s="2">
        <v>594.04999999999995</v>
      </c>
      <c r="H1226" s="2">
        <v>-31135.27</v>
      </c>
      <c r="I1226" s="2" t="s">
        <v>53</v>
      </c>
      <c r="K1226" s="4">
        <v>44888</v>
      </c>
      <c r="L1226" s="2">
        <v>13819.14</v>
      </c>
      <c r="M1226" s="2">
        <v>-902574.15</v>
      </c>
      <c r="N1226" s="2" t="s">
        <v>55</v>
      </c>
      <c r="P1226" s="4">
        <v>44888</v>
      </c>
      <c r="Q1226" s="2">
        <v>9052.1299999999992</v>
      </c>
      <c r="R1226" s="2">
        <v>-159580.65</v>
      </c>
      <c r="S1226" s="2" t="s">
        <v>52</v>
      </c>
      <c r="U1226" s="4">
        <v>44892</v>
      </c>
      <c r="V1226" s="2">
        <v>292.77</v>
      </c>
      <c r="W1226" s="2">
        <v>-35247.89</v>
      </c>
      <c r="X1226" s="2" t="s">
        <v>54</v>
      </c>
      <c r="Z1226" s="12">
        <v>44822</v>
      </c>
      <c r="AA1226" s="10">
        <v>6844.44</v>
      </c>
      <c r="AB1226" s="10">
        <v>-522363.42</v>
      </c>
    </row>
    <row r="1227" spans="1:28" ht="15.75" customHeight="1" thickBot="1" x14ac:dyDescent="0.35">
      <c r="A1227" s="4">
        <v>43818</v>
      </c>
      <c r="B1227" s="2">
        <v>1054.43</v>
      </c>
      <c r="C1227" s="2">
        <v>26445.22</v>
      </c>
      <c r="D1227" s="2" t="s">
        <v>54</v>
      </c>
      <c r="F1227" s="4">
        <v>44879</v>
      </c>
      <c r="G1227" s="2">
        <v>21702.92</v>
      </c>
      <c r="H1227" s="2">
        <v>-45837.17</v>
      </c>
      <c r="I1227" s="2" t="s">
        <v>53</v>
      </c>
      <c r="K1227" s="4">
        <v>44889</v>
      </c>
      <c r="L1227" s="2">
        <v>10410.959999999999</v>
      </c>
      <c r="M1227" s="2">
        <v>-266585.77</v>
      </c>
      <c r="N1227" s="2" t="s">
        <v>55</v>
      </c>
      <c r="P1227" s="4">
        <v>44889</v>
      </c>
      <c r="Q1227" s="2">
        <v>6595.42</v>
      </c>
      <c r="R1227" s="2">
        <v>-72185.56</v>
      </c>
      <c r="S1227" s="2" t="s">
        <v>52</v>
      </c>
      <c r="U1227" s="4">
        <v>44893</v>
      </c>
      <c r="V1227" s="2">
        <v>22090.68</v>
      </c>
      <c r="W1227" s="2">
        <v>-498632.26</v>
      </c>
      <c r="X1227" s="2" t="s">
        <v>54</v>
      </c>
      <c r="Z1227" s="12">
        <v>44823</v>
      </c>
      <c r="AA1227" s="10">
        <v>64962.61</v>
      </c>
      <c r="AB1227" s="10">
        <v>197153.28</v>
      </c>
    </row>
    <row r="1228" spans="1:28" ht="15.75" customHeight="1" thickBot="1" x14ac:dyDescent="0.35">
      <c r="A1228" s="4">
        <v>43819</v>
      </c>
      <c r="B1228" s="2">
        <v>905.3</v>
      </c>
      <c r="C1228" s="2">
        <v>21511.56</v>
      </c>
      <c r="D1228" s="2" t="s">
        <v>54</v>
      </c>
      <c r="F1228" s="4">
        <v>44880</v>
      </c>
      <c r="G1228" s="2">
        <v>25134.81</v>
      </c>
      <c r="H1228" s="2">
        <v>-743610.15</v>
      </c>
      <c r="I1228" s="2" t="s">
        <v>53</v>
      </c>
      <c r="K1228" s="4">
        <v>44890</v>
      </c>
      <c r="L1228" s="2">
        <v>11965.39</v>
      </c>
      <c r="M1228" s="2">
        <v>151124.12</v>
      </c>
      <c r="N1228" s="2" t="s">
        <v>55</v>
      </c>
      <c r="P1228" s="4">
        <v>44890</v>
      </c>
      <c r="Q1228" s="2">
        <v>9611.52</v>
      </c>
      <c r="R1228" s="2">
        <v>-40615.78</v>
      </c>
      <c r="S1228" s="2" t="s">
        <v>52</v>
      </c>
      <c r="U1228" s="4">
        <v>44894</v>
      </c>
      <c r="V1228" s="2">
        <v>20097.97</v>
      </c>
      <c r="W1228" s="2">
        <v>683739</v>
      </c>
      <c r="X1228" s="2" t="s">
        <v>54</v>
      </c>
      <c r="Z1228" s="12">
        <v>44824</v>
      </c>
      <c r="AA1228" s="10">
        <v>85453.64</v>
      </c>
      <c r="AB1228" s="10">
        <v>448528.49</v>
      </c>
    </row>
    <row r="1229" spans="1:28" ht="15.75" hidden="1" customHeight="1" x14ac:dyDescent="0.3">
      <c r="A1229" s="4">
        <v>43819</v>
      </c>
      <c r="B1229" s="2">
        <v>3536.44</v>
      </c>
      <c r="C1229" s="2">
        <v>-18634.32</v>
      </c>
      <c r="D1229" s="2" t="s">
        <v>53</v>
      </c>
      <c r="F1229" s="4">
        <v>44881</v>
      </c>
      <c r="G1229" s="2">
        <v>19474.740000000002</v>
      </c>
      <c r="H1229" s="2">
        <v>-178454.88</v>
      </c>
      <c r="I1229" s="2" t="s">
        <v>53</v>
      </c>
      <c r="K1229" s="4">
        <v>44891</v>
      </c>
      <c r="L1229" s="2">
        <v>0.02</v>
      </c>
      <c r="M1229" s="2">
        <v>0.25</v>
      </c>
      <c r="N1229" s="2" t="s">
        <v>55</v>
      </c>
      <c r="P1229" s="4">
        <v>44892</v>
      </c>
      <c r="Q1229" s="2">
        <v>55.16</v>
      </c>
      <c r="R1229" s="2">
        <v>254.99</v>
      </c>
      <c r="S1229" s="2" t="s">
        <v>52</v>
      </c>
      <c r="U1229" s="4">
        <v>44895</v>
      </c>
      <c r="V1229" s="2">
        <v>25541.759999999998</v>
      </c>
      <c r="W1229" s="2">
        <v>345392.13</v>
      </c>
      <c r="X1229" s="2" t="s">
        <v>54</v>
      </c>
      <c r="Z1229" s="12">
        <v>44825</v>
      </c>
      <c r="AA1229" s="10">
        <v>114094.21</v>
      </c>
      <c r="AB1229" s="10">
        <v>-4736547.01</v>
      </c>
    </row>
    <row r="1230" spans="1:28" ht="15.75" hidden="1" customHeight="1" x14ac:dyDescent="0.3">
      <c r="A1230" s="4">
        <v>43819</v>
      </c>
      <c r="B1230" s="2">
        <v>1830.38</v>
      </c>
      <c r="C1230" s="2">
        <v>-31764.65</v>
      </c>
      <c r="D1230" s="2" t="s">
        <v>55</v>
      </c>
      <c r="F1230" s="4">
        <v>44882</v>
      </c>
      <c r="G1230" s="2">
        <v>17078.990000000002</v>
      </c>
      <c r="H1230" s="2">
        <v>-19117.05</v>
      </c>
      <c r="I1230" s="2" t="s">
        <v>53</v>
      </c>
      <c r="K1230" s="4">
        <v>44892</v>
      </c>
      <c r="L1230" s="2">
        <v>182.75</v>
      </c>
      <c r="M1230" s="2">
        <v>-10108.629999999999</v>
      </c>
      <c r="N1230" s="2" t="s">
        <v>55</v>
      </c>
      <c r="P1230" s="4">
        <v>44893</v>
      </c>
      <c r="Q1230" s="2">
        <v>10653.11</v>
      </c>
      <c r="R1230" s="2">
        <v>-107378.41</v>
      </c>
      <c r="S1230" s="2" t="s">
        <v>52</v>
      </c>
      <c r="U1230" s="4">
        <v>44896</v>
      </c>
      <c r="V1230" s="2">
        <v>22598.49</v>
      </c>
      <c r="W1230" s="2">
        <v>-3232953.91</v>
      </c>
      <c r="X1230" s="2" t="s">
        <v>54</v>
      </c>
      <c r="Z1230" s="12">
        <v>44826</v>
      </c>
      <c r="AA1230" s="10">
        <v>97117.1</v>
      </c>
      <c r="AB1230" s="10">
        <v>-3721153.19</v>
      </c>
    </row>
    <row r="1231" spans="1:28" ht="15.75" hidden="1" customHeight="1" x14ac:dyDescent="0.3">
      <c r="A1231" s="4">
        <v>43819</v>
      </c>
      <c r="B1231" s="2">
        <v>258.45</v>
      </c>
      <c r="C1231" s="2">
        <v>-1419.92</v>
      </c>
      <c r="D1231" s="2" t="s">
        <v>52</v>
      </c>
      <c r="F1231" s="4">
        <v>44883</v>
      </c>
      <c r="G1231" s="2">
        <v>18775.560000000001</v>
      </c>
      <c r="H1231" s="2">
        <v>44681.36</v>
      </c>
      <c r="I1231" s="2" t="s">
        <v>53</v>
      </c>
      <c r="K1231" s="4">
        <v>44893</v>
      </c>
      <c r="L1231" s="2">
        <v>14082.18</v>
      </c>
      <c r="M1231" s="2">
        <v>-146869.49</v>
      </c>
      <c r="N1231" s="2" t="s">
        <v>55</v>
      </c>
      <c r="P1231" s="4">
        <v>44894</v>
      </c>
      <c r="Q1231" s="2">
        <v>6973.39</v>
      </c>
      <c r="R1231" s="2">
        <v>-33417.78</v>
      </c>
      <c r="S1231" s="2" t="s">
        <v>52</v>
      </c>
      <c r="U1231" s="4">
        <v>44897</v>
      </c>
      <c r="V1231" s="2">
        <v>18551.72</v>
      </c>
      <c r="W1231" s="2">
        <v>-337593.98</v>
      </c>
      <c r="X1231" s="2" t="s">
        <v>54</v>
      </c>
      <c r="Z1231" s="12">
        <v>44827</v>
      </c>
      <c r="AA1231" s="10">
        <v>94396.96</v>
      </c>
      <c r="AB1231" s="10">
        <v>-12401457.01</v>
      </c>
    </row>
    <row r="1232" spans="1:28" ht="15.75" hidden="1" customHeight="1" x14ac:dyDescent="0.3">
      <c r="A1232" s="4">
        <v>43821</v>
      </c>
      <c r="B1232" s="2">
        <v>25.52</v>
      </c>
      <c r="C1232" s="2">
        <v>-602.26</v>
      </c>
      <c r="D1232" s="2" t="s">
        <v>53</v>
      </c>
      <c r="F1232" s="4">
        <v>44885</v>
      </c>
      <c r="G1232" s="2">
        <v>112.84</v>
      </c>
      <c r="H1232" s="2">
        <v>-957.49</v>
      </c>
      <c r="I1232" s="2" t="s">
        <v>53</v>
      </c>
      <c r="K1232" s="4">
        <v>44894</v>
      </c>
      <c r="L1232" s="2">
        <v>16430.14</v>
      </c>
      <c r="M1232" s="2">
        <v>137142.13</v>
      </c>
      <c r="N1232" s="2" t="s">
        <v>55</v>
      </c>
      <c r="P1232" s="4">
        <v>44895</v>
      </c>
      <c r="Q1232" s="2">
        <v>6634.55</v>
      </c>
      <c r="R1232" s="2">
        <v>-536.14</v>
      </c>
      <c r="S1232" s="2" t="s">
        <v>52</v>
      </c>
      <c r="U1232" s="4">
        <v>44899</v>
      </c>
      <c r="V1232" s="2">
        <v>261.61</v>
      </c>
      <c r="W1232" s="2">
        <v>-1647.38</v>
      </c>
      <c r="X1232" s="2" t="s">
        <v>54</v>
      </c>
      <c r="Z1232" s="12">
        <v>44828</v>
      </c>
      <c r="AA1232" s="10">
        <v>3378.9</v>
      </c>
      <c r="AB1232" s="10">
        <v>20971.060000000001</v>
      </c>
    </row>
    <row r="1233" spans="1:28" ht="15.75" hidden="1" customHeight="1" x14ac:dyDescent="0.3">
      <c r="A1233" s="4">
        <v>43821</v>
      </c>
      <c r="B1233" s="2">
        <v>38.270000000000003</v>
      </c>
      <c r="C1233" s="2">
        <v>1372.66</v>
      </c>
      <c r="D1233" s="2" t="s">
        <v>55</v>
      </c>
      <c r="F1233" s="4">
        <v>44886</v>
      </c>
      <c r="G1233" s="2">
        <v>20534.39</v>
      </c>
      <c r="H1233" s="2">
        <v>-8492.24</v>
      </c>
      <c r="I1233" s="2" t="s">
        <v>53</v>
      </c>
      <c r="K1233" s="4">
        <v>44895</v>
      </c>
      <c r="L1233" s="2">
        <v>18853.939999999999</v>
      </c>
      <c r="M1233" s="2">
        <v>99521.33</v>
      </c>
      <c r="N1233" s="2" t="s">
        <v>55</v>
      </c>
      <c r="P1233" s="4">
        <v>44896</v>
      </c>
      <c r="Q1233" s="2">
        <v>6707.78</v>
      </c>
      <c r="R1233" s="2">
        <v>-325219.18</v>
      </c>
      <c r="S1233" s="2" t="s">
        <v>52</v>
      </c>
      <c r="U1233" s="4">
        <v>44900</v>
      </c>
      <c r="V1233" s="2">
        <v>22593.54</v>
      </c>
      <c r="W1233" s="2">
        <v>-2637017.35</v>
      </c>
      <c r="X1233" s="2" t="s">
        <v>54</v>
      </c>
      <c r="Z1233" s="12">
        <v>44829</v>
      </c>
      <c r="AA1233" s="10">
        <v>6911.26</v>
      </c>
      <c r="AB1233" s="10">
        <v>-861341.93</v>
      </c>
    </row>
    <row r="1234" spans="1:28" ht="15.75" customHeight="1" thickBot="1" x14ac:dyDescent="0.35">
      <c r="A1234" s="4">
        <v>43821</v>
      </c>
      <c r="B1234" s="2">
        <v>9.9499999999999993</v>
      </c>
      <c r="C1234" s="2">
        <v>194.97</v>
      </c>
      <c r="D1234" s="2" t="s">
        <v>54</v>
      </c>
      <c r="F1234" s="4">
        <v>44887</v>
      </c>
      <c r="G1234" s="2">
        <v>16536.29</v>
      </c>
      <c r="H1234" s="2">
        <v>-192274.77</v>
      </c>
      <c r="I1234" s="2" t="s">
        <v>53</v>
      </c>
      <c r="K1234" s="4">
        <v>44896</v>
      </c>
      <c r="L1234" s="2">
        <v>18960.97</v>
      </c>
      <c r="M1234" s="2">
        <v>-1268652.29</v>
      </c>
      <c r="N1234" s="2" t="s">
        <v>55</v>
      </c>
      <c r="P1234" s="4">
        <v>44897</v>
      </c>
      <c r="Q1234" s="2">
        <v>7475.12</v>
      </c>
      <c r="R1234" s="2">
        <v>-167376.63</v>
      </c>
      <c r="S1234" s="2" t="s">
        <v>52</v>
      </c>
      <c r="U1234" s="4">
        <v>44901</v>
      </c>
      <c r="V1234" s="2">
        <v>16686.18</v>
      </c>
      <c r="W1234" s="2">
        <v>190556.65</v>
      </c>
      <c r="X1234" s="2" t="s">
        <v>54</v>
      </c>
      <c r="Z1234" s="12">
        <v>44830</v>
      </c>
      <c r="AA1234" s="10">
        <v>96896.51</v>
      </c>
      <c r="AB1234" s="10">
        <v>-12697519.25</v>
      </c>
    </row>
    <row r="1235" spans="1:28" ht="15.75" hidden="1" customHeight="1" x14ac:dyDescent="0.3">
      <c r="A1235" s="4">
        <v>43821</v>
      </c>
      <c r="B1235" s="2">
        <v>15.35</v>
      </c>
      <c r="C1235" s="2">
        <v>-502.04</v>
      </c>
      <c r="D1235" s="2" t="s">
        <v>52</v>
      </c>
      <c r="F1235" s="4">
        <v>44888</v>
      </c>
      <c r="G1235" s="2">
        <v>19803.12</v>
      </c>
      <c r="H1235" s="2">
        <v>-311985.12</v>
      </c>
      <c r="I1235" s="2" t="s">
        <v>53</v>
      </c>
      <c r="K1235" s="4">
        <v>44897</v>
      </c>
      <c r="L1235" s="2">
        <v>15906.85</v>
      </c>
      <c r="M1235" s="2">
        <v>-7150.16</v>
      </c>
      <c r="N1235" s="2" t="s">
        <v>55</v>
      </c>
      <c r="P1235" s="4">
        <v>44898</v>
      </c>
      <c r="Q1235" s="2">
        <v>0.01</v>
      </c>
      <c r="R1235" s="2">
        <v>0.14000000000000001</v>
      </c>
      <c r="S1235" s="2" t="s">
        <v>52</v>
      </c>
      <c r="U1235" s="4">
        <v>44902</v>
      </c>
      <c r="V1235" s="2">
        <v>19869.939999999999</v>
      </c>
      <c r="W1235" s="2">
        <v>-318470.42</v>
      </c>
      <c r="X1235" s="2" t="s">
        <v>54</v>
      </c>
      <c r="Z1235" s="12">
        <v>44831</v>
      </c>
      <c r="AA1235" s="10">
        <v>81845.009999999995</v>
      </c>
      <c r="AB1235" s="10">
        <v>801551.73</v>
      </c>
    </row>
    <row r="1236" spans="1:28" ht="15.75" customHeight="1" thickBot="1" x14ac:dyDescent="0.35">
      <c r="A1236" s="4">
        <v>43822</v>
      </c>
      <c r="B1236" s="2">
        <v>1031.77</v>
      </c>
      <c r="C1236" s="2">
        <v>-40937.74</v>
      </c>
      <c r="D1236" s="2" t="s">
        <v>54</v>
      </c>
      <c r="F1236" s="4">
        <v>44889</v>
      </c>
      <c r="G1236" s="2">
        <v>15219.2</v>
      </c>
      <c r="H1236" s="2">
        <v>-373776.76</v>
      </c>
      <c r="I1236" s="2" t="s">
        <v>53</v>
      </c>
      <c r="K1236" s="4">
        <v>44899</v>
      </c>
      <c r="L1236" s="2">
        <v>124.05</v>
      </c>
      <c r="M1236" s="2">
        <v>-19044.97</v>
      </c>
      <c r="N1236" s="2" t="s">
        <v>55</v>
      </c>
      <c r="P1236" s="4">
        <v>44899</v>
      </c>
      <c r="Q1236" s="2">
        <v>42.53</v>
      </c>
      <c r="R1236" s="2">
        <v>-8326.5400000000009</v>
      </c>
      <c r="S1236" s="2" t="s">
        <v>52</v>
      </c>
      <c r="U1236" s="4">
        <v>44903</v>
      </c>
      <c r="V1236" s="2">
        <v>16795.91</v>
      </c>
      <c r="W1236" s="2">
        <v>395945.79</v>
      </c>
      <c r="X1236" s="2" t="s">
        <v>54</v>
      </c>
      <c r="Z1236" s="12">
        <v>44832</v>
      </c>
      <c r="AA1236" s="10">
        <v>105116.49</v>
      </c>
      <c r="AB1236" s="10">
        <v>-4128769.08</v>
      </c>
    </row>
    <row r="1237" spans="1:28" ht="15.75" hidden="1" customHeight="1" x14ac:dyDescent="0.3">
      <c r="A1237" s="4">
        <v>43822</v>
      </c>
      <c r="B1237" s="2">
        <v>2016.27</v>
      </c>
      <c r="C1237" s="2">
        <v>-9889.59</v>
      </c>
      <c r="D1237" s="2" t="s">
        <v>53</v>
      </c>
      <c r="F1237" s="4">
        <v>44890</v>
      </c>
      <c r="G1237" s="2">
        <v>16615.84</v>
      </c>
      <c r="H1237" s="2">
        <v>-24568.560000000001</v>
      </c>
      <c r="I1237" s="2" t="s">
        <v>53</v>
      </c>
      <c r="K1237" s="4">
        <v>44900</v>
      </c>
      <c r="L1237" s="2">
        <v>15636.48</v>
      </c>
      <c r="M1237" s="2">
        <v>22862.83</v>
      </c>
      <c r="N1237" s="2" t="s">
        <v>55</v>
      </c>
      <c r="P1237" s="4">
        <v>44900</v>
      </c>
      <c r="Q1237" s="2">
        <v>6164.08</v>
      </c>
      <c r="R1237" s="2">
        <v>-81585.850000000006</v>
      </c>
      <c r="S1237" s="2" t="s">
        <v>52</v>
      </c>
      <c r="U1237" s="4">
        <v>44904</v>
      </c>
      <c r="V1237" s="2">
        <v>22641.919999999998</v>
      </c>
      <c r="W1237" s="2">
        <v>409078.86</v>
      </c>
      <c r="X1237" s="2" t="s">
        <v>54</v>
      </c>
      <c r="Z1237" s="12">
        <v>44833</v>
      </c>
      <c r="AA1237" s="10">
        <v>88033.12</v>
      </c>
      <c r="AB1237" s="10">
        <v>-1497099.65</v>
      </c>
    </row>
    <row r="1238" spans="1:28" ht="15.75" hidden="1" customHeight="1" x14ac:dyDescent="0.3">
      <c r="A1238" s="4">
        <v>43822</v>
      </c>
      <c r="B1238" s="2">
        <v>2438.4899999999998</v>
      </c>
      <c r="C1238" s="2">
        <v>-174510.19</v>
      </c>
      <c r="D1238" s="2" t="s">
        <v>55</v>
      </c>
      <c r="F1238" s="4">
        <v>44892</v>
      </c>
      <c r="G1238" s="2">
        <v>339.63</v>
      </c>
      <c r="H1238" s="2">
        <v>-2451.85</v>
      </c>
      <c r="I1238" s="2" t="s">
        <v>53</v>
      </c>
      <c r="K1238" s="4">
        <v>44901</v>
      </c>
      <c r="L1238" s="2">
        <v>16201.09</v>
      </c>
      <c r="M1238" s="2">
        <v>64024.32</v>
      </c>
      <c r="N1238" s="2" t="s">
        <v>55</v>
      </c>
      <c r="P1238" s="4">
        <v>44901</v>
      </c>
      <c r="Q1238" s="2">
        <v>5482.42</v>
      </c>
      <c r="R1238" s="2">
        <v>-61246.84</v>
      </c>
      <c r="S1238" s="2" t="s">
        <v>52</v>
      </c>
      <c r="U1238" s="4">
        <v>44906</v>
      </c>
      <c r="V1238" s="2">
        <v>107.25</v>
      </c>
      <c r="W1238" s="2">
        <v>3269.05</v>
      </c>
      <c r="X1238" s="2" t="s">
        <v>54</v>
      </c>
      <c r="Z1238" s="12">
        <v>44834</v>
      </c>
      <c r="AA1238" s="10">
        <v>79132.7</v>
      </c>
      <c r="AB1238" s="10">
        <v>-901798.36</v>
      </c>
    </row>
    <row r="1239" spans="1:28" ht="15.75" hidden="1" customHeight="1" x14ac:dyDescent="0.3">
      <c r="A1239" s="4">
        <v>43822</v>
      </c>
      <c r="B1239" s="2">
        <v>202.58</v>
      </c>
      <c r="C1239" s="2">
        <v>386.27</v>
      </c>
      <c r="D1239" s="2" t="s">
        <v>52</v>
      </c>
      <c r="F1239" s="4">
        <v>44893</v>
      </c>
      <c r="G1239" s="2">
        <v>26167.57</v>
      </c>
      <c r="H1239" s="2">
        <v>-679032.42</v>
      </c>
      <c r="I1239" s="2" t="s">
        <v>53</v>
      </c>
      <c r="K1239" s="4">
        <v>44902</v>
      </c>
      <c r="L1239" s="2">
        <v>15785.42</v>
      </c>
      <c r="M1239" s="2">
        <v>1632.93</v>
      </c>
      <c r="N1239" s="2" t="s">
        <v>55</v>
      </c>
      <c r="P1239" s="4">
        <v>44902</v>
      </c>
      <c r="Q1239" s="2">
        <v>6069.39</v>
      </c>
      <c r="R1239" s="2">
        <v>31483.63</v>
      </c>
      <c r="S1239" s="2" t="s">
        <v>52</v>
      </c>
      <c r="U1239" s="4">
        <v>44907</v>
      </c>
      <c r="V1239" s="2">
        <v>18287.310000000001</v>
      </c>
      <c r="W1239" s="2">
        <v>84039.8</v>
      </c>
      <c r="X1239" s="2" t="s">
        <v>54</v>
      </c>
      <c r="Z1239" s="12">
        <v>44835</v>
      </c>
      <c r="AA1239" s="10">
        <v>2264.27</v>
      </c>
      <c r="AB1239" s="10">
        <v>11379.66</v>
      </c>
    </row>
    <row r="1240" spans="1:28" ht="15.75" hidden="1" customHeight="1" x14ac:dyDescent="0.3">
      <c r="A1240" s="4">
        <v>43823</v>
      </c>
      <c r="B1240" s="2">
        <v>1027.52</v>
      </c>
      <c r="C1240" s="2">
        <v>-24693.77</v>
      </c>
      <c r="D1240" s="2" t="s">
        <v>55</v>
      </c>
      <c r="F1240" s="4">
        <v>44894</v>
      </c>
      <c r="G1240" s="2">
        <v>20201.79</v>
      </c>
      <c r="H1240" s="2">
        <v>230980.65</v>
      </c>
      <c r="I1240" s="2" t="s">
        <v>53</v>
      </c>
      <c r="K1240" s="4">
        <v>44903</v>
      </c>
      <c r="L1240" s="2">
        <v>14576.34</v>
      </c>
      <c r="M1240" s="2">
        <v>117447.23</v>
      </c>
      <c r="N1240" s="2" t="s">
        <v>55</v>
      </c>
      <c r="P1240" s="4">
        <v>44903</v>
      </c>
      <c r="Q1240" s="2">
        <v>6653.37</v>
      </c>
      <c r="R1240" s="2">
        <v>4346.17</v>
      </c>
      <c r="S1240" s="2" t="s">
        <v>52</v>
      </c>
      <c r="U1240" s="4">
        <v>44908</v>
      </c>
      <c r="V1240" s="2">
        <v>27306.46</v>
      </c>
      <c r="W1240" s="2">
        <v>-1143450</v>
      </c>
      <c r="X1240" s="2" t="s">
        <v>54</v>
      </c>
      <c r="Z1240" s="12">
        <v>44836</v>
      </c>
      <c r="AA1240" s="10">
        <v>4471.38</v>
      </c>
      <c r="AB1240" s="10">
        <v>-37301.980000000003</v>
      </c>
    </row>
    <row r="1241" spans="1:28" ht="15.75" hidden="1" customHeight="1" x14ac:dyDescent="0.3">
      <c r="A1241" s="4">
        <v>43823</v>
      </c>
      <c r="B1241" s="2">
        <v>102.91</v>
      </c>
      <c r="C1241" s="2">
        <v>-708.93</v>
      </c>
      <c r="D1241" s="2" t="s">
        <v>52</v>
      </c>
      <c r="F1241" s="4">
        <v>44895</v>
      </c>
      <c r="G1241" s="2">
        <v>21646.21</v>
      </c>
      <c r="H1241" s="2">
        <v>156194.70000000001</v>
      </c>
      <c r="I1241" s="2" t="s">
        <v>53</v>
      </c>
      <c r="K1241" s="4">
        <v>44904</v>
      </c>
      <c r="L1241" s="2">
        <v>13839.31</v>
      </c>
      <c r="M1241" s="2">
        <v>-28773.18</v>
      </c>
      <c r="N1241" s="2" t="s">
        <v>55</v>
      </c>
      <c r="P1241" s="4">
        <v>44904</v>
      </c>
      <c r="Q1241" s="2">
        <v>4861.42</v>
      </c>
      <c r="R1241" s="2">
        <v>1459.25</v>
      </c>
      <c r="S1241" s="2" t="s">
        <v>52</v>
      </c>
      <c r="U1241" s="4">
        <v>44909</v>
      </c>
      <c r="V1241" s="2">
        <v>21786.37</v>
      </c>
      <c r="W1241" s="2">
        <v>315380.49</v>
      </c>
      <c r="X1241" s="2" t="s">
        <v>54</v>
      </c>
      <c r="Z1241" s="12">
        <v>44837</v>
      </c>
      <c r="AA1241" s="10">
        <v>87200.01</v>
      </c>
      <c r="AB1241" s="10">
        <v>-3430478.72</v>
      </c>
    </row>
    <row r="1242" spans="1:28" ht="15.75" hidden="1" customHeight="1" x14ac:dyDescent="0.3">
      <c r="A1242" s="4">
        <v>43823</v>
      </c>
      <c r="B1242" s="2">
        <v>1891.04</v>
      </c>
      <c r="C1242" s="2">
        <v>-6804.97</v>
      </c>
      <c r="D1242" s="2" t="s">
        <v>53</v>
      </c>
      <c r="F1242" s="4">
        <v>44896</v>
      </c>
      <c r="G1242" s="2">
        <v>19704.32</v>
      </c>
      <c r="H1242" s="2">
        <v>-368087.71</v>
      </c>
      <c r="I1242" s="2" t="s">
        <v>53</v>
      </c>
      <c r="K1242" s="4">
        <v>44905</v>
      </c>
      <c r="L1242" s="2">
        <v>0.01</v>
      </c>
      <c r="M1242" s="2">
        <v>-21.01</v>
      </c>
      <c r="N1242" s="2" t="s">
        <v>55</v>
      </c>
      <c r="P1242" s="4">
        <v>44906</v>
      </c>
      <c r="Q1242" s="2">
        <v>42.02</v>
      </c>
      <c r="R1242" s="2">
        <v>-1393.45</v>
      </c>
      <c r="S1242" s="2" t="s">
        <v>52</v>
      </c>
      <c r="U1242" s="4">
        <v>44910</v>
      </c>
      <c r="V1242" s="2">
        <v>26394.04</v>
      </c>
      <c r="W1242" s="2">
        <v>-1194696.8899999999</v>
      </c>
      <c r="X1242" s="2" t="s">
        <v>54</v>
      </c>
      <c r="Z1242" s="12">
        <v>44838</v>
      </c>
      <c r="AA1242" s="10">
        <v>85666.3</v>
      </c>
      <c r="AB1242" s="10">
        <v>-4395865.08</v>
      </c>
    </row>
    <row r="1243" spans="1:28" ht="15.75" customHeight="1" thickBot="1" x14ac:dyDescent="0.35">
      <c r="A1243" s="4">
        <v>43823</v>
      </c>
      <c r="B1243" s="2">
        <v>1642</v>
      </c>
      <c r="C1243" s="2">
        <v>-356123.83</v>
      </c>
      <c r="D1243" s="2" t="s">
        <v>54</v>
      </c>
      <c r="F1243" s="4">
        <v>44897</v>
      </c>
      <c r="G1243" s="2">
        <v>17774.68</v>
      </c>
      <c r="H1243" s="2">
        <v>-492167.84</v>
      </c>
      <c r="I1243" s="2" t="s">
        <v>53</v>
      </c>
      <c r="K1243" s="4">
        <v>44906</v>
      </c>
      <c r="L1243" s="2">
        <v>138.56</v>
      </c>
      <c r="M1243" s="2">
        <v>-9737.2900000000009</v>
      </c>
      <c r="N1243" s="2" t="s">
        <v>55</v>
      </c>
      <c r="P1243" s="4">
        <v>44907</v>
      </c>
      <c r="Q1243" s="2">
        <v>5887.55</v>
      </c>
      <c r="R1243" s="2">
        <v>-93683.27</v>
      </c>
      <c r="S1243" s="2" t="s">
        <v>52</v>
      </c>
      <c r="U1243" s="4">
        <v>44911</v>
      </c>
      <c r="V1243" s="2">
        <v>20111.68</v>
      </c>
      <c r="W1243" s="2">
        <v>80442.37</v>
      </c>
      <c r="X1243" s="2" t="s">
        <v>54</v>
      </c>
      <c r="Z1243" s="12">
        <v>44839</v>
      </c>
      <c r="AA1243" s="10">
        <v>83769.3</v>
      </c>
      <c r="AB1243" s="10">
        <v>-471891.01</v>
      </c>
    </row>
    <row r="1244" spans="1:28" ht="15.75" customHeight="1" thickBot="1" x14ac:dyDescent="0.35">
      <c r="A1244" s="4">
        <v>43824</v>
      </c>
      <c r="B1244" s="2">
        <v>67.92</v>
      </c>
      <c r="C1244" s="2">
        <v>-41519.410000000003</v>
      </c>
      <c r="D1244" s="2" t="s">
        <v>54</v>
      </c>
      <c r="F1244" s="4">
        <v>44899</v>
      </c>
      <c r="G1244" s="2">
        <v>111.06</v>
      </c>
      <c r="H1244" s="2">
        <v>-20824.23</v>
      </c>
      <c r="I1244" s="2" t="s">
        <v>53</v>
      </c>
      <c r="K1244" s="4">
        <v>44907</v>
      </c>
      <c r="L1244" s="2">
        <v>16218.35</v>
      </c>
      <c r="M1244" s="2">
        <v>217570.43</v>
      </c>
      <c r="N1244" s="2" t="s">
        <v>55</v>
      </c>
      <c r="P1244" s="4">
        <v>44908</v>
      </c>
      <c r="Q1244" s="2">
        <v>7896.09</v>
      </c>
      <c r="R1244" s="2">
        <v>166290.73000000001</v>
      </c>
      <c r="S1244" s="2" t="s">
        <v>52</v>
      </c>
      <c r="U1244" s="4">
        <v>44913</v>
      </c>
      <c r="V1244" s="2">
        <v>130.51</v>
      </c>
      <c r="W1244" s="2">
        <v>2286.08</v>
      </c>
      <c r="X1244" s="2" t="s">
        <v>54</v>
      </c>
      <c r="Z1244" s="12">
        <v>44840</v>
      </c>
      <c r="AA1244" s="10">
        <v>74971.09</v>
      </c>
      <c r="AB1244" s="10">
        <v>-245507.39</v>
      </c>
    </row>
    <row r="1245" spans="1:28" ht="15.75" hidden="1" customHeight="1" x14ac:dyDescent="0.3">
      <c r="A1245" s="4">
        <v>43824</v>
      </c>
      <c r="B1245" s="2">
        <v>38.770000000000003</v>
      </c>
      <c r="C1245" s="2">
        <v>-439.17</v>
      </c>
      <c r="D1245" s="2" t="s">
        <v>53</v>
      </c>
      <c r="F1245" s="4">
        <v>44900</v>
      </c>
      <c r="G1245" s="2">
        <v>20119.21</v>
      </c>
      <c r="H1245" s="2">
        <v>68234.42</v>
      </c>
      <c r="I1245" s="2" t="s">
        <v>53</v>
      </c>
      <c r="K1245" s="4">
        <v>44908</v>
      </c>
      <c r="L1245" s="2">
        <v>20915.169999999998</v>
      </c>
      <c r="M1245" s="2">
        <v>-360850.77</v>
      </c>
      <c r="N1245" s="2" t="s">
        <v>55</v>
      </c>
      <c r="P1245" s="4">
        <v>44909</v>
      </c>
      <c r="Q1245" s="2">
        <v>5948.33</v>
      </c>
      <c r="R1245" s="2">
        <v>-25559.67</v>
      </c>
      <c r="S1245" s="2" t="s">
        <v>52</v>
      </c>
      <c r="U1245" s="4">
        <v>44914</v>
      </c>
      <c r="V1245" s="2">
        <v>17838.93</v>
      </c>
      <c r="W1245" s="2">
        <v>-149903.42000000001</v>
      </c>
      <c r="X1245" s="2" t="s">
        <v>54</v>
      </c>
      <c r="Z1245" s="12">
        <v>44841</v>
      </c>
      <c r="AA1245" s="10">
        <v>75390.81</v>
      </c>
      <c r="AB1245" s="10">
        <v>-825041.91</v>
      </c>
    </row>
    <row r="1246" spans="1:28" ht="15.75" hidden="1" customHeight="1" x14ac:dyDescent="0.3">
      <c r="A1246" s="4">
        <v>43824</v>
      </c>
      <c r="B1246" s="2">
        <v>22.31</v>
      </c>
      <c r="C1246" s="2">
        <v>-513.95000000000005</v>
      </c>
      <c r="D1246" s="2" t="s">
        <v>55</v>
      </c>
      <c r="F1246" s="4">
        <v>44901</v>
      </c>
      <c r="G1246" s="2">
        <v>18716.86</v>
      </c>
      <c r="H1246" s="2">
        <v>2674.58</v>
      </c>
      <c r="I1246" s="2" t="s">
        <v>53</v>
      </c>
      <c r="K1246" s="4">
        <v>44909</v>
      </c>
      <c r="L1246" s="2">
        <v>20059.849999999999</v>
      </c>
      <c r="M1246" s="2">
        <v>40824.639999999999</v>
      </c>
      <c r="N1246" s="2" t="s">
        <v>55</v>
      </c>
      <c r="P1246" s="4">
        <v>44910</v>
      </c>
      <c r="Q1246" s="2">
        <v>7139.48</v>
      </c>
      <c r="R1246" s="2">
        <v>-146183.59</v>
      </c>
      <c r="S1246" s="2" t="s">
        <v>52</v>
      </c>
      <c r="U1246" s="4">
        <v>44915</v>
      </c>
      <c r="V1246" s="2">
        <v>22998.94</v>
      </c>
      <c r="W1246" s="2">
        <v>-1658241.43</v>
      </c>
      <c r="X1246" s="2" t="s">
        <v>54</v>
      </c>
      <c r="Z1246" s="12">
        <v>44842</v>
      </c>
      <c r="AA1246" s="10">
        <v>1724.98</v>
      </c>
      <c r="AB1246" s="10">
        <v>-67.87</v>
      </c>
    </row>
    <row r="1247" spans="1:28" ht="15.75" hidden="1" customHeight="1" x14ac:dyDescent="0.3">
      <c r="A1247" s="4">
        <v>43824</v>
      </c>
      <c r="B1247" s="2">
        <v>2.2400000000000002</v>
      </c>
      <c r="C1247" s="2">
        <v>6.75</v>
      </c>
      <c r="D1247" s="2" t="s">
        <v>52</v>
      </c>
      <c r="F1247" s="4">
        <v>44902</v>
      </c>
      <c r="G1247" s="2">
        <v>18430.419999999998</v>
      </c>
      <c r="H1247" s="2">
        <v>-234138.63</v>
      </c>
      <c r="I1247" s="2" t="s">
        <v>53</v>
      </c>
      <c r="K1247" s="4">
        <v>44910</v>
      </c>
      <c r="L1247" s="2">
        <v>23021.22</v>
      </c>
      <c r="M1247" s="2">
        <v>-643731.88</v>
      </c>
      <c r="N1247" s="2" t="s">
        <v>55</v>
      </c>
      <c r="P1247" s="4">
        <v>44911</v>
      </c>
      <c r="Q1247" s="2">
        <v>8121.44</v>
      </c>
      <c r="R1247" s="2">
        <v>35027.760000000002</v>
      </c>
      <c r="S1247" s="2" t="s">
        <v>52</v>
      </c>
      <c r="U1247" s="4">
        <v>44916</v>
      </c>
      <c r="V1247" s="2">
        <v>14028.15</v>
      </c>
      <c r="W1247" s="2">
        <v>18425.11</v>
      </c>
      <c r="X1247" s="2" t="s">
        <v>54</v>
      </c>
      <c r="Z1247" s="12">
        <v>44843</v>
      </c>
      <c r="AA1247" s="10">
        <v>3599</v>
      </c>
      <c r="AB1247" s="10">
        <v>-99627.56</v>
      </c>
    </row>
    <row r="1248" spans="1:28" ht="15.75" hidden="1" customHeight="1" x14ac:dyDescent="0.3">
      <c r="A1248" s="4">
        <v>43825</v>
      </c>
      <c r="B1248" s="2">
        <v>949.11</v>
      </c>
      <c r="C1248" s="2">
        <v>-32710.639999999999</v>
      </c>
      <c r="D1248" s="2" t="s">
        <v>55</v>
      </c>
      <c r="F1248" s="4">
        <v>44903</v>
      </c>
      <c r="G1248" s="2">
        <v>16960.810000000001</v>
      </c>
      <c r="H1248" s="2">
        <v>4424.57</v>
      </c>
      <c r="I1248" s="2" t="s">
        <v>53</v>
      </c>
      <c r="K1248" s="4">
        <v>44911</v>
      </c>
      <c r="L1248" s="2">
        <v>17897.21</v>
      </c>
      <c r="M1248" s="2">
        <v>-126256.44</v>
      </c>
      <c r="N1248" s="2" t="s">
        <v>55</v>
      </c>
      <c r="P1248" s="4">
        <v>44913</v>
      </c>
      <c r="Q1248" s="2">
        <v>78.55</v>
      </c>
      <c r="R1248" s="2">
        <v>-7252.51</v>
      </c>
      <c r="S1248" s="2" t="s">
        <v>52</v>
      </c>
      <c r="U1248" s="4">
        <v>44917</v>
      </c>
      <c r="V1248" s="2">
        <v>22617.65</v>
      </c>
      <c r="W1248" s="2">
        <v>-546832.14</v>
      </c>
      <c r="X1248" s="2" t="s">
        <v>54</v>
      </c>
      <c r="Z1248" s="12">
        <v>44844</v>
      </c>
      <c r="AA1248" s="10">
        <v>76693.820000000007</v>
      </c>
      <c r="AB1248" s="10">
        <v>-1682611.67</v>
      </c>
    </row>
    <row r="1249" spans="1:28" ht="15.75" hidden="1" customHeight="1" x14ac:dyDescent="0.3">
      <c r="A1249" s="4">
        <v>43825</v>
      </c>
      <c r="B1249" s="2">
        <v>259.17</v>
      </c>
      <c r="C1249" s="2">
        <v>-677.97</v>
      </c>
      <c r="D1249" s="2" t="s">
        <v>52</v>
      </c>
      <c r="F1249" s="4">
        <v>44904</v>
      </c>
      <c r="G1249" s="2">
        <v>19780.580000000002</v>
      </c>
      <c r="H1249" s="2">
        <v>-92191.45</v>
      </c>
      <c r="I1249" s="2" t="s">
        <v>53</v>
      </c>
      <c r="K1249" s="4">
        <v>44913</v>
      </c>
      <c r="L1249" s="2">
        <v>100.13</v>
      </c>
      <c r="M1249" s="2">
        <v>-5935.81</v>
      </c>
      <c r="N1249" s="2" t="s">
        <v>55</v>
      </c>
      <c r="P1249" s="4">
        <v>44914</v>
      </c>
      <c r="Q1249" s="2">
        <v>6173.37</v>
      </c>
      <c r="R1249" s="2">
        <v>32347.13</v>
      </c>
      <c r="S1249" s="2" t="s">
        <v>52</v>
      </c>
      <c r="U1249" s="4">
        <v>44918</v>
      </c>
      <c r="V1249" s="2">
        <v>15153.68</v>
      </c>
      <c r="W1249" s="2">
        <v>188295.11</v>
      </c>
      <c r="X1249" s="2" t="s">
        <v>54</v>
      </c>
      <c r="Z1249" s="12">
        <v>44845</v>
      </c>
      <c r="AA1249" s="10">
        <v>92413.47</v>
      </c>
      <c r="AB1249" s="10">
        <v>-727138.49</v>
      </c>
    </row>
    <row r="1250" spans="1:28" ht="15.75" customHeight="1" thickBot="1" x14ac:dyDescent="0.35">
      <c r="A1250" s="4">
        <v>43825</v>
      </c>
      <c r="B1250" s="2">
        <v>1520.48</v>
      </c>
      <c r="C1250" s="2">
        <v>-189009.9</v>
      </c>
      <c r="D1250" s="2" t="s">
        <v>54</v>
      </c>
      <c r="F1250" s="4">
        <v>44906</v>
      </c>
      <c r="G1250" s="2">
        <v>169.66</v>
      </c>
      <c r="H1250" s="2">
        <v>-4145.03</v>
      </c>
      <c r="I1250" s="2" t="s">
        <v>53</v>
      </c>
      <c r="K1250" s="4">
        <v>44914</v>
      </c>
      <c r="L1250" s="2">
        <v>19242.22</v>
      </c>
      <c r="M1250" s="2">
        <v>63669.75</v>
      </c>
      <c r="N1250" s="2" t="s">
        <v>55</v>
      </c>
      <c r="P1250" s="4">
        <v>44915</v>
      </c>
      <c r="Q1250" s="2">
        <v>10578.12</v>
      </c>
      <c r="R1250" s="2">
        <v>-659232.18999999994</v>
      </c>
      <c r="S1250" s="2" t="s">
        <v>52</v>
      </c>
      <c r="U1250" s="4">
        <v>44921</v>
      </c>
      <c r="V1250" s="2">
        <v>366.36</v>
      </c>
      <c r="W1250" s="2">
        <v>-16916.669999999998</v>
      </c>
      <c r="X1250" s="2" t="s">
        <v>54</v>
      </c>
      <c r="Z1250" s="12">
        <v>44846</v>
      </c>
      <c r="AA1250" s="10">
        <v>85636.05</v>
      </c>
      <c r="AB1250" s="10">
        <v>401180.24</v>
      </c>
    </row>
    <row r="1251" spans="1:28" ht="15.75" hidden="1" customHeight="1" x14ac:dyDescent="0.3">
      <c r="A1251" s="4">
        <v>43825</v>
      </c>
      <c r="B1251" s="2">
        <v>1960.05</v>
      </c>
      <c r="C1251" s="2">
        <v>1937.17</v>
      </c>
      <c r="D1251" s="2" t="s">
        <v>53</v>
      </c>
      <c r="F1251" s="4">
        <v>44907</v>
      </c>
      <c r="G1251" s="2">
        <v>22537.25</v>
      </c>
      <c r="H1251" s="2">
        <v>65335.97</v>
      </c>
      <c r="I1251" s="2" t="s">
        <v>53</v>
      </c>
      <c r="K1251" s="4">
        <v>44915</v>
      </c>
      <c r="L1251" s="2">
        <v>17928.560000000001</v>
      </c>
      <c r="M1251" s="2">
        <v>147221.47</v>
      </c>
      <c r="N1251" s="2" t="s">
        <v>55</v>
      </c>
      <c r="P1251" s="4">
        <v>44916</v>
      </c>
      <c r="Q1251" s="2">
        <v>6263.78</v>
      </c>
      <c r="R1251" s="2">
        <v>5720.25</v>
      </c>
      <c r="S1251" s="2" t="s">
        <v>52</v>
      </c>
      <c r="U1251" s="4">
        <v>44922</v>
      </c>
      <c r="V1251" s="2">
        <v>21085.1</v>
      </c>
      <c r="W1251" s="2">
        <v>-807212.72</v>
      </c>
      <c r="X1251" s="2" t="s">
        <v>54</v>
      </c>
      <c r="Z1251" s="12">
        <v>44847</v>
      </c>
      <c r="AA1251" s="10">
        <v>100888.34</v>
      </c>
      <c r="AB1251" s="10">
        <v>-1900896.46</v>
      </c>
    </row>
    <row r="1252" spans="1:28" ht="15.75" customHeight="1" thickBot="1" x14ac:dyDescent="0.35">
      <c r="A1252" s="4">
        <v>43826</v>
      </c>
      <c r="B1252" s="2">
        <v>1164.47</v>
      </c>
      <c r="C1252" s="2">
        <v>-52648.22</v>
      </c>
      <c r="D1252" s="2" t="s">
        <v>54</v>
      </c>
      <c r="F1252" s="4">
        <v>44908</v>
      </c>
      <c r="G1252" s="2">
        <v>26704</v>
      </c>
      <c r="H1252" s="2">
        <v>25736.26</v>
      </c>
      <c r="I1252" s="2" t="s">
        <v>53</v>
      </c>
      <c r="K1252" s="4">
        <v>44916</v>
      </c>
      <c r="L1252" s="2">
        <v>19566.439999999999</v>
      </c>
      <c r="M1252" s="2">
        <v>141802.94</v>
      </c>
      <c r="N1252" s="2" t="s">
        <v>55</v>
      </c>
      <c r="P1252" s="4">
        <v>44917</v>
      </c>
      <c r="Q1252" s="2">
        <v>8151.4</v>
      </c>
      <c r="R1252" s="2">
        <v>-28722.69</v>
      </c>
      <c r="S1252" s="2" t="s">
        <v>52</v>
      </c>
      <c r="U1252" s="4">
        <v>44923</v>
      </c>
      <c r="V1252" s="2">
        <v>19877.7</v>
      </c>
      <c r="W1252" s="2">
        <v>167045.65</v>
      </c>
      <c r="X1252" s="2" t="s">
        <v>54</v>
      </c>
      <c r="Z1252" s="12">
        <v>44848</v>
      </c>
      <c r="AA1252" s="10">
        <v>86841.14</v>
      </c>
      <c r="AB1252" s="10">
        <v>-1029155.74</v>
      </c>
    </row>
    <row r="1253" spans="1:28" ht="15.75" hidden="1" customHeight="1" x14ac:dyDescent="0.3">
      <c r="A1253" s="4">
        <v>43826</v>
      </c>
      <c r="B1253" s="2">
        <v>419.03</v>
      </c>
      <c r="C1253" s="2">
        <v>8005.95</v>
      </c>
      <c r="D1253" s="2" t="s">
        <v>52</v>
      </c>
      <c r="F1253" s="4">
        <v>44909</v>
      </c>
      <c r="G1253" s="2">
        <v>25247.84</v>
      </c>
      <c r="H1253" s="2">
        <v>85493.51</v>
      </c>
      <c r="I1253" s="2" t="s">
        <v>53</v>
      </c>
      <c r="K1253" s="4">
        <v>44917</v>
      </c>
      <c r="L1253" s="2">
        <v>20794.75</v>
      </c>
      <c r="M1253" s="2">
        <v>-37270.620000000003</v>
      </c>
      <c r="N1253" s="2" t="s">
        <v>55</v>
      </c>
      <c r="P1253" s="4">
        <v>44918</v>
      </c>
      <c r="Q1253" s="2">
        <v>7058.86</v>
      </c>
      <c r="R1253" s="2">
        <v>-3015.9</v>
      </c>
      <c r="S1253" s="2" t="s">
        <v>52</v>
      </c>
      <c r="U1253" s="4">
        <v>44924</v>
      </c>
      <c r="V1253" s="2">
        <v>18958.349999999999</v>
      </c>
      <c r="W1253" s="2">
        <v>459625.52</v>
      </c>
      <c r="X1253" s="2" t="s">
        <v>54</v>
      </c>
      <c r="Z1253" s="12">
        <v>44849</v>
      </c>
      <c r="AA1253" s="10">
        <v>1401.65</v>
      </c>
      <c r="AB1253" s="10">
        <v>-4547.45</v>
      </c>
    </row>
    <row r="1254" spans="1:28" ht="15.75" hidden="1" customHeight="1" x14ac:dyDescent="0.3">
      <c r="A1254" s="4">
        <v>43826</v>
      </c>
      <c r="B1254" s="2">
        <v>1501.7</v>
      </c>
      <c r="C1254" s="2">
        <v>-55535.95</v>
      </c>
      <c r="D1254" s="2" t="s">
        <v>55</v>
      </c>
      <c r="F1254" s="4">
        <v>44910</v>
      </c>
      <c r="G1254" s="2">
        <v>26203.919999999998</v>
      </c>
      <c r="H1254" s="2">
        <v>512184.58</v>
      </c>
      <c r="I1254" s="2" t="s">
        <v>53</v>
      </c>
      <c r="K1254" s="4">
        <v>44918</v>
      </c>
      <c r="L1254" s="2">
        <v>19412.919999999998</v>
      </c>
      <c r="M1254" s="2">
        <v>174278.42</v>
      </c>
      <c r="N1254" s="2" t="s">
        <v>55</v>
      </c>
      <c r="P1254" s="4">
        <v>44920</v>
      </c>
      <c r="Q1254" s="2">
        <v>21.45</v>
      </c>
      <c r="R1254" s="2">
        <v>-1060.82</v>
      </c>
      <c r="S1254" s="2" t="s">
        <v>52</v>
      </c>
      <c r="U1254" s="4">
        <v>44925</v>
      </c>
      <c r="V1254" s="2">
        <v>20450.66</v>
      </c>
      <c r="W1254" s="2">
        <v>549994.80000000005</v>
      </c>
      <c r="X1254" s="2" t="s">
        <v>54</v>
      </c>
      <c r="Z1254" s="12">
        <v>44850</v>
      </c>
      <c r="AA1254" s="10">
        <v>3127.31</v>
      </c>
      <c r="AB1254" s="10">
        <v>-92795.98</v>
      </c>
    </row>
    <row r="1255" spans="1:28" ht="15.75" hidden="1" customHeight="1" x14ac:dyDescent="0.3">
      <c r="A1255" s="4">
        <v>43826</v>
      </c>
      <c r="B1255" s="2">
        <v>3582.28</v>
      </c>
      <c r="C1255" s="2">
        <v>-174007.69</v>
      </c>
      <c r="D1255" s="2" t="s">
        <v>53</v>
      </c>
      <c r="F1255" s="4">
        <v>44911</v>
      </c>
      <c r="G1255" s="2">
        <v>19674.71</v>
      </c>
      <c r="H1255" s="2">
        <v>177564.6</v>
      </c>
      <c r="I1255" s="2" t="s">
        <v>53</v>
      </c>
      <c r="K1255" s="4">
        <v>44919</v>
      </c>
      <c r="L1255" s="2">
        <v>0.02</v>
      </c>
      <c r="M1255" s="2">
        <v>0.03</v>
      </c>
      <c r="N1255" s="2" t="s">
        <v>55</v>
      </c>
      <c r="P1255" s="4">
        <v>44921</v>
      </c>
      <c r="Q1255" s="2">
        <v>1230.31</v>
      </c>
      <c r="R1255" s="2">
        <v>-18774.02</v>
      </c>
      <c r="S1255" s="2" t="s">
        <v>52</v>
      </c>
      <c r="U1255" s="4">
        <v>44928</v>
      </c>
      <c r="V1255" s="2">
        <v>660.89</v>
      </c>
      <c r="W1255" s="2">
        <v>-194110.68</v>
      </c>
      <c r="X1255" s="2" t="s">
        <v>54</v>
      </c>
      <c r="Z1255" s="12">
        <v>44851</v>
      </c>
      <c r="AA1255" s="10">
        <v>81026.27</v>
      </c>
      <c r="AB1255" s="10">
        <v>-1177246.8700000001</v>
      </c>
    </row>
    <row r="1256" spans="1:28" ht="15.75" customHeight="1" thickBot="1" x14ac:dyDescent="0.35">
      <c r="A1256" s="4">
        <v>43828</v>
      </c>
      <c r="B1256" s="2">
        <v>18.59</v>
      </c>
      <c r="C1256" s="2">
        <v>-1699.34</v>
      </c>
      <c r="D1256" s="2" t="s">
        <v>54</v>
      </c>
      <c r="F1256" s="4">
        <v>44913</v>
      </c>
      <c r="G1256" s="2">
        <v>140.97999999999999</v>
      </c>
      <c r="H1256" s="2">
        <v>-13643.68</v>
      </c>
      <c r="I1256" s="2" t="s">
        <v>53</v>
      </c>
      <c r="K1256" s="4">
        <v>44920</v>
      </c>
      <c r="L1256" s="2">
        <v>161.18</v>
      </c>
      <c r="M1256" s="2">
        <v>1153.8599999999999</v>
      </c>
      <c r="N1256" s="2" t="s">
        <v>55</v>
      </c>
      <c r="P1256" s="4">
        <v>44922</v>
      </c>
      <c r="Q1256" s="2">
        <v>5031.3</v>
      </c>
      <c r="R1256" s="2">
        <v>1421.45</v>
      </c>
      <c r="S1256" s="2" t="s">
        <v>52</v>
      </c>
      <c r="U1256" s="4">
        <v>44929</v>
      </c>
      <c r="V1256" s="2">
        <v>30869.88</v>
      </c>
      <c r="W1256" s="2">
        <v>-1186571.04</v>
      </c>
      <c r="X1256" s="2" t="s">
        <v>54</v>
      </c>
      <c r="Z1256" s="12">
        <v>44852</v>
      </c>
      <c r="AA1256" s="10">
        <v>88745.86</v>
      </c>
      <c r="AB1256" s="10">
        <v>981879.87</v>
      </c>
    </row>
    <row r="1257" spans="1:28" ht="15.75" hidden="1" customHeight="1" x14ac:dyDescent="0.3">
      <c r="A1257" s="4">
        <v>43828</v>
      </c>
      <c r="B1257" s="2">
        <v>39.43</v>
      </c>
      <c r="C1257" s="2">
        <v>-3696.6</v>
      </c>
      <c r="D1257" s="2" t="s">
        <v>55</v>
      </c>
      <c r="F1257" s="4">
        <v>44914</v>
      </c>
      <c r="G1257" s="2">
        <v>22137.97</v>
      </c>
      <c r="H1257" s="2">
        <v>170986.52</v>
      </c>
      <c r="I1257" s="2" t="s">
        <v>53</v>
      </c>
      <c r="K1257" s="4">
        <v>44921</v>
      </c>
      <c r="L1257" s="2">
        <v>1163.3800000000001</v>
      </c>
      <c r="M1257" s="2">
        <v>12972.55</v>
      </c>
      <c r="N1257" s="2" t="s">
        <v>55</v>
      </c>
      <c r="P1257" s="4">
        <v>44923</v>
      </c>
      <c r="Q1257" s="2">
        <v>7474.25</v>
      </c>
      <c r="R1257" s="2">
        <v>-149140.64000000001</v>
      </c>
      <c r="S1257" s="2" t="s">
        <v>52</v>
      </c>
      <c r="U1257" s="4">
        <v>44930</v>
      </c>
      <c r="V1257" s="2">
        <v>27322.17</v>
      </c>
      <c r="W1257" s="2">
        <v>-1429745.85</v>
      </c>
      <c r="X1257" s="2" t="s">
        <v>54</v>
      </c>
      <c r="Z1257" s="12">
        <v>44853</v>
      </c>
      <c r="AA1257" s="10">
        <v>85196.24</v>
      </c>
      <c r="AB1257" s="10">
        <v>-1336780.52</v>
      </c>
    </row>
    <row r="1258" spans="1:28" ht="15.75" hidden="1" customHeight="1" x14ac:dyDescent="0.3">
      <c r="A1258" s="4">
        <v>43828</v>
      </c>
      <c r="B1258" s="2">
        <v>25.51</v>
      </c>
      <c r="C1258" s="2">
        <v>-3547.94</v>
      </c>
      <c r="D1258" s="2" t="s">
        <v>53</v>
      </c>
      <c r="F1258" s="4">
        <v>44915</v>
      </c>
      <c r="G1258" s="2">
        <v>25211.9</v>
      </c>
      <c r="H1258" s="2">
        <v>383348.31</v>
      </c>
      <c r="I1258" s="2" t="s">
        <v>53</v>
      </c>
      <c r="K1258" s="4">
        <v>44922</v>
      </c>
      <c r="L1258" s="2">
        <v>17256.07</v>
      </c>
      <c r="M1258" s="2">
        <v>-81226.39</v>
      </c>
      <c r="N1258" s="2" t="s">
        <v>55</v>
      </c>
      <c r="P1258" s="4">
        <v>44924</v>
      </c>
      <c r="Q1258" s="2">
        <v>6793.67</v>
      </c>
      <c r="R1258" s="2">
        <v>24824.29</v>
      </c>
      <c r="S1258" s="2" t="s">
        <v>52</v>
      </c>
      <c r="U1258" s="4">
        <v>44931</v>
      </c>
      <c r="V1258" s="2">
        <v>25139.52</v>
      </c>
      <c r="W1258" s="2">
        <v>-672834.69</v>
      </c>
      <c r="X1258" s="2" t="s">
        <v>54</v>
      </c>
      <c r="Z1258" s="12">
        <v>44854</v>
      </c>
      <c r="AA1258" s="10">
        <v>92133.17</v>
      </c>
      <c r="AB1258" s="10">
        <v>-634783.23</v>
      </c>
    </row>
    <row r="1259" spans="1:28" ht="15.75" hidden="1" customHeight="1" x14ac:dyDescent="0.3">
      <c r="A1259" s="4">
        <v>43828</v>
      </c>
      <c r="B1259" s="2">
        <v>9.1199999999999992</v>
      </c>
      <c r="C1259" s="2">
        <v>186.42</v>
      </c>
      <c r="D1259" s="2" t="s">
        <v>52</v>
      </c>
      <c r="F1259" s="4">
        <v>44916</v>
      </c>
      <c r="G1259" s="2">
        <v>21497.57</v>
      </c>
      <c r="H1259" s="2">
        <v>369285.69</v>
      </c>
      <c r="I1259" s="2" t="s">
        <v>53</v>
      </c>
      <c r="K1259" s="4">
        <v>44923</v>
      </c>
      <c r="L1259" s="2">
        <v>21947.35</v>
      </c>
      <c r="M1259" s="2">
        <v>137846.24</v>
      </c>
      <c r="N1259" s="2" t="s">
        <v>55</v>
      </c>
      <c r="P1259" s="4">
        <v>44925</v>
      </c>
      <c r="Q1259" s="2">
        <v>8108.28</v>
      </c>
      <c r="R1259" s="2">
        <v>-127762.28</v>
      </c>
      <c r="S1259" s="2" t="s">
        <v>52</v>
      </c>
      <c r="U1259" s="4">
        <v>44932</v>
      </c>
      <c r="V1259" s="2">
        <v>24205.89</v>
      </c>
      <c r="W1259" s="2">
        <v>-508093.18</v>
      </c>
      <c r="X1259" s="2" t="s">
        <v>54</v>
      </c>
      <c r="Z1259" s="12">
        <v>44855</v>
      </c>
      <c r="AA1259" s="10">
        <v>101695.96</v>
      </c>
      <c r="AB1259" s="10">
        <v>-1036357.37</v>
      </c>
    </row>
    <row r="1260" spans="1:28" ht="15.75" customHeight="1" thickBot="1" x14ac:dyDescent="0.35">
      <c r="A1260" s="4">
        <v>43829</v>
      </c>
      <c r="B1260" s="2">
        <v>966.83</v>
      </c>
      <c r="C1260" s="2">
        <v>-12339.5</v>
      </c>
      <c r="D1260" s="2" t="s">
        <v>54</v>
      </c>
      <c r="F1260" s="4">
        <v>44917</v>
      </c>
      <c r="G1260" s="2">
        <v>21363.09</v>
      </c>
      <c r="H1260" s="2">
        <v>302968.63</v>
      </c>
      <c r="I1260" s="2" t="s">
        <v>53</v>
      </c>
      <c r="K1260" s="4">
        <v>44924</v>
      </c>
      <c r="L1260" s="2">
        <v>16904.02</v>
      </c>
      <c r="M1260" s="2">
        <v>408558.24</v>
      </c>
      <c r="N1260" s="2" t="s">
        <v>55</v>
      </c>
      <c r="P1260" s="4">
        <v>44927</v>
      </c>
      <c r="Q1260" s="2">
        <v>40.619999999999997</v>
      </c>
      <c r="R1260" s="2">
        <v>-14179.15</v>
      </c>
      <c r="S1260" s="2" t="s">
        <v>52</v>
      </c>
      <c r="U1260" s="4">
        <v>44934</v>
      </c>
      <c r="V1260" s="2">
        <v>361.62</v>
      </c>
      <c r="W1260" s="2">
        <v>-121864.88</v>
      </c>
      <c r="X1260" s="2" t="s">
        <v>54</v>
      </c>
      <c r="Z1260" s="12">
        <v>44856</v>
      </c>
      <c r="AA1260" s="10">
        <v>1105.99</v>
      </c>
      <c r="AB1260" s="10">
        <v>971.9</v>
      </c>
    </row>
    <row r="1261" spans="1:28" ht="15.75" hidden="1" customHeight="1" x14ac:dyDescent="0.3">
      <c r="A1261" s="4">
        <v>43829</v>
      </c>
      <c r="B1261" s="2">
        <v>504.15</v>
      </c>
      <c r="C1261" s="2">
        <v>20504.55</v>
      </c>
      <c r="D1261" s="2" t="s">
        <v>52</v>
      </c>
      <c r="F1261" s="4">
        <v>44918</v>
      </c>
      <c r="G1261" s="2">
        <v>21961.99</v>
      </c>
      <c r="H1261" s="2">
        <v>263314.74</v>
      </c>
      <c r="I1261" s="2" t="s">
        <v>53</v>
      </c>
      <c r="K1261" s="4">
        <v>44925</v>
      </c>
      <c r="L1261" s="2">
        <v>22695.5</v>
      </c>
      <c r="M1261" s="2">
        <v>577979.68999999994</v>
      </c>
      <c r="N1261" s="2" t="s">
        <v>55</v>
      </c>
      <c r="P1261" s="4">
        <v>44928</v>
      </c>
      <c r="Q1261" s="2">
        <v>1206.97</v>
      </c>
      <c r="R1261" s="2">
        <v>-24508.28</v>
      </c>
      <c r="S1261" s="2" t="s">
        <v>52</v>
      </c>
      <c r="U1261" s="4">
        <v>44935</v>
      </c>
      <c r="V1261" s="2">
        <v>20990.61</v>
      </c>
      <c r="W1261" s="2">
        <v>-660887.78</v>
      </c>
      <c r="X1261" s="2" t="s">
        <v>54</v>
      </c>
      <c r="Z1261" s="12">
        <v>44857</v>
      </c>
      <c r="AA1261" s="10">
        <v>7555.62</v>
      </c>
      <c r="AB1261" s="10">
        <v>-1131144.96</v>
      </c>
    </row>
    <row r="1262" spans="1:28" ht="15.75" hidden="1" customHeight="1" x14ac:dyDescent="0.3">
      <c r="A1262" s="4">
        <v>43829</v>
      </c>
      <c r="B1262" s="2">
        <v>3444.87</v>
      </c>
      <c r="C1262" s="2">
        <v>-95314.09</v>
      </c>
      <c r="D1262" s="2" t="s">
        <v>53</v>
      </c>
      <c r="F1262" s="4">
        <v>44920</v>
      </c>
      <c r="G1262" s="2">
        <v>57.13</v>
      </c>
      <c r="H1262" s="2">
        <v>-834.11</v>
      </c>
      <c r="I1262" s="2" t="s">
        <v>53</v>
      </c>
      <c r="K1262" s="4">
        <v>44927</v>
      </c>
      <c r="L1262" s="2">
        <v>5.61</v>
      </c>
      <c r="M1262" s="2">
        <v>-1509.18</v>
      </c>
      <c r="N1262" s="2" t="s">
        <v>55</v>
      </c>
      <c r="P1262" s="4">
        <v>44929</v>
      </c>
      <c r="Q1262" s="2">
        <v>8770.9500000000007</v>
      </c>
      <c r="R1262" s="2">
        <v>-331215.75</v>
      </c>
      <c r="S1262" s="2" t="s">
        <v>52</v>
      </c>
      <c r="U1262" s="4">
        <v>44936</v>
      </c>
      <c r="V1262" s="2">
        <v>21016.73</v>
      </c>
      <c r="W1262" s="2">
        <v>948412.55</v>
      </c>
      <c r="X1262" s="2" t="s">
        <v>54</v>
      </c>
      <c r="Z1262" s="12">
        <v>44858</v>
      </c>
      <c r="AA1262" s="10">
        <v>75004.52</v>
      </c>
      <c r="AB1262" s="10">
        <v>1658132.35</v>
      </c>
    </row>
    <row r="1263" spans="1:28" ht="15.75" hidden="1" customHeight="1" x14ac:dyDescent="0.3">
      <c r="A1263" s="4">
        <v>43829</v>
      </c>
      <c r="B1263" s="2">
        <v>1915.11</v>
      </c>
      <c r="C1263" s="2">
        <v>-30928.71</v>
      </c>
      <c r="D1263" s="2" t="s">
        <v>55</v>
      </c>
      <c r="F1263" s="4">
        <v>44921</v>
      </c>
      <c r="G1263" s="2">
        <v>2069.7600000000002</v>
      </c>
      <c r="H1263" s="2">
        <v>8892.06</v>
      </c>
      <c r="I1263" s="2" t="s">
        <v>53</v>
      </c>
      <c r="K1263" s="4">
        <v>44928</v>
      </c>
      <c r="L1263" s="2">
        <v>1481.72</v>
      </c>
      <c r="M1263" s="2">
        <v>23808.04</v>
      </c>
      <c r="N1263" s="2" t="s">
        <v>55</v>
      </c>
      <c r="P1263" s="4">
        <v>44930</v>
      </c>
      <c r="Q1263" s="2">
        <v>7367.07</v>
      </c>
      <c r="R1263" s="2">
        <v>-60326.62</v>
      </c>
      <c r="S1263" s="2" t="s">
        <v>52</v>
      </c>
      <c r="U1263" s="4">
        <v>44937</v>
      </c>
      <c r="V1263" s="2">
        <v>26273.97</v>
      </c>
      <c r="W1263" s="2">
        <v>-615928.91</v>
      </c>
      <c r="X1263" s="2" t="s">
        <v>54</v>
      </c>
      <c r="Z1263" s="12">
        <v>44859</v>
      </c>
      <c r="AA1263" s="10">
        <v>88160.57</v>
      </c>
      <c r="AB1263" s="10">
        <v>-132382.41</v>
      </c>
    </row>
    <row r="1264" spans="1:28" ht="15.75" hidden="1" customHeight="1" x14ac:dyDescent="0.3">
      <c r="A1264" s="4">
        <v>43830</v>
      </c>
      <c r="B1264" s="2">
        <v>2846.37</v>
      </c>
      <c r="C1264" s="2">
        <v>-54135.24</v>
      </c>
      <c r="D1264" s="2" t="s">
        <v>53</v>
      </c>
      <c r="F1264" s="4">
        <v>44922</v>
      </c>
      <c r="G1264" s="2">
        <v>23969.59</v>
      </c>
      <c r="H1264" s="2">
        <v>392289.17</v>
      </c>
      <c r="I1264" s="2" t="s">
        <v>53</v>
      </c>
      <c r="K1264" s="4">
        <v>44929</v>
      </c>
      <c r="L1264" s="2">
        <v>18295.05</v>
      </c>
      <c r="M1264" s="2">
        <v>-348637.05</v>
      </c>
      <c r="N1264" s="2" t="s">
        <v>55</v>
      </c>
      <c r="P1264" s="4">
        <v>44931</v>
      </c>
      <c r="Q1264" s="2">
        <v>7561.96</v>
      </c>
      <c r="R1264" s="2">
        <v>-188961.41</v>
      </c>
      <c r="S1264" s="2" t="s">
        <v>52</v>
      </c>
      <c r="U1264" s="4">
        <v>44938</v>
      </c>
      <c r="V1264" s="2">
        <v>27239.7</v>
      </c>
      <c r="W1264" s="2">
        <v>-2569921.13</v>
      </c>
      <c r="X1264" s="2" t="s">
        <v>54</v>
      </c>
      <c r="Z1264" s="12">
        <v>44860</v>
      </c>
      <c r="AA1264" s="10">
        <v>88559.39</v>
      </c>
      <c r="AB1264" s="10">
        <v>-3719948.84</v>
      </c>
    </row>
    <row r="1265" spans="1:28" ht="15.75" hidden="1" customHeight="1" x14ac:dyDescent="0.3">
      <c r="A1265" s="4">
        <v>43830</v>
      </c>
      <c r="B1265" s="2">
        <v>259.7</v>
      </c>
      <c r="C1265" s="2">
        <v>-2801.06</v>
      </c>
      <c r="D1265" s="2" t="s">
        <v>52</v>
      </c>
      <c r="F1265" s="4">
        <v>44923</v>
      </c>
      <c r="G1265" s="2">
        <v>24812.91</v>
      </c>
      <c r="H1265" s="2">
        <v>390641.7</v>
      </c>
      <c r="I1265" s="2" t="s">
        <v>53</v>
      </c>
      <c r="K1265" s="4">
        <v>44930</v>
      </c>
      <c r="L1265" s="2">
        <v>13412.15</v>
      </c>
      <c r="M1265" s="2">
        <v>98661.35</v>
      </c>
      <c r="N1265" s="2" t="s">
        <v>55</v>
      </c>
      <c r="P1265" s="4">
        <v>44932</v>
      </c>
      <c r="Q1265" s="2">
        <v>7639.98</v>
      </c>
      <c r="R1265" s="2">
        <v>-97384.78</v>
      </c>
      <c r="S1265" s="2" t="s">
        <v>52</v>
      </c>
      <c r="U1265" s="4">
        <v>44939</v>
      </c>
      <c r="V1265" s="2">
        <v>24284.22</v>
      </c>
      <c r="W1265" s="2">
        <v>-2154285.85</v>
      </c>
      <c r="X1265" s="2" t="s">
        <v>54</v>
      </c>
      <c r="Z1265" s="12">
        <v>44861</v>
      </c>
      <c r="AA1265" s="10">
        <v>87186.47</v>
      </c>
      <c r="AB1265" s="10">
        <v>993094.91</v>
      </c>
    </row>
    <row r="1266" spans="1:28" ht="15.75" customHeight="1" thickBot="1" x14ac:dyDescent="0.35">
      <c r="A1266" s="4">
        <v>43830</v>
      </c>
      <c r="B1266" s="2">
        <v>1386.13</v>
      </c>
      <c r="C1266" s="2">
        <v>-246120.79</v>
      </c>
      <c r="D1266" s="2" t="s">
        <v>54</v>
      </c>
      <c r="F1266" s="4">
        <v>44924</v>
      </c>
      <c r="G1266" s="2">
        <v>30689.13</v>
      </c>
      <c r="H1266" s="2">
        <v>405146.37</v>
      </c>
      <c r="I1266" s="2" t="s">
        <v>53</v>
      </c>
      <c r="K1266" s="4">
        <v>44931</v>
      </c>
      <c r="L1266" s="2">
        <v>15756.48</v>
      </c>
      <c r="M1266" s="2">
        <v>-139396.07999999999</v>
      </c>
      <c r="N1266" s="2" t="s">
        <v>55</v>
      </c>
      <c r="P1266" s="4">
        <v>44934</v>
      </c>
      <c r="Q1266" s="2">
        <v>165.62</v>
      </c>
      <c r="R1266" s="2">
        <v>-7707.33</v>
      </c>
      <c r="S1266" s="2" t="s">
        <v>52</v>
      </c>
      <c r="U1266" s="4">
        <v>44941</v>
      </c>
      <c r="V1266" s="2">
        <v>373.17</v>
      </c>
      <c r="W1266" s="2">
        <v>-287136.03999999998</v>
      </c>
      <c r="X1266" s="2" t="s">
        <v>54</v>
      </c>
      <c r="Z1266" s="12">
        <v>44862</v>
      </c>
      <c r="AA1266" s="10">
        <v>80032.73</v>
      </c>
      <c r="AB1266" s="10">
        <v>-2229350.4700000002</v>
      </c>
    </row>
    <row r="1267" spans="1:28" ht="15.75" hidden="1" customHeight="1" x14ac:dyDescent="0.3">
      <c r="A1267" s="4">
        <v>43830</v>
      </c>
      <c r="B1267" s="2">
        <v>2704.69</v>
      </c>
      <c r="C1267" s="2">
        <v>-119340.4</v>
      </c>
      <c r="D1267" s="2" t="s">
        <v>55</v>
      </c>
      <c r="F1267" s="4">
        <v>44925</v>
      </c>
      <c r="G1267" s="2">
        <v>32324.21</v>
      </c>
      <c r="H1267" s="2">
        <v>341505.06</v>
      </c>
      <c r="I1267" s="2" t="s">
        <v>53</v>
      </c>
      <c r="K1267" s="4">
        <v>44932</v>
      </c>
      <c r="L1267" s="2">
        <v>16331.74</v>
      </c>
      <c r="M1267" s="2">
        <v>-303599.67</v>
      </c>
      <c r="N1267" s="2" t="s">
        <v>55</v>
      </c>
      <c r="P1267" s="4">
        <v>44935</v>
      </c>
      <c r="Q1267" s="2">
        <v>6163.21</v>
      </c>
      <c r="R1267" s="2">
        <v>-8599.34</v>
      </c>
      <c r="S1267" s="2" t="s">
        <v>52</v>
      </c>
      <c r="U1267" s="4">
        <v>44942</v>
      </c>
      <c r="V1267" s="2">
        <v>17072.5</v>
      </c>
      <c r="W1267" s="2">
        <v>-807505.35</v>
      </c>
      <c r="X1267" s="2" t="s">
        <v>54</v>
      </c>
      <c r="Z1267" s="12">
        <v>44863</v>
      </c>
      <c r="AA1267" s="10">
        <v>4698.51</v>
      </c>
      <c r="AB1267" s="10">
        <v>-86856.78</v>
      </c>
    </row>
    <row r="1268" spans="1:28" ht="15.75" hidden="1" customHeight="1" x14ac:dyDescent="0.3">
      <c r="A1268" s="4">
        <v>43831</v>
      </c>
      <c r="B1268" s="2">
        <v>19.97</v>
      </c>
      <c r="C1268" s="2">
        <v>114.75</v>
      </c>
      <c r="D1268" s="2" t="s">
        <v>55</v>
      </c>
      <c r="F1268" s="4">
        <v>44927</v>
      </c>
      <c r="G1268" s="2">
        <v>173.03</v>
      </c>
      <c r="H1268" s="2">
        <v>2317.44</v>
      </c>
      <c r="I1268" s="2" t="s">
        <v>53</v>
      </c>
      <c r="K1268" s="4">
        <v>44934</v>
      </c>
      <c r="L1268" s="2">
        <v>297.27</v>
      </c>
      <c r="M1268" s="2">
        <v>-97170.69</v>
      </c>
      <c r="N1268" s="2" t="s">
        <v>55</v>
      </c>
      <c r="P1268" s="4">
        <v>44936</v>
      </c>
      <c r="Q1268" s="2">
        <v>5371.36</v>
      </c>
      <c r="R1268" s="2">
        <v>1835.05</v>
      </c>
      <c r="S1268" s="2" t="s">
        <v>52</v>
      </c>
      <c r="U1268" s="4">
        <v>44943</v>
      </c>
      <c r="V1268" s="2">
        <v>24141.79</v>
      </c>
      <c r="W1268" s="2">
        <v>566156.55000000005</v>
      </c>
      <c r="X1268" s="2" t="s">
        <v>54</v>
      </c>
      <c r="Z1268" s="12">
        <v>44864</v>
      </c>
      <c r="AA1268" s="10">
        <v>5062.62</v>
      </c>
      <c r="AB1268" s="10">
        <v>-167422.23000000001</v>
      </c>
    </row>
    <row r="1269" spans="1:28" ht="15.75" hidden="1" customHeight="1" x14ac:dyDescent="0.3">
      <c r="A1269" s="4">
        <v>43831</v>
      </c>
      <c r="B1269" s="2">
        <v>7.53</v>
      </c>
      <c r="C1269" s="2">
        <v>-96.48</v>
      </c>
      <c r="D1269" s="2" t="s">
        <v>52</v>
      </c>
      <c r="F1269" s="4">
        <v>44928</v>
      </c>
      <c r="G1269" s="2">
        <v>7155.14</v>
      </c>
      <c r="H1269" s="2">
        <v>221266.81</v>
      </c>
      <c r="I1269" s="2" t="s">
        <v>53</v>
      </c>
      <c r="K1269" s="4">
        <v>44935</v>
      </c>
      <c r="L1269" s="2">
        <v>12743.52</v>
      </c>
      <c r="M1269" s="2">
        <v>-493455.1</v>
      </c>
      <c r="N1269" s="2" t="s">
        <v>55</v>
      </c>
      <c r="P1269" s="4">
        <v>44937</v>
      </c>
      <c r="Q1269" s="2">
        <v>5493.52</v>
      </c>
      <c r="R1269" s="2">
        <v>-21542.74</v>
      </c>
      <c r="S1269" s="2" t="s">
        <v>52</v>
      </c>
      <c r="U1269" s="4">
        <v>44944</v>
      </c>
      <c r="V1269" s="2">
        <v>28038.53</v>
      </c>
      <c r="W1269" s="2">
        <v>-1312637.55</v>
      </c>
      <c r="X1269" s="2" t="s">
        <v>54</v>
      </c>
      <c r="Z1269" s="12">
        <v>44865</v>
      </c>
      <c r="AA1269" s="10">
        <v>81878.69</v>
      </c>
      <c r="AB1269" s="10">
        <v>-437155.36</v>
      </c>
    </row>
    <row r="1270" spans="1:28" ht="15.75" hidden="1" customHeight="1" x14ac:dyDescent="0.3">
      <c r="A1270" s="4">
        <v>43831</v>
      </c>
      <c r="B1270" s="2">
        <v>14.86</v>
      </c>
      <c r="C1270" s="2">
        <v>-494.18</v>
      </c>
      <c r="D1270" s="2" t="s">
        <v>53</v>
      </c>
      <c r="F1270" s="4">
        <v>44929</v>
      </c>
      <c r="G1270" s="2">
        <v>37386.879999999997</v>
      </c>
      <c r="H1270" s="2">
        <v>-1449549.25</v>
      </c>
      <c r="I1270" s="2" t="s">
        <v>53</v>
      </c>
      <c r="K1270" s="4">
        <v>44936</v>
      </c>
      <c r="L1270" s="2">
        <v>11943.33</v>
      </c>
      <c r="M1270" s="2">
        <v>185822.07999999999</v>
      </c>
      <c r="N1270" s="2" t="s">
        <v>55</v>
      </c>
      <c r="P1270" s="4">
        <v>44938</v>
      </c>
      <c r="Q1270" s="2">
        <v>10687.98</v>
      </c>
      <c r="R1270" s="2">
        <v>-428034.92</v>
      </c>
      <c r="S1270" s="2" t="s">
        <v>52</v>
      </c>
      <c r="U1270" s="4">
        <v>44945</v>
      </c>
      <c r="V1270" s="2">
        <v>25731.05</v>
      </c>
      <c r="W1270" s="2">
        <v>-621250.37</v>
      </c>
      <c r="X1270" s="2" t="s">
        <v>54</v>
      </c>
      <c r="Z1270" s="12">
        <v>44866</v>
      </c>
      <c r="AA1270" s="10">
        <v>93045.82</v>
      </c>
      <c r="AB1270" s="10">
        <v>-365171.86</v>
      </c>
    </row>
    <row r="1271" spans="1:28" ht="15.75" customHeight="1" thickBot="1" x14ac:dyDescent="0.35">
      <c r="A1271" s="4">
        <v>43831</v>
      </c>
      <c r="B1271" s="2">
        <v>26.71</v>
      </c>
      <c r="C1271" s="2">
        <v>-3339.94</v>
      </c>
      <c r="D1271" s="2" t="s">
        <v>54</v>
      </c>
      <c r="F1271" s="4">
        <v>44930</v>
      </c>
      <c r="G1271" s="2">
        <v>26805.599999999999</v>
      </c>
      <c r="H1271" s="2">
        <v>178248.91</v>
      </c>
      <c r="I1271" s="2" t="s">
        <v>53</v>
      </c>
      <c r="K1271" s="4">
        <v>44937</v>
      </c>
      <c r="L1271" s="2">
        <v>10463.620000000001</v>
      </c>
      <c r="M1271" s="2">
        <v>144844.38</v>
      </c>
      <c r="N1271" s="2" t="s">
        <v>55</v>
      </c>
      <c r="P1271" s="4">
        <v>44939</v>
      </c>
      <c r="Q1271" s="2">
        <v>7418.37</v>
      </c>
      <c r="R1271" s="2">
        <v>-244581.29</v>
      </c>
      <c r="S1271" s="2" t="s">
        <v>52</v>
      </c>
      <c r="U1271" s="4">
        <v>44946</v>
      </c>
      <c r="V1271" s="2">
        <v>22236.23</v>
      </c>
      <c r="W1271" s="2">
        <v>-12016.2</v>
      </c>
      <c r="X1271" s="2" t="s">
        <v>54</v>
      </c>
      <c r="Z1271" s="12">
        <v>44867</v>
      </c>
      <c r="AA1271" s="10">
        <v>99668.61</v>
      </c>
      <c r="AB1271" s="10">
        <v>1155594.2</v>
      </c>
    </row>
    <row r="1272" spans="1:28" ht="15.75" hidden="1" customHeight="1" x14ac:dyDescent="0.3">
      <c r="A1272" s="4">
        <v>43832</v>
      </c>
      <c r="B1272" s="2">
        <v>3553.74</v>
      </c>
      <c r="C1272" s="2">
        <v>20275.68</v>
      </c>
      <c r="D1272" s="2" t="s">
        <v>53</v>
      </c>
      <c r="F1272" s="4">
        <v>44931</v>
      </c>
      <c r="G1272" s="2">
        <v>28832.82</v>
      </c>
      <c r="H1272" s="2">
        <v>154211.10999999999</v>
      </c>
      <c r="I1272" s="2" t="s">
        <v>53</v>
      </c>
      <c r="K1272" s="4">
        <v>44938</v>
      </c>
      <c r="L1272" s="2">
        <v>14268.69</v>
      </c>
      <c r="M1272" s="2">
        <v>-19316.580000000002</v>
      </c>
      <c r="N1272" s="2" t="s">
        <v>55</v>
      </c>
      <c r="P1272" s="4">
        <v>44941</v>
      </c>
      <c r="Q1272" s="2">
        <v>109.57</v>
      </c>
      <c r="R1272" s="2">
        <v>-26565.57</v>
      </c>
      <c r="S1272" s="2" t="s">
        <v>52</v>
      </c>
      <c r="U1272" s="4">
        <v>44948</v>
      </c>
      <c r="V1272" s="2">
        <v>226.97</v>
      </c>
      <c r="W1272" s="2">
        <v>4053.08</v>
      </c>
      <c r="X1272" s="2" t="s">
        <v>54</v>
      </c>
      <c r="Z1272" s="12">
        <v>44868</v>
      </c>
      <c r="AA1272" s="10">
        <v>89618.65</v>
      </c>
      <c r="AB1272" s="10">
        <v>-2726268.18</v>
      </c>
    </row>
    <row r="1273" spans="1:28" ht="15.75" customHeight="1" thickBot="1" x14ac:dyDescent="0.35">
      <c r="A1273" s="4">
        <v>43832</v>
      </c>
      <c r="B1273" s="2">
        <v>1374.82</v>
      </c>
      <c r="C1273" s="2">
        <v>-109918.23</v>
      </c>
      <c r="D1273" s="2" t="s">
        <v>54</v>
      </c>
      <c r="F1273" s="4">
        <v>44932</v>
      </c>
      <c r="G1273" s="2">
        <v>34181.94</v>
      </c>
      <c r="H1273" s="2">
        <v>-680924.52</v>
      </c>
      <c r="I1273" s="2" t="s">
        <v>53</v>
      </c>
      <c r="K1273" s="4">
        <v>44939</v>
      </c>
      <c r="L1273" s="2">
        <v>9889.51</v>
      </c>
      <c r="M1273" s="2">
        <v>50172.43</v>
      </c>
      <c r="N1273" s="2" t="s">
        <v>55</v>
      </c>
      <c r="P1273" s="4">
        <v>44942</v>
      </c>
      <c r="Q1273" s="2">
        <v>6196.25</v>
      </c>
      <c r="R1273" s="2">
        <v>-46546.36</v>
      </c>
      <c r="S1273" s="2" t="s">
        <v>52</v>
      </c>
      <c r="U1273" s="4">
        <v>44949</v>
      </c>
      <c r="V1273" s="2">
        <v>27679.439999999999</v>
      </c>
      <c r="W1273" s="2">
        <v>870925.79</v>
      </c>
      <c r="X1273" s="2" t="s">
        <v>54</v>
      </c>
      <c r="Z1273" s="12">
        <v>44869</v>
      </c>
      <c r="AA1273" s="10">
        <v>89038.64</v>
      </c>
      <c r="AB1273" s="10">
        <v>-5414729.3899999997</v>
      </c>
    </row>
    <row r="1274" spans="1:28" ht="15.75" hidden="1" customHeight="1" x14ac:dyDescent="0.3">
      <c r="A1274" s="4">
        <v>43832</v>
      </c>
      <c r="B1274" s="2">
        <v>2310.5100000000002</v>
      </c>
      <c r="C1274" s="2">
        <v>-37224.15</v>
      </c>
      <c r="D1274" s="2" t="s">
        <v>55</v>
      </c>
      <c r="F1274" s="4">
        <v>44934</v>
      </c>
      <c r="G1274" s="2">
        <v>441.35</v>
      </c>
      <c r="H1274" s="2">
        <v>-82831.69</v>
      </c>
      <c r="I1274" s="2" t="s">
        <v>53</v>
      </c>
      <c r="K1274" s="4">
        <v>44941</v>
      </c>
      <c r="L1274" s="2">
        <v>116.95</v>
      </c>
      <c r="M1274" s="2">
        <v>-12128.4</v>
      </c>
      <c r="N1274" s="2" t="s">
        <v>55</v>
      </c>
      <c r="P1274" s="4">
        <v>44943</v>
      </c>
      <c r="Q1274" s="2">
        <v>6176.71</v>
      </c>
      <c r="R1274" s="2">
        <v>-29428.240000000002</v>
      </c>
      <c r="S1274" s="2" t="s">
        <v>52</v>
      </c>
      <c r="U1274" s="4">
        <v>44950</v>
      </c>
      <c r="V1274" s="2">
        <v>27181.24</v>
      </c>
      <c r="W1274" s="2">
        <v>469992.3</v>
      </c>
      <c r="X1274" s="2" t="s">
        <v>54</v>
      </c>
      <c r="Z1274" s="12">
        <v>44870</v>
      </c>
      <c r="AA1274" s="10">
        <v>2272.23</v>
      </c>
      <c r="AB1274" s="10">
        <v>-8720.27</v>
      </c>
    </row>
    <row r="1275" spans="1:28" ht="15.75" hidden="1" customHeight="1" x14ac:dyDescent="0.3">
      <c r="A1275" s="4">
        <v>43832</v>
      </c>
      <c r="B1275" s="2">
        <v>360.81</v>
      </c>
      <c r="C1275" s="2">
        <v>3438.53</v>
      </c>
      <c r="D1275" s="2" t="s">
        <v>52</v>
      </c>
      <c r="F1275" s="4">
        <v>44935</v>
      </c>
      <c r="G1275" s="2">
        <v>25375.62</v>
      </c>
      <c r="H1275" s="2">
        <v>-1124032.72</v>
      </c>
      <c r="I1275" s="2" t="s">
        <v>53</v>
      </c>
      <c r="K1275" s="4">
        <v>44942</v>
      </c>
      <c r="L1275" s="2">
        <v>10587.04</v>
      </c>
      <c r="M1275" s="2">
        <v>34753.53</v>
      </c>
      <c r="N1275" s="2" t="s">
        <v>55</v>
      </c>
      <c r="P1275" s="4">
        <v>44944</v>
      </c>
      <c r="Q1275" s="2">
        <v>11787.68</v>
      </c>
      <c r="R1275" s="2">
        <v>84934.65</v>
      </c>
      <c r="S1275" s="2" t="s">
        <v>52</v>
      </c>
      <c r="U1275" s="4">
        <v>44951</v>
      </c>
      <c r="V1275" s="2">
        <v>29681.3</v>
      </c>
      <c r="W1275" s="2">
        <v>255395.6</v>
      </c>
      <c r="X1275" s="2" t="s">
        <v>54</v>
      </c>
      <c r="Z1275" s="12">
        <v>44871</v>
      </c>
      <c r="AA1275" s="10">
        <v>5000.04</v>
      </c>
      <c r="AB1275" s="10">
        <v>-167506.13</v>
      </c>
    </row>
    <row r="1276" spans="1:28" ht="15.75" hidden="1" customHeight="1" x14ac:dyDescent="0.3">
      <c r="A1276" s="4">
        <v>43833</v>
      </c>
      <c r="B1276" s="2">
        <v>498.77</v>
      </c>
      <c r="C1276" s="2">
        <v>-4143.57</v>
      </c>
      <c r="D1276" s="2" t="s">
        <v>52</v>
      </c>
      <c r="F1276" s="4">
        <v>44936</v>
      </c>
      <c r="G1276" s="2">
        <v>22010.19</v>
      </c>
      <c r="H1276" s="2">
        <v>13683.43</v>
      </c>
      <c r="I1276" s="2" t="s">
        <v>53</v>
      </c>
      <c r="K1276" s="4">
        <v>44943</v>
      </c>
      <c r="L1276" s="2">
        <v>16919.689999999999</v>
      </c>
      <c r="M1276" s="2">
        <v>162620.88</v>
      </c>
      <c r="N1276" s="2" t="s">
        <v>55</v>
      </c>
      <c r="P1276" s="4">
        <v>44945</v>
      </c>
      <c r="Q1276" s="2">
        <v>5758.15</v>
      </c>
      <c r="R1276" s="2">
        <v>-2215.37</v>
      </c>
      <c r="S1276" s="2" t="s">
        <v>52</v>
      </c>
      <c r="U1276" s="4">
        <v>44952</v>
      </c>
      <c r="V1276" s="2">
        <v>31407.08</v>
      </c>
      <c r="W1276" s="2">
        <v>1081180.3999999999</v>
      </c>
      <c r="X1276" s="2" t="s">
        <v>54</v>
      </c>
      <c r="Z1276" s="12">
        <v>44872</v>
      </c>
      <c r="AA1276" s="10">
        <v>80065.98</v>
      </c>
      <c r="AB1276" s="10">
        <v>-1088742.47</v>
      </c>
    </row>
    <row r="1277" spans="1:28" ht="15.75" hidden="1" customHeight="1" x14ac:dyDescent="0.3">
      <c r="A1277" s="4">
        <v>43833</v>
      </c>
      <c r="B1277" s="2">
        <v>3304.3</v>
      </c>
      <c r="C1277" s="2">
        <v>-45475.98</v>
      </c>
      <c r="D1277" s="2" t="s">
        <v>53</v>
      </c>
      <c r="F1277" s="4">
        <v>44937</v>
      </c>
      <c r="G1277" s="2">
        <v>25010.57</v>
      </c>
      <c r="H1277" s="2">
        <v>203974.62</v>
      </c>
      <c r="I1277" s="2" t="s">
        <v>53</v>
      </c>
      <c r="K1277" s="4">
        <v>44944</v>
      </c>
      <c r="L1277" s="2">
        <v>14904.05</v>
      </c>
      <c r="M1277" s="2">
        <v>-1323598.01</v>
      </c>
      <c r="N1277" s="2" t="s">
        <v>55</v>
      </c>
      <c r="P1277" s="4">
        <v>44946</v>
      </c>
      <c r="Q1277" s="2">
        <v>6999.13</v>
      </c>
      <c r="R1277" s="2">
        <v>26587.13</v>
      </c>
      <c r="S1277" s="2" t="s">
        <v>52</v>
      </c>
      <c r="U1277" s="4">
        <v>44953</v>
      </c>
      <c r="V1277" s="2">
        <v>26947.56</v>
      </c>
      <c r="W1277" s="2">
        <v>867873.69</v>
      </c>
      <c r="X1277" s="2" t="s">
        <v>54</v>
      </c>
      <c r="Z1277" s="12">
        <v>44873</v>
      </c>
      <c r="AA1277" s="10">
        <v>86884.52</v>
      </c>
      <c r="AB1277" s="10">
        <v>-5820820</v>
      </c>
    </row>
    <row r="1278" spans="1:28" ht="15.75" customHeight="1" thickBot="1" x14ac:dyDescent="0.35">
      <c r="A1278" s="4">
        <v>43833</v>
      </c>
      <c r="B1278" s="2">
        <v>2317.4899999999998</v>
      </c>
      <c r="C1278" s="2">
        <v>-451752.19</v>
      </c>
      <c r="D1278" s="2" t="s">
        <v>54</v>
      </c>
      <c r="F1278" s="4">
        <v>44938</v>
      </c>
      <c r="G1278" s="2">
        <v>32683.759999999998</v>
      </c>
      <c r="H1278" s="2">
        <v>-1982330.68</v>
      </c>
      <c r="I1278" s="2" t="s">
        <v>53</v>
      </c>
      <c r="K1278" s="4">
        <v>44945</v>
      </c>
      <c r="L1278" s="2">
        <v>9611.39</v>
      </c>
      <c r="M1278" s="2">
        <v>61635.87</v>
      </c>
      <c r="N1278" s="2" t="s">
        <v>55</v>
      </c>
      <c r="P1278" s="4">
        <v>44948</v>
      </c>
      <c r="Q1278" s="2">
        <v>161.07</v>
      </c>
      <c r="R1278" s="2">
        <v>-3828.45</v>
      </c>
      <c r="S1278" s="2" t="s">
        <v>52</v>
      </c>
      <c r="U1278" s="4">
        <v>44955</v>
      </c>
      <c r="V1278" s="2">
        <v>191.53</v>
      </c>
      <c r="W1278" s="2">
        <v>2141.81</v>
      </c>
      <c r="X1278" s="2" t="s">
        <v>54</v>
      </c>
      <c r="Z1278" s="12">
        <v>44874</v>
      </c>
      <c r="AA1278" s="10">
        <v>76483.8</v>
      </c>
      <c r="AB1278" s="10">
        <v>-1953582.81</v>
      </c>
    </row>
    <row r="1279" spans="1:28" ht="15.75" hidden="1" customHeight="1" x14ac:dyDescent="0.3">
      <c r="A1279" s="4">
        <v>43833</v>
      </c>
      <c r="B1279" s="2">
        <v>1815.97</v>
      </c>
      <c r="C1279" s="2">
        <v>-30502.77</v>
      </c>
      <c r="D1279" s="2" t="s">
        <v>55</v>
      </c>
      <c r="F1279" s="4">
        <v>44939</v>
      </c>
      <c r="G1279" s="2">
        <v>25269.200000000001</v>
      </c>
      <c r="H1279" s="2">
        <v>-147189.62</v>
      </c>
      <c r="I1279" s="2" t="s">
        <v>53</v>
      </c>
      <c r="K1279" s="4">
        <v>44946</v>
      </c>
      <c r="L1279" s="2">
        <v>8569.91</v>
      </c>
      <c r="M1279" s="2">
        <v>129347.65</v>
      </c>
      <c r="N1279" s="2" t="s">
        <v>55</v>
      </c>
      <c r="P1279" s="4">
        <v>44949</v>
      </c>
      <c r="Q1279" s="2">
        <v>6011.63</v>
      </c>
      <c r="R1279" s="2">
        <v>-33498.839999999997</v>
      </c>
      <c r="S1279" s="2" t="s">
        <v>52</v>
      </c>
      <c r="U1279" s="4">
        <v>44956</v>
      </c>
      <c r="V1279" s="2">
        <v>28564.04</v>
      </c>
      <c r="W1279" s="2">
        <v>1968261.49</v>
      </c>
      <c r="X1279" s="2" t="s">
        <v>54</v>
      </c>
      <c r="Z1279" s="12">
        <v>44875</v>
      </c>
      <c r="AA1279" s="10">
        <v>83353.78</v>
      </c>
      <c r="AB1279" s="10">
        <v>-5205843.6900000004</v>
      </c>
    </row>
    <row r="1280" spans="1:28" ht="15.75" hidden="1" customHeight="1" x14ac:dyDescent="0.3">
      <c r="A1280" s="4">
        <v>43835</v>
      </c>
      <c r="B1280" s="2">
        <v>59.81</v>
      </c>
      <c r="C1280" s="2">
        <v>-13652.4</v>
      </c>
      <c r="D1280" s="2" t="s">
        <v>53</v>
      </c>
      <c r="F1280" s="4">
        <v>44941</v>
      </c>
      <c r="G1280" s="2">
        <v>168.03</v>
      </c>
      <c r="H1280" s="2">
        <v>-30737.45</v>
      </c>
      <c r="I1280" s="2" t="s">
        <v>53</v>
      </c>
      <c r="K1280" s="4">
        <v>44948</v>
      </c>
      <c r="L1280" s="2">
        <v>123.99</v>
      </c>
      <c r="M1280" s="2">
        <v>-21868.45</v>
      </c>
      <c r="N1280" s="2" t="s">
        <v>55</v>
      </c>
      <c r="P1280" s="4">
        <v>44950</v>
      </c>
      <c r="Q1280" s="2">
        <v>5675.49</v>
      </c>
      <c r="R1280" s="2">
        <v>-1324.54</v>
      </c>
      <c r="S1280" s="2" t="s">
        <v>52</v>
      </c>
      <c r="U1280" s="4">
        <v>44957</v>
      </c>
      <c r="V1280" s="2">
        <v>38062.01</v>
      </c>
      <c r="W1280" s="2">
        <v>-2740943.88</v>
      </c>
      <c r="X1280" s="2" t="s">
        <v>54</v>
      </c>
      <c r="Z1280" s="12">
        <v>44876</v>
      </c>
      <c r="AA1280" s="10">
        <v>72432.289999999994</v>
      </c>
      <c r="AB1280" s="10">
        <v>-3976683.32</v>
      </c>
    </row>
    <row r="1281" spans="1:28" ht="15.75" hidden="1" customHeight="1" x14ac:dyDescent="0.3">
      <c r="A1281" s="4">
        <v>43835</v>
      </c>
      <c r="B1281" s="2">
        <v>52.55</v>
      </c>
      <c r="C1281" s="2">
        <v>-15833.14</v>
      </c>
      <c r="D1281" s="2" t="s">
        <v>55</v>
      </c>
      <c r="F1281" s="4">
        <v>44942</v>
      </c>
      <c r="G1281" s="2">
        <v>15951.59</v>
      </c>
      <c r="H1281" s="2">
        <v>-106577.34</v>
      </c>
      <c r="I1281" s="2" t="s">
        <v>53</v>
      </c>
      <c r="K1281" s="4">
        <v>44949</v>
      </c>
      <c r="L1281" s="2">
        <v>14240.09</v>
      </c>
      <c r="M1281" s="2">
        <v>-3574.63</v>
      </c>
      <c r="N1281" s="2" t="s">
        <v>55</v>
      </c>
      <c r="P1281" s="4">
        <v>44951</v>
      </c>
      <c r="Q1281" s="2">
        <v>5486.78</v>
      </c>
      <c r="R1281" s="2">
        <v>16338.5</v>
      </c>
      <c r="S1281" s="2" t="s">
        <v>52</v>
      </c>
      <c r="U1281" s="4">
        <v>44958</v>
      </c>
      <c r="V1281" s="2">
        <v>32391.46</v>
      </c>
      <c r="W1281" s="2">
        <v>-772662.2</v>
      </c>
      <c r="X1281" s="2" t="s">
        <v>54</v>
      </c>
      <c r="Z1281" s="12">
        <v>44877</v>
      </c>
      <c r="AA1281" s="10">
        <v>2453.2399999999998</v>
      </c>
      <c r="AB1281" s="10">
        <v>7155.85</v>
      </c>
    </row>
    <row r="1282" spans="1:28" ht="15.75" hidden="1" customHeight="1" x14ac:dyDescent="0.3">
      <c r="A1282" s="4">
        <v>43835</v>
      </c>
      <c r="B1282" s="2">
        <v>32.229999999999997</v>
      </c>
      <c r="C1282" s="2">
        <v>-3821.33</v>
      </c>
      <c r="D1282" s="2" t="s">
        <v>52</v>
      </c>
      <c r="F1282" s="4">
        <v>44943</v>
      </c>
      <c r="G1282" s="2">
        <v>28888.53</v>
      </c>
      <c r="H1282" s="2">
        <v>266777</v>
      </c>
      <c r="I1282" s="2" t="s">
        <v>53</v>
      </c>
      <c r="K1282" s="4">
        <v>44950</v>
      </c>
      <c r="L1282" s="2">
        <v>16515.53</v>
      </c>
      <c r="M1282" s="2">
        <v>369444.92</v>
      </c>
      <c r="N1282" s="2" t="s">
        <v>55</v>
      </c>
      <c r="P1282" s="4">
        <v>44952</v>
      </c>
      <c r="Q1282" s="2">
        <v>7832.77</v>
      </c>
      <c r="R1282" s="2">
        <v>64440.480000000003</v>
      </c>
      <c r="S1282" s="2" t="s">
        <v>52</v>
      </c>
      <c r="U1282" s="4">
        <v>44959</v>
      </c>
      <c r="V1282" s="2">
        <v>31168.91</v>
      </c>
      <c r="W1282" s="2">
        <v>-1109822.73</v>
      </c>
      <c r="X1282" s="2" t="s">
        <v>54</v>
      </c>
      <c r="Z1282" s="12">
        <v>44878</v>
      </c>
      <c r="AA1282" s="10">
        <v>4517.01</v>
      </c>
      <c r="AB1282" s="10">
        <v>-236950.99</v>
      </c>
    </row>
    <row r="1283" spans="1:28" ht="15.75" customHeight="1" thickBot="1" x14ac:dyDescent="0.35">
      <c r="A1283" s="4">
        <v>43835</v>
      </c>
      <c r="B1283" s="2">
        <v>367.43</v>
      </c>
      <c r="C1283" s="2">
        <v>-552935.41</v>
      </c>
      <c r="D1283" s="2" t="s">
        <v>54</v>
      </c>
      <c r="F1283" s="4">
        <v>44944</v>
      </c>
      <c r="G1283" s="2">
        <v>29202.66</v>
      </c>
      <c r="H1283" s="2">
        <v>-137094.96</v>
      </c>
      <c r="I1283" s="2" t="s">
        <v>53</v>
      </c>
      <c r="K1283" s="4">
        <v>44951</v>
      </c>
      <c r="L1283" s="2">
        <v>13839.48</v>
      </c>
      <c r="M1283" s="2">
        <v>212270.14</v>
      </c>
      <c r="N1283" s="2" t="s">
        <v>55</v>
      </c>
      <c r="P1283" s="4">
        <v>44953</v>
      </c>
      <c r="Q1283" s="2">
        <v>10472.89</v>
      </c>
      <c r="R1283" s="2">
        <v>6834.4</v>
      </c>
      <c r="S1283" s="2" t="s">
        <v>52</v>
      </c>
      <c r="U1283" s="4">
        <v>44960</v>
      </c>
      <c r="V1283" s="2">
        <v>28142.51</v>
      </c>
      <c r="W1283" s="2">
        <v>-9477037.8100000005</v>
      </c>
      <c r="X1283" s="2" t="s">
        <v>54</v>
      </c>
      <c r="Z1283" s="12">
        <v>44879</v>
      </c>
      <c r="AA1283" s="10">
        <v>78962.320000000007</v>
      </c>
      <c r="AB1283" s="10">
        <v>-408309.44</v>
      </c>
    </row>
    <row r="1284" spans="1:28" ht="15.75" hidden="1" customHeight="1" x14ac:dyDescent="0.3">
      <c r="A1284" s="4">
        <v>43836</v>
      </c>
      <c r="B1284" s="2">
        <v>1890.24</v>
      </c>
      <c r="C1284" s="2">
        <v>-12896.37</v>
      </c>
      <c r="D1284" s="2" t="s">
        <v>55</v>
      </c>
      <c r="F1284" s="4">
        <v>44945</v>
      </c>
      <c r="G1284" s="2">
        <v>20417.29</v>
      </c>
      <c r="H1284" s="2">
        <v>214388.51</v>
      </c>
      <c r="I1284" s="2" t="s">
        <v>53</v>
      </c>
      <c r="K1284" s="4">
        <v>44952</v>
      </c>
      <c r="L1284" s="2">
        <v>16888.560000000001</v>
      </c>
      <c r="M1284" s="2">
        <v>355415.16</v>
      </c>
      <c r="N1284" s="2" t="s">
        <v>55</v>
      </c>
      <c r="P1284" s="4">
        <v>44955</v>
      </c>
      <c r="Q1284" s="2">
        <v>81.739999999999995</v>
      </c>
      <c r="R1284" s="2">
        <v>-4785.18</v>
      </c>
      <c r="S1284" s="2" t="s">
        <v>52</v>
      </c>
      <c r="U1284" s="4">
        <v>44962</v>
      </c>
      <c r="V1284" s="2">
        <v>794.39</v>
      </c>
      <c r="W1284" s="2">
        <v>-353595.67</v>
      </c>
      <c r="X1284" s="2" t="s">
        <v>54</v>
      </c>
      <c r="Z1284" s="12">
        <v>44880</v>
      </c>
      <c r="AA1284" s="10">
        <v>90660.46</v>
      </c>
      <c r="AB1284" s="10">
        <v>-3288622.4</v>
      </c>
    </row>
    <row r="1285" spans="1:28" ht="15.75" hidden="1" customHeight="1" x14ac:dyDescent="0.3">
      <c r="A1285" s="4">
        <v>43836</v>
      </c>
      <c r="B1285" s="2">
        <v>388.29</v>
      </c>
      <c r="C1285" s="2">
        <v>177.37</v>
      </c>
      <c r="D1285" s="2" t="s">
        <v>52</v>
      </c>
      <c r="F1285" s="4">
        <v>44946</v>
      </c>
      <c r="G1285" s="2">
        <v>22649.08</v>
      </c>
      <c r="H1285" s="2">
        <v>185944.02</v>
      </c>
      <c r="I1285" s="2" t="s">
        <v>53</v>
      </c>
      <c r="K1285" s="4">
        <v>44953</v>
      </c>
      <c r="L1285" s="2">
        <v>12946.92</v>
      </c>
      <c r="M1285" s="2">
        <v>366174.3</v>
      </c>
      <c r="N1285" s="2" t="s">
        <v>55</v>
      </c>
      <c r="P1285" s="4">
        <v>44956</v>
      </c>
      <c r="Q1285" s="2">
        <v>7730.61</v>
      </c>
      <c r="R1285" s="2">
        <v>27283.38</v>
      </c>
      <c r="S1285" s="2" t="s">
        <v>52</v>
      </c>
      <c r="U1285" s="4">
        <v>44963</v>
      </c>
      <c r="V1285" s="2">
        <v>21234.22</v>
      </c>
      <c r="W1285" s="2">
        <v>444852.82</v>
      </c>
      <c r="X1285" s="2" t="s">
        <v>54</v>
      </c>
      <c r="Z1285" s="12">
        <v>44881</v>
      </c>
      <c r="AA1285" s="10">
        <v>75762.66</v>
      </c>
      <c r="AB1285" s="10">
        <v>118286.11</v>
      </c>
    </row>
    <row r="1286" spans="1:28" ht="15.75" customHeight="1" thickBot="1" x14ac:dyDescent="0.35">
      <c r="A1286" s="4">
        <v>43836</v>
      </c>
      <c r="B1286" s="2">
        <v>2125.13</v>
      </c>
      <c r="C1286" s="2">
        <v>-89979.68</v>
      </c>
      <c r="D1286" s="2" t="s">
        <v>54</v>
      </c>
      <c r="F1286" s="4">
        <v>44948</v>
      </c>
      <c r="G1286" s="2">
        <v>325.13</v>
      </c>
      <c r="H1286" s="2">
        <v>-55388.94</v>
      </c>
      <c r="I1286" s="2" t="s">
        <v>53</v>
      </c>
      <c r="K1286" s="4">
        <v>44955</v>
      </c>
      <c r="L1286" s="2">
        <v>53.7</v>
      </c>
      <c r="M1286" s="2">
        <v>-3627.16</v>
      </c>
      <c r="N1286" s="2" t="s">
        <v>55</v>
      </c>
      <c r="P1286" s="4">
        <v>44957</v>
      </c>
      <c r="Q1286" s="2">
        <v>7564.3</v>
      </c>
      <c r="R1286" s="2">
        <v>93289.13</v>
      </c>
      <c r="S1286" s="2" t="s">
        <v>52</v>
      </c>
      <c r="U1286" s="4">
        <v>44964</v>
      </c>
      <c r="V1286" s="2">
        <v>26739.53</v>
      </c>
      <c r="W1286" s="2">
        <v>989143.15</v>
      </c>
      <c r="X1286" s="2" t="s">
        <v>54</v>
      </c>
      <c r="Z1286" s="12">
        <v>44882</v>
      </c>
      <c r="AA1286" s="10">
        <v>73509.58</v>
      </c>
      <c r="AB1286" s="10">
        <v>-616681.87</v>
      </c>
    </row>
    <row r="1287" spans="1:28" ht="15.75" hidden="1" customHeight="1" x14ac:dyDescent="0.3">
      <c r="A1287" s="4">
        <v>43836</v>
      </c>
      <c r="B1287" s="2">
        <v>2679.4</v>
      </c>
      <c r="C1287" s="2">
        <v>-23505.37</v>
      </c>
      <c r="D1287" s="2" t="s">
        <v>53</v>
      </c>
      <c r="F1287" s="4">
        <v>44949</v>
      </c>
      <c r="G1287" s="2">
        <v>23934.35</v>
      </c>
      <c r="H1287" s="2">
        <v>-201433.03</v>
      </c>
      <c r="I1287" s="2" t="s">
        <v>53</v>
      </c>
      <c r="K1287" s="4">
        <v>44956</v>
      </c>
      <c r="L1287" s="2">
        <v>15746.23</v>
      </c>
      <c r="M1287" s="2">
        <v>455373.93</v>
      </c>
      <c r="N1287" s="2" t="s">
        <v>55</v>
      </c>
      <c r="P1287" s="4">
        <v>44958</v>
      </c>
      <c r="Q1287" s="2">
        <v>8863.68</v>
      </c>
      <c r="R1287" s="2">
        <v>-45931.88</v>
      </c>
      <c r="S1287" s="2" t="s">
        <v>52</v>
      </c>
      <c r="U1287" s="4">
        <v>44965</v>
      </c>
      <c r="V1287" s="2">
        <v>24334.63</v>
      </c>
      <c r="W1287" s="2">
        <v>883018.18</v>
      </c>
      <c r="X1287" s="2" t="s">
        <v>54</v>
      </c>
      <c r="Z1287" s="12">
        <v>44883</v>
      </c>
      <c r="AA1287" s="10">
        <v>68848.42</v>
      </c>
      <c r="AB1287" s="10">
        <v>98453.15</v>
      </c>
    </row>
    <row r="1288" spans="1:28" ht="15.75" customHeight="1" thickBot="1" x14ac:dyDescent="0.35">
      <c r="A1288" s="4">
        <v>43837</v>
      </c>
      <c r="B1288" s="2">
        <v>1964.61</v>
      </c>
      <c r="C1288" s="2">
        <v>-211276.3</v>
      </c>
      <c r="D1288" s="2" t="s">
        <v>54</v>
      </c>
      <c r="F1288" s="4">
        <v>44950</v>
      </c>
      <c r="G1288" s="2">
        <v>20451.73</v>
      </c>
      <c r="H1288" s="2">
        <v>230254.42</v>
      </c>
      <c r="I1288" s="2" t="s">
        <v>53</v>
      </c>
      <c r="K1288" s="4">
        <v>44957</v>
      </c>
      <c r="L1288" s="2">
        <v>19643.599999999999</v>
      </c>
      <c r="M1288" s="2">
        <v>390210.54</v>
      </c>
      <c r="N1288" s="2" t="s">
        <v>55</v>
      </c>
      <c r="P1288" s="4">
        <v>44959</v>
      </c>
      <c r="Q1288" s="2">
        <v>5729.63</v>
      </c>
      <c r="R1288" s="2">
        <v>45793.69</v>
      </c>
      <c r="S1288" s="2" t="s">
        <v>52</v>
      </c>
      <c r="U1288" s="4">
        <v>44966</v>
      </c>
      <c r="V1288" s="2">
        <v>29346.240000000002</v>
      </c>
      <c r="W1288" s="2">
        <v>160813.88</v>
      </c>
      <c r="X1288" s="2" t="s">
        <v>54</v>
      </c>
      <c r="Z1288" s="12">
        <v>44884</v>
      </c>
      <c r="AA1288" s="10">
        <v>1236.3399999999999</v>
      </c>
      <c r="AB1288" s="10">
        <v>2024.62</v>
      </c>
    </row>
    <row r="1289" spans="1:28" ht="15.75" hidden="1" customHeight="1" x14ac:dyDescent="0.3">
      <c r="A1289" s="4">
        <v>43837</v>
      </c>
      <c r="B1289" s="2">
        <v>3591.94</v>
      </c>
      <c r="C1289" s="2">
        <v>-31314.1</v>
      </c>
      <c r="D1289" s="2" t="s">
        <v>53</v>
      </c>
      <c r="F1289" s="4">
        <v>44951</v>
      </c>
      <c r="G1289" s="2">
        <v>22903.97</v>
      </c>
      <c r="H1289" s="2">
        <v>368383.92</v>
      </c>
      <c r="I1289" s="2" t="s">
        <v>53</v>
      </c>
      <c r="K1289" s="4">
        <v>44958</v>
      </c>
      <c r="L1289" s="2">
        <v>16907.14</v>
      </c>
      <c r="M1289" s="2">
        <v>435773.96</v>
      </c>
      <c r="N1289" s="2" t="s">
        <v>55</v>
      </c>
      <c r="P1289" s="4">
        <v>44960</v>
      </c>
      <c r="Q1289" s="2">
        <v>6321.5</v>
      </c>
      <c r="R1289" s="2">
        <v>61980.1</v>
      </c>
      <c r="S1289" s="2" t="s">
        <v>52</v>
      </c>
      <c r="U1289" s="4">
        <v>44967</v>
      </c>
      <c r="V1289" s="2">
        <v>25671.37</v>
      </c>
      <c r="W1289" s="2">
        <v>-115090.62</v>
      </c>
      <c r="X1289" s="2" t="s">
        <v>54</v>
      </c>
      <c r="Z1289" s="12">
        <v>44885</v>
      </c>
      <c r="AA1289" s="10">
        <v>3587.04</v>
      </c>
      <c r="AB1289" s="10">
        <v>-101561.86</v>
      </c>
    </row>
    <row r="1290" spans="1:28" ht="15.75" hidden="1" customHeight="1" x14ac:dyDescent="0.3">
      <c r="A1290" s="4">
        <v>43837</v>
      </c>
      <c r="B1290" s="2">
        <v>2064.4299999999998</v>
      </c>
      <c r="C1290" s="2">
        <v>-17223.68</v>
      </c>
      <c r="D1290" s="2" t="s">
        <v>55</v>
      </c>
      <c r="F1290" s="4">
        <v>44952</v>
      </c>
      <c r="G1290" s="2">
        <v>20173.59</v>
      </c>
      <c r="H1290" s="2">
        <v>306587.48</v>
      </c>
      <c r="I1290" s="2" t="s">
        <v>53</v>
      </c>
      <c r="K1290" s="4">
        <v>44959</v>
      </c>
      <c r="L1290" s="2">
        <v>18221.09</v>
      </c>
      <c r="M1290" s="2">
        <v>52018.720000000001</v>
      </c>
      <c r="N1290" s="2" t="s">
        <v>55</v>
      </c>
      <c r="P1290" s="4">
        <v>44962</v>
      </c>
      <c r="Q1290" s="2">
        <v>504.19</v>
      </c>
      <c r="R1290" s="2">
        <v>-336080.85</v>
      </c>
      <c r="S1290" s="2" t="s">
        <v>52</v>
      </c>
      <c r="U1290" s="4">
        <v>44969</v>
      </c>
      <c r="V1290" s="2">
        <v>290.02</v>
      </c>
      <c r="W1290" s="2">
        <v>-44760.81</v>
      </c>
      <c r="X1290" s="2" t="s">
        <v>54</v>
      </c>
      <c r="Z1290" s="12">
        <v>44886</v>
      </c>
      <c r="AA1290" s="10">
        <v>73102.460000000006</v>
      </c>
      <c r="AB1290" s="10">
        <v>-722519.2</v>
      </c>
    </row>
    <row r="1291" spans="1:28" ht="15.75" hidden="1" customHeight="1" x14ac:dyDescent="0.3">
      <c r="A1291" s="4">
        <v>43837</v>
      </c>
      <c r="B1291" s="2">
        <v>410.98</v>
      </c>
      <c r="C1291" s="2">
        <v>2850.91</v>
      </c>
      <c r="D1291" s="2" t="s">
        <v>52</v>
      </c>
      <c r="F1291" s="4">
        <v>44953</v>
      </c>
      <c r="G1291" s="2">
        <v>17109.11</v>
      </c>
      <c r="H1291" s="2">
        <v>189835.18</v>
      </c>
      <c r="I1291" s="2" t="s">
        <v>53</v>
      </c>
      <c r="K1291" s="4">
        <v>44960</v>
      </c>
      <c r="L1291" s="2">
        <v>17163.95</v>
      </c>
      <c r="M1291" s="2">
        <v>-126659</v>
      </c>
      <c r="N1291" s="2" t="s">
        <v>55</v>
      </c>
      <c r="P1291" s="4">
        <v>44963</v>
      </c>
      <c r="Q1291" s="2">
        <v>6974.64</v>
      </c>
      <c r="R1291" s="2">
        <v>-161248.72</v>
      </c>
      <c r="S1291" s="2" t="s">
        <v>52</v>
      </c>
      <c r="U1291" s="4">
        <v>44970</v>
      </c>
      <c r="V1291" s="2">
        <v>24022.76</v>
      </c>
      <c r="W1291" s="2">
        <v>1023615.88</v>
      </c>
      <c r="X1291" s="2" t="s">
        <v>54</v>
      </c>
      <c r="Z1291" s="12">
        <v>44887</v>
      </c>
      <c r="AA1291" s="10">
        <v>63466.68</v>
      </c>
      <c r="AB1291" s="10">
        <v>-70194.259999999995</v>
      </c>
    </row>
    <row r="1292" spans="1:28" ht="15.75" customHeight="1" thickBot="1" x14ac:dyDescent="0.35">
      <c r="A1292" s="4">
        <v>43838</v>
      </c>
      <c r="B1292" s="2">
        <v>3239.59</v>
      </c>
      <c r="C1292" s="2">
        <v>-352300.5</v>
      </c>
      <c r="D1292" s="2" t="s">
        <v>54</v>
      </c>
      <c r="F1292" s="4">
        <v>44955</v>
      </c>
      <c r="G1292" s="2">
        <v>69.47</v>
      </c>
      <c r="H1292" s="2">
        <v>-772.73</v>
      </c>
      <c r="I1292" s="2" t="s">
        <v>53</v>
      </c>
      <c r="K1292" s="4">
        <v>44962</v>
      </c>
      <c r="L1292" s="2">
        <v>485.09</v>
      </c>
      <c r="M1292" s="2">
        <v>-140813.92000000001</v>
      </c>
      <c r="N1292" s="2" t="s">
        <v>55</v>
      </c>
      <c r="P1292" s="4">
        <v>44964</v>
      </c>
      <c r="Q1292" s="2">
        <v>7248.43</v>
      </c>
      <c r="R1292" s="2">
        <v>35919.129999999997</v>
      </c>
      <c r="S1292" s="2" t="s">
        <v>52</v>
      </c>
      <c r="U1292" s="4">
        <v>44971</v>
      </c>
      <c r="V1292" s="2">
        <v>35779.760000000002</v>
      </c>
      <c r="W1292" s="2">
        <v>1489436.99</v>
      </c>
      <c r="X1292" s="2" t="s">
        <v>54</v>
      </c>
      <c r="Z1292" s="12">
        <v>44888</v>
      </c>
      <c r="AA1292" s="10">
        <v>80976.34</v>
      </c>
      <c r="AB1292" s="10">
        <v>-2501531.39</v>
      </c>
    </row>
    <row r="1293" spans="1:28" ht="15.75" hidden="1" customHeight="1" x14ac:dyDescent="0.3">
      <c r="A1293" s="4">
        <v>43838</v>
      </c>
      <c r="B1293" s="2">
        <v>3982.19</v>
      </c>
      <c r="C1293" s="2">
        <v>-37729.800000000003</v>
      </c>
      <c r="D1293" s="2" t="s">
        <v>53</v>
      </c>
      <c r="F1293" s="4">
        <v>44956</v>
      </c>
      <c r="G1293" s="2">
        <v>23684.13</v>
      </c>
      <c r="H1293" s="2">
        <v>482462.79</v>
      </c>
      <c r="I1293" s="2" t="s">
        <v>53</v>
      </c>
      <c r="K1293" s="4">
        <v>44963</v>
      </c>
      <c r="L1293" s="2">
        <v>15174.56</v>
      </c>
      <c r="M1293" s="2">
        <v>300148.62</v>
      </c>
      <c r="N1293" s="2" t="s">
        <v>55</v>
      </c>
      <c r="P1293" s="4">
        <v>44965</v>
      </c>
      <c r="Q1293" s="2">
        <v>4817.7</v>
      </c>
      <c r="R1293" s="2">
        <v>2786.75</v>
      </c>
      <c r="S1293" s="2" t="s">
        <v>52</v>
      </c>
      <c r="U1293" s="4">
        <v>44972</v>
      </c>
      <c r="V1293" s="2">
        <v>27329.99</v>
      </c>
      <c r="W1293" s="2">
        <v>-1495992.43</v>
      </c>
      <c r="X1293" s="2" t="s">
        <v>54</v>
      </c>
      <c r="Z1293" s="12">
        <v>44889</v>
      </c>
      <c r="AA1293" s="10">
        <v>54041.43</v>
      </c>
      <c r="AB1293" s="10">
        <v>-690747.69</v>
      </c>
    </row>
    <row r="1294" spans="1:28" ht="15.75" hidden="1" customHeight="1" x14ac:dyDescent="0.3">
      <c r="A1294" s="4">
        <v>43838</v>
      </c>
      <c r="B1294" s="2">
        <v>1663.1</v>
      </c>
      <c r="C1294" s="2">
        <v>-16506.52</v>
      </c>
      <c r="D1294" s="2" t="s">
        <v>55</v>
      </c>
      <c r="F1294" s="4">
        <v>44957</v>
      </c>
      <c r="G1294" s="2">
        <v>23527.17</v>
      </c>
      <c r="H1294" s="2">
        <v>-334164.01</v>
      </c>
      <c r="I1294" s="2" t="s">
        <v>53</v>
      </c>
      <c r="K1294" s="4">
        <v>44964</v>
      </c>
      <c r="L1294" s="2">
        <v>19796.93</v>
      </c>
      <c r="M1294" s="2">
        <v>277346.09999999998</v>
      </c>
      <c r="N1294" s="2" t="s">
        <v>55</v>
      </c>
      <c r="P1294" s="4">
        <v>44966</v>
      </c>
      <c r="Q1294" s="2">
        <v>7263.56</v>
      </c>
      <c r="R1294" s="2">
        <v>-82804.95</v>
      </c>
      <c r="S1294" s="2" t="s">
        <v>52</v>
      </c>
      <c r="U1294" s="4">
        <v>44973</v>
      </c>
      <c r="V1294" s="2">
        <v>32999.199999999997</v>
      </c>
      <c r="W1294" s="2">
        <v>1211954.77</v>
      </c>
      <c r="X1294" s="2" t="s">
        <v>54</v>
      </c>
      <c r="Z1294" s="12">
        <v>44890</v>
      </c>
      <c r="AA1294" s="10">
        <v>66791.38</v>
      </c>
      <c r="AB1294" s="10">
        <v>-38084.22</v>
      </c>
    </row>
    <row r="1295" spans="1:28" ht="15.75" hidden="1" customHeight="1" x14ac:dyDescent="0.3">
      <c r="A1295" s="4">
        <v>43838</v>
      </c>
      <c r="B1295" s="2">
        <v>657.83</v>
      </c>
      <c r="C1295" s="2">
        <v>-11039.53</v>
      </c>
      <c r="D1295" s="2" t="s">
        <v>52</v>
      </c>
      <c r="F1295" s="4">
        <v>44958</v>
      </c>
      <c r="G1295" s="2">
        <v>25780.81</v>
      </c>
      <c r="H1295" s="2">
        <v>-2528782.2599999998</v>
      </c>
      <c r="I1295" s="2" t="s">
        <v>53</v>
      </c>
      <c r="K1295" s="4">
        <v>44965</v>
      </c>
      <c r="L1295" s="2">
        <v>14714.28</v>
      </c>
      <c r="M1295" s="2">
        <v>304249.86</v>
      </c>
      <c r="N1295" s="2" t="s">
        <v>55</v>
      </c>
      <c r="P1295" s="4">
        <v>44967</v>
      </c>
      <c r="Q1295" s="2">
        <v>5807.15</v>
      </c>
      <c r="R1295" s="2">
        <v>91703.679999999993</v>
      </c>
      <c r="S1295" s="2" t="s">
        <v>52</v>
      </c>
      <c r="U1295" s="4">
        <v>44974</v>
      </c>
      <c r="V1295" s="2">
        <v>29699.33</v>
      </c>
      <c r="W1295" s="2">
        <v>-970945.74</v>
      </c>
      <c r="X1295" s="2" t="s">
        <v>54</v>
      </c>
      <c r="Z1295" s="12">
        <v>44891</v>
      </c>
      <c r="AA1295" s="10">
        <v>2479.5500000000002</v>
      </c>
      <c r="AB1295" s="10">
        <v>4777.5600000000004</v>
      </c>
    </row>
    <row r="1296" spans="1:28" ht="15.75" hidden="1" customHeight="1" x14ac:dyDescent="0.3">
      <c r="A1296" s="4">
        <v>43839</v>
      </c>
      <c r="B1296" s="2">
        <v>1619.4</v>
      </c>
      <c r="C1296" s="2">
        <v>11379.36</v>
      </c>
      <c r="D1296" s="2" t="s">
        <v>55</v>
      </c>
      <c r="F1296" s="4">
        <v>44959</v>
      </c>
      <c r="G1296" s="2">
        <v>19370.63</v>
      </c>
      <c r="H1296" s="2">
        <v>14628.56</v>
      </c>
      <c r="I1296" s="2" t="s">
        <v>53</v>
      </c>
      <c r="K1296" s="4">
        <v>44966</v>
      </c>
      <c r="L1296" s="2">
        <v>18748.16</v>
      </c>
      <c r="M1296" s="2">
        <v>-946960.43</v>
      </c>
      <c r="N1296" s="2" t="s">
        <v>55</v>
      </c>
      <c r="P1296" s="4">
        <v>44969</v>
      </c>
      <c r="Q1296" s="2">
        <v>53.91</v>
      </c>
      <c r="R1296" s="2">
        <v>-1749.32</v>
      </c>
      <c r="S1296" s="2" t="s">
        <v>52</v>
      </c>
      <c r="U1296" s="4">
        <v>44976</v>
      </c>
      <c r="V1296" s="2">
        <v>403.32</v>
      </c>
      <c r="W1296" s="2">
        <v>-40260.47</v>
      </c>
      <c r="X1296" s="2" t="s">
        <v>54</v>
      </c>
      <c r="Z1296" s="12">
        <v>44892</v>
      </c>
      <c r="AA1296" s="10">
        <v>3723.11</v>
      </c>
      <c r="AB1296" s="10">
        <v>-54200.99</v>
      </c>
    </row>
    <row r="1297" spans="1:28" ht="15.75" customHeight="1" thickBot="1" x14ac:dyDescent="0.35">
      <c r="A1297" s="4">
        <v>43839</v>
      </c>
      <c r="B1297" s="2">
        <v>1534.88</v>
      </c>
      <c r="C1297" s="2">
        <v>-150256.65</v>
      </c>
      <c r="D1297" s="2" t="s">
        <v>54</v>
      </c>
      <c r="F1297" s="4">
        <v>44960</v>
      </c>
      <c r="G1297" s="2">
        <v>15238.58</v>
      </c>
      <c r="H1297" s="2">
        <v>-144331.21</v>
      </c>
      <c r="I1297" s="2" t="s">
        <v>53</v>
      </c>
      <c r="K1297" s="4">
        <v>44967</v>
      </c>
      <c r="L1297" s="2">
        <v>12778.91</v>
      </c>
      <c r="M1297" s="2">
        <v>163618.19</v>
      </c>
      <c r="N1297" s="2" t="s">
        <v>55</v>
      </c>
      <c r="P1297" s="4">
        <v>44970</v>
      </c>
      <c r="Q1297" s="2">
        <v>6447.97</v>
      </c>
      <c r="R1297" s="2">
        <v>-110884.85</v>
      </c>
      <c r="S1297" s="2" t="s">
        <v>52</v>
      </c>
      <c r="U1297" s="4">
        <v>44977</v>
      </c>
      <c r="V1297" s="2">
        <v>15642.31</v>
      </c>
      <c r="W1297" s="2">
        <v>11475.98</v>
      </c>
      <c r="X1297" s="2" t="s">
        <v>54</v>
      </c>
      <c r="Z1297" s="12">
        <v>44893</v>
      </c>
      <c r="AA1297" s="10">
        <v>89263.23</v>
      </c>
      <c r="AB1297" s="10">
        <v>-1630014.1</v>
      </c>
    </row>
    <row r="1298" spans="1:28" ht="15.75" hidden="1" customHeight="1" x14ac:dyDescent="0.3">
      <c r="A1298" s="4">
        <v>43839</v>
      </c>
      <c r="B1298" s="2">
        <v>422.7</v>
      </c>
      <c r="C1298" s="2">
        <v>-21714.18</v>
      </c>
      <c r="D1298" s="2" t="s">
        <v>52</v>
      </c>
      <c r="F1298" s="4">
        <v>44962</v>
      </c>
      <c r="G1298" s="2">
        <v>597.09</v>
      </c>
      <c r="H1298" s="2">
        <v>-99655.53</v>
      </c>
      <c r="I1298" s="2" t="s">
        <v>53</v>
      </c>
      <c r="K1298" s="4">
        <v>44969</v>
      </c>
      <c r="L1298" s="2">
        <v>61.16</v>
      </c>
      <c r="M1298" s="2">
        <v>-3358.49</v>
      </c>
      <c r="N1298" s="2" t="s">
        <v>55</v>
      </c>
      <c r="P1298" s="4">
        <v>44971</v>
      </c>
      <c r="Q1298" s="2">
        <v>6441.71</v>
      </c>
      <c r="R1298" s="2">
        <v>17829.009999999998</v>
      </c>
      <c r="S1298" s="2" t="s">
        <v>52</v>
      </c>
      <c r="U1298" s="4">
        <v>44978</v>
      </c>
      <c r="V1298" s="2">
        <v>27383.56</v>
      </c>
      <c r="W1298" s="2">
        <v>719963.2</v>
      </c>
      <c r="X1298" s="2" t="s">
        <v>54</v>
      </c>
      <c r="Z1298" s="12">
        <v>44894</v>
      </c>
      <c r="AA1298" s="10">
        <v>80177.570000000007</v>
      </c>
      <c r="AB1298" s="10">
        <v>1050503.94</v>
      </c>
    </row>
    <row r="1299" spans="1:28" ht="15.75" hidden="1" customHeight="1" x14ac:dyDescent="0.3">
      <c r="A1299" s="4">
        <v>43839</v>
      </c>
      <c r="B1299" s="2">
        <v>3228.23</v>
      </c>
      <c r="C1299" s="2">
        <v>-30468.32</v>
      </c>
      <c r="D1299" s="2" t="s">
        <v>53</v>
      </c>
      <c r="F1299" s="4">
        <v>44963</v>
      </c>
      <c r="G1299" s="2">
        <v>16184.79</v>
      </c>
      <c r="H1299" s="2">
        <v>-587135.51</v>
      </c>
      <c r="I1299" s="2" t="s">
        <v>53</v>
      </c>
      <c r="K1299" s="4">
        <v>44970</v>
      </c>
      <c r="L1299" s="2">
        <v>12682.99</v>
      </c>
      <c r="M1299" s="2">
        <v>135420.31</v>
      </c>
      <c r="N1299" s="2" t="s">
        <v>55</v>
      </c>
      <c r="P1299" s="4">
        <v>44972</v>
      </c>
      <c r="Q1299" s="2">
        <v>6299.39</v>
      </c>
      <c r="R1299" s="2">
        <v>-209836.09</v>
      </c>
      <c r="S1299" s="2" t="s">
        <v>52</v>
      </c>
      <c r="U1299" s="4">
        <v>44979</v>
      </c>
      <c r="V1299" s="2">
        <v>28350.15</v>
      </c>
      <c r="W1299" s="2">
        <v>1377975.98</v>
      </c>
      <c r="X1299" s="2" t="s">
        <v>54</v>
      </c>
      <c r="Z1299" s="12">
        <v>44895</v>
      </c>
      <c r="AA1299" s="10">
        <v>91331.58</v>
      </c>
      <c r="AB1299" s="10">
        <v>622467.04</v>
      </c>
    </row>
    <row r="1300" spans="1:28" ht="15.75" hidden="1" customHeight="1" x14ac:dyDescent="0.3">
      <c r="A1300" s="4">
        <v>43840</v>
      </c>
      <c r="B1300" s="2">
        <v>358.74</v>
      </c>
      <c r="C1300" s="2">
        <v>-4648.04</v>
      </c>
      <c r="D1300" s="2" t="s">
        <v>52</v>
      </c>
      <c r="F1300" s="4">
        <v>44964</v>
      </c>
      <c r="G1300" s="2">
        <v>19752.48</v>
      </c>
      <c r="H1300" s="2">
        <v>-300725.77</v>
      </c>
      <c r="I1300" s="2" t="s">
        <v>53</v>
      </c>
      <c r="K1300" s="4">
        <v>44971</v>
      </c>
      <c r="L1300" s="2">
        <v>19403.05</v>
      </c>
      <c r="M1300" s="2">
        <v>-328616.74</v>
      </c>
      <c r="N1300" s="2" t="s">
        <v>55</v>
      </c>
      <c r="P1300" s="4">
        <v>44973</v>
      </c>
      <c r="Q1300" s="2">
        <v>5502.75</v>
      </c>
      <c r="R1300" s="2">
        <v>2401.4</v>
      </c>
      <c r="S1300" s="2" t="s">
        <v>52</v>
      </c>
      <c r="U1300" s="4">
        <v>44980</v>
      </c>
      <c r="V1300" s="2">
        <v>30665.14</v>
      </c>
      <c r="W1300" s="2">
        <v>927813.72</v>
      </c>
      <c r="X1300" s="2" t="s">
        <v>54</v>
      </c>
      <c r="Z1300" s="12">
        <v>44896</v>
      </c>
      <c r="AA1300" s="10">
        <v>83072.7</v>
      </c>
      <c r="AB1300" s="10">
        <v>-6088222.1799999997</v>
      </c>
    </row>
    <row r="1301" spans="1:28" ht="15.75" hidden="1" customHeight="1" x14ac:dyDescent="0.3">
      <c r="A1301" s="4">
        <v>43840</v>
      </c>
      <c r="B1301" s="2">
        <v>1476.16</v>
      </c>
      <c r="C1301" s="2">
        <v>-14904.24</v>
      </c>
      <c r="D1301" s="2" t="s">
        <v>55</v>
      </c>
      <c r="F1301" s="4">
        <v>44965</v>
      </c>
      <c r="G1301" s="2">
        <v>10841.05</v>
      </c>
      <c r="H1301" s="2">
        <v>105046.23</v>
      </c>
      <c r="I1301" s="2" t="s">
        <v>53</v>
      </c>
      <c r="K1301" s="4">
        <v>44972</v>
      </c>
      <c r="L1301" s="2">
        <v>14125.72</v>
      </c>
      <c r="M1301" s="2">
        <v>-455898.95</v>
      </c>
      <c r="N1301" s="2" t="s">
        <v>55</v>
      </c>
      <c r="P1301" s="4">
        <v>44974</v>
      </c>
      <c r="Q1301" s="2">
        <v>5182.75</v>
      </c>
      <c r="R1301" s="2">
        <v>-278595.57</v>
      </c>
      <c r="S1301" s="2" t="s">
        <v>52</v>
      </c>
      <c r="U1301" s="4">
        <v>44981</v>
      </c>
      <c r="V1301" s="2">
        <v>29213.8</v>
      </c>
      <c r="W1301" s="2">
        <v>-931135.14</v>
      </c>
      <c r="X1301" s="2" t="s">
        <v>54</v>
      </c>
      <c r="Z1301" s="12">
        <v>44897</v>
      </c>
      <c r="AA1301" s="10">
        <v>72569.45</v>
      </c>
      <c r="AB1301" s="10">
        <v>-1135577.79</v>
      </c>
    </row>
    <row r="1302" spans="1:28" ht="15.75" customHeight="1" thickBot="1" x14ac:dyDescent="0.35">
      <c r="A1302" s="4">
        <v>43840</v>
      </c>
      <c r="B1302" s="2">
        <v>1473.47</v>
      </c>
      <c r="C1302" s="2">
        <v>-45527.13</v>
      </c>
      <c r="D1302" s="2" t="s">
        <v>54</v>
      </c>
      <c r="F1302" s="4">
        <v>44966</v>
      </c>
      <c r="G1302" s="2">
        <v>12103.7</v>
      </c>
      <c r="H1302" s="2">
        <v>-15324.59</v>
      </c>
      <c r="I1302" s="2" t="s">
        <v>53</v>
      </c>
      <c r="K1302" s="4">
        <v>44973</v>
      </c>
      <c r="L1302" s="2">
        <v>14593.36</v>
      </c>
      <c r="M1302" s="2">
        <v>210777.39</v>
      </c>
      <c r="N1302" s="2" t="s">
        <v>55</v>
      </c>
      <c r="P1302" s="4">
        <v>44976</v>
      </c>
      <c r="Q1302" s="2">
        <v>29.73</v>
      </c>
      <c r="R1302" s="2">
        <v>-2424.9</v>
      </c>
      <c r="S1302" s="2" t="s">
        <v>52</v>
      </c>
      <c r="U1302" s="4">
        <v>44983</v>
      </c>
      <c r="V1302" s="2">
        <v>335.03</v>
      </c>
      <c r="W1302" s="2">
        <v>97812.54</v>
      </c>
      <c r="X1302" s="2" t="s">
        <v>54</v>
      </c>
      <c r="Z1302" s="12">
        <v>44898</v>
      </c>
      <c r="AA1302" s="10">
        <v>1494.07</v>
      </c>
      <c r="AB1302" s="10">
        <v>4458.1099999999997</v>
      </c>
    </row>
    <row r="1303" spans="1:28" ht="15.75" hidden="1" customHeight="1" x14ac:dyDescent="0.3">
      <c r="A1303" s="4">
        <v>43840</v>
      </c>
      <c r="B1303" s="2">
        <v>3239.39</v>
      </c>
      <c r="C1303" s="2">
        <v>-9910.18</v>
      </c>
      <c r="D1303" s="2" t="s">
        <v>53</v>
      </c>
      <c r="F1303" s="4">
        <v>44967</v>
      </c>
      <c r="G1303" s="2">
        <v>11231.59</v>
      </c>
      <c r="H1303" s="2">
        <v>-158</v>
      </c>
      <c r="I1303" s="2" t="s">
        <v>53</v>
      </c>
      <c r="K1303" s="4">
        <v>44974</v>
      </c>
      <c r="L1303" s="2">
        <v>11644.86</v>
      </c>
      <c r="M1303" s="2">
        <v>-858714.99</v>
      </c>
      <c r="N1303" s="2" t="s">
        <v>55</v>
      </c>
      <c r="P1303" s="4">
        <v>44977</v>
      </c>
      <c r="Q1303" s="2">
        <v>2857.28</v>
      </c>
      <c r="R1303" s="2">
        <v>-2691.48</v>
      </c>
      <c r="S1303" s="2" t="s">
        <v>52</v>
      </c>
      <c r="U1303" s="4">
        <v>44984</v>
      </c>
      <c r="V1303" s="2">
        <v>164.2</v>
      </c>
      <c r="W1303" s="2">
        <v>5200.54</v>
      </c>
      <c r="X1303" s="2" t="s">
        <v>54</v>
      </c>
      <c r="Z1303" s="12">
        <v>44899</v>
      </c>
      <c r="AA1303" s="10">
        <v>3070</v>
      </c>
      <c r="AB1303" s="10">
        <v>-79774.91</v>
      </c>
    </row>
    <row r="1304" spans="1:28" ht="15.75" hidden="1" customHeight="1" x14ac:dyDescent="0.3">
      <c r="A1304" s="4">
        <v>43842</v>
      </c>
      <c r="B1304" s="2">
        <v>54.06</v>
      </c>
      <c r="C1304" s="2">
        <v>-3722.51</v>
      </c>
      <c r="D1304" s="2" t="s">
        <v>55</v>
      </c>
      <c r="F1304" s="4">
        <v>44969</v>
      </c>
      <c r="G1304" s="2">
        <v>114.22</v>
      </c>
      <c r="H1304" s="2">
        <v>-1779.85</v>
      </c>
      <c r="I1304" s="2" t="s">
        <v>53</v>
      </c>
      <c r="K1304" s="4">
        <v>44976</v>
      </c>
      <c r="L1304" s="2">
        <v>63.89</v>
      </c>
      <c r="M1304" s="2">
        <v>-1384.11</v>
      </c>
      <c r="N1304" s="2" t="s">
        <v>55</v>
      </c>
      <c r="P1304" s="4">
        <v>44978</v>
      </c>
      <c r="Q1304" s="2">
        <v>4835.63</v>
      </c>
      <c r="R1304" s="2">
        <v>-61123.99</v>
      </c>
      <c r="S1304" s="2" t="s">
        <v>52</v>
      </c>
      <c r="Z1304" s="12">
        <v>44900</v>
      </c>
      <c r="AA1304" s="10">
        <v>79469.09</v>
      </c>
      <c r="AB1304" s="10">
        <v>-2715141.26</v>
      </c>
    </row>
    <row r="1305" spans="1:28" ht="15.75" hidden="1" customHeight="1" x14ac:dyDescent="0.3">
      <c r="A1305" s="4">
        <v>43842</v>
      </c>
      <c r="B1305" s="2">
        <v>10.29</v>
      </c>
      <c r="C1305" s="2">
        <v>-188.06</v>
      </c>
      <c r="D1305" s="2" t="s">
        <v>52</v>
      </c>
      <c r="F1305" s="4">
        <v>44970</v>
      </c>
      <c r="G1305" s="2">
        <v>11907.99</v>
      </c>
      <c r="H1305" s="2">
        <v>-120401.27</v>
      </c>
      <c r="I1305" s="2" t="s">
        <v>53</v>
      </c>
      <c r="K1305" s="4">
        <v>44977</v>
      </c>
      <c r="L1305" s="2">
        <v>5684.37</v>
      </c>
      <c r="M1305" s="2">
        <v>90831.47</v>
      </c>
      <c r="N1305" s="2" t="s">
        <v>55</v>
      </c>
      <c r="P1305" s="4">
        <v>44979</v>
      </c>
      <c r="Q1305" s="2">
        <v>3796.14</v>
      </c>
      <c r="R1305" s="2">
        <v>16712.96</v>
      </c>
      <c r="S1305" s="2" t="s">
        <v>52</v>
      </c>
      <c r="Z1305" s="12">
        <v>44901</v>
      </c>
      <c r="AA1305" s="10">
        <v>72156.81</v>
      </c>
      <c r="AB1305" s="10">
        <v>-102649.88</v>
      </c>
    </row>
    <row r="1306" spans="1:28" ht="15.75" hidden="1" customHeight="1" x14ac:dyDescent="0.3">
      <c r="A1306" s="4">
        <v>43842</v>
      </c>
      <c r="B1306" s="2">
        <v>31.08</v>
      </c>
      <c r="C1306" s="2">
        <v>-39.54</v>
      </c>
      <c r="D1306" s="2" t="s">
        <v>53</v>
      </c>
      <c r="F1306" s="4">
        <v>44971</v>
      </c>
      <c r="G1306" s="2">
        <v>15454.25</v>
      </c>
      <c r="H1306" s="2">
        <v>-78057.289999999994</v>
      </c>
      <c r="I1306" s="2" t="s">
        <v>53</v>
      </c>
      <c r="K1306" s="4">
        <v>44978</v>
      </c>
      <c r="L1306" s="2">
        <v>17777.060000000001</v>
      </c>
      <c r="M1306" s="2">
        <v>110121.62</v>
      </c>
      <c r="N1306" s="2" t="s">
        <v>55</v>
      </c>
      <c r="P1306" s="4">
        <v>44980</v>
      </c>
      <c r="Q1306" s="2">
        <v>4347.7299999999996</v>
      </c>
      <c r="R1306" s="2">
        <v>40722.01</v>
      </c>
      <c r="S1306" s="2" t="s">
        <v>52</v>
      </c>
      <c r="Z1306" s="12">
        <v>44902</v>
      </c>
      <c r="AA1306" s="10">
        <v>76366.61</v>
      </c>
      <c r="AB1306" s="10">
        <v>-668767.02</v>
      </c>
    </row>
    <row r="1307" spans="1:28" ht="15.75" customHeight="1" thickBot="1" x14ac:dyDescent="0.35">
      <c r="A1307" s="4">
        <v>43842</v>
      </c>
      <c r="B1307" s="2">
        <v>46.74</v>
      </c>
      <c r="C1307" s="2">
        <v>-8640.64</v>
      </c>
      <c r="D1307" s="2" t="s">
        <v>54</v>
      </c>
      <c r="F1307" s="4">
        <v>44972</v>
      </c>
      <c r="G1307" s="2">
        <v>10068.049999999999</v>
      </c>
      <c r="H1307" s="2">
        <v>-27747.21</v>
      </c>
      <c r="I1307" s="2" t="s">
        <v>53</v>
      </c>
      <c r="K1307" s="4">
        <v>44979</v>
      </c>
      <c r="L1307" s="2">
        <v>13392.19</v>
      </c>
      <c r="M1307" s="2">
        <v>310539.3</v>
      </c>
      <c r="N1307" s="2" t="s">
        <v>55</v>
      </c>
      <c r="P1307" s="4">
        <v>44981</v>
      </c>
      <c r="Q1307" s="2">
        <v>6010.21</v>
      </c>
      <c r="R1307" s="2">
        <v>-539882.23</v>
      </c>
      <c r="S1307" s="2" t="s">
        <v>52</v>
      </c>
      <c r="Z1307" s="12">
        <v>44903</v>
      </c>
      <c r="AA1307" s="10">
        <v>68961.62</v>
      </c>
      <c r="AB1307" s="10">
        <v>558171.66</v>
      </c>
    </row>
    <row r="1308" spans="1:28" ht="15.75" hidden="1" customHeight="1" x14ac:dyDescent="0.3">
      <c r="A1308" s="4">
        <v>43843</v>
      </c>
      <c r="B1308" s="2">
        <v>518.30999999999995</v>
      </c>
      <c r="C1308" s="2">
        <v>-72646.210000000006</v>
      </c>
      <c r="D1308" s="2" t="s">
        <v>52</v>
      </c>
      <c r="F1308" s="4">
        <v>44973</v>
      </c>
      <c r="G1308" s="2">
        <v>11297.05</v>
      </c>
      <c r="H1308" s="2">
        <v>46078.82</v>
      </c>
      <c r="I1308" s="2" t="s">
        <v>53</v>
      </c>
      <c r="K1308" s="4">
        <v>44980</v>
      </c>
      <c r="L1308" s="2">
        <v>13873.12</v>
      </c>
      <c r="M1308" s="2">
        <v>292965.89</v>
      </c>
      <c r="N1308" s="2" t="s">
        <v>55</v>
      </c>
      <c r="P1308" s="4">
        <v>44983</v>
      </c>
      <c r="Q1308" s="2">
        <v>119.64</v>
      </c>
      <c r="R1308" s="2">
        <v>-17761.23</v>
      </c>
      <c r="S1308" s="2" t="s">
        <v>52</v>
      </c>
      <c r="Z1308" s="12">
        <v>44904</v>
      </c>
      <c r="AA1308" s="10">
        <v>74951.94</v>
      </c>
      <c r="AB1308" s="10">
        <v>298429.27</v>
      </c>
    </row>
    <row r="1309" spans="1:28" ht="15.75" hidden="1" customHeight="1" x14ac:dyDescent="0.3">
      <c r="A1309" s="4">
        <v>43843</v>
      </c>
      <c r="B1309" s="2">
        <v>3353.05</v>
      </c>
      <c r="C1309" s="2">
        <v>-10726.27</v>
      </c>
      <c r="D1309" s="2" t="s">
        <v>53</v>
      </c>
      <c r="F1309" s="4">
        <v>44974</v>
      </c>
      <c r="G1309" s="2">
        <v>10053.42</v>
      </c>
      <c r="H1309" s="2">
        <v>-423511.62</v>
      </c>
      <c r="I1309" s="2" t="s">
        <v>53</v>
      </c>
      <c r="K1309" s="4">
        <v>44981</v>
      </c>
      <c r="L1309" s="2">
        <v>12380.31</v>
      </c>
      <c r="M1309" s="2">
        <v>-95752.95</v>
      </c>
      <c r="N1309" s="2" t="s">
        <v>55</v>
      </c>
      <c r="P1309" s="4">
        <v>44984</v>
      </c>
      <c r="Q1309" s="2">
        <v>84.86</v>
      </c>
      <c r="R1309" s="2">
        <v>-2745.13</v>
      </c>
      <c r="S1309" s="2" t="s">
        <v>52</v>
      </c>
      <c r="Z1309" s="12">
        <v>44905</v>
      </c>
      <c r="AA1309" s="10">
        <v>1152.79</v>
      </c>
      <c r="AB1309" s="10">
        <v>-6315.26</v>
      </c>
    </row>
    <row r="1310" spans="1:28" ht="15.75" customHeight="1" thickBot="1" x14ac:dyDescent="0.35">
      <c r="A1310" s="4">
        <v>43843</v>
      </c>
      <c r="B1310" s="2">
        <v>1100.05</v>
      </c>
      <c r="C1310" s="2">
        <v>-40706.550000000003</v>
      </c>
      <c r="D1310" s="2" t="s">
        <v>54</v>
      </c>
      <c r="F1310" s="4">
        <v>44976</v>
      </c>
      <c r="G1310" s="2">
        <v>96.74</v>
      </c>
      <c r="H1310" s="2">
        <v>-2253.77</v>
      </c>
      <c r="I1310" s="2" t="s">
        <v>53</v>
      </c>
      <c r="K1310" s="4">
        <v>44982</v>
      </c>
      <c r="L1310" s="2">
        <v>7.0000000000000007E-2</v>
      </c>
      <c r="M1310" s="2">
        <v>-41.02</v>
      </c>
      <c r="N1310" s="2" t="s">
        <v>55</v>
      </c>
      <c r="Z1310" s="12">
        <v>44906</v>
      </c>
      <c r="AA1310" s="10">
        <v>2138.87</v>
      </c>
      <c r="AB1310" s="10">
        <v>-5478.37</v>
      </c>
    </row>
    <row r="1311" spans="1:28" ht="15.75" hidden="1" customHeight="1" x14ac:dyDescent="0.3">
      <c r="A1311" s="4">
        <v>43843</v>
      </c>
      <c r="B1311" s="2">
        <v>1945.87</v>
      </c>
      <c r="C1311" s="2">
        <v>-48679.76</v>
      </c>
      <c r="D1311" s="2" t="s">
        <v>55</v>
      </c>
      <c r="F1311" s="4">
        <v>44977</v>
      </c>
      <c r="G1311" s="2">
        <v>5701.08</v>
      </c>
      <c r="H1311" s="2">
        <v>41082.15</v>
      </c>
      <c r="I1311" s="2" t="s">
        <v>53</v>
      </c>
      <c r="K1311" s="4">
        <v>44983</v>
      </c>
      <c r="L1311" s="2">
        <v>69.13</v>
      </c>
      <c r="M1311" s="2">
        <v>-15778.51</v>
      </c>
      <c r="N1311" s="2" t="s">
        <v>55</v>
      </c>
      <c r="Z1311" s="12">
        <v>44907</v>
      </c>
      <c r="AA1311" s="10">
        <v>78255.179999999993</v>
      </c>
      <c r="AB1311" s="10">
        <v>167428.38</v>
      </c>
    </row>
    <row r="1312" spans="1:28" ht="15.75" hidden="1" customHeight="1" x14ac:dyDescent="0.3">
      <c r="A1312" s="4">
        <v>43844</v>
      </c>
      <c r="B1312" s="2">
        <v>473.73</v>
      </c>
      <c r="C1312" s="2">
        <v>-36671.949999999997</v>
      </c>
      <c r="D1312" s="2" t="s">
        <v>52</v>
      </c>
      <c r="F1312" s="4">
        <v>44978</v>
      </c>
      <c r="G1312" s="2">
        <v>15617.57</v>
      </c>
      <c r="H1312" s="2">
        <v>221694.68</v>
      </c>
      <c r="I1312" s="2" t="s">
        <v>53</v>
      </c>
      <c r="K1312" s="4">
        <v>44984</v>
      </c>
      <c r="L1312" s="2">
        <v>25.45</v>
      </c>
      <c r="M1312" s="2">
        <v>239.63</v>
      </c>
      <c r="N1312" s="2" t="s">
        <v>55</v>
      </c>
      <c r="Z1312" s="12">
        <v>44908</v>
      </c>
      <c r="AA1312" s="10">
        <v>101177.25</v>
      </c>
      <c r="AB1312" s="10">
        <v>-1584670.22</v>
      </c>
    </row>
    <row r="1313" spans="1:28" ht="15.75" hidden="1" customHeight="1" x14ac:dyDescent="0.3">
      <c r="A1313" s="4">
        <v>43844</v>
      </c>
      <c r="B1313" s="2">
        <v>1778.37</v>
      </c>
      <c r="C1313" s="2">
        <v>-1211.08</v>
      </c>
      <c r="D1313" s="2" t="s">
        <v>55</v>
      </c>
      <c r="F1313" s="4">
        <v>44979</v>
      </c>
      <c r="G1313" s="2">
        <v>16817.79</v>
      </c>
      <c r="H1313" s="2">
        <v>245235.75</v>
      </c>
      <c r="I1313" s="2" t="s">
        <v>53</v>
      </c>
      <c r="Z1313" s="12">
        <v>44909</v>
      </c>
      <c r="AA1313" s="10">
        <v>88623.45</v>
      </c>
      <c r="AB1313" s="10">
        <v>649278</v>
      </c>
    </row>
    <row r="1314" spans="1:28" ht="15.75" hidden="1" customHeight="1" x14ac:dyDescent="0.3">
      <c r="A1314" s="4">
        <v>43844</v>
      </c>
      <c r="B1314" s="2">
        <v>3250.24</v>
      </c>
      <c r="C1314" s="2">
        <v>-18076.419999999998</v>
      </c>
      <c r="D1314" s="2" t="s">
        <v>53</v>
      </c>
      <c r="F1314" s="4">
        <v>44980</v>
      </c>
      <c r="G1314" s="2">
        <v>18702.41</v>
      </c>
      <c r="H1314" s="2">
        <v>205404.04</v>
      </c>
      <c r="I1314" s="2" t="s">
        <v>53</v>
      </c>
      <c r="Z1314" s="12">
        <v>44910</v>
      </c>
      <c r="AA1314" s="10">
        <v>100165.55</v>
      </c>
      <c r="AB1314" s="10">
        <v>-1800464.81</v>
      </c>
    </row>
    <row r="1315" spans="1:28" ht="15.75" customHeight="1" thickBot="1" x14ac:dyDescent="0.35">
      <c r="A1315" s="4">
        <v>43844</v>
      </c>
      <c r="B1315" s="2">
        <v>1257.44</v>
      </c>
      <c r="C1315" s="2">
        <v>-96624.86</v>
      </c>
      <c r="D1315" s="2" t="s">
        <v>54</v>
      </c>
      <c r="F1315" s="4">
        <v>44981</v>
      </c>
      <c r="G1315" s="2">
        <v>17253.75</v>
      </c>
      <c r="H1315" s="2">
        <v>-284442.44</v>
      </c>
      <c r="I1315" s="2" t="s">
        <v>53</v>
      </c>
      <c r="Z1315" s="12">
        <v>44911</v>
      </c>
      <c r="AA1315" s="10">
        <v>80649.66</v>
      </c>
      <c r="AB1315" s="10">
        <v>57346.66</v>
      </c>
    </row>
    <row r="1316" spans="1:28" ht="15.75" hidden="1" customHeight="1" x14ac:dyDescent="0.3">
      <c r="A1316" s="4">
        <v>43845</v>
      </c>
      <c r="B1316" s="2">
        <v>4077.5</v>
      </c>
      <c r="C1316" s="2">
        <v>-25295.41</v>
      </c>
      <c r="D1316" s="2" t="s">
        <v>53</v>
      </c>
      <c r="F1316" s="4">
        <v>44983</v>
      </c>
      <c r="G1316" s="2">
        <v>110.5</v>
      </c>
      <c r="H1316" s="2">
        <v>-18749.82</v>
      </c>
      <c r="I1316" s="2" t="s">
        <v>53</v>
      </c>
      <c r="Z1316" s="12">
        <v>44912</v>
      </c>
      <c r="AA1316" s="10">
        <v>2482.9499999999998</v>
      </c>
      <c r="AB1316" s="10">
        <v>-22023.26</v>
      </c>
    </row>
    <row r="1317" spans="1:28" ht="15.75" hidden="1" customHeight="1" x14ac:dyDescent="0.3">
      <c r="A1317" s="4">
        <v>43845</v>
      </c>
      <c r="B1317" s="2">
        <v>1639.86</v>
      </c>
      <c r="C1317" s="2">
        <v>10799.65</v>
      </c>
      <c r="D1317" s="2" t="s">
        <v>55</v>
      </c>
      <c r="F1317" s="4">
        <v>44984</v>
      </c>
      <c r="G1317" s="2">
        <v>65.48</v>
      </c>
      <c r="H1317" s="2">
        <v>-2233.23</v>
      </c>
      <c r="I1317" s="2" t="s">
        <v>53</v>
      </c>
      <c r="Z1317" s="12">
        <v>44913</v>
      </c>
      <c r="AA1317" s="10">
        <v>3421.58</v>
      </c>
      <c r="AB1317" s="10">
        <v>-73402.8</v>
      </c>
    </row>
    <row r="1318" spans="1:28" ht="15.75" customHeight="1" thickBot="1" x14ac:dyDescent="0.35">
      <c r="A1318" s="4">
        <v>43845</v>
      </c>
      <c r="B1318" s="2">
        <v>1137.1199999999999</v>
      </c>
      <c r="C1318" s="2">
        <v>-48546.49</v>
      </c>
      <c r="D1318" s="2" t="s">
        <v>54</v>
      </c>
      <c r="Z1318" s="12">
        <v>44914</v>
      </c>
      <c r="AA1318" s="10">
        <v>80163.83</v>
      </c>
      <c r="AB1318" s="10">
        <v>271460.13</v>
      </c>
    </row>
    <row r="1319" spans="1:28" ht="15.75" hidden="1" customHeight="1" x14ac:dyDescent="0.3">
      <c r="A1319" s="4">
        <v>43845</v>
      </c>
      <c r="B1319" s="2">
        <v>271.89999999999998</v>
      </c>
      <c r="C1319" s="2">
        <v>-522.21</v>
      </c>
      <c r="D1319" s="2" t="s">
        <v>52</v>
      </c>
      <c r="Z1319" s="12">
        <v>44915</v>
      </c>
      <c r="AA1319" s="10">
        <v>104680.15</v>
      </c>
      <c r="AB1319" s="10">
        <v>-2961703.89</v>
      </c>
    </row>
    <row r="1320" spans="1:28" ht="15.75" hidden="1" customHeight="1" x14ac:dyDescent="0.3">
      <c r="A1320" s="4">
        <v>43846</v>
      </c>
      <c r="B1320" s="2">
        <v>3997.31</v>
      </c>
      <c r="C1320" s="2">
        <v>-2307.09</v>
      </c>
      <c r="D1320" s="2" t="s">
        <v>53</v>
      </c>
      <c r="Z1320" s="12">
        <v>44916</v>
      </c>
      <c r="AA1320" s="10">
        <v>78819.25</v>
      </c>
      <c r="AB1320" s="10">
        <v>508235.42</v>
      </c>
    </row>
    <row r="1321" spans="1:28" ht="15.75" hidden="1" customHeight="1" x14ac:dyDescent="0.3">
      <c r="A1321" s="4">
        <v>43846</v>
      </c>
      <c r="B1321" s="2">
        <v>293.51</v>
      </c>
      <c r="C1321" s="2">
        <v>-8291.5300000000007</v>
      </c>
      <c r="D1321" s="2" t="s">
        <v>52</v>
      </c>
      <c r="Z1321" s="12">
        <v>44917</v>
      </c>
      <c r="AA1321" s="10">
        <v>93273.19</v>
      </c>
      <c r="AB1321" s="10">
        <v>-615921.18000000005</v>
      </c>
    </row>
    <row r="1322" spans="1:28" ht="15.75" customHeight="1" thickBot="1" x14ac:dyDescent="0.35">
      <c r="A1322" s="4">
        <v>43846</v>
      </c>
      <c r="B1322" s="2">
        <v>1027.8499999999999</v>
      </c>
      <c r="C1322" s="2">
        <v>6270.42</v>
      </c>
      <c r="D1322" s="2" t="s">
        <v>54</v>
      </c>
      <c r="Z1322" s="12">
        <v>44918</v>
      </c>
      <c r="AA1322" s="10">
        <v>79231.7</v>
      </c>
      <c r="AB1322" s="10">
        <v>699717.52</v>
      </c>
    </row>
    <row r="1323" spans="1:28" ht="15.75" hidden="1" customHeight="1" x14ac:dyDescent="0.3">
      <c r="A1323" s="4">
        <v>43846</v>
      </c>
      <c r="B1323" s="2">
        <v>1769.07</v>
      </c>
      <c r="C1323" s="2">
        <v>10353.49</v>
      </c>
      <c r="D1323" s="2" t="s">
        <v>55</v>
      </c>
      <c r="Z1323" s="12">
        <v>44919</v>
      </c>
      <c r="AA1323" s="10">
        <v>1057.2</v>
      </c>
      <c r="AB1323" s="10">
        <v>-3046.78</v>
      </c>
    </row>
    <row r="1324" spans="1:28" ht="15.75" customHeight="1" thickBot="1" x14ac:dyDescent="0.35">
      <c r="A1324" s="4">
        <v>43847</v>
      </c>
      <c r="B1324" s="2">
        <v>1069.5999999999999</v>
      </c>
      <c r="C1324" s="2">
        <v>936.62</v>
      </c>
      <c r="D1324" s="2" t="s">
        <v>54</v>
      </c>
      <c r="Z1324" s="12">
        <v>44920</v>
      </c>
      <c r="AA1324" s="10">
        <v>2147.44</v>
      </c>
      <c r="AB1324" s="10">
        <v>2831.33</v>
      </c>
    </row>
    <row r="1325" spans="1:28" ht="15.75" hidden="1" customHeight="1" x14ac:dyDescent="0.3">
      <c r="A1325" s="4">
        <v>43847</v>
      </c>
      <c r="B1325" s="2">
        <v>288.87</v>
      </c>
      <c r="C1325" s="2">
        <v>-4450.0200000000004</v>
      </c>
      <c r="D1325" s="2" t="s">
        <v>52</v>
      </c>
      <c r="Z1325" s="12">
        <v>44921</v>
      </c>
      <c r="AA1325" s="10">
        <v>12326.32</v>
      </c>
      <c r="AB1325" s="10">
        <v>138169.17000000001</v>
      </c>
    </row>
    <row r="1326" spans="1:28" ht="15.75" hidden="1" customHeight="1" x14ac:dyDescent="0.3">
      <c r="A1326" s="4">
        <v>43847</v>
      </c>
      <c r="B1326" s="2">
        <v>2876.38</v>
      </c>
      <c r="C1326" s="2">
        <v>-37455.730000000003</v>
      </c>
      <c r="D1326" s="2" t="s">
        <v>53</v>
      </c>
      <c r="Z1326" s="12">
        <v>44922</v>
      </c>
      <c r="AA1326" s="10">
        <v>81521.11</v>
      </c>
      <c r="AB1326" s="10">
        <v>-426519.95</v>
      </c>
    </row>
    <row r="1327" spans="1:28" ht="15.75" hidden="1" customHeight="1" x14ac:dyDescent="0.3">
      <c r="A1327" s="4">
        <v>43847</v>
      </c>
      <c r="B1327" s="2">
        <v>1949.24</v>
      </c>
      <c r="C1327" s="2">
        <v>10004.879999999999</v>
      </c>
      <c r="D1327" s="2" t="s">
        <v>55</v>
      </c>
      <c r="Z1327" s="12">
        <v>44923</v>
      </c>
      <c r="AA1327" s="10">
        <v>91014.61</v>
      </c>
      <c r="AB1327" s="10">
        <v>278304.89</v>
      </c>
    </row>
    <row r="1328" spans="1:28" ht="15.75" hidden="1" customHeight="1" x14ac:dyDescent="0.3">
      <c r="A1328" s="4">
        <v>43849</v>
      </c>
      <c r="B1328" s="2">
        <v>37</v>
      </c>
      <c r="C1328" s="2">
        <v>-2116.4499999999998</v>
      </c>
      <c r="D1328" s="2" t="s">
        <v>53</v>
      </c>
      <c r="Z1328" s="12">
        <v>44924</v>
      </c>
      <c r="AA1328" s="10">
        <v>90068.69</v>
      </c>
      <c r="AB1328" s="10">
        <v>1308217.94</v>
      </c>
    </row>
    <row r="1329" spans="1:28" ht="15.75" hidden="1" customHeight="1" x14ac:dyDescent="0.3">
      <c r="A1329" s="4">
        <v>43849</v>
      </c>
      <c r="B1329" s="2">
        <v>86.97</v>
      </c>
      <c r="C1329" s="2">
        <v>-32222.98</v>
      </c>
      <c r="D1329" s="2" t="s">
        <v>55</v>
      </c>
      <c r="Z1329" s="12">
        <v>44925</v>
      </c>
      <c r="AA1329" s="10">
        <v>100546.42</v>
      </c>
      <c r="AB1329" s="10">
        <v>1084189.6499999999</v>
      </c>
    </row>
    <row r="1330" spans="1:28" ht="15.75" hidden="1" customHeight="1" x14ac:dyDescent="0.3">
      <c r="A1330" s="4">
        <v>43849</v>
      </c>
      <c r="B1330" s="2">
        <v>10.39</v>
      </c>
      <c r="C1330" s="2">
        <v>-1122.71</v>
      </c>
      <c r="D1330" s="2" t="s">
        <v>52</v>
      </c>
      <c r="Z1330" s="12">
        <v>44926</v>
      </c>
      <c r="AA1330" s="10">
        <v>756.92</v>
      </c>
      <c r="AB1330" s="10">
        <v>-526.85</v>
      </c>
    </row>
    <row r="1331" spans="1:28" ht="15.75" customHeight="1" thickBot="1" x14ac:dyDescent="0.35">
      <c r="A1331" s="4">
        <v>43849</v>
      </c>
      <c r="B1331" s="2">
        <v>28.41</v>
      </c>
      <c r="C1331" s="2">
        <v>1246.43</v>
      </c>
      <c r="D1331" s="2" t="s">
        <v>54</v>
      </c>
      <c r="Z1331" s="12">
        <v>44927</v>
      </c>
      <c r="AA1331" s="10">
        <v>998.62</v>
      </c>
      <c r="AB1331" s="10">
        <v>-51472.73</v>
      </c>
    </row>
    <row r="1332" spans="1:28" ht="15.75" hidden="1" customHeight="1" x14ac:dyDescent="0.3">
      <c r="A1332" s="4">
        <v>43850</v>
      </c>
      <c r="B1332" s="2">
        <v>2501.4699999999998</v>
      </c>
      <c r="C1332" s="2">
        <v>-23988.6</v>
      </c>
      <c r="D1332" s="2" t="s">
        <v>53</v>
      </c>
      <c r="Z1332" s="12">
        <v>44928</v>
      </c>
      <c r="AA1332" s="10">
        <v>14636.41</v>
      </c>
      <c r="AB1332" s="10">
        <v>-62210.93</v>
      </c>
    </row>
    <row r="1333" spans="1:28" ht="15.75" customHeight="1" thickBot="1" x14ac:dyDescent="0.35">
      <c r="A1333" s="4">
        <v>43850</v>
      </c>
      <c r="B1333" s="2">
        <v>555.73</v>
      </c>
      <c r="C1333" s="2">
        <v>-31066.14</v>
      </c>
      <c r="D1333" s="2" t="s">
        <v>54</v>
      </c>
      <c r="Z1333" s="12">
        <v>44929</v>
      </c>
      <c r="AA1333" s="10">
        <v>118915.52</v>
      </c>
      <c r="AB1333" s="10">
        <v>-4114311.61</v>
      </c>
    </row>
    <row r="1334" spans="1:28" ht="15.75" hidden="1" customHeight="1" x14ac:dyDescent="0.3">
      <c r="A1334" s="4">
        <v>43850</v>
      </c>
      <c r="B1334" s="2">
        <v>130.61000000000001</v>
      </c>
      <c r="C1334" s="2">
        <v>-2089.6799999999998</v>
      </c>
      <c r="D1334" s="2" t="s">
        <v>52</v>
      </c>
      <c r="Z1334" s="12">
        <v>44930</v>
      </c>
      <c r="AA1334" s="10">
        <v>98104.37</v>
      </c>
      <c r="AB1334" s="10">
        <v>-1445982.94</v>
      </c>
    </row>
    <row r="1335" spans="1:28" ht="15.75" hidden="1" customHeight="1" x14ac:dyDescent="0.3">
      <c r="A1335" s="4">
        <v>43850</v>
      </c>
      <c r="B1335" s="2">
        <v>1522.98</v>
      </c>
      <c r="C1335" s="2">
        <v>-24899.03</v>
      </c>
      <c r="D1335" s="2" t="s">
        <v>55</v>
      </c>
      <c r="Z1335" s="12">
        <v>44931</v>
      </c>
      <c r="AA1335" s="10">
        <v>95677.53</v>
      </c>
      <c r="AB1335" s="10">
        <v>-770861.43</v>
      </c>
    </row>
    <row r="1336" spans="1:28" ht="15.75" customHeight="1" thickBot="1" x14ac:dyDescent="0.35">
      <c r="A1336" s="4">
        <v>43851</v>
      </c>
      <c r="B1336" s="2">
        <v>2284.58</v>
      </c>
      <c r="C1336" s="2">
        <v>-123404.12</v>
      </c>
      <c r="D1336" s="2" t="s">
        <v>54</v>
      </c>
      <c r="Z1336" s="12">
        <v>44932</v>
      </c>
      <c r="AA1336" s="10">
        <v>100613.5</v>
      </c>
      <c r="AB1336" s="10">
        <v>-1700654.68</v>
      </c>
    </row>
    <row r="1337" spans="1:28" ht="15.75" hidden="1" customHeight="1" x14ac:dyDescent="0.3">
      <c r="A1337" s="4">
        <v>43851</v>
      </c>
      <c r="B1337" s="2">
        <v>3906.75</v>
      </c>
      <c r="C1337" s="2">
        <v>-15343.86</v>
      </c>
      <c r="D1337" s="2" t="s">
        <v>53</v>
      </c>
      <c r="Z1337" s="12">
        <v>44933</v>
      </c>
      <c r="AA1337" s="10">
        <v>491.96</v>
      </c>
      <c r="AB1337" s="10">
        <v>-297.22000000000003</v>
      </c>
    </row>
    <row r="1338" spans="1:28" ht="15.75" hidden="1" customHeight="1" x14ac:dyDescent="0.3">
      <c r="A1338" s="4">
        <v>43851</v>
      </c>
      <c r="B1338" s="2">
        <v>673.95</v>
      </c>
      <c r="C1338" s="2">
        <v>15730.68</v>
      </c>
      <c r="D1338" s="2" t="s">
        <v>52</v>
      </c>
      <c r="Z1338" s="12">
        <v>44934</v>
      </c>
      <c r="AA1338" s="10">
        <v>2817.18</v>
      </c>
      <c r="AB1338" s="10">
        <v>-354084.57</v>
      </c>
    </row>
    <row r="1339" spans="1:28" ht="15.75" hidden="1" customHeight="1" x14ac:dyDescent="0.3">
      <c r="A1339" s="4">
        <v>43851</v>
      </c>
      <c r="B1339" s="2">
        <v>2399.0700000000002</v>
      </c>
      <c r="C1339" s="2">
        <v>-2539.9899999999998</v>
      </c>
      <c r="D1339" s="2" t="s">
        <v>55</v>
      </c>
      <c r="Z1339" s="12">
        <v>44935</v>
      </c>
      <c r="AA1339" s="10">
        <v>82047.509999999995</v>
      </c>
      <c r="AB1339" s="10">
        <v>-2564687.9700000002</v>
      </c>
    </row>
    <row r="1340" spans="1:28" ht="15.75" hidden="1" customHeight="1" x14ac:dyDescent="0.3">
      <c r="A1340" s="4">
        <v>43852</v>
      </c>
      <c r="B1340" s="2">
        <v>4819.0600000000004</v>
      </c>
      <c r="C1340" s="2">
        <v>-7608.55</v>
      </c>
      <c r="D1340" s="2" t="s">
        <v>53</v>
      </c>
      <c r="Z1340" s="12">
        <v>44936</v>
      </c>
      <c r="AA1340" s="10">
        <v>75670.63</v>
      </c>
      <c r="AB1340" s="10">
        <v>1251386.6100000001</v>
      </c>
    </row>
    <row r="1341" spans="1:28" ht="15.75" customHeight="1" thickBot="1" x14ac:dyDescent="0.35">
      <c r="A1341" s="4">
        <v>43852</v>
      </c>
      <c r="B1341" s="2">
        <v>1152.3699999999999</v>
      </c>
      <c r="C1341" s="2">
        <v>-2216.5100000000002</v>
      </c>
      <c r="D1341" s="2" t="s">
        <v>54</v>
      </c>
      <c r="Z1341" s="12">
        <v>44937</v>
      </c>
      <c r="AA1341" s="10">
        <v>84865</v>
      </c>
      <c r="AB1341" s="10">
        <v>-244314.51</v>
      </c>
    </row>
    <row r="1342" spans="1:28" ht="15.75" hidden="1" customHeight="1" x14ac:dyDescent="0.3">
      <c r="A1342" s="4">
        <v>43852</v>
      </c>
      <c r="B1342" s="2">
        <v>2265.5</v>
      </c>
      <c r="C1342" s="2">
        <v>-122219.95</v>
      </c>
      <c r="D1342" s="2" t="s">
        <v>55</v>
      </c>
      <c r="Z1342" s="12">
        <v>44938</v>
      </c>
      <c r="AA1342" s="10">
        <v>108389.17</v>
      </c>
      <c r="AB1342" s="10">
        <v>-6306220.7000000002</v>
      </c>
    </row>
    <row r="1343" spans="1:28" ht="15.75" hidden="1" customHeight="1" x14ac:dyDescent="0.3">
      <c r="A1343" s="4">
        <v>43852</v>
      </c>
      <c r="B1343" s="2">
        <v>376.93</v>
      </c>
      <c r="C1343" s="2">
        <v>708.01</v>
      </c>
      <c r="D1343" s="2" t="s">
        <v>52</v>
      </c>
      <c r="Z1343" s="12">
        <v>44939</v>
      </c>
      <c r="AA1343" s="10">
        <v>85597.95</v>
      </c>
      <c r="AB1343" s="10">
        <v>-3378176.46</v>
      </c>
    </row>
    <row r="1344" spans="1:28" ht="15.75" customHeight="1" thickBot="1" x14ac:dyDescent="0.35">
      <c r="A1344" s="4">
        <v>43853</v>
      </c>
      <c r="B1344" s="2">
        <v>1804.39</v>
      </c>
      <c r="C1344" s="2">
        <v>22522.01</v>
      </c>
      <c r="D1344" s="2" t="s">
        <v>54</v>
      </c>
      <c r="Z1344" s="12">
        <v>44940</v>
      </c>
      <c r="AA1344" s="10">
        <v>4154.05</v>
      </c>
      <c r="AB1344" s="10">
        <v>-6868.13</v>
      </c>
    </row>
    <row r="1345" spans="1:28" ht="15.75" hidden="1" customHeight="1" x14ac:dyDescent="0.3">
      <c r="A1345" s="4">
        <v>43853</v>
      </c>
      <c r="B1345" s="2">
        <v>1609.8</v>
      </c>
      <c r="C1345" s="2">
        <v>-18956.150000000001</v>
      </c>
      <c r="D1345" s="2" t="s">
        <v>55</v>
      </c>
      <c r="Z1345" s="12">
        <v>44941</v>
      </c>
      <c r="AA1345" s="10">
        <v>3602</v>
      </c>
      <c r="AB1345" s="10">
        <v>-339648.29</v>
      </c>
    </row>
    <row r="1346" spans="1:28" ht="15.75" hidden="1" customHeight="1" x14ac:dyDescent="0.3">
      <c r="A1346" s="4">
        <v>43853</v>
      </c>
      <c r="B1346" s="2">
        <v>4914.3100000000004</v>
      </c>
      <c r="C1346" s="2">
        <v>-83792.100000000006</v>
      </c>
      <c r="D1346" s="2" t="s">
        <v>53</v>
      </c>
      <c r="Z1346" s="12">
        <v>44942</v>
      </c>
      <c r="AA1346" s="10">
        <v>64044.02</v>
      </c>
      <c r="AB1346" s="10">
        <v>-860555.71</v>
      </c>
    </row>
    <row r="1347" spans="1:28" ht="15.75" hidden="1" customHeight="1" x14ac:dyDescent="0.3">
      <c r="A1347" s="4">
        <v>43853</v>
      </c>
      <c r="B1347" s="2">
        <v>564.20000000000005</v>
      </c>
      <c r="C1347" s="2">
        <v>18645.46</v>
      </c>
      <c r="D1347" s="2" t="s">
        <v>52</v>
      </c>
      <c r="Z1347" s="12">
        <v>44943</v>
      </c>
      <c r="AA1347" s="10">
        <v>96941.02</v>
      </c>
      <c r="AB1347" s="10">
        <v>1000188.28</v>
      </c>
    </row>
    <row r="1348" spans="1:28" ht="15.75" customHeight="1" thickBot="1" x14ac:dyDescent="0.35">
      <c r="A1348" s="4">
        <v>43854</v>
      </c>
      <c r="B1348" s="2">
        <v>1909.66</v>
      </c>
      <c r="C1348" s="2">
        <v>-4340.6499999999996</v>
      </c>
      <c r="D1348" s="2" t="s">
        <v>54</v>
      </c>
      <c r="Z1348" s="12">
        <v>44944</v>
      </c>
      <c r="AA1348" s="10">
        <v>109835.4</v>
      </c>
      <c r="AB1348" s="10">
        <v>-2961438.81</v>
      </c>
    </row>
    <row r="1349" spans="1:28" ht="15.75" hidden="1" customHeight="1" x14ac:dyDescent="0.3">
      <c r="A1349" s="4">
        <v>43854</v>
      </c>
      <c r="B1349" s="2">
        <v>331.28</v>
      </c>
      <c r="C1349" s="2">
        <v>6018.44</v>
      </c>
      <c r="D1349" s="2" t="s">
        <v>52</v>
      </c>
      <c r="Z1349" s="12">
        <v>44945</v>
      </c>
      <c r="AA1349" s="10">
        <v>79482.539999999994</v>
      </c>
      <c r="AB1349" s="10">
        <v>-602716.07999999996</v>
      </c>
    </row>
    <row r="1350" spans="1:28" ht="15.75" hidden="1" customHeight="1" x14ac:dyDescent="0.3">
      <c r="A1350" s="4">
        <v>43854</v>
      </c>
      <c r="B1350" s="2">
        <v>4432.8599999999997</v>
      </c>
      <c r="C1350" s="2">
        <v>-64270.7</v>
      </c>
      <c r="D1350" s="2" t="s">
        <v>53</v>
      </c>
      <c r="Z1350" s="12">
        <v>44946</v>
      </c>
      <c r="AA1350" s="10">
        <v>83043.7</v>
      </c>
      <c r="AB1350" s="10">
        <v>404677.82</v>
      </c>
    </row>
    <row r="1351" spans="1:28" ht="15.75" hidden="1" customHeight="1" x14ac:dyDescent="0.3">
      <c r="A1351" s="4">
        <v>43854</v>
      </c>
      <c r="B1351" s="2">
        <v>1923.72</v>
      </c>
      <c r="C1351" s="2">
        <v>-8016.71</v>
      </c>
      <c r="D1351" s="2" t="s">
        <v>55</v>
      </c>
      <c r="Z1351" s="12">
        <v>44947</v>
      </c>
      <c r="AA1351" s="10">
        <v>3288.09</v>
      </c>
      <c r="AB1351" s="10">
        <v>-36996.79</v>
      </c>
    </row>
    <row r="1352" spans="1:28" ht="15.75" customHeight="1" thickBot="1" x14ac:dyDescent="0.35">
      <c r="A1352" s="4">
        <v>43856</v>
      </c>
      <c r="B1352" s="2">
        <v>267.35000000000002</v>
      </c>
      <c r="C1352" s="2">
        <v>-191014.12</v>
      </c>
      <c r="D1352" s="2" t="s">
        <v>54</v>
      </c>
      <c r="Z1352" s="12">
        <v>44948</v>
      </c>
      <c r="AA1352" s="10">
        <v>4164.92</v>
      </c>
      <c r="AB1352" s="10">
        <v>-78236.56</v>
      </c>
    </row>
    <row r="1353" spans="1:28" ht="15.75" hidden="1" customHeight="1" x14ac:dyDescent="0.3">
      <c r="A1353" s="4">
        <v>43856</v>
      </c>
      <c r="B1353" s="2">
        <v>74.53</v>
      </c>
      <c r="C1353" s="2">
        <v>-2057.59</v>
      </c>
      <c r="D1353" s="2" t="s">
        <v>52</v>
      </c>
      <c r="Z1353" s="12">
        <v>44949</v>
      </c>
      <c r="AA1353" s="10">
        <v>92044.23</v>
      </c>
      <c r="AB1353" s="10">
        <v>618455.35</v>
      </c>
    </row>
    <row r="1354" spans="1:28" ht="15.75" hidden="1" customHeight="1" x14ac:dyDescent="0.3">
      <c r="A1354" s="4">
        <v>43856</v>
      </c>
      <c r="B1354" s="2">
        <v>52.64</v>
      </c>
      <c r="C1354" s="2">
        <v>-23663.91</v>
      </c>
      <c r="D1354" s="2" t="s">
        <v>55</v>
      </c>
      <c r="Z1354" s="12">
        <v>44950</v>
      </c>
      <c r="AA1354" s="10">
        <v>89843.98</v>
      </c>
      <c r="AB1354" s="10">
        <v>1271779.42</v>
      </c>
    </row>
    <row r="1355" spans="1:28" ht="15.75" hidden="1" customHeight="1" x14ac:dyDescent="0.3">
      <c r="A1355" s="4">
        <v>43856</v>
      </c>
      <c r="B1355" s="2">
        <v>69.23</v>
      </c>
      <c r="C1355" s="2">
        <v>-8189.81</v>
      </c>
      <c r="D1355" s="2" t="s">
        <v>53</v>
      </c>
      <c r="Z1355" s="12">
        <v>44951</v>
      </c>
      <c r="AA1355" s="10">
        <v>96002.75</v>
      </c>
      <c r="AB1355" s="10">
        <v>1038706.17</v>
      </c>
    </row>
    <row r="1356" spans="1:28" ht="15.75" customHeight="1" thickBot="1" x14ac:dyDescent="0.35">
      <c r="A1356" s="4">
        <v>43857</v>
      </c>
      <c r="B1356" s="2">
        <v>1826.77</v>
      </c>
      <c r="C1356" s="2">
        <v>40400.93</v>
      </c>
      <c r="D1356" s="2" t="s">
        <v>54</v>
      </c>
      <c r="Z1356" s="12">
        <v>44952</v>
      </c>
      <c r="AA1356" s="10">
        <v>95335.52</v>
      </c>
      <c r="AB1356" s="10">
        <v>1799018.36</v>
      </c>
    </row>
    <row r="1357" spans="1:28" ht="15.75" hidden="1" customHeight="1" x14ac:dyDescent="0.3">
      <c r="A1357" s="4">
        <v>43857</v>
      </c>
      <c r="B1357" s="2">
        <v>407.09</v>
      </c>
      <c r="C1357" s="2">
        <v>4268.1099999999997</v>
      </c>
      <c r="D1357" s="2" t="s">
        <v>52</v>
      </c>
      <c r="Z1357" s="12">
        <v>44953</v>
      </c>
      <c r="AA1357" s="10">
        <v>83369.89</v>
      </c>
      <c r="AB1357" s="10">
        <v>1793029.38</v>
      </c>
    </row>
    <row r="1358" spans="1:28" ht="15.75" hidden="1" customHeight="1" x14ac:dyDescent="0.3">
      <c r="A1358" s="4">
        <v>43857</v>
      </c>
      <c r="B1358" s="2">
        <v>1862.04</v>
      </c>
      <c r="C1358" s="2">
        <v>-1216.2</v>
      </c>
      <c r="D1358" s="2" t="s">
        <v>55</v>
      </c>
      <c r="Z1358" s="12">
        <v>44954</v>
      </c>
      <c r="AA1358" s="10">
        <v>1582.11</v>
      </c>
      <c r="AB1358" s="10">
        <v>6699.77</v>
      </c>
    </row>
    <row r="1359" spans="1:28" ht="15.75" hidden="1" customHeight="1" x14ac:dyDescent="0.3">
      <c r="A1359" s="4">
        <v>43857</v>
      </c>
      <c r="B1359" s="2">
        <v>3736.25</v>
      </c>
      <c r="C1359" s="2">
        <v>-49002.73</v>
      </c>
      <c r="D1359" s="2" t="s">
        <v>53</v>
      </c>
      <c r="Z1359" s="12">
        <v>44955</v>
      </c>
      <c r="AA1359" s="10">
        <v>4341.99</v>
      </c>
      <c r="AB1359" s="10">
        <v>-58875.97</v>
      </c>
    </row>
    <row r="1360" spans="1:28" ht="15.75" customHeight="1" thickBot="1" x14ac:dyDescent="0.35">
      <c r="A1360" s="4">
        <v>43858</v>
      </c>
      <c r="B1360" s="2">
        <v>1790.06</v>
      </c>
      <c r="C1360" s="2">
        <v>-24334.35</v>
      </c>
      <c r="D1360" s="2" t="s">
        <v>54</v>
      </c>
      <c r="Z1360" s="12">
        <v>44956</v>
      </c>
      <c r="AA1360" s="10">
        <v>98269.57</v>
      </c>
      <c r="AB1360" s="10">
        <v>3535053.6</v>
      </c>
    </row>
    <row r="1361" spans="1:28" ht="15.75" hidden="1" customHeight="1" x14ac:dyDescent="0.3">
      <c r="A1361" s="4">
        <v>43858</v>
      </c>
      <c r="B1361" s="2">
        <v>5599.59</v>
      </c>
      <c r="C1361" s="2">
        <v>-45527.32</v>
      </c>
      <c r="D1361" s="2" t="s">
        <v>53</v>
      </c>
      <c r="Z1361" s="12">
        <v>44957</v>
      </c>
      <c r="AA1361" s="10">
        <v>112875.86</v>
      </c>
      <c r="AB1361" s="10">
        <v>-2496803.23</v>
      </c>
    </row>
    <row r="1362" spans="1:28" ht="15.75" hidden="1" customHeight="1" x14ac:dyDescent="0.3">
      <c r="A1362" s="4">
        <v>43858</v>
      </c>
      <c r="B1362" s="2">
        <v>461.24</v>
      </c>
      <c r="C1362" s="2">
        <v>6881.17</v>
      </c>
      <c r="D1362" s="2" t="s">
        <v>52</v>
      </c>
      <c r="Z1362" s="12">
        <v>44958</v>
      </c>
      <c r="AA1362" s="10">
        <v>108954.55</v>
      </c>
      <c r="AB1362" s="10">
        <v>-3328866.88</v>
      </c>
    </row>
    <row r="1363" spans="1:28" ht="15.75" hidden="1" customHeight="1" x14ac:dyDescent="0.3">
      <c r="A1363" s="4">
        <v>43858</v>
      </c>
      <c r="B1363" s="2">
        <v>2531.81</v>
      </c>
      <c r="C1363" s="2">
        <v>-23409.07</v>
      </c>
      <c r="D1363" s="2" t="s">
        <v>55</v>
      </c>
      <c r="Z1363" s="12">
        <v>44959</v>
      </c>
      <c r="AA1363" s="10">
        <v>98530.48</v>
      </c>
      <c r="AB1363" s="10">
        <v>-1267648.8400000001</v>
      </c>
    </row>
    <row r="1364" spans="1:28" ht="15.75" hidden="1" customHeight="1" x14ac:dyDescent="0.3">
      <c r="A1364" s="4">
        <v>43859</v>
      </c>
      <c r="B1364" s="2">
        <v>389.03</v>
      </c>
      <c r="C1364" s="2">
        <v>3952.85</v>
      </c>
      <c r="D1364" s="2" t="s">
        <v>52</v>
      </c>
      <c r="Z1364" s="12">
        <v>44960</v>
      </c>
      <c r="AA1364" s="10">
        <v>89125</v>
      </c>
      <c r="AB1364" s="10">
        <v>-9967912.0099999998</v>
      </c>
    </row>
    <row r="1365" spans="1:28" ht="15.75" customHeight="1" thickBot="1" x14ac:dyDescent="0.35">
      <c r="A1365" s="4">
        <v>43859</v>
      </c>
      <c r="B1365" s="2">
        <v>1766.01</v>
      </c>
      <c r="C1365" s="2">
        <v>-28620.83</v>
      </c>
      <c r="D1365" s="2" t="s">
        <v>54</v>
      </c>
      <c r="Z1365" s="12">
        <v>44961</v>
      </c>
      <c r="AA1365" s="10">
        <v>1034.47</v>
      </c>
      <c r="AB1365" s="10">
        <v>2221.8000000000002</v>
      </c>
    </row>
    <row r="1366" spans="1:28" ht="15.75" hidden="1" customHeight="1" x14ac:dyDescent="0.3">
      <c r="A1366" s="4">
        <v>43859</v>
      </c>
      <c r="B1366" s="2">
        <v>1098.3800000000001</v>
      </c>
      <c r="C1366" s="2">
        <v>-9269.68</v>
      </c>
      <c r="D1366" s="2" t="s">
        <v>55</v>
      </c>
      <c r="Z1366" s="12">
        <v>44962</v>
      </c>
      <c r="AA1366" s="10">
        <v>5352.29</v>
      </c>
      <c r="AB1366" s="10">
        <v>-1033519.28</v>
      </c>
    </row>
    <row r="1367" spans="1:28" ht="15.75" hidden="1" customHeight="1" x14ac:dyDescent="0.3">
      <c r="A1367" s="4">
        <v>43859</v>
      </c>
      <c r="B1367" s="2">
        <v>4569.8100000000004</v>
      </c>
      <c r="C1367" s="2">
        <v>-24561.200000000001</v>
      </c>
      <c r="D1367" s="2" t="s">
        <v>53</v>
      </c>
      <c r="Z1367" s="12">
        <v>44963</v>
      </c>
      <c r="AA1367" s="10">
        <v>77969.600000000006</v>
      </c>
      <c r="AB1367" s="10">
        <v>-46119.27</v>
      </c>
    </row>
    <row r="1368" spans="1:28" ht="15.75" hidden="1" customHeight="1" x14ac:dyDescent="0.3">
      <c r="A1368" s="4">
        <v>43860</v>
      </c>
      <c r="B1368" s="2">
        <v>482.11</v>
      </c>
      <c r="C1368" s="2">
        <v>873.93</v>
      </c>
      <c r="D1368" s="2" t="s">
        <v>52</v>
      </c>
      <c r="Z1368" s="12">
        <v>44964</v>
      </c>
      <c r="AA1368" s="10">
        <v>97435.54</v>
      </c>
      <c r="AB1368" s="10">
        <v>1158702.31</v>
      </c>
    </row>
    <row r="1369" spans="1:28" ht="15.75" hidden="1" customHeight="1" x14ac:dyDescent="0.3">
      <c r="A1369" s="4">
        <v>43860</v>
      </c>
      <c r="B1369" s="2">
        <v>1966.54</v>
      </c>
      <c r="C1369" s="2">
        <v>9852.07</v>
      </c>
      <c r="D1369" s="2" t="s">
        <v>55</v>
      </c>
      <c r="Z1369" s="12">
        <v>44965</v>
      </c>
      <c r="AA1369" s="10">
        <v>71758.509999999995</v>
      </c>
      <c r="AB1369" s="10">
        <v>1494912.98</v>
      </c>
    </row>
    <row r="1370" spans="1:28" ht="15.75" hidden="1" customHeight="1" x14ac:dyDescent="0.3">
      <c r="A1370" s="4">
        <v>43860</v>
      </c>
      <c r="B1370" s="2">
        <v>2911.43</v>
      </c>
      <c r="C1370" s="2">
        <v>-22598.080000000002</v>
      </c>
      <c r="D1370" s="2" t="s">
        <v>53</v>
      </c>
      <c r="Z1370" s="12">
        <v>44966</v>
      </c>
      <c r="AA1370" s="10">
        <v>87704.2</v>
      </c>
      <c r="AB1370" s="10">
        <v>-736917.4</v>
      </c>
    </row>
    <row r="1371" spans="1:28" ht="15.75" customHeight="1" thickBot="1" x14ac:dyDescent="0.35">
      <c r="A1371" s="4">
        <v>43860</v>
      </c>
      <c r="B1371" s="2">
        <v>2382.23</v>
      </c>
      <c r="C1371" s="2">
        <v>-8697.1299999999992</v>
      </c>
      <c r="D1371" s="2" t="s">
        <v>54</v>
      </c>
      <c r="Z1371" s="12">
        <v>44967</v>
      </c>
      <c r="AA1371" s="10">
        <v>75633.81</v>
      </c>
      <c r="AB1371" s="10">
        <v>439434.67</v>
      </c>
    </row>
    <row r="1372" spans="1:28" ht="15.75" hidden="1" customHeight="1" x14ac:dyDescent="0.3">
      <c r="A1372" s="4">
        <v>43861</v>
      </c>
      <c r="B1372" s="2">
        <v>1884.16</v>
      </c>
      <c r="C1372" s="2">
        <v>-69073.789999999994</v>
      </c>
      <c r="D1372" s="2" t="s">
        <v>55</v>
      </c>
      <c r="Z1372" s="12">
        <v>44968</v>
      </c>
      <c r="AA1372" s="10">
        <v>1151.1199999999999</v>
      </c>
      <c r="AB1372" s="10">
        <v>3402.63</v>
      </c>
    </row>
    <row r="1373" spans="1:28" ht="15.75" hidden="1" customHeight="1" x14ac:dyDescent="0.3">
      <c r="A1373" s="4">
        <v>43861</v>
      </c>
      <c r="B1373" s="2">
        <v>4150.87</v>
      </c>
      <c r="C1373" s="2">
        <v>-47694.29</v>
      </c>
      <c r="D1373" s="2" t="s">
        <v>53</v>
      </c>
      <c r="Z1373" s="12">
        <v>44969</v>
      </c>
      <c r="AA1373" s="10">
        <v>2663.27</v>
      </c>
      <c r="AB1373" s="10">
        <v>-41578.410000000003</v>
      </c>
    </row>
    <row r="1374" spans="1:28" ht="15.75" hidden="1" customHeight="1" x14ac:dyDescent="0.3">
      <c r="A1374" s="4">
        <v>43861</v>
      </c>
      <c r="B1374" s="2">
        <v>464.23</v>
      </c>
      <c r="C1374" s="2">
        <v>-11962.16</v>
      </c>
      <c r="D1374" s="2" t="s">
        <v>52</v>
      </c>
      <c r="Z1374" s="12">
        <v>44970</v>
      </c>
      <c r="AA1374" s="10">
        <v>76727.75</v>
      </c>
      <c r="AB1374" s="10">
        <v>215370.96</v>
      </c>
    </row>
    <row r="1375" spans="1:28" ht="15.75" customHeight="1" thickBot="1" x14ac:dyDescent="0.35">
      <c r="A1375" s="4">
        <v>43861</v>
      </c>
      <c r="B1375" s="2">
        <v>2216.36</v>
      </c>
      <c r="C1375" s="2">
        <v>-70295.25</v>
      </c>
      <c r="D1375" s="2" t="s">
        <v>54</v>
      </c>
      <c r="Z1375" s="12">
        <v>44971</v>
      </c>
      <c r="AA1375" s="10">
        <v>99989.54</v>
      </c>
      <c r="AB1375" s="10">
        <v>662640.56000000006</v>
      </c>
    </row>
    <row r="1376" spans="1:28" ht="15.75" hidden="1" customHeight="1" x14ac:dyDescent="0.3">
      <c r="A1376" s="4">
        <v>43863</v>
      </c>
      <c r="B1376" s="2">
        <v>22.11</v>
      </c>
      <c r="C1376" s="2">
        <v>-766.04</v>
      </c>
      <c r="D1376" s="2" t="s">
        <v>52</v>
      </c>
      <c r="Z1376" s="12">
        <v>44972</v>
      </c>
      <c r="AA1376" s="10">
        <v>76382.080000000002</v>
      </c>
      <c r="AB1376" s="10">
        <v>-2249189.35</v>
      </c>
    </row>
    <row r="1377" spans="1:28" ht="15.75" hidden="1" customHeight="1" x14ac:dyDescent="0.3">
      <c r="A1377" s="4">
        <v>43863</v>
      </c>
      <c r="B1377" s="2">
        <v>49.3</v>
      </c>
      <c r="C1377" s="2">
        <v>-49.26</v>
      </c>
      <c r="D1377" s="2" t="s">
        <v>55</v>
      </c>
      <c r="Z1377" s="12">
        <v>44973</v>
      </c>
      <c r="AA1377" s="10">
        <v>83116.289999999994</v>
      </c>
      <c r="AB1377" s="10">
        <v>1503786.84</v>
      </c>
    </row>
    <row r="1378" spans="1:28" ht="15.75" hidden="1" customHeight="1" x14ac:dyDescent="0.3">
      <c r="A1378" s="4">
        <v>43863</v>
      </c>
      <c r="B1378" s="2">
        <v>52.68</v>
      </c>
      <c r="C1378" s="2">
        <v>1043.24</v>
      </c>
      <c r="D1378" s="2" t="s">
        <v>53</v>
      </c>
      <c r="Z1378" s="12">
        <v>44974</v>
      </c>
      <c r="AA1378" s="10">
        <v>71606.19</v>
      </c>
      <c r="AB1378" s="10">
        <v>-2903818.52</v>
      </c>
    </row>
    <row r="1379" spans="1:28" ht="15.75" customHeight="1" thickBot="1" x14ac:dyDescent="0.35">
      <c r="A1379" s="4">
        <v>43863</v>
      </c>
      <c r="B1379" s="2">
        <v>102.58</v>
      </c>
      <c r="C1379" s="2">
        <v>-36741.1</v>
      </c>
      <c r="D1379" s="2" t="s">
        <v>54</v>
      </c>
      <c r="Z1379" s="12">
        <v>44975</v>
      </c>
      <c r="AA1379" s="10">
        <v>1891.56</v>
      </c>
      <c r="AB1379" s="10">
        <v>287.11</v>
      </c>
    </row>
    <row r="1380" spans="1:28" ht="15.75" customHeight="1" thickBot="1" x14ac:dyDescent="0.35">
      <c r="A1380" s="4">
        <v>43864</v>
      </c>
      <c r="B1380" s="2">
        <v>2177.59</v>
      </c>
      <c r="C1380" s="2">
        <v>-23933.4</v>
      </c>
      <c r="D1380" s="2" t="s">
        <v>54</v>
      </c>
      <c r="Z1380" s="12">
        <v>44976</v>
      </c>
      <c r="AA1380" s="10">
        <v>3996.83</v>
      </c>
      <c r="AB1380" s="10">
        <v>-39006.339999999997</v>
      </c>
    </row>
    <row r="1381" spans="1:28" ht="15.75" hidden="1" customHeight="1" x14ac:dyDescent="0.3">
      <c r="A1381" s="4">
        <v>43864</v>
      </c>
      <c r="B1381" s="2">
        <v>2577.64</v>
      </c>
      <c r="C1381" s="2">
        <v>-54319.83</v>
      </c>
      <c r="D1381" s="2" t="s">
        <v>55</v>
      </c>
      <c r="Z1381" s="12">
        <v>44977</v>
      </c>
      <c r="AA1381" s="10">
        <v>43867.88</v>
      </c>
      <c r="AB1381" s="10">
        <v>304295.28999999998</v>
      </c>
    </row>
    <row r="1382" spans="1:28" ht="15.75" hidden="1" customHeight="1" x14ac:dyDescent="0.3">
      <c r="A1382" s="4">
        <v>43864</v>
      </c>
      <c r="B1382" s="2">
        <v>515.73</v>
      </c>
      <c r="C1382" s="2">
        <v>4394.58</v>
      </c>
      <c r="D1382" s="2" t="s">
        <v>52</v>
      </c>
      <c r="Z1382" s="12">
        <v>44978</v>
      </c>
      <c r="AA1382" s="10">
        <v>90700.55</v>
      </c>
      <c r="AB1382" s="10">
        <v>53205.81</v>
      </c>
    </row>
    <row r="1383" spans="1:28" ht="15.75" hidden="1" customHeight="1" x14ac:dyDescent="0.3">
      <c r="A1383" s="4">
        <v>43864</v>
      </c>
      <c r="B1383" s="2">
        <v>2649.59</v>
      </c>
      <c r="C1383" s="2">
        <v>-829.54</v>
      </c>
      <c r="D1383" s="2" t="s">
        <v>53</v>
      </c>
      <c r="Z1383" s="12">
        <v>44979</v>
      </c>
      <c r="AA1383" s="10">
        <v>82908.33</v>
      </c>
      <c r="AB1383" s="10">
        <v>2016479.76</v>
      </c>
    </row>
    <row r="1384" spans="1:28" ht="15.75" hidden="1" customHeight="1" x14ac:dyDescent="0.3">
      <c r="A1384" s="4">
        <v>43865</v>
      </c>
      <c r="B1384" s="2">
        <v>2391.9299999999998</v>
      </c>
      <c r="C1384" s="2">
        <v>-52120.47</v>
      </c>
      <c r="D1384" s="2" t="s">
        <v>55</v>
      </c>
      <c r="Z1384" s="12">
        <v>44980</v>
      </c>
      <c r="AA1384" s="10">
        <v>87763.43</v>
      </c>
      <c r="AB1384" s="10">
        <v>1629353.2</v>
      </c>
    </row>
    <row r="1385" spans="1:28" ht="15.75" customHeight="1" thickBot="1" x14ac:dyDescent="0.35">
      <c r="A1385" s="4">
        <v>43865</v>
      </c>
      <c r="B1385" s="2">
        <v>2591.4499999999998</v>
      </c>
      <c r="C1385" s="2">
        <v>-213946.21</v>
      </c>
      <c r="D1385" s="2" t="s">
        <v>54</v>
      </c>
      <c r="Z1385" s="12">
        <v>44981</v>
      </c>
      <c r="AA1385" s="10">
        <v>84133.759999999995</v>
      </c>
      <c r="AB1385" s="10">
        <v>-2807136.29</v>
      </c>
    </row>
    <row r="1386" spans="1:28" ht="15.75" hidden="1" customHeight="1" x14ac:dyDescent="0.3">
      <c r="A1386" s="4">
        <v>43865</v>
      </c>
      <c r="B1386" s="2">
        <v>2082.4299999999998</v>
      </c>
      <c r="C1386" s="2">
        <v>-15942.89</v>
      </c>
      <c r="D1386" s="2" t="s">
        <v>53</v>
      </c>
      <c r="Z1386" s="12">
        <v>44982</v>
      </c>
      <c r="AA1386" s="10">
        <v>1935.13</v>
      </c>
      <c r="AB1386" s="10">
        <v>-18775</v>
      </c>
    </row>
    <row r="1387" spans="1:28" ht="15.75" hidden="1" customHeight="1" x14ac:dyDescent="0.3">
      <c r="A1387" s="4">
        <v>43865</v>
      </c>
      <c r="B1387" s="2">
        <v>503.63</v>
      </c>
      <c r="C1387" s="2">
        <v>-9833.2800000000007</v>
      </c>
      <c r="D1387" s="2" t="s">
        <v>52</v>
      </c>
      <c r="Z1387" s="12">
        <v>44983</v>
      </c>
      <c r="AA1387" s="10">
        <v>3224.03</v>
      </c>
      <c r="AB1387" s="10">
        <v>-20241.21</v>
      </c>
    </row>
    <row r="1388" spans="1:28" ht="15.75" customHeight="1" thickBot="1" x14ac:dyDescent="0.35">
      <c r="A1388" s="4">
        <v>43866</v>
      </c>
      <c r="B1388" s="2">
        <v>2057.94</v>
      </c>
      <c r="C1388" s="2">
        <v>-27096.76</v>
      </c>
      <c r="D1388" s="2" t="s">
        <v>54</v>
      </c>
      <c r="Z1388" s="12">
        <v>44984</v>
      </c>
      <c r="AA1388" s="10">
        <v>521.51</v>
      </c>
      <c r="AB1388" s="10">
        <v>4140.1499999999996</v>
      </c>
    </row>
    <row r="1389" spans="1:28" ht="15.75" hidden="1" customHeight="1" x14ac:dyDescent="0.3">
      <c r="A1389" s="4">
        <v>43866</v>
      </c>
      <c r="B1389" s="2">
        <v>2310.8200000000002</v>
      </c>
      <c r="C1389" s="2">
        <v>-18408.990000000002</v>
      </c>
      <c r="D1389" s="2" t="s">
        <v>55</v>
      </c>
    </row>
    <row r="1390" spans="1:28" ht="15.75" hidden="1" customHeight="1" x14ac:dyDescent="0.3">
      <c r="A1390" s="4">
        <v>43866</v>
      </c>
      <c r="B1390" s="2">
        <v>2841.55</v>
      </c>
      <c r="C1390" s="2">
        <v>-74318.97</v>
      </c>
      <c r="D1390" s="2" t="s">
        <v>53</v>
      </c>
    </row>
    <row r="1391" spans="1:28" ht="15.75" hidden="1" customHeight="1" x14ac:dyDescent="0.3">
      <c r="A1391" s="4">
        <v>43866</v>
      </c>
      <c r="B1391" s="2">
        <v>424.64</v>
      </c>
      <c r="C1391" s="2">
        <v>-7434.11</v>
      </c>
      <c r="D1391" s="2" t="s">
        <v>52</v>
      </c>
    </row>
    <row r="1392" spans="1:28" ht="15.75" hidden="1" customHeight="1" x14ac:dyDescent="0.3">
      <c r="A1392" s="4">
        <v>43867</v>
      </c>
      <c r="B1392" s="2">
        <v>3006.44</v>
      </c>
      <c r="C1392" s="2">
        <v>-96482.14</v>
      </c>
      <c r="D1392" s="2" t="s">
        <v>53</v>
      </c>
    </row>
    <row r="1393" spans="1:4" ht="15.75" hidden="1" customHeight="1" x14ac:dyDescent="0.3">
      <c r="A1393" s="4">
        <v>43867</v>
      </c>
      <c r="B1393" s="2">
        <v>2244.4</v>
      </c>
      <c r="C1393" s="2">
        <v>-97858.39</v>
      </c>
      <c r="D1393" s="2" t="s">
        <v>55</v>
      </c>
    </row>
    <row r="1394" spans="1:4" ht="15.75" customHeight="1" x14ac:dyDescent="0.3">
      <c r="A1394" s="4">
        <v>43867</v>
      </c>
      <c r="B1394" s="2">
        <v>1835.25</v>
      </c>
      <c r="C1394" s="2">
        <v>-34292.639999999999</v>
      </c>
      <c r="D1394" s="2" t="s">
        <v>54</v>
      </c>
    </row>
    <row r="1395" spans="1:4" ht="15.75" hidden="1" customHeight="1" x14ac:dyDescent="0.3">
      <c r="A1395" s="4">
        <v>43867</v>
      </c>
      <c r="B1395" s="2">
        <v>360.94</v>
      </c>
      <c r="C1395" s="2">
        <v>-11449.61</v>
      </c>
      <c r="D1395" s="2" t="s">
        <v>52</v>
      </c>
    </row>
    <row r="1396" spans="1:4" ht="15.75" hidden="1" customHeight="1" x14ac:dyDescent="0.3">
      <c r="A1396" s="4">
        <v>43868</v>
      </c>
      <c r="B1396" s="2">
        <v>2037.97</v>
      </c>
      <c r="C1396" s="2">
        <v>-77180.31</v>
      </c>
      <c r="D1396" s="2" t="s">
        <v>55</v>
      </c>
    </row>
    <row r="1397" spans="1:4" ht="15.75" hidden="1" customHeight="1" x14ac:dyDescent="0.3">
      <c r="A1397" s="4">
        <v>43868</v>
      </c>
      <c r="B1397" s="2">
        <v>3036.99</v>
      </c>
      <c r="C1397" s="2">
        <v>-224217.65</v>
      </c>
      <c r="D1397" s="2" t="s">
        <v>53</v>
      </c>
    </row>
    <row r="1398" spans="1:4" ht="15.75" hidden="1" customHeight="1" x14ac:dyDescent="0.3">
      <c r="A1398" s="4">
        <v>43868</v>
      </c>
      <c r="B1398" s="2">
        <v>544.5</v>
      </c>
      <c r="C1398" s="2">
        <v>1444.85</v>
      </c>
      <c r="D1398" s="2" t="s">
        <v>52</v>
      </c>
    </row>
    <row r="1399" spans="1:4" ht="15.75" customHeight="1" x14ac:dyDescent="0.3">
      <c r="A1399" s="4">
        <v>43868</v>
      </c>
      <c r="B1399" s="2">
        <v>2113.61</v>
      </c>
      <c r="C1399" s="2">
        <v>-37286.559999999998</v>
      </c>
      <c r="D1399" s="2" t="s">
        <v>54</v>
      </c>
    </row>
    <row r="1400" spans="1:4" ht="15.75" hidden="1" customHeight="1" x14ac:dyDescent="0.3">
      <c r="A1400" s="4">
        <v>43870</v>
      </c>
      <c r="B1400" s="2">
        <v>34.4</v>
      </c>
      <c r="C1400" s="2">
        <v>-6286.39</v>
      </c>
      <c r="D1400" s="2" t="s">
        <v>55</v>
      </c>
    </row>
    <row r="1401" spans="1:4" ht="15.75" hidden="1" customHeight="1" x14ac:dyDescent="0.3">
      <c r="A1401" s="4">
        <v>43870</v>
      </c>
      <c r="B1401" s="2">
        <v>55.44</v>
      </c>
      <c r="C1401" s="2">
        <v>-1113.32</v>
      </c>
      <c r="D1401" s="2" t="s">
        <v>52</v>
      </c>
    </row>
    <row r="1402" spans="1:4" ht="15.75" hidden="1" customHeight="1" x14ac:dyDescent="0.3">
      <c r="A1402" s="4">
        <v>43870</v>
      </c>
      <c r="B1402" s="2">
        <v>101.32</v>
      </c>
      <c r="C1402" s="2">
        <v>-10318.77</v>
      </c>
      <c r="D1402" s="2" t="s">
        <v>53</v>
      </c>
    </row>
    <row r="1403" spans="1:4" ht="15.75" customHeight="1" x14ac:dyDescent="0.3">
      <c r="A1403" s="4">
        <v>43870</v>
      </c>
      <c r="B1403" s="2">
        <v>136.74</v>
      </c>
      <c r="C1403" s="2">
        <v>-21644.560000000001</v>
      </c>
      <c r="D1403" s="2" t="s">
        <v>54</v>
      </c>
    </row>
    <row r="1404" spans="1:4" ht="15.75" hidden="1" customHeight="1" x14ac:dyDescent="0.3">
      <c r="A1404" s="4">
        <v>43871</v>
      </c>
      <c r="B1404" s="2">
        <v>2980.1</v>
      </c>
      <c r="C1404" s="2">
        <v>-304345.09999999998</v>
      </c>
      <c r="D1404" s="2" t="s">
        <v>53</v>
      </c>
    </row>
    <row r="1405" spans="1:4" ht="15.75" hidden="1" customHeight="1" x14ac:dyDescent="0.3">
      <c r="A1405" s="4">
        <v>43871</v>
      </c>
      <c r="B1405" s="2">
        <v>370.12</v>
      </c>
      <c r="C1405" s="2">
        <v>305.32</v>
      </c>
      <c r="D1405" s="2" t="s">
        <v>52</v>
      </c>
    </row>
    <row r="1406" spans="1:4" ht="15.75" hidden="1" customHeight="1" x14ac:dyDescent="0.3">
      <c r="A1406" s="4">
        <v>43871</v>
      </c>
      <c r="B1406" s="2">
        <v>1722.57</v>
      </c>
      <c r="C1406" s="2">
        <v>-63941.82</v>
      </c>
      <c r="D1406" s="2" t="s">
        <v>55</v>
      </c>
    </row>
    <row r="1407" spans="1:4" ht="15.75" customHeight="1" x14ac:dyDescent="0.3">
      <c r="A1407" s="4">
        <v>43871</v>
      </c>
      <c r="B1407" s="2">
        <v>1419.36</v>
      </c>
      <c r="C1407" s="2">
        <v>15737.43</v>
      </c>
      <c r="D1407" s="2" t="s">
        <v>54</v>
      </c>
    </row>
    <row r="1408" spans="1:4" ht="15.75" hidden="1" customHeight="1" x14ac:dyDescent="0.3">
      <c r="A1408" s="4">
        <v>43872</v>
      </c>
      <c r="B1408" s="2">
        <v>3080.52</v>
      </c>
      <c r="C1408" s="2">
        <v>-93248.8</v>
      </c>
      <c r="D1408" s="2" t="s">
        <v>53</v>
      </c>
    </row>
    <row r="1409" spans="1:4" ht="15.75" hidden="1" customHeight="1" x14ac:dyDescent="0.3">
      <c r="A1409" s="4">
        <v>43872</v>
      </c>
      <c r="B1409" s="2">
        <v>2038.89</v>
      </c>
      <c r="C1409" s="2">
        <v>-5641.96</v>
      </c>
      <c r="D1409" s="2" t="s">
        <v>55</v>
      </c>
    </row>
    <row r="1410" spans="1:4" ht="15.75" hidden="1" customHeight="1" x14ac:dyDescent="0.3">
      <c r="A1410" s="4">
        <v>43872</v>
      </c>
      <c r="B1410" s="2">
        <v>426.39</v>
      </c>
      <c r="C1410" s="2">
        <v>-2946.73</v>
      </c>
      <c r="D1410" s="2" t="s">
        <v>52</v>
      </c>
    </row>
    <row r="1411" spans="1:4" ht="15.75" customHeight="1" x14ac:dyDescent="0.3">
      <c r="A1411" s="4">
        <v>43872</v>
      </c>
      <c r="B1411" s="2">
        <v>2151.6</v>
      </c>
      <c r="C1411" s="2">
        <v>40784.21</v>
      </c>
      <c r="D1411" s="2" t="s">
        <v>54</v>
      </c>
    </row>
    <row r="1412" spans="1:4" ht="15.75" customHeight="1" x14ac:dyDescent="0.3">
      <c r="A1412" s="4">
        <v>43873</v>
      </c>
      <c r="B1412" s="2">
        <v>1420.65</v>
      </c>
      <c r="C1412" s="2">
        <v>34320.410000000003</v>
      </c>
      <c r="D1412" s="2" t="s">
        <v>54</v>
      </c>
    </row>
    <row r="1413" spans="1:4" ht="15.75" hidden="1" customHeight="1" x14ac:dyDescent="0.3">
      <c r="A1413" s="4">
        <v>43873</v>
      </c>
      <c r="B1413" s="2">
        <v>3684.94</v>
      </c>
      <c r="C1413" s="2">
        <v>-210173.55</v>
      </c>
      <c r="D1413" s="2" t="s">
        <v>53</v>
      </c>
    </row>
    <row r="1414" spans="1:4" ht="15.75" hidden="1" customHeight="1" x14ac:dyDescent="0.3">
      <c r="A1414" s="4">
        <v>43873</v>
      </c>
      <c r="B1414" s="2">
        <v>448.65</v>
      </c>
      <c r="C1414" s="2">
        <v>-6277.53</v>
      </c>
      <c r="D1414" s="2" t="s">
        <v>52</v>
      </c>
    </row>
    <row r="1415" spans="1:4" ht="15.75" hidden="1" customHeight="1" x14ac:dyDescent="0.3">
      <c r="A1415" s="4">
        <v>43873</v>
      </c>
      <c r="B1415" s="2">
        <v>1470.23</v>
      </c>
      <c r="C1415" s="2">
        <v>-14983.88</v>
      </c>
      <c r="D1415" s="2" t="s">
        <v>55</v>
      </c>
    </row>
    <row r="1416" spans="1:4" ht="15.75" hidden="1" customHeight="1" x14ac:dyDescent="0.3">
      <c r="A1416" s="4">
        <v>43874</v>
      </c>
      <c r="B1416" s="2">
        <v>2155.8200000000002</v>
      </c>
      <c r="C1416" s="2">
        <v>-77483.31</v>
      </c>
      <c r="D1416" s="2" t="s">
        <v>55</v>
      </c>
    </row>
    <row r="1417" spans="1:4" ht="15.75" hidden="1" customHeight="1" x14ac:dyDescent="0.3">
      <c r="A1417" s="4">
        <v>43874</v>
      </c>
      <c r="B1417" s="2">
        <v>3931.15</v>
      </c>
      <c r="C1417" s="2">
        <v>-316080.45</v>
      </c>
      <c r="D1417" s="2" t="s">
        <v>53</v>
      </c>
    </row>
    <row r="1418" spans="1:4" ht="15.75" hidden="1" customHeight="1" x14ac:dyDescent="0.3">
      <c r="A1418" s="4">
        <v>43874</v>
      </c>
      <c r="B1418" s="2">
        <v>505.74</v>
      </c>
      <c r="C1418" s="2">
        <v>5903.95</v>
      </c>
      <c r="D1418" s="2" t="s">
        <v>52</v>
      </c>
    </row>
    <row r="1419" spans="1:4" ht="15.75" customHeight="1" x14ac:dyDescent="0.3">
      <c r="A1419" s="4">
        <v>43874</v>
      </c>
      <c r="B1419" s="2">
        <v>1783.82</v>
      </c>
      <c r="C1419" s="2">
        <v>-46620.82</v>
      </c>
      <c r="D1419" s="2" t="s">
        <v>54</v>
      </c>
    </row>
    <row r="1420" spans="1:4" ht="15.75" customHeight="1" x14ac:dyDescent="0.3">
      <c r="A1420" s="4">
        <v>43875</v>
      </c>
      <c r="B1420" s="2">
        <v>1502.58</v>
      </c>
      <c r="C1420" s="2">
        <v>-101672.77</v>
      </c>
      <c r="D1420" s="2" t="s">
        <v>54</v>
      </c>
    </row>
    <row r="1421" spans="1:4" ht="15.75" hidden="1" customHeight="1" x14ac:dyDescent="0.3">
      <c r="A1421" s="4">
        <v>43875</v>
      </c>
      <c r="B1421" s="2">
        <v>2607.81</v>
      </c>
      <c r="C1421" s="2">
        <v>-75188.44</v>
      </c>
      <c r="D1421" s="2" t="s">
        <v>53</v>
      </c>
    </row>
    <row r="1422" spans="1:4" ht="15.75" hidden="1" customHeight="1" x14ac:dyDescent="0.3">
      <c r="A1422" s="4">
        <v>43875</v>
      </c>
      <c r="B1422" s="2">
        <v>1331.94</v>
      </c>
      <c r="C1422" s="2">
        <v>-5320.6</v>
      </c>
      <c r="D1422" s="2" t="s">
        <v>55</v>
      </c>
    </row>
    <row r="1423" spans="1:4" ht="15.75" hidden="1" customHeight="1" x14ac:dyDescent="0.3">
      <c r="A1423" s="4">
        <v>43875</v>
      </c>
      <c r="B1423" s="2">
        <v>262.73</v>
      </c>
      <c r="C1423" s="2">
        <v>255.44</v>
      </c>
      <c r="D1423" s="2" t="s">
        <v>52</v>
      </c>
    </row>
    <row r="1424" spans="1:4" ht="15.75" hidden="1" customHeight="1" x14ac:dyDescent="0.3">
      <c r="A1424" s="4">
        <v>43877</v>
      </c>
      <c r="B1424" s="2">
        <v>83.09</v>
      </c>
      <c r="C1424" s="2">
        <v>-6303.01</v>
      </c>
      <c r="D1424" s="2" t="s">
        <v>53</v>
      </c>
    </row>
    <row r="1425" spans="1:4" ht="15.75" hidden="1" customHeight="1" x14ac:dyDescent="0.3">
      <c r="A1425" s="4">
        <v>43877</v>
      </c>
      <c r="B1425" s="2">
        <v>12.74</v>
      </c>
      <c r="C1425" s="2">
        <v>-373.48</v>
      </c>
      <c r="D1425" s="2" t="s">
        <v>52</v>
      </c>
    </row>
    <row r="1426" spans="1:4" ht="15.75" customHeight="1" x14ac:dyDescent="0.3">
      <c r="A1426" s="4">
        <v>43877</v>
      </c>
      <c r="B1426" s="2">
        <v>47.32</v>
      </c>
      <c r="C1426" s="2">
        <v>-747.31</v>
      </c>
      <c r="D1426" s="2" t="s">
        <v>54</v>
      </c>
    </row>
    <row r="1427" spans="1:4" ht="15.75" hidden="1" customHeight="1" x14ac:dyDescent="0.3">
      <c r="A1427" s="4">
        <v>43877</v>
      </c>
      <c r="B1427" s="2">
        <v>27.38</v>
      </c>
      <c r="C1427" s="2">
        <v>-1356.65</v>
      </c>
      <c r="D1427" s="2" t="s">
        <v>55</v>
      </c>
    </row>
    <row r="1428" spans="1:4" ht="15.75" hidden="1" customHeight="1" x14ac:dyDescent="0.3">
      <c r="A1428" s="4">
        <v>43878</v>
      </c>
      <c r="B1428" s="2">
        <v>218.75</v>
      </c>
      <c r="C1428" s="2">
        <v>-1368.39</v>
      </c>
      <c r="D1428" s="2" t="s">
        <v>52</v>
      </c>
    </row>
    <row r="1429" spans="1:4" ht="15.75" hidden="1" customHeight="1" x14ac:dyDescent="0.3">
      <c r="A1429" s="4">
        <v>43878</v>
      </c>
      <c r="B1429" s="2">
        <v>877.01</v>
      </c>
      <c r="C1429" s="2">
        <v>-83.72</v>
      </c>
      <c r="D1429" s="2" t="s">
        <v>55</v>
      </c>
    </row>
    <row r="1430" spans="1:4" ht="15.75" hidden="1" customHeight="1" x14ac:dyDescent="0.3">
      <c r="A1430" s="4">
        <v>43878</v>
      </c>
      <c r="B1430" s="2">
        <v>2073.4299999999998</v>
      </c>
      <c r="C1430" s="2">
        <v>-37139.949999999997</v>
      </c>
      <c r="D1430" s="2" t="s">
        <v>53</v>
      </c>
    </row>
    <row r="1431" spans="1:4" ht="15.75" customHeight="1" x14ac:dyDescent="0.3">
      <c r="A1431" s="4">
        <v>43878</v>
      </c>
      <c r="B1431" s="2">
        <v>678.95</v>
      </c>
      <c r="C1431" s="2">
        <v>-12957.13</v>
      </c>
      <c r="D1431" s="2" t="s">
        <v>54</v>
      </c>
    </row>
    <row r="1432" spans="1:4" ht="15.75" hidden="1" customHeight="1" x14ac:dyDescent="0.3">
      <c r="A1432" s="4">
        <v>43879</v>
      </c>
      <c r="B1432" s="2">
        <v>1954.13</v>
      </c>
      <c r="C1432" s="2">
        <v>-14368</v>
      </c>
      <c r="D1432" s="2" t="s">
        <v>55</v>
      </c>
    </row>
    <row r="1433" spans="1:4" ht="15.75" hidden="1" customHeight="1" x14ac:dyDescent="0.3">
      <c r="A1433" s="4">
        <v>43879</v>
      </c>
      <c r="B1433" s="2">
        <v>393.68</v>
      </c>
      <c r="C1433" s="2">
        <v>-779.72</v>
      </c>
      <c r="D1433" s="2" t="s">
        <v>52</v>
      </c>
    </row>
    <row r="1434" spans="1:4" ht="15.75" hidden="1" customHeight="1" x14ac:dyDescent="0.3">
      <c r="A1434" s="4">
        <v>43879</v>
      </c>
      <c r="B1434" s="2">
        <v>4384.54</v>
      </c>
      <c r="C1434" s="2">
        <v>-535156.09</v>
      </c>
      <c r="D1434" s="2" t="s">
        <v>53</v>
      </c>
    </row>
    <row r="1435" spans="1:4" ht="15.75" customHeight="1" x14ac:dyDescent="0.3">
      <c r="A1435" s="4">
        <v>43879</v>
      </c>
      <c r="B1435" s="2">
        <v>2215.5100000000002</v>
      </c>
      <c r="C1435" s="2">
        <v>-544262.03</v>
      </c>
      <c r="D1435" s="2" t="s">
        <v>54</v>
      </c>
    </row>
    <row r="1436" spans="1:4" ht="15.75" hidden="1" customHeight="1" x14ac:dyDescent="0.3">
      <c r="A1436" s="4">
        <v>43880</v>
      </c>
      <c r="B1436" s="2">
        <v>1917.51</v>
      </c>
      <c r="C1436" s="2">
        <v>-55737.18</v>
      </c>
      <c r="D1436" s="2" t="s">
        <v>55</v>
      </c>
    </row>
    <row r="1437" spans="1:4" ht="15.75" hidden="1" customHeight="1" x14ac:dyDescent="0.3">
      <c r="A1437" s="4">
        <v>43880</v>
      </c>
      <c r="B1437" s="2">
        <v>1152.43</v>
      </c>
      <c r="C1437" s="2">
        <v>-152628.01</v>
      </c>
      <c r="D1437" s="2" t="s">
        <v>52</v>
      </c>
    </row>
    <row r="1438" spans="1:4" ht="15.75" hidden="1" customHeight="1" x14ac:dyDescent="0.3">
      <c r="A1438" s="4">
        <v>43880</v>
      </c>
      <c r="B1438" s="2">
        <v>3186.26</v>
      </c>
      <c r="C1438" s="2">
        <v>-61061.22</v>
      </c>
      <c r="D1438" s="2" t="s">
        <v>53</v>
      </c>
    </row>
    <row r="1439" spans="1:4" ht="15.75" customHeight="1" x14ac:dyDescent="0.3">
      <c r="A1439" s="4">
        <v>43880</v>
      </c>
      <c r="B1439" s="2">
        <v>1791.34</v>
      </c>
      <c r="C1439" s="2">
        <v>-267715.09999999998</v>
      </c>
      <c r="D1439" s="2" t="s">
        <v>54</v>
      </c>
    </row>
    <row r="1440" spans="1:4" ht="15.75" hidden="1" customHeight="1" x14ac:dyDescent="0.3">
      <c r="A1440" s="4">
        <v>43881</v>
      </c>
      <c r="B1440" s="2">
        <v>3895.98</v>
      </c>
      <c r="C1440" s="2">
        <v>-60594.720000000001</v>
      </c>
      <c r="D1440" s="2" t="s">
        <v>53</v>
      </c>
    </row>
    <row r="1441" spans="1:4" ht="15.75" customHeight="1" x14ac:dyDescent="0.3">
      <c r="A1441" s="4">
        <v>43881</v>
      </c>
      <c r="B1441" s="2">
        <v>1944.71</v>
      </c>
      <c r="C1441" s="2">
        <v>-397021.14</v>
      </c>
      <c r="D1441" s="2" t="s">
        <v>54</v>
      </c>
    </row>
    <row r="1442" spans="1:4" ht="15.75" hidden="1" customHeight="1" x14ac:dyDescent="0.3">
      <c r="A1442" s="4">
        <v>43881</v>
      </c>
      <c r="B1442" s="2">
        <v>1203.95</v>
      </c>
      <c r="C1442" s="2">
        <v>-89423.24</v>
      </c>
      <c r="D1442" s="2" t="s">
        <v>52</v>
      </c>
    </row>
    <row r="1443" spans="1:4" ht="15.75" hidden="1" customHeight="1" x14ac:dyDescent="0.3">
      <c r="A1443" s="4">
        <v>43881</v>
      </c>
      <c r="B1443" s="2">
        <v>1621.55</v>
      </c>
      <c r="C1443" s="2">
        <v>-93449.8</v>
      </c>
      <c r="D1443" s="2" t="s">
        <v>55</v>
      </c>
    </row>
    <row r="1444" spans="1:4" ht="15.75" hidden="1" customHeight="1" x14ac:dyDescent="0.3">
      <c r="A1444" s="4">
        <v>43882</v>
      </c>
      <c r="B1444" s="2">
        <v>712.6</v>
      </c>
      <c r="C1444" s="2">
        <v>-9184.8799999999992</v>
      </c>
      <c r="D1444" s="2" t="s">
        <v>52</v>
      </c>
    </row>
    <row r="1445" spans="1:4" ht="15.75" hidden="1" customHeight="1" x14ac:dyDescent="0.3">
      <c r="A1445" s="4">
        <v>43882</v>
      </c>
      <c r="B1445" s="2">
        <v>3316.31</v>
      </c>
      <c r="C1445" s="2">
        <v>-16089.56</v>
      </c>
      <c r="D1445" s="2" t="s">
        <v>53</v>
      </c>
    </row>
    <row r="1446" spans="1:4" ht="15.75" customHeight="1" x14ac:dyDescent="0.3">
      <c r="A1446" s="4">
        <v>43882</v>
      </c>
      <c r="B1446" s="2">
        <v>2743.67</v>
      </c>
      <c r="C1446" s="2">
        <v>-340311.2</v>
      </c>
      <c r="D1446" s="2" t="s">
        <v>54</v>
      </c>
    </row>
    <row r="1447" spans="1:4" ht="15.75" hidden="1" customHeight="1" x14ac:dyDescent="0.3">
      <c r="A1447" s="4">
        <v>43882</v>
      </c>
      <c r="B1447" s="2">
        <v>1450.79</v>
      </c>
      <c r="C1447" s="2">
        <v>-4309.3999999999996</v>
      </c>
      <c r="D1447" s="2" t="s">
        <v>55</v>
      </c>
    </row>
    <row r="1448" spans="1:4" ht="15.75" hidden="1" customHeight="1" x14ac:dyDescent="0.3">
      <c r="A1448" s="4">
        <v>43884</v>
      </c>
      <c r="B1448" s="2">
        <v>342.52</v>
      </c>
      <c r="C1448" s="2">
        <v>-44118.34</v>
      </c>
      <c r="D1448" s="2" t="s">
        <v>53</v>
      </c>
    </row>
    <row r="1449" spans="1:4" ht="15.75" hidden="1" customHeight="1" x14ac:dyDescent="0.3">
      <c r="A1449" s="4">
        <v>43884</v>
      </c>
      <c r="B1449" s="2">
        <v>42.49</v>
      </c>
      <c r="C1449" s="2">
        <v>-3551.4</v>
      </c>
      <c r="D1449" s="2" t="s">
        <v>52</v>
      </c>
    </row>
    <row r="1450" spans="1:4" ht="15.75" hidden="1" customHeight="1" x14ac:dyDescent="0.3">
      <c r="A1450" s="4">
        <v>43884</v>
      </c>
      <c r="B1450" s="2">
        <v>42.17</v>
      </c>
      <c r="C1450" s="2">
        <v>-8704.64</v>
      </c>
      <c r="D1450" s="2" t="s">
        <v>55</v>
      </c>
    </row>
    <row r="1451" spans="1:4" ht="15.75" customHeight="1" x14ac:dyDescent="0.3">
      <c r="A1451" s="4">
        <v>43884</v>
      </c>
      <c r="B1451" s="2">
        <v>339.26</v>
      </c>
      <c r="C1451" s="2">
        <v>-354213.67</v>
      </c>
      <c r="D1451" s="2" t="s">
        <v>54</v>
      </c>
    </row>
    <row r="1452" spans="1:4" ht="15.75" hidden="1" customHeight="1" x14ac:dyDescent="0.3">
      <c r="A1452" s="4">
        <v>43885</v>
      </c>
      <c r="B1452" s="2">
        <v>1156.52</v>
      </c>
      <c r="C1452" s="2">
        <v>-3956.44</v>
      </c>
      <c r="D1452" s="2" t="s">
        <v>55</v>
      </c>
    </row>
    <row r="1453" spans="1:4" ht="15.75" hidden="1" customHeight="1" x14ac:dyDescent="0.3">
      <c r="A1453" s="4">
        <v>43885</v>
      </c>
      <c r="B1453" s="2">
        <v>4367.76</v>
      </c>
      <c r="C1453" s="2">
        <v>-9862.9</v>
      </c>
      <c r="D1453" s="2" t="s">
        <v>53</v>
      </c>
    </row>
    <row r="1454" spans="1:4" ht="15.75" customHeight="1" x14ac:dyDescent="0.3">
      <c r="A1454" s="4">
        <v>43885</v>
      </c>
      <c r="B1454" s="2">
        <v>3878.13</v>
      </c>
      <c r="C1454" s="2">
        <v>-159785.9</v>
      </c>
      <c r="D1454" s="2" t="s">
        <v>54</v>
      </c>
    </row>
    <row r="1455" spans="1:4" ht="15.75" hidden="1" customHeight="1" x14ac:dyDescent="0.3">
      <c r="A1455" s="4">
        <v>43885</v>
      </c>
      <c r="B1455" s="2">
        <v>729.02</v>
      </c>
      <c r="C1455" s="2">
        <v>27.38</v>
      </c>
      <c r="D1455" s="2" t="s">
        <v>52</v>
      </c>
    </row>
    <row r="1456" spans="1:4" ht="15.75" hidden="1" customHeight="1" x14ac:dyDescent="0.3">
      <c r="A1456" s="4">
        <v>43886</v>
      </c>
      <c r="B1456" s="2">
        <v>702.07</v>
      </c>
      <c r="C1456" s="2">
        <v>-4697</v>
      </c>
      <c r="D1456" s="2" t="s">
        <v>52</v>
      </c>
    </row>
    <row r="1457" spans="1:4" ht="15.75" customHeight="1" x14ac:dyDescent="0.3">
      <c r="A1457" s="4">
        <v>43886</v>
      </c>
      <c r="B1457" s="2">
        <v>3004.18</v>
      </c>
      <c r="C1457" s="2">
        <v>-124329.16</v>
      </c>
      <c r="D1457" s="2" t="s">
        <v>54</v>
      </c>
    </row>
    <row r="1458" spans="1:4" ht="15.75" hidden="1" customHeight="1" x14ac:dyDescent="0.3">
      <c r="A1458" s="4">
        <v>43886</v>
      </c>
      <c r="B1458" s="2">
        <v>1602.26</v>
      </c>
      <c r="C1458" s="2">
        <v>6779.01</v>
      </c>
      <c r="D1458" s="2" t="s">
        <v>55</v>
      </c>
    </row>
    <row r="1459" spans="1:4" ht="15.75" hidden="1" customHeight="1" x14ac:dyDescent="0.3">
      <c r="A1459" s="4">
        <v>43886</v>
      </c>
      <c r="B1459" s="2">
        <v>3971.59</v>
      </c>
      <c r="C1459" s="2">
        <v>40975.300000000003</v>
      </c>
      <c r="D1459" s="2" t="s">
        <v>53</v>
      </c>
    </row>
    <row r="1460" spans="1:4" ht="15.75" hidden="1" customHeight="1" x14ac:dyDescent="0.3">
      <c r="A1460" s="4">
        <v>43887</v>
      </c>
      <c r="B1460" s="2">
        <v>697.91</v>
      </c>
      <c r="C1460" s="2">
        <v>5985.7</v>
      </c>
      <c r="D1460" s="2" t="s">
        <v>52</v>
      </c>
    </row>
    <row r="1461" spans="1:4" ht="15.75" hidden="1" customHeight="1" x14ac:dyDescent="0.3">
      <c r="A1461" s="4">
        <v>43887</v>
      </c>
      <c r="B1461" s="2">
        <v>1541.67</v>
      </c>
      <c r="C1461" s="2">
        <v>-3883.87</v>
      </c>
      <c r="D1461" s="2" t="s">
        <v>55</v>
      </c>
    </row>
    <row r="1462" spans="1:4" ht="15.75" customHeight="1" x14ac:dyDescent="0.3">
      <c r="A1462" s="4">
        <v>43887</v>
      </c>
      <c r="B1462" s="2">
        <v>2423.9299999999998</v>
      </c>
      <c r="C1462" s="2">
        <v>-10318.26</v>
      </c>
      <c r="D1462" s="2" t="s">
        <v>54</v>
      </c>
    </row>
    <row r="1463" spans="1:4" ht="15.75" hidden="1" customHeight="1" x14ac:dyDescent="0.3">
      <c r="A1463" s="4">
        <v>43887</v>
      </c>
      <c r="B1463" s="2">
        <v>4186.18</v>
      </c>
      <c r="C1463" s="2">
        <v>43902.34</v>
      </c>
      <c r="D1463" s="2" t="s">
        <v>53</v>
      </c>
    </row>
    <row r="1464" spans="1:4" ht="15.75" hidden="1" customHeight="1" x14ac:dyDescent="0.3">
      <c r="A1464" s="4">
        <v>43888</v>
      </c>
      <c r="B1464" s="2">
        <v>1006.91</v>
      </c>
      <c r="C1464" s="2">
        <v>7728.42</v>
      </c>
      <c r="D1464" s="2" t="s">
        <v>52</v>
      </c>
    </row>
    <row r="1465" spans="1:4" ht="15.75" hidden="1" customHeight="1" x14ac:dyDescent="0.3">
      <c r="A1465" s="4">
        <v>43888</v>
      </c>
      <c r="B1465" s="2">
        <v>2287.5500000000002</v>
      </c>
      <c r="C1465" s="2">
        <v>-45071.17</v>
      </c>
      <c r="D1465" s="2" t="s">
        <v>55</v>
      </c>
    </row>
    <row r="1466" spans="1:4" ht="15.75" customHeight="1" x14ac:dyDescent="0.3">
      <c r="A1466" s="4">
        <v>43888</v>
      </c>
      <c r="B1466" s="2">
        <v>2646.71</v>
      </c>
      <c r="C1466" s="2">
        <v>-108453.21</v>
      </c>
      <c r="D1466" s="2" t="s">
        <v>54</v>
      </c>
    </row>
    <row r="1467" spans="1:4" ht="15.75" hidden="1" customHeight="1" x14ac:dyDescent="0.3">
      <c r="A1467" s="4">
        <v>43888</v>
      </c>
      <c r="B1467" s="2">
        <v>5134.8500000000004</v>
      </c>
      <c r="C1467" s="2">
        <v>2889.2</v>
      </c>
      <c r="D1467" s="2" t="s">
        <v>53</v>
      </c>
    </row>
    <row r="1468" spans="1:4" ht="15.75" hidden="1" customHeight="1" x14ac:dyDescent="0.3">
      <c r="A1468" s="4">
        <v>43889</v>
      </c>
      <c r="B1468" s="2">
        <v>903.56</v>
      </c>
      <c r="C1468" s="2">
        <v>-50850.04</v>
      </c>
      <c r="D1468" s="2" t="s">
        <v>52</v>
      </c>
    </row>
    <row r="1469" spans="1:4" ht="15.75" hidden="1" customHeight="1" x14ac:dyDescent="0.3">
      <c r="A1469" s="4">
        <v>43889</v>
      </c>
      <c r="B1469" s="2">
        <v>4140.03</v>
      </c>
      <c r="C1469" s="2">
        <v>-173766.49</v>
      </c>
      <c r="D1469" s="2" t="s">
        <v>53</v>
      </c>
    </row>
    <row r="1470" spans="1:4" ht="15.75" hidden="1" customHeight="1" x14ac:dyDescent="0.3">
      <c r="A1470" s="4">
        <v>43889</v>
      </c>
      <c r="B1470" s="2">
        <v>2004.53</v>
      </c>
      <c r="C1470" s="2">
        <v>-115869.83</v>
      </c>
      <c r="D1470" s="2" t="s">
        <v>55</v>
      </c>
    </row>
    <row r="1471" spans="1:4" ht="15.75" customHeight="1" x14ac:dyDescent="0.3">
      <c r="A1471" s="4">
        <v>43889</v>
      </c>
      <c r="B1471" s="2">
        <v>3778.57</v>
      </c>
      <c r="C1471" s="2">
        <v>-269709.62</v>
      </c>
      <c r="D1471" s="2" t="s">
        <v>54</v>
      </c>
    </row>
    <row r="1472" spans="1:4" ht="15.75" hidden="1" customHeight="1" x14ac:dyDescent="0.3">
      <c r="A1472" s="4">
        <v>43891</v>
      </c>
      <c r="B1472" s="2">
        <v>39.64</v>
      </c>
      <c r="C1472" s="2">
        <v>-4881.55</v>
      </c>
      <c r="D1472" s="2" t="s">
        <v>52</v>
      </c>
    </row>
    <row r="1473" spans="1:4" ht="15.75" hidden="1" customHeight="1" x14ac:dyDescent="0.3">
      <c r="A1473" s="4">
        <v>43891</v>
      </c>
      <c r="B1473" s="2">
        <v>373.98</v>
      </c>
      <c r="C1473" s="2">
        <v>-2293.14</v>
      </c>
      <c r="D1473" s="2" t="s">
        <v>53</v>
      </c>
    </row>
    <row r="1474" spans="1:4" ht="15.75" customHeight="1" x14ac:dyDescent="0.3">
      <c r="A1474" s="4">
        <v>43891</v>
      </c>
      <c r="B1474" s="2">
        <v>118.28</v>
      </c>
      <c r="C1474" s="2">
        <v>8469.91</v>
      </c>
      <c r="D1474" s="2" t="s">
        <v>54</v>
      </c>
    </row>
    <row r="1475" spans="1:4" ht="15.75" hidden="1" customHeight="1" x14ac:dyDescent="0.3">
      <c r="A1475" s="4">
        <v>43891</v>
      </c>
      <c r="B1475" s="2">
        <v>14.87</v>
      </c>
      <c r="C1475" s="2">
        <v>-2487.11</v>
      </c>
      <c r="D1475" s="2" t="s">
        <v>55</v>
      </c>
    </row>
    <row r="1476" spans="1:4" ht="15.75" hidden="1" customHeight="1" x14ac:dyDescent="0.3">
      <c r="A1476" s="4">
        <v>43892</v>
      </c>
      <c r="B1476" s="2">
        <v>1187.6099999999999</v>
      </c>
      <c r="C1476" s="2">
        <v>-4568.25</v>
      </c>
      <c r="D1476" s="2" t="s">
        <v>55</v>
      </c>
    </row>
    <row r="1477" spans="1:4" ht="15.75" hidden="1" customHeight="1" x14ac:dyDescent="0.3">
      <c r="A1477" s="4">
        <v>43892</v>
      </c>
      <c r="B1477" s="2">
        <v>1022.47</v>
      </c>
      <c r="C1477" s="2">
        <v>-1281.17</v>
      </c>
      <c r="D1477" s="2" t="s">
        <v>52</v>
      </c>
    </row>
    <row r="1478" spans="1:4" ht="15.75" customHeight="1" x14ac:dyDescent="0.3">
      <c r="A1478" s="4">
        <v>43892</v>
      </c>
      <c r="B1478" s="2">
        <v>2725.59</v>
      </c>
      <c r="C1478" s="2">
        <v>-70928.929999999993</v>
      </c>
      <c r="D1478" s="2" t="s">
        <v>54</v>
      </c>
    </row>
    <row r="1479" spans="1:4" ht="15.75" hidden="1" customHeight="1" x14ac:dyDescent="0.3">
      <c r="A1479" s="4">
        <v>43892</v>
      </c>
      <c r="B1479" s="2">
        <v>4833.54</v>
      </c>
      <c r="C1479" s="2">
        <v>-41347.53</v>
      </c>
      <c r="D1479" s="2" t="s">
        <v>53</v>
      </c>
    </row>
    <row r="1480" spans="1:4" ht="15.75" hidden="1" customHeight="1" x14ac:dyDescent="0.3">
      <c r="A1480" s="4">
        <v>43893</v>
      </c>
      <c r="B1480" s="2">
        <v>870.04</v>
      </c>
      <c r="C1480" s="2">
        <v>-15254.33</v>
      </c>
      <c r="D1480" s="2" t="s">
        <v>52</v>
      </c>
    </row>
    <row r="1481" spans="1:4" ht="15.75" customHeight="1" x14ac:dyDescent="0.3">
      <c r="A1481" s="4">
        <v>43893</v>
      </c>
      <c r="B1481" s="2">
        <v>2962.2</v>
      </c>
      <c r="C1481" s="2">
        <v>-512689.59</v>
      </c>
      <c r="D1481" s="2" t="s">
        <v>54</v>
      </c>
    </row>
    <row r="1482" spans="1:4" ht="15.75" hidden="1" customHeight="1" x14ac:dyDescent="0.3">
      <c r="A1482" s="4">
        <v>43893</v>
      </c>
      <c r="B1482" s="2">
        <v>1584.79</v>
      </c>
      <c r="C1482" s="2">
        <v>-4804.32</v>
      </c>
      <c r="D1482" s="2" t="s">
        <v>55</v>
      </c>
    </row>
    <row r="1483" spans="1:4" ht="15.75" hidden="1" customHeight="1" x14ac:dyDescent="0.3">
      <c r="A1483" s="4">
        <v>43893</v>
      </c>
      <c r="B1483" s="2">
        <v>3838.45</v>
      </c>
      <c r="C1483" s="2">
        <v>-325868.92</v>
      </c>
      <c r="D1483" s="2" t="s">
        <v>53</v>
      </c>
    </row>
    <row r="1484" spans="1:4" ht="15.75" customHeight="1" x14ac:dyDescent="0.3">
      <c r="A1484" s="4">
        <v>43894</v>
      </c>
      <c r="B1484" s="2">
        <v>2305.42</v>
      </c>
      <c r="C1484" s="2">
        <v>-18268.259999999998</v>
      </c>
      <c r="D1484" s="2" t="s">
        <v>54</v>
      </c>
    </row>
    <row r="1485" spans="1:4" ht="15.75" hidden="1" customHeight="1" x14ac:dyDescent="0.3">
      <c r="A1485" s="4">
        <v>43894</v>
      </c>
      <c r="B1485" s="2">
        <v>1428.24</v>
      </c>
      <c r="C1485" s="2">
        <v>45772.15</v>
      </c>
      <c r="D1485" s="2" t="s">
        <v>55</v>
      </c>
    </row>
    <row r="1486" spans="1:4" ht="15.75" hidden="1" customHeight="1" x14ac:dyDescent="0.3">
      <c r="A1486" s="4">
        <v>43894</v>
      </c>
      <c r="B1486" s="2">
        <v>3491.37</v>
      </c>
      <c r="C1486" s="2">
        <v>-23358.639999999999</v>
      </c>
      <c r="D1486" s="2" t="s">
        <v>53</v>
      </c>
    </row>
    <row r="1487" spans="1:4" ht="15.75" hidden="1" customHeight="1" x14ac:dyDescent="0.3">
      <c r="A1487" s="4">
        <v>43894</v>
      </c>
      <c r="B1487" s="2">
        <v>627.59</v>
      </c>
      <c r="C1487" s="2">
        <v>4395.8100000000004</v>
      </c>
      <c r="D1487" s="2" t="s">
        <v>52</v>
      </c>
    </row>
    <row r="1488" spans="1:4" ht="15.75" hidden="1" customHeight="1" x14ac:dyDescent="0.3">
      <c r="A1488" s="4">
        <v>43895</v>
      </c>
      <c r="B1488" s="2">
        <v>4678.1899999999996</v>
      </c>
      <c r="C1488" s="2">
        <v>-85493.52</v>
      </c>
      <c r="D1488" s="2" t="s">
        <v>53</v>
      </c>
    </row>
    <row r="1489" spans="1:4" ht="15.75" hidden="1" customHeight="1" x14ac:dyDescent="0.3">
      <c r="A1489" s="4">
        <v>43895</v>
      </c>
      <c r="B1489" s="2">
        <v>1388.28</v>
      </c>
      <c r="C1489" s="2">
        <v>-41690.629999999997</v>
      </c>
      <c r="D1489" s="2" t="s">
        <v>55</v>
      </c>
    </row>
    <row r="1490" spans="1:4" ht="15.75" customHeight="1" x14ac:dyDescent="0.3">
      <c r="A1490" s="4">
        <v>43895</v>
      </c>
      <c r="B1490" s="2">
        <v>2651.58</v>
      </c>
      <c r="C1490" s="2">
        <v>-178910.89</v>
      </c>
      <c r="D1490" s="2" t="s">
        <v>54</v>
      </c>
    </row>
    <row r="1491" spans="1:4" ht="15.75" hidden="1" customHeight="1" x14ac:dyDescent="0.3">
      <c r="A1491" s="4">
        <v>43895</v>
      </c>
      <c r="B1491" s="2">
        <v>999.46</v>
      </c>
      <c r="C1491" s="2">
        <v>-101281.17</v>
      </c>
      <c r="D1491" s="2" t="s">
        <v>52</v>
      </c>
    </row>
    <row r="1492" spans="1:4" ht="15.75" hidden="1" customHeight="1" x14ac:dyDescent="0.3">
      <c r="A1492" s="4">
        <v>43896</v>
      </c>
      <c r="B1492" s="2">
        <v>911.07</v>
      </c>
      <c r="C1492" s="2">
        <v>-77334.740000000005</v>
      </c>
      <c r="D1492" s="2" t="s">
        <v>52</v>
      </c>
    </row>
    <row r="1493" spans="1:4" ht="15.75" customHeight="1" x14ac:dyDescent="0.3">
      <c r="A1493" s="4">
        <v>43896</v>
      </c>
      <c r="B1493" s="2">
        <v>3788.71</v>
      </c>
      <c r="C1493" s="2">
        <v>-250562.31</v>
      </c>
      <c r="D1493" s="2" t="s">
        <v>54</v>
      </c>
    </row>
    <row r="1494" spans="1:4" ht="15.75" hidden="1" customHeight="1" x14ac:dyDescent="0.3">
      <c r="A1494" s="4">
        <v>43896</v>
      </c>
      <c r="B1494" s="2">
        <v>1581.18</v>
      </c>
      <c r="C1494" s="2">
        <v>-126816.35</v>
      </c>
      <c r="D1494" s="2" t="s">
        <v>55</v>
      </c>
    </row>
    <row r="1495" spans="1:4" ht="15.75" hidden="1" customHeight="1" x14ac:dyDescent="0.3">
      <c r="A1495" s="4">
        <v>43896</v>
      </c>
      <c r="B1495" s="2">
        <v>4743.42</v>
      </c>
      <c r="C1495" s="2">
        <v>-187520.83</v>
      </c>
      <c r="D1495" s="2" t="s">
        <v>53</v>
      </c>
    </row>
    <row r="1496" spans="1:4" ht="15.75" customHeight="1" x14ac:dyDescent="0.3">
      <c r="A1496" s="4">
        <v>43898</v>
      </c>
      <c r="B1496" s="2">
        <v>380.2</v>
      </c>
      <c r="C1496" s="2">
        <v>-74448.37</v>
      </c>
      <c r="D1496" s="2" t="s">
        <v>54</v>
      </c>
    </row>
    <row r="1497" spans="1:4" ht="15.75" hidden="1" customHeight="1" x14ac:dyDescent="0.3">
      <c r="A1497" s="4">
        <v>43898</v>
      </c>
      <c r="B1497" s="2">
        <v>336.2</v>
      </c>
      <c r="C1497" s="2">
        <v>-145301.95000000001</v>
      </c>
      <c r="D1497" s="2" t="s">
        <v>53</v>
      </c>
    </row>
    <row r="1498" spans="1:4" ht="15.75" hidden="1" customHeight="1" x14ac:dyDescent="0.3">
      <c r="A1498" s="4">
        <v>43898</v>
      </c>
      <c r="B1498" s="2">
        <v>106.48</v>
      </c>
      <c r="C1498" s="2">
        <v>-46333.760000000002</v>
      </c>
      <c r="D1498" s="2" t="s">
        <v>55</v>
      </c>
    </row>
    <row r="1499" spans="1:4" ht="15.75" hidden="1" customHeight="1" x14ac:dyDescent="0.3">
      <c r="A1499" s="4">
        <v>43898</v>
      </c>
      <c r="B1499" s="2">
        <v>166.62</v>
      </c>
      <c r="C1499" s="2">
        <v>-62010.74</v>
      </c>
      <c r="D1499" s="2" t="s">
        <v>52</v>
      </c>
    </row>
    <row r="1500" spans="1:4" ht="15.75" customHeight="1" x14ac:dyDescent="0.3">
      <c r="A1500" s="4">
        <v>43899</v>
      </c>
      <c r="B1500" s="2">
        <v>3470.76</v>
      </c>
      <c r="C1500" s="2">
        <v>18085.68</v>
      </c>
      <c r="D1500" s="2" t="s">
        <v>54</v>
      </c>
    </row>
    <row r="1501" spans="1:4" ht="15.75" hidden="1" customHeight="1" x14ac:dyDescent="0.3">
      <c r="A1501" s="4">
        <v>43899</v>
      </c>
      <c r="B1501" s="2">
        <v>1542.86</v>
      </c>
      <c r="C1501" s="2">
        <v>-178217.43</v>
      </c>
      <c r="D1501" s="2" t="s">
        <v>52</v>
      </c>
    </row>
    <row r="1502" spans="1:4" ht="15.75" hidden="1" customHeight="1" x14ac:dyDescent="0.3">
      <c r="A1502" s="4">
        <v>43899</v>
      </c>
      <c r="B1502" s="2">
        <v>4117.72</v>
      </c>
      <c r="C1502" s="2">
        <v>-59295.14</v>
      </c>
      <c r="D1502" s="2" t="s">
        <v>53</v>
      </c>
    </row>
    <row r="1503" spans="1:4" ht="15.75" hidden="1" customHeight="1" x14ac:dyDescent="0.3">
      <c r="A1503" s="4">
        <v>43899</v>
      </c>
      <c r="B1503" s="2">
        <v>1387.47</v>
      </c>
      <c r="C1503" s="2">
        <v>-72327.58</v>
      </c>
      <c r="D1503" s="2" t="s">
        <v>55</v>
      </c>
    </row>
    <row r="1504" spans="1:4" ht="15.75" hidden="1" customHeight="1" x14ac:dyDescent="0.3">
      <c r="A1504" s="4">
        <v>43900</v>
      </c>
      <c r="B1504" s="2">
        <v>1438.5</v>
      </c>
      <c r="C1504" s="2">
        <v>30309.98</v>
      </c>
      <c r="D1504" s="2" t="s">
        <v>52</v>
      </c>
    </row>
    <row r="1505" spans="1:4" ht="15.75" hidden="1" customHeight="1" x14ac:dyDescent="0.3">
      <c r="A1505" s="4">
        <v>43900</v>
      </c>
      <c r="B1505" s="2">
        <v>3722.94</v>
      </c>
      <c r="C1505" s="2">
        <v>-15834.25</v>
      </c>
      <c r="D1505" s="2" t="s">
        <v>53</v>
      </c>
    </row>
    <row r="1506" spans="1:4" ht="15.75" hidden="1" customHeight="1" x14ac:dyDescent="0.3">
      <c r="A1506" s="4">
        <v>43900</v>
      </c>
      <c r="B1506" s="2">
        <v>1058.28</v>
      </c>
      <c r="C1506" s="2">
        <v>-56846.82</v>
      </c>
      <c r="D1506" s="2" t="s">
        <v>55</v>
      </c>
    </row>
    <row r="1507" spans="1:4" ht="15.75" customHeight="1" x14ac:dyDescent="0.3">
      <c r="A1507" s="4">
        <v>43900</v>
      </c>
      <c r="B1507" s="2">
        <v>2535.9699999999998</v>
      </c>
      <c r="C1507" s="2">
        <v>-22007.93</v>
      </c>
      <c r="D1507" s="2" t="s">
        <v>54</v>
      </c>
    </row>
    <row r="1508" spans="1:4" ht="15.75" hidden="1" customHeight="1" x14ac:dyDescent="0.3">
      <c r="A1508" s="4">
        <v>43901</v>
      </c>
      <c r="B1508" s="2">
        <v>1105.75</v>
      </c>
      <c r="C1508" s="2">
        <v>-8590.43</v>
      </c>
      <c r="D1508" s="2" t="s">
        <v>52</v>
      </c>
    </row>
    <row r="1509" spans="1:4" ht="15.75" hidden="1" customHeight="1" x14ac:dyDescent="0.3">
      <c r="A1509" s="4">
        <v>43901</v>
      </c>
      <c r="B1509" s="2">
        <v>1035.24</v>
      </c>
      <c r="C1509" s="2">
        <v>-11498.75</v>
      </c>
      <c r="D1509" s="2" t="s">
        <v>55</v>
      </c>
    </row>
    <row r="1510" spans="1:4" ht="15.75" customHeight="1" x14ac:dyDescent="0.3">
      <c r="A1510" s="4">
        <v>43901</v>
      </c>
      <c r="B1510" s="2">
        <v>2557.06</v>
      </c>
      <c r="C1510" s="2">
        <v>-146569.49</v>
      </c>
      <c r="D1510" s="2" t="s">
        <v>54</v>
      </c>
    </row>
    <row r="1511" spans="1:4" ht="15.75" hidden="1" customHeight="1" x14ac:dyDescent="0.3">
      <c r="A1511" s="4">
        <v>43901</v>
      </c>
      <c r="B1511" s="2">
        <v>3906.22</v>
      </c>
      <c r="C1511" s="2">
        <v>-8023.17</v>
      </c>
      <c r="D1511" s="2" t="s">
        <v>53</v>
      </c>
    </row>
    <row r="1512" spans="1:4" ht="15.75" customHeight="1" x14ac:dyDescent="0.3">
      <c r="A1512" s="4">
        <v>43902</v>
      </c>
      <c r="B1512" s="2">
        <v>3566.19</v>
      </c>
      <c r="C1512" s="2">
        <v>-754399.68</v>
      </c>
      <c r="D1512" s="2" t="s">
        <v>54</v>
      </c>
    </row>
    <row r="1513" spans="1:4" ht="15.75" hidden="1" customHeight="1" x14ac:dyDescent="0.3">
      <c r="A1513" s="4">
        <v>43902</v>
      </c>
      <c r="B1513" s="2">
        <v>1396.74</v>
      </c>
      <c r="C1513" s="2">
        <v>-120790.64</v>
      </c>
      <c r="D1513" s="2" t="s">
        <v>55</v>
      </c>
    </row>
    <row r="1514" spans="1:4" ht="15.75" hidden="1" customHeight="1" x14ac:dyDescent="0.3">
      <c r="A1514" s="4">
        <v>43902</v>
      </c>
      <c r="B1514" s="2">
        <v>5161.53</v>
      </c>
      <c r="C1514" s="2">
        <v>71721.899999999994</v>
      </c>
      <c r="D1514" s="2" t="s">
        <v>53</v>
      </c>
    </row>
    <row r="1515" spans="1:4" ht="15.75" hidden="1" customHeight="1" x14ac:dyDescent="0.3">
      <c r="A1515" s="4">
        <v>43902</v>
      </c>
      <c r="B1515" s="2">
        <v>1366.76</v>
      </c>
      <c r="C1515" s="2">
        <v>-115551.29</v>
      </c>
      <c r="D1515" s="2" t="s">
        <v>52</v>
      </c>
    </row>
    <row r="1516" spans="1:4" ht="15.75" hidden="1" customHeight="1" x14ac:dyDescent="0.3">
      <c r="A1516" s="4">
        <v>43903</v>
      </c>
      <c r="B1516" s="2">
        <v>1173.6300000000001</v>
      </c>
      <c r="C1516" s="2">
        <v>-52277.87</v>
      </c>
      <c r="D1516" s="2" t="s">
        <v>55</v>
      </c>
    </row>
    <row r="1517" spans="1:4" ht="15.75" customHeight="1" x14ac:dyDescent="0.3">
      <c r="A1517" s="4">
        <v>43903</v>
      </c>
      <c r="B1517" s="2">
        <v>3519.19</v>
      </c>
      <c r="C1517" s="2">
        <v>-271838.26</v>
      </c>
      <c r="D1517" s="2" t="s">
        <v>54</v>
      </c>
    </row>
    <row r="1518" spans="1:4" ht="15.75" hidden="1" customHeight="1" x14ac:dyDescent="0.3">
      <c r="A1518" s="4">
        <v>43903</v>
      </c>
      <c r="B1518" s="2">
        <v>3627.03</v>
      </c>
      <c r="C1518" s="2">
        <v>-84799.53</v>
      </c>
      <c r="D1518" s="2" t="s">
        <v>53</v>
      </c>
    </row>
    <row r="1519" spans="1:4" ht="15.75" hidden="1" customHeight="1" x14ac:dyDescent="0.3">
      <c r="A1519" s="4">
        <v>43903</v>
      </c>
      <c r="B1519" s="2">
        <v>1034.1600000000001</v>
      </c>
      <c r="C1519" s="2">
        <v>3073.99</v>
      </c>
      <c r="D1519" s="2" t="s">
        <v>52</v>
      </c>
    </row>
    <row r="1520" spans="1:4" ht="15.75" hidden="1" customHeight="1" x14ac:dyDescent="0.3">
      <c r="A1520" s="4">
        <v>43905</v>
      </c>
      <c r="B1520" s="2">
        <v>122.77</v>
      </c>
      <c r="C1520" s="2">
        <v>-28995.33</v>
      </c>
      <c r="D1520" s="2" t="s">
        <v>52</v>
      </c>
    </row>
    <row r="1521" spans="1:4" ht="15.75" customHeight="1" x14ac:dyDescent="0.3">
      <c r="A1521" s="4">
        <v>43905</v>
      </c>
      <c r="B1521" s="2">
        <v>193.42</v>
      </c>
      <c r="C1521" s="2">
        <v>-51736.6</v>
      </c>
      <c r="D1521" s="2" t="s">
        <v>54</v>
      </c>
    </row>
    <row r="1522" spans="1:4" ht="15.75" hidden="1" customHeight="1" x14ac:dyDescent="0.3">
      <c r="A1522" s="4">
        <v>43905</v>
      </c>
      <c r="B1522" s="2">
        <v>142.33000000000001</v>
      </c>
      <c r="C1522" s="2">
        <v>-38550.42</v>
      </c>
      <c r="D1522" s="2" t="s">
        <v>53</v>
      </c>
    </row>
    <row r="1523" spans="1:4" ht="15.75" hidden="1" customHeight="1" x14ac:dyDescent="0.3">
      <c r="A1523" s="4">
        <v>43905</v>
      </c>
      <c r="B1523" s="2">
        <v>37.520000000000003</v>
      </c>
      <c r="C1523" s="2">
        <v>-22061.27</v>
      </c>
      <c r="D1523" s="2" t="s">
        <v>55</v>
      </c>
    </row>
    <row r="1524" spans="1:4" ht="15.75" hidden="1" customHeight="1" x14ac:dyDescent="0.3">
      <c r="A1524" s="4">
        <v>43906</v>
      </c>
      <c r="B1524" s="2">
        <v>1198.57</v>
      </c>
      <c r="C1524" s="2">
        <v>-28139.1</v>
      </c>
      <c r="D1524" s="2" t="s">
        <v>55</v>
      </c>
    </row>
    <row r="1525" spans="1:4" ht="15.75" hidden="1" customHeight="1" x14ac:dyDescent="0.3">
      <c r="A1525" s="4">
        <v>43906</v>
      </c>
      <c r="B1525" s="2">
        <v>1164.0999999999999</v>
      </c>
      <c r="C1525" s="2">
        <v>-15663.06</v>
      </c>
      <c r="D1525" s="2" t="s">
        <v>52</v>
      </c>
    </row>
    <row r="1526" spans="1:4" ht="15.75" customHeight="1" x14ac:dyDescent="0.3">
      <c r="A1526" s="4">
        <v>43906</v>
      </c>
      <c r="B1526" s="2">
        <v>2788.41</v>
      </c>
      <c r="C1526" s="2">
        <v>-243461.36</v>
      </c>
      <c r="D1526" s="2" t="s">
        <v>54</v>
      </c>
    </row>
    <row r="1527" spans="1:4" ht="15.75" hidden="1" customHeight="1" x14ac:dyDescent="0.3">
      <c r="A1527" s="4">
        <v>43906</v>
      </c>
      <c r="B1527" s="2">
        <v>3806.87</v>
      </c>
      <c r="C1527" s="2">
        <v>35112.86</v>
      </c>
      <c r="D1527" s="2" t="s">
        <v>53</v>
      </c>
    </row>
    <row r="1528" spans="1:4" ht="15.75" hidden="1" customHeight="1" x14ac:dyDescent="0.3">
      <c r="A1528" s="4">
        <v>43907</v>
      </c>
      <c r="B1528" s="2">
        <v>3637.1</v>
      </c>
      <c r="C1528" s="2">
        <v>-104624.95</v>
      </c>
      <c r="D1528" s="2" t="s">
        <v>53</v>
      </c>
    </row>
    <row r="1529" spans="1:4" ht="15.75" customHeight="1" x14ac:dyDescent="0.3">
      <c r="A1529" s="4">
        <v>43907</v>
      </c>
      <c r="B1529" s="2">
        <v>2378.75</v>
      </c>
      <c r="C1529" s="2">
        <v>-179111.75</v>
      </c>
      <c r="D1529" s="2" t="s">
        <v>54</v>
      </c>
    </row>
    <row r="1530" spans="1:4" ht="15.75" hidden="1" customHeight="1" x14ac:dyDescent="0.3">
      <c r="A1530" s="4">
        <v>43907</v>
      </c>
      <c r="B1530" s="2">
        <v>824.38</v>
      </c>
      <c r="C1530" s="2">
        <v>-6087.62</v>
      </c>
      <c r="D1530" s="2" t="s">
        <v>52</v>
      </c>
    </row>
    <row r="1531" spans="1:4" ht="15.75" hidden="1" customHeight="1" x14ac:dyDescent="0.3">
      <c r="A1531" s="4">
        <v>43907</v>
      </c>
      <c r="B1531" s="2">
        <v>1220.9000000000001</v>
      </c>
      <c r="C1531" s="2">
        <v>-17627.48</v>
      </c>
      <c r="D1531" s="2" t="s">
        <v>55</v>
      </c>
    </row>
    <row r="1532" spans="1:4" ht="15.75" hidden="1" customHeight="1" x14ac:dyDescent="0.3">
      <c r="A1532" s="4">
        <v>43908</v>
      </c>
      <c r="B1532" s="2">
        <v>4017.41</v>
      </c>
      <c r="C1532" s="2">
        <v>-935.75</v>
      </c>
      <c r="D1532" s="2" t="s">
        <v>53</v>
      </c>
    </row>
    <row r="1533" spans="1:4" ht="15.75" hidden="1" customHeight="1" x14ac:dyDescent="0.3">
      <c r="A1533" s="4">
        <v>43908</v>
      </c>
      <c r="B1533" s="2">
        <v>968.02</v>
      </c>
      <c r="C1533" s="2">
        <v>-30482.13</v>
      </c>
      <c r="D1533" s="2" t="s">
        <v>52</v>
      </c>
    </row>
    <row r="1534" spans="1:4" ht="15.75" customHeight="1" x14ac:dyDescent="0.3">
      <c r="A1534" s="4">
        <v>43908</v>
      </c>
      <c r="B1534" s="2">
        <v>5418.16</v>
      </c>
      <c r="C1534" s="2">
        <v>-132720.03</v>
      </c>
      <c r="D1534" s="2" t="s">
        <v>54</v>
      </c>
    </row>
    <row r="1535" spans="1:4" ht="15.75" hidden="1" customHeight="1" x14ac:dyDescent="0.3">
      <c r="A1535" s="4">
        <v>43908</v>
      </c>
      <c r="B1535" s="2">
        <v>2190.83</v>
      </c>
      <c r="C1535" s="2">
        <v>-200912.11</v>
      </c>
      <c r="D1535" s="2" t="s">
        <v>55</v>
      </c>
    </row>
    <row r="1536" spans="1:4" ht="15.75" hidden="1" customHeight="1" x14ac:dyDescent="0.3">
      <c r="A1536" s="4">
        <v>43909</v>
      </c>
      <c r="B1536" s="2">
        <v>1518.36</v>
      </c>
      <c r="C1536" s="2">
        <v>-138225.26</v>
      </c>
      <c r="D1536" s="2" t="s">
        <v>55</v>
      </c>
    </row>
    <row r="1537" spans="1:4" ht="15.75" hidden="1" customHeight="1" x14ac:dyDescent="0.3">
      <c r="A1537" s="4">
        <v>43909</v>
      </c>
      <c r="B1537" s="2">
        <v>4580.29</v>
      </c>
      <c r="C1537" s="2">
        <v>-35385.68</v>
      </c>
      <c r="D1537" s="2" t="s">
        <v>53</v>
      </c>
    </row>
    <row r="1538" spans="1:4" ht="15.75" hidden="1" customHeight="1" x14ac:dyDescent="0.3">
      <c r="A1538" s="4">
        <v>43909</v>
      </c>
      <c r="B1538" s="2">
        <v>990.1</v>
      </c>
      <c r="C1538" s="2">
        <v>-40371.75</v>
      </c>
      <c r="D1538" s="2" t="s">
        <v>52</v>
      </c>
    </row>
    <row r="1539" spans="1:4" ht="15.75" customHeight="1" x14ac:dyDescent="0.3">
      <c r="A1539" s="4">
        <v>43909</v>
      </c>
      <c r="B1539" s="2">
        <v>2173.9299999999998</v>
      </c>
      <c r="C1539" s="2">
        <v>-75030.78</v>
      </c>
      <c r="D1539" s="2" t="s">
        <v>54</v>
      </c>
    </row>
    <row r="1540" spans="1:4" ht="15.75" hidden="1" customHeight="1" x14ac:dyDescent="0.3">
      <c r="A1540" s="4">
        <v>43910</v>
      </c>
      <c r="B1540" s="2">
        <v>1325.54</v>
      </c>
      <c r="C1540" s="2">
        <v>-57625.66</v>
      </c>
      <c r="D1540" s="2" t="s">
        <v>55</v>
      </c>
    </row>
    <row r="1541" spans="1:4" ht="15.75" customHeight="1" x14ac:dyDescent="0.3">
      <c r="A1541" s="4">
        <v>43910</v>
      </c>
      <c r="B1541" s="2">
        <v>1265.21</v>
      </c>
      <c r="C1541" s="2">
        <v>-85744.06</v>
      </c>
      <c r="D1541" s="2" t="s">
        <v>54</v>
      </c>
    </row>
    <row r="1542" spans="1:4" ht="15.75" hidden="1" customHeight="1" x14ac:dyDescent="0.3">
      <c r="A1542" s="4">
        <v>43910</v>
      </c>
      <c r="B1542" s="2">
        <v>3382.76</v>
      </c>
      <c r="C1542" s="2">
        <v>-9907.51</v>
      </c>
      <c r="D1542" s="2" t="s">
        <v>53</v>
      </c>
    </row>
    <row r="1543" spans="1:4" ht="15.75" hidden="1" customHeight="1" x14ac:dyDescent="0.3">
      <c r="A1543" s="4">
        <v>43910</v>
      </c>
      <c r="B1543" s="2">
        <v>1189.08</v>
      </c>
      <c r="C1543" s="2">
        <v>-38021.699999999997</v>
      </c>
      <c r="D1543" s="2" t="s">
        <v>52</v>
      </c>
    </row>
    <row r="1544" spans="1:4" ht="15.75" customHeight="1" x14ac:dyDescent="0.3">
      <c r="A1544" s="4">
        <v>43912</v>
      </c>
      <c r="B1544" s="2">
        <v>135.56</v>
      </c>
      <c r="C1544" s="2">
        <v>2224.2199999999998</v>
      </c>
      <c r="D1544" s="2" t="s">
        <v>54</v>
      </c>
    </row>
    <row r="1545" spans="1:4" ht="15.75" hidden="1" customHeight="1" x14ac:dyDescent="0.3">
      <c r="A1545" s="4">
        <v>43912</v>
      </c>
      <c r="B1545" s="2">
        <v>77.05</v>
      </c>
      <c r="C1545" s="2">
        <v>-12842.54</v>
      </c>
      <c r="D1545" s="2" t="s">
        <v>52</v>
      </c>
    </row>
    <row r="1546" spans="1:4" ht="15.75" hidden="1" customHeight="1" x14ac:dyDescent="0.3">
      <c r="A1546" s="4">
        <v>43912</v>
      </c>
      <c r="B1546" s="2">
        <v>136.31</v>
      </c>
      <c r="C1546" s="2">
        <v>-380.14</v>
      </c>
      <c r="D1546" s="2" t="s">
        <v>53</v>
      </c>
    </row>
    <row r="1547" spans="1:4" ht="15.75" hidden="1" customHeight="1" x14ac:dyDescent="0.3">
      <c r="A1547" s="4">
        <v>43912</v>
      </c>
      <c r="B1547" s="2">
        <v>75.680000000000007</v>
      </c>
      <c r="C1547" s="2">
        <v>-5663.9</v>
      </c>
      <c r="D1547" s="2" t="s">
        <v>55</v>
      </c>
    </row>
    <row r="1548" spans="1:4" ht="15.75" hidden="1" customHeight="1" x14ac:dyDescent="0.3">
      <c r="A1548" s="4">
        <v>43913</v>
      </c>
      <c r="B1548" s="2">
        <v>1092.1500000000001</v>
      </c>
      <c r="C1548" s="2">
        <v>-48070.720000000001</v>
      </c>
      <c r="D1548" s="2" t="s">
        <v>52</v>
      </c>
    </row>
    <row r="1549" spans="1:4" ht="15.75" hidden="1" customHeight="1" x14ac:dyDescent="0.3">
      <c r="A1549" s="4">
        <v>43913</v>
      </c>
      <c r="B1549" s="2">
        <v>1234.8699999999999</v>
      </c>
      <c r="C1549" s="2">
        <v>-4077.55</v>
      </c>
      <c r="D1549" s="2" t="s">
        <v>55</v>
      </c>
    </row>
    <row r="1550" spans="1:4" ht="15.75" hidden="1" customHeight="1" x14ac:dyDescent="0.3">
      <c r="A1550" s="4">
        <v>43913</v>
      </c>
      <c r="B1550" s="2">
        <v>4149</v>
      </c>
      <c r="C1550" s="2">
        <v>41069.019999999997</v>
      </c>
      <c r="D1550" s="2" t="s">
        <v>53</v>
      </c>
    </row>
    <row r="1551" spans="1:4" ht="15.75" customHeight="1" x14ac:dyDescent="0.3">
      <c r="A1551" s="4">
        <v>43913</v>
      </c>
      <c r="B1551" s="2">
        <v>1584.36</v>
      </c>
      <c r="C1551" s="2">
        <v>-232407.14</v>
      </c>
      <c r="D1551" s="2" t="s">
        <v>54</v>
      </c>
    </row>
    <row r="1552" spans="1:4" ht="15.75" hidden="1" customHeight="1" x14ac:dyDescent="0.3">
      <c r="A1552" s="4">
        <v>43914</v>
      </c>
      <c r="B1552" s="2">
        <v>1266.49</v>
      </c>
      <c r="C1552" s="2">
        <v>-25103.97</v>
      </c>
      <c r="D1552" s="2" t="s">
        <v>55</v>
      </c>
    </row>
    <row r="1553" spans="1:4" ht="15.75" hidden="1" customHeight="1" x14ac:dyDescent="0.3">
      <c r="A1553" s="4">
        <v>43914</v>
      </c>
      <c r="B1553" s="2">
        <v>3892.54</v>
      </c>
      <c r="C1553" s="2">
        <v>19570.009999999998</v>
      </c>
      <c r="D1553" s="2" t="s">
        <v>53</v>
      </c>
    </row>
    <row r="1554" spans="1:4" ht="15.75" customHeight="1" x14ac:dyDescent="0.3">
      <c r="A1554" s="4">
        <v>43914</v>
      </c>
      <c r="B1554" s="2">
        <v>764.92</v>
      </c>
      <c r="C1554" s="2">
        <v>-389148.41</v>
      </c>
      <c r="D1554" s="2" t="s">
        <v>54</v>
      </c>
    </row>
    <row r="1555" spans="1:4" ht="15.75" hidden="1" customHeight="1" x14ac:dyDescent="0.3">
      <c r="A1555" s="4">
        <v>43914</v>
      </c>
      <c r="B1555" s="2">
        <v>1106.93</v>
      </c>
      <c r="C1555" s="2">
        <v>-19237.97</v>
      </c>
      <c r="D1555" s="2" t="s">
        <v>52</v>
      </c>
    </row>
    <row r="1556" spans="1:4" ht="15.75" hidden="1" customHeight="1" x14ac:dyDescent="0.3">
      <c r="A1556" s="4">
        <v>43915</v>
      </c>
      <c r="B1556" s="2">
        <v>4920.45</v>
      </c>
      <c r="C1556" s="2">
        <v>3857.34</v>
      </c>
      <c r="D1556" s="2" t="s">
        <v>53</v>
      </c>
    </row>
    <row r="1557" spans="1:4" ht="15.75" hidden="1" customHeight="1" x14ac:dyDescent="0.3">
      <c r="A1557" s="4">
        <v>43915</v>
      </c>
      <c r="B1557" s="2">
        <v>1770.34</v>
      </c>
      <c r="C1557" s="2">
        <v>-74061.77</v>
      </c>
      <c r="D1557" s="2" t="s">
        <v>55</v>
      </c>
    </row>
    <row r="1558" spans="1:4" ht="15.75" customHeight="1" x14ac:dyDescent="0.3">
      <c r="A1558" s="4">
        <v>43915</v>
      </c>
      <c r="B1558" s="2">
        <v>835.57</v>
      </c>
      <c r="C1558" s="2">
        <v>63511.16</v>
      </c>
      <c r="D1558" s="2" t="s">
        <v>54</v>
      </c>
    </row>
    <row r="1559" spans="1:4" ht="15.75" hidden="1" customHeight="1" x14ac:dyDescent="0.3">
      <c r="A1559" s="4">
        <v>43915</v>
      </c>
      <c r="B1559" s="2">
        <v>1502.94</v>
      </c>
      <c r="C1559" s="2">
        <v>18001.669999999998</v>
      </c>
      <c r="D1559" s="2" t="s">
        <v>52</v>
      </c>
    </row>
    <row r="1560" spans="1:4" ht="15.75" hidden="1" customHeight="1" x14ac:dyDescent="0.3">
      <c r="A1560" s="4">
        <v>43916</v>
      </c>
      <c r="B1560" s="2">
        <v>2592.84</v>
      </c>
      <c r="C1560" s="2">
        <v>29824.47</v>
      </c>
      <c r="D1560" s="2" t="s">
        <v>52</v>
      </c>
    </row>
    <row r="1561" spans="1:4" ht="15.75" hidden="1" customHeight="1" x14ac:dyDescent="0.3">
      <c r="A1561" s="4">
        <v>43916</v>
      </c>
      <c r="B1561" s="2">
        <v>2119.23</v>
      </c>
      <c r="C1561" s="2">
        <v>-47405.2</v>
      </c>
      <c r="D1561" s="2" t="s">
        <v>55</v>
      </c>
    </row>
    <row r="1562" spans="1:4" ht="15.75" customHeight="1" x14ac:dyDescent="0.3">
      <c r="A1562" s="4">
        <v>43916</v>
      </c>
      <c r="B1562" s="2">
        <v>1449.2</v>
      </c>
      <c r="C1562" s="2">
        <v>-63035.99</v>
      </c>
      <c r="D1562" s="2" t="s">
        <v>54</v>
      </c>
    </row>
    <row r="1563" spans="1:4" ht="15.75" hidden="1" customHeight="1" x14ac:dyDescent="0.3">
      <c r="A1563" s="4">
        <v>43916</v>
      </c>
      <c r="B1563" s="2">
        <v>5834.06</v>
      </c>
      <c r="C1563" s="2">
        <v>-57764.91</v>
      </c>
      <c r="D1563" s="2" t="s">
        <v>53</v>
      </c>
    </row>
    <row r="1564" spans="1:4" ht="15.75" hidden="1" customHeight="1" x14ac:dyDescent="0.3">
      <c r="A1564" s="4">
        <v>43917</v>
      </c>
      <c r="B1564" s="2">
        <v>6352.9</v>
      </c>
      <c r="C1564" s="2">
        <v>-157202.71</v>
      </c>
      <c r="D1564" s="2" t="s">
        <v>53</v>
      </c>
    </row>
    <row r="1565" spans="1:4" ht="15.75" customHeight="1" x14ac:dyDescent="0.3">
      <c r="A1565" s="4">
        <v>43917</v>
      </c>
      <c r="B1565" s="2">
        <v>318.08</v>
      </c>
      <c r="C1565" s="2">
        <v>1967.76</v>
      </c>
      <c r="D1565" s="2" t="s">
        <v>54</v>
      </c>
    </row>
    <row r="1566" spans="1:4" ht="15.75" hidden="1" customHeight="1" x14ac:dyDescent="0.3">
      <c r="A1566" s="4">
        <v>43917</v>
      </c>
      <c r="B1566" s="2">
        <v>2299.5300000000002</v>
      </c>
      <c r="C1566" s="2">
        <v>-118715.62</v>
      </c>
      <c r="D1566" s="2" t="s">
        <v>55</v>
      </c>
    </row>
    <row r="1567" spans="1:4" ht="15.75" hidden="1" customHeight="1" x14ac:dyDescent="0.3">
      <c r="A1567" s="4">
        <v>43917</v>
      </c>
      <c r="B1567" s="2">
        <v>2123.38</v>
      </c>
      <c r="C1567" s="2">
        <v>25589.66</v>
      </c>
      <c r="D1567" s="2" t="s">
        <v>52</v>
      </c>
    </row>
    <row r="1568" spans="1:4" ht="15.75" hidden="1" customHeight="1" x14ac:dyDescent="0.3">
      <c r="A1568" s="4">
        <v>43919</v>
      </c>
      <c r="B1568" s="2">
        <v>100.95</v>
      </c>
      <c r="C1568" s="2">
        <v>-26437.74</v>
      </c>
      <c r="D1568" s="2" t="s">
        <v>55</v>
      </c>
    </row>
    <row r="1569" spans="1:4" ht="15.75" hidden="1" customHeight="1" x14ac:dyDescent="0.3">
      <c r="A1569" s="4">
        <v>43919</v>
      </c>
      <c r="B1569" s="2">
        <v>186.86</v>
      </c>
      <c r="C1569" s="2">
        <v>-35606.910000000003</v>
      </c>
      <c r="D1569" s="2" t="s">
        <v>53</v>
      </c>
    </row>
    <row r="1570" spans="1:4" ht="15.75" hidden="1" customHeight="1" x14ac:dyDescent="0.3">
      <c r="A1570" s="4">
        <v>43919</v>
      </c>
      <c r="B1570" s="2">
        <v>145.08000000000001</v>
      </c>
      <c r="C1570" s="2">
        <v>-15278.36</v>
      </c>
      <c r="D1570" s="2" t="s">
        <v>52</v>
      </c>
    </row>
    <row r="1571" spans="1:4" ht="15.75" customHeight="1" x14ac:dyDescent="0.3">
      <c r="A1571" s="4">
        <v>43919</v>
      </c>
      <c r="B1571" s="2">
        <v>26.11</v>
      </c>
      <c r="C1571" s="2">
        <v>-13788.21</v>
      </c>
      <c r="D1571" s="2" t="s">
        <v>54</v>
      </c>
    </row>
    <row r="1572" spans="1:4" ht="15.75" hidden="1" customHeight="1" x14ac:dyDescent="0.3">
      <c r="A1572" s="4">
        <v>43920</v>
      </c>
      <c r="B1572" s="2">
        <v>5793.67</v>
      </c>
      <c r="C1572" s="2">
        <v>-57194.26</v>
      </c>
      <c r="D1572" s="2" t="s">
        <v>53</v>
      </c>
    </row>
    <row r="1573" spans="1:4" ht="15.75" hidden="1" customHeight="1" x14ac:dyDescent="0.3">
      <c r="A1573" s="4">
        <v>43920</v>
      </c>
      <c r="B1573" s="2">
        <v>2440.2199999999998</v>
      </c>
      <c r="C1573" s="2">
        <v>-9224.19</v>
      </c>
      <c r="D1573" s="2" t="s">
        <v>55</v>
      </c>
    </row>
    <row r="1574" spans="1:4" ht="15.75" hidden="1" customHeight="1" x14ac:dyDescent="0.3">
      <c r="A1574" s="4">
        <v>43920</v>
      </c>
      <c r="B1574" s="2">
        <v>2544.73</v>
      </c>
      <c r="C1574" s="2">
        <v>-48858.7</v>
      </c>
      <c r="D1574" s="2" t="s">
        <v>52</v>
      </c>
    </row>
    <row r="1575" spans="1:4" ht="15.75" customHeight="1" x14ac:dyDescent="0.3">
      <c r="A1575" s="4">
        <v>43920</v>
      </c>
      <c r="B1575" s="2">
        <v>245.75</v>
      </c>
      <c r="C1575" s="2">
        <v>618.51</v>
      </c>
      <c r="D1575" s="2" t="s">
        <v>54</v>
      </c>
    </row>
    <row r="1576" spans="1:4" ht="15.75" hidden="1" customHeight="1" x14ac:dyDescent="0.3">
      <c r="A1576" s="4">
        <v>43921</v>
      </c>
      <c r="B1576" s="2">
        <v>2884.87</v>
      </c>
      <c r="C1576" s="2">
        <v>-46143.66</v>
      </c>
      <c r="D1576" s="2" t="s">
        <v>55</v>
      </c>
    </row>
    <row r="1577" spans="1:4" ht="15.75" hidden="1" customHeight="1" x14ac:dyDescent="0.3">
      <c r="A1577" s="4">
        <v>43921</v>
      </c>
      <c r="B1577" s="2">
        <v>6908.73</v>
      </c>
      <c r="C1577" s="2">
        <v>-54564.73</v>
      </c>
      <c r="D1577" s="2" t="s">
        <v>53</v>
      </c>
    </row>
    <row r="1578" spans="1:4" ht="15.75" hidden="1" customHeight="1" x14ac:dyDescent="0.3">
      <c r="A1578" s="4">
        <v>43921</v>
      </c>
      <c r="B1578" s="2">
        <v>2531.65</v>
      </c>
      <c r="C1578" s="2">
        <v>-18576.2</v>
      </c>
      <c r="D1578" s="2" t="s">
        <v>52</v>
      </c>
    </row>
    <row r="1579" spans="1:4" ht="15.75" customHeight="1" x14ac:dyDescent="0.3">
      <c r="A1579" s="4">
        <v>43921</v>
      </c>
      <c r="B1579" s="2">
        <v>526.97</v>
      </c>
      <c r="C1579" s="2">
        <v>-67761.73</v>
      </c>
      <c r="D1579" s="2" t="s">
        <v>54</v>
      </c>
    </row>
    <row r="1580" spans="1:4" ht="15.75" customHeight="1" x14ac:dyDescent="0.3">
      <c r="A1580" s="4">
        <v>43922</v>
      </c>
      <c r="B1580" s="2">
        <v>436.56</v>
      </c>
      <c r="C1580" s="2">
        <v>131.22999999999999</v>
      </c>
      <c r="D1580" s="2" t="s">
        <v>54</v>
      </c>
    </row>
    <row r="1581" spans="1:4" ht="15.75" hidden="1" customHeight="1" x14ac:dyDescent="0.3">
      <c r="A1581" s="4">
        <v>43922</v>
      </c>
      <c r="B1581" s="2">
        <v>6189.18</v>
      </c>
      <c r="C1581" s="2">
        <v>7331.04</v>
      </c>
      <c r="D1581" s="2" t="s">
        <v>53</v>
      </c>
    </row>
    <row r="1582" spans="1:4" ht="15.75" hidden="1" customHeight="1" x14ac:dyDescent="0.3">
      <c r="A1582" s="4">
        <v>43922</v>
      </c>
      <c r="B1582" s="2">
        <v>2253.25</v>
      </c>
      <c r="C1582" s="2">
        <v>7699.99</v>
      </c>
      <c r="D1582" s="2" t="s">
        <v>55</v>
      </c>
    </row>
    <row r="1583" spans="1:4" ht="15.75" hidden="1" customHeight="1" x14ac:dyDescent="0.3">
      <c r="A1583" s="4">
        <v>43922</v>
      </c>
      <c r="B1583" s="2">
        <v>2244.5700000000002</v>
      </c>
      <c r="C1583" s="2">
        <v>13807.72</v>
      </c>
      <c r="D1583" s="2" t="s">
        <v>52</v>
      </c>
    </row>
    <row r="1584" spans="1:4" ht="15.75" hidden="1" customHeight="1" x14ac:dyDescent="0.3">
      <c r="A1584" s="4">
        <v>43923</v>
      </c>
      <c r="B1584" s="2">
        <v>7583.08</v>
      </c>
      <c r="C1584" s="2">
        <v>-93312.23</v>
      </c>
      <c r="D1584" s="2" t="s">
        <v>53</v>
      </c>
    </row>
    <row r="1585" spans="1:4" ht="15.75" hidden="1" customHeight="1" x14ac:dyDescent="0.3">
      <c r="A1585" s="4">
        <v>43923</v>
      </c>
      <c r="B1585" s="2">
        <v>2784.28</v>
      </c>
      <c r="C1585" s="2">
        <v>-6362.06</v>
      </c>
      <c r="D1585" s="2" t="s">
        <v>55</v>
      </c>
    </row>
    <row r="1586" spans="1:4" ht="15.75" customHeight="1" x14ac:dyDescent="0.3">
      <c r="A1586" s="4">
        <v>43923</v>
      </c>
      <c r="B1586" s="2">
        <v>605.5</v>
      </c>
      <c r="C1586" s="2">
        <v>-61823.15</v>
      </c>
      <c r="D1586" s="2" t="s">
        <v>54</v>
      </c>
    </row>
    <row r="1587" spans="1:4" ht="15.75" hidden="1" customHeight="1" x14ac:dyDescent="0.3">
      <c r="A1587" s="4">
        <v>43923</v>
      </c>
      <c r="B1587" s="2">
        <v>2471.06</v>
      </c>
      <c r="C1587" s="2">
        <v>-9321.7900000000009</v>
      </c>
      <c r="D1587" s="2" t="s">
        <v>52</v>
      </c>
    </row>
    <row r="1588" spans="1:4" ht="15.75" hidden="1" customHeight="1" x14ac:dyDescent="0.3">
      <c r="A1588" s="4">
        <v>43924</v>
      </c>
      <c r="B1588" s="2">
        <v>2266.5</v>
      </c>
      <c r="C1588" s="2">
        <v>-26264.2</v>
      </c>
      <c r="D1588" s="2" t="s">
        <v>52</v>
      </c>
    </row>
    <row r="1589" spans="1:4" ht="15.75" hidden="1" customHeight="1" x14ac:dyDescent="0.3">
      <c r="A1589" s="4">
        <v>43924</v>
      </c>
      <c r="B1589" s="2">
        <v>2543.71</v>
      </c>
      <c r="C1589" s="2">
        <v>-35951.550000000003</v>
      </c>
      <c r="D1589" s="2" t="s">
        <v>55</v>
      </c>
    </row>
    <row r="1590" spans="1:4" ht="15.75" customHeight="1" x14ac:dyDescent="0.3">
      <c r="A1590" s="4">
        <v>43924</v>
      </c>
      <c r="B1590" s="2">
        <v>432.67</v>
      </c>
      <c r="C1590" s="2">
        <v>-21999.82</v>
      </c>
      <c r="D1590" s="2" t="s">
        <v>54</v>
      </c>
    </row>
    <row r="1591" spans="1:4" ht="15.75" hidden="1" customHeight="1" x14ac:dyDescent="0.3">
      <c r="A1591" s="4">
        <v>43924</v>
      </c>
      <c r="B1591" s="2">
        <v>6613.34</v>
      </c>
      <c r="C1591" s="2">
        <v>-20318.349999999999</v>
      </c>
      <c r="D1591" s="2" t="s">
        <v>53</v>
      </c>
    </row>
    <row r="1592" spans="1:4" ht="15.75" hidden="1" customHeight="1" x14ac:dyDescent="0.3">
      <c r="A1592" s="4">
        <v>43926</v>
      </c>
      <c r="B1592" s="2">
        <v>90.6</v>
      </c>
      <c r="C1592" s="2">
        <v>-2926.41</v>
      </c>
      <c r="D1592" s="2" t="s">
        <v>52</v>
      </c>
    </row>
    <row r="1593" spans="1:4" ht="15.75" customHeight="1" x14ac:dyDescent="0.3">
      <c r="A1593" s="4">
        <v>43926</v>
      </c>
      <c r="B1593" s="2">
        <v>22.99</v>
      </c>
      <c r="C1593" s="2">
        <v>3479.57</v>
      </c>
      <c r="D1593" s="2" t="s">
        <v>54</v>
      </c>
    </row>
    <row r="1594" spans="1:4" ht="15.75" hidden="1" customHeight="1" x14ac:dyDescent="0.3">
      <c r="A1594" s="4">
        <v>43926</v>
      </c>
      <c r="B1594" s="2">
        <v>98.01</v>
      </c>
      <c r="C1594" s="2">
        <v>-2385.31</v>
      </c>
      <c r="D1594" s="2" t="s">
        <v>53</v>
      </c>
    </row>
    <row r="1595" spans="1:4" ht="15.75" hidden="1" customHeight="1" x14ac:dyDescent="0.3">
      <c r="A1595" s="4">
        <v>43926</v>
      </c>
      <c r="B1595" s="2">
        <v>75.010000000000005</v>
      </c>
      <c r="C1595" s="2">
        <v>-6182.95</v>
      </c>
      <c r="D1595" s="2" t="s">
        <v>55</v>
      </c>
    </row>
    <row r="1596" spans="1:4" ht="15.75" hidden="1" customHeight="1" x14ac:dyDescent="0.3">
      <c r="A1596" s="4">
        <v>43927</v>
      </c>
      <c r="B1596" s="2">
        <v>2449.19</v>
      </c>
      <c r="C1596" s="2">
        <v>29980.99</v>
      </c>
      <c r="D1596" s="2" t="s">
        <v>55</v>
      </c>
    </row>
    <row r="1597" spans="1:4" ht="15.75" hidden="1" customHeight="1" x14ac:dyDescent="0.3">
      <c r="A1597" s="4">
        <v>43927</v>
      </c>
      <c r="B1597" s="2">
        <v>2321.34</v>
      </c>
      <c r="C1597" s="2">
        <v>-38451.49</v>
      </c>
      <c r="D1597" s="2" t="s">
        <v>52</v>
      </c>
    </row>
    <row r="1598" spans="1:4" ht="15.75" hidden="1" customHeight="1" x14ac:dyDescent="0.3">
      <c r="A1598" s="4">
        <v>43927</v>
      </c>
      <c r="B1598" s="2">
        <v>6121.77</v>
      </c>
      <c r="C1598" s="2">
        <v>37186.800000000003</v>
      </c>
      <c r="D1598" s="2" t="s">
        <v>53</v>
      </c>
    </row>
    <row r="1599" spans="1:4" ht="15.75" customHeight="1" x14ac:dyDescent="0.3">
      <c r="A1599" s="4">
        <v>43927</v>
      </c>
      <c r="B1599" s="2">
        <v>686.28</v>
      </c>
      <c r="C1599" s="2">
        <v>-170552.41</v>
      </c>
      <c r="D1599" s="2" t="s">
        <v>54</v>
      </c>
    </row>
    <row r="1600" spans="1:4" ht="15.75" hidden="1" customHeight="1" x14ac:dyDescent="0.3">
      <c r="A1600" s="4">
        <v>43928</v>
      </c>
      <c r="B1600" s="2">
        <v>2967.89</v>
      </c>
      <c r="C1600" s="2">
        <v>9066.9</v>
      </c>
      <c r="D1600" s="2" t="s">
        <v>55</v>
      </c>
    </row>
    <row r="1601" spans="1:4" ht="15.75" hidden="1" customHeight="1" x14ac:dyDescent="0.3">
      <c r="A1601" s="4">
        <v>43928</v>
      </c>
      <c r="B1601" s="2">
        <v>6128.54</v>
      </c>
      <c r="C1601" s="2">
        <v>-89707.44</v>
      </c>
      <c r="D1601" s="2" t="s">
        <v>53</v>
      </c>
    </row>
    <row r="1602" spans="1:4" ht="15.75" hidden="1" customHeight="1" x14ac:dyDescent="0.3">
      <c r="A1602" s="4">
        <v>43928</v>
      </c>
      <c r="B1602" s="2">
        <v>2218.16</v>
      </c>
      <c r="C1602" s="2">
        <v>-7589.74</v>
      </c>
      <c r="D1602" s="2" t="s">
        <v>52</v>
      </c>
    </row>
    <row r="1603" spans="1:4" ht="15.75" customHeight="1" x14ac:dyDescent="0.3">
      <c r="A1603" s="4">
        <v>43928</v>
      </c>
      <c r="B1603" s="2">
        <v>515.51</v>
      </c>
      <c r="C1603" s="2">
        <v>-18660.259999999998</v>
      </c>
      <c r="D1603" s="2" t="s">
        <v>54</v>
      </c>
    </row>
    <row r="1604" spans="1:4" ht="15.75" customHeight="1" x14ac:dyDescent="0.3">
      <c r="A1604" s="4">
        <v>43929</v>
      </c>
      <c r="B1604" s="2">
        <v>516.69000000000005</v>
      </c>
      <c r="C1604" s="2">
        <v>22768.92</v>
      </c>
      <c r="D1604" s="2" t="s">
        <v>54</v>
      </c>
    </row>
    <row r="1605" spans="1:4" ht="15.75" hidden="1" customHeight="1" x14ac:dyDescent="0.3">
      <c r="A1605" s="4">
        <v>43929</v>
      </c>
      <c r="B1605" s="2">
        <v>5089.92</v>
      </c>
      <c r="C1605" s="2">
        <v>-19387.53</v>
      </c>
      <c r="D1605" s="2" t="s">
        <v>53</v>
      </c>
    </row>
    <row r="1606" spans="1:4" ht="15.75" hidden="1" customHeight="1" x14ac:dyDescent="0.3">
      <c r="A1606" s="4">
        <v>43929</v>
      </c>
      <c r="B1606" s="2">
        <v>2095.6</v>
      </c>
      <c r="C1606" s="2">
        <v>-10599.07</v>
      </c>
      <c r="D1606" s="2" t="s">
        <v>52</v>
      </c>
    </row>
    <row r="1607" spans="1:4" ht="15.75" hidden="1" customHeight="1" x14ac:dyDescent="0.3">
      <c r="A1607" s="4">
        <v>43929</v>
      </c>
      <c r="B1607" s="2">
        <v>2514.77</v>
      </c>
      <c r="C1607" s="2">
        <v>-22679.57</v>
      </c>
      <c r="D1607" s="2" t="s">
        <v>55</v>
      </c>
    </row>
    <row r="1608" spans="1:4" ht="15.75" hidden="1" customHeight="1" x14ac:dyDescent="0.3">
      <c r="A1608" s="4">
        <v>43930</v>
      </c>
      <c r="B1608" s="2">
        <v>2771.88</v>
      </c>
      <c r="C1608" s="2">
        <v>-85933.25</v>
      </c>
      <c r="D1608" s="2" t="s">
        <v>55</v>
      </c>
    </row>
    <row r="1609" spans="1:4" ht="15.75" hidden="1" customHeight="1" x14ac:dyDescent="0.3">
      <c r="A1609" s="4">
        <v>43930</v>
      </c>
      <c r="B1609" s="2">
        <v>6853.41</v>
      </c>
      <c r="C1609" s="2">
        <v>-25413.55</v>
      </c>
      <c r="D1609" s="2" t="s">
        <v>53</v>
      </c>
    </row>
    <row r="1610" spans="1:4" ht="15.75" customHeight="1" x14ac:dyDescent="0.3">
      <c r="A1610" s="4">
        <v>43930</v>
      </c>
      <c r="B1610" s="2">
        <v>888.66</v>
      </c>
      <c r="C1610" s="2">
        <v>-93624.04</v>
      </c>
      <c r="D1610" s="2" t="s">
        <v>54</v>
      </c>
    </row>
    <row r="1611" spans="1:4" ht="15.75" hidden="1" customHeight="1" x14ac:dyDescent="0.3">
      <c r="A1611" s="4">
        <v>43930</v>
      </c>
      <c r="B1611" s="2">
        <v>1850.9</v>
      </c>
      <c r="C1611" s="2">
        <v>-22257.58</v>
      </c>
      <c r="D1611" s="2" t="s">
        <v>52</v>
      </c>
    </row>
    <row r="1612" spans="1:4" ht="15.75" customHeight="1" x14ac:dyDescent="0.3">
      <c r="A1612" s="4">
        <v>43931</v>
      </c>
      <c r="B1612" s="2">
        <v>1.83</v>
      </c>
      <c r="C1612" s="2">
        <v>-966.16</v>
      </c>
      <c r="D1612" s="2" t="s">
        <v>54</v>
      </c>
    </row>
    <row r="1613" spans="1:4" ht="15.75" hidden="1" customHeight="1" x14ac:dyDescent="0.3">
      <c r="A1613" s="4">
        <v>43931</v>
      </c>
      <c r="B1613" s="2">
        <v>1299.74</v>
      </c>
      <c r="C1613" s="2">
        <v>7834.37</v>
      </c>
      <c r="D1613" s="2" t="s">
        <v>53</v>
      </c>
    </row>
    <row r="1614" spans="1:4" ht="15.75" hidden="1" customHeight="1" x14ac:dyDescent="0.3">
      <c r="A1614" s="4">
        <v>43931</v>
      </c>
      <c r="B1614" s="2">
        <v>628.91</v>
      </c>
      <c r="C1614" s="2">
        <v>-5279.96</v>
      </c>
      <c r="D1614" s="2" t="s">
        <v>52</v>
      </c>
    </row>
    <row r="1615" spans="1:4" ht="15.75" hidden="1" customHeight="1" x14ac:dyDescent="0.3">
      <c r="A1615" s="4">
        <v>43931</v>
      </c>
      <c r="B1615" s="2">
        <v>287.89</v>
      </c>
      <c r="C1615" s="2">
        <v>-5909.47</v>
      </c>
      <c r="D1615" s="2" t="s">
        <v>55</v>
      </c>
    </row>
    <row r="1616" spans="1:4" ht="15.75" hidden="1" customHeight="1" x14ac:dyDescent="0.3">
      <c r="A1616" s="4">
        <v>43933</v>
      </c>
      <c r="B1616" s="2">
        <v>115.3</v>
      </c>
      <c r="C1616" s="2">
        <v>1196.4100000000001</v>
      </c>
      <c r="D1616" s="2" t="s">
        <v>52</v>
      </c>
    </row>
    <row r="1617" spans="1:4" ht="15.75" hidden="1" customHeight="1" x14ac:dyDescent="0.3">
      <c r="A1617" s="4">
        <v>43933</v>
      </c>
      <c r="B1617" s="2">
        <v>53.19</v>
      </c>
      <c r="C1617" s="2">
        <v>-742.13</v>
      </c>
      <c r="D1617" s="2" t="s">
        <v>53</v>
      </c>
    </row>
    <row r="1618" spans="1:4" ht="15.75" customHeight="1" x14ac:dyDescent="0.3">
      <c r="A1618" s="4">
        <v>43933</v>
      </c>
      <c r="B1618" s="2">
        <v>43.3</v>
      </c>
      <c r="C1618" s="2">
        <v>-18645.189999999999</v>
      </c>
      <c r="D1618" s="2" t="s">
        <v>54</v>
      </c>
    </row>
    <row r="1619" spans="1:4" ht="15.75" hidden="1" customHeight="1" x14ac:dyDescent="0.3">
      <c r="A1619" s="4">
        <v>43933</v>
      </c>
      <c r="B1619" s="2">
        <v>27.89</v>
      </c>
      <c r="C1619" s="2">
        <v>-324.64</v>
      </c>
      <c r="D1619" s="2" t="s">
        <v>55</v>
      </c>
    </row>
    <row r="1620" spans="1:4" ht="15.75" customHeight="1" x14ac:dyDescent="0.3">
      <c r="A1620" s="4">
        <v>43934</v>
      </c>
      <c r="B1620" s="2">
        <v>720.1</v>
      </c>
      <c r="C1620" s="2">
        <v>-190146.76</v>
      </c>
      <c r="D1620" s="2" t="s">
        <v>54</v>
      </c>
    </row>
    <row r="1621" spans="1:4" ht="15.75" hidden="1" customHeight="1" x14ac:dyDescent="0.3">
      <c r="A1621" s="4">
        <v>43934</v>
      </c>
      <c r="B1621" s="2">
        <v>5486.19</v>
      </c>
      <c r="C1621" s="2">
        <v>-74764.350000000006</v>
      </c>
      <c r="D1621" s="2" t="s">
        <v>53</v>
      </c>
    </row>
    <row r="1622" spans="1:4" ht="15.75" hidden="1" customHeight="1" x14ac:dyDescent="0.3">
      <c r="A1622" s="4">
        <v>43934</v>
      </c>
      <c r="B1622" s="2">
        <v>2345.16</v>
      </c>
      <c r="C1622" s="2">
        <v>-5420.49</v>
      </c>
      <c r="D1622" s="2" t="s">
        <v>52</v>
      </c>
    </row>
    <row r="1623" spans="1:4" ht="15.75" hidden="1" customHeight="1" x14ac:dyDescent="0.3">
      <c r="A1623" s="4">
        <v>43934</v>
      </c>
      <c r="B1623" s="2">
        <v>1629.59</v>
      </c>
      <c r="C1623" s="2">
        <v>-84197.15</v>
      </c>
      <c r="D1623" s="2" t="s">
        <v>55</v>
      </c>
    </row>
    <row r="1624" spans="1:4" ht="15.75" hidden="1" customHeight="1" x14ac:dyDescent="0.3">
      <c r="A1624" s="4">
        <v>43935</v>
      </c>
      <c r="B1624" s="2">
        <v>2529.37</v>
      </c>
      <c r="C1624" s="2">
        <v>-113908</v>
      </c>
      <c r="D1624" s="2" t="s">
        <v>55</v>
      </c>
    </row>
    <row r="1625" spans="1:4" ht="15.75" hidden="1" customHeight="1" x14ac:dyDescent="0.3">
      <c r="A1625" s="4">
        <v>43935</v>
      </c>
      <c r="B1625" s="2">
        <v>6312.09</v>
      </c>
      <c r="C1625" s="2">
        <v>19499.75</v>
      </c>
      <c r="D1625" s="2" t="s">
        <v>53</v>
      </c>
    </row>
    <row r="1626" spans="1:4" ht="15.75" hidden="1" customHeight="1" x14ac:dyDescent="0.3">
      <c r="A1626" s="4">
        <v>43935</v>
      </c>
      <c r="B1626" s="2">
        <v>2222.11</v>
      </c>
      <c r="C1626" s="2">
        <v>-14549.96</v>
      </c>
      <c r="D1626" s="2" t="s">
        <v>52</v>
      </c>
    </row>
    <row r="1627" spans="1:4" ht="15.75" customHeight="1" x14ac:dyDescent="0.3">
      <c r="A1627" s="4">
        <v>43935</v>
      </c>
      <c r="B1627" s="2">
        <v>1156.92</v>
      </c>
      <c r="C1627" s="2">
        <v>-131792.41</v>
      </c>
      <c r="D1627" s="2" t="s">
        <v>54</v>
      </c>
    </row>
    <row r="1628" spans="1:4" ht="15.75" hidden="1" customHeight="1" x14ac:dyDescent="0.3">
      <c r="A1628" s="4">
        <v>43936</v>
      </c>
      <c r="B1628" s="2">
        <v>2627.92</v>
      </c>
      <c r="C1628" s="2">
        <v>-13255.99</v>
      </c>
      <c r="D1628" s="2" t="s">
        <v>52</v>
      </c>
    </row>
    <row r="1629" spans="1:4" ht="15.75" hidden="1" customHeight="1" x14ac:dyDescent="0.3">
      <c r="A1629" s="4">
        <v>43936</v>
      </c>
      <c r="B1629" s="2">
        <v>3187.8</v>
      </c>
      <c r="C1629" s="2">
        <v>-111842.05</v>
      </c>
      <c r="D1629" s="2" t="s">
        <v>55</v>
      </c>
    </row>
    <row r="1630" spans="1:4" ht="15.75" hidden="1" customHeight="1" x14ac:dyDescent="0.3">
      <c r="A1630" s="4">
        <v>43936</v>
      </c>
      <c r="B1630" s="2">
        <v>7258.11</v>
      </c>
      <c r="C1630" s="2">
        <v>-116404.88</v>
      </c>
      <c r="D1630" s="2" t="s">
        <v>53</v>
      </c>
    </row>
    <row r="1631" spans="1:4" ht="15.75" customHeight="1" x14ac:dyDescent="0.3">
      <c r="A1631" s="4">
        <v>43936</v>
      </c>
      <c r="B1631" s="2">
        <v>705.42</v>
      </c>
      <c r="C1631" s="2">
        <v>-26651.11</v>
      </c>
      <c r="D1631" s="2" t="s">
        <v>54</v>
      </c>
    </row>
    <row r="1632" spans="1:4" ht="15.75" hidden="1" customHeight="1" x14ac:dyDescent="0.3">
      <c r="A1632" s="4">
        <v>43937</v>
      </c>
      <c r="B1632" s="2">
        <v>1847.1</v>
      </c>
      <c r="C1632" s="2">
        <v>-20286.89</v>
      </c>
      <c r="D1632" s="2" t="s">
        <v>52</v>
      </c>
    </row>
    <row r="1633" spans="1:4" ht="15.75" customHeight="1" x14ac:dyDescent="0.3">
      <c r="A1633" s="4">
        <v>43937</v>
      </c>
      <c r="B1633" s="2">
        <v>878.01</v>
      </c>
      <c r="C1633" s="2">
        <v>-29919.75</v>
      </c>
      <c r="D1633" s="2" t="s">
        <v>54</v>
      </c>
    </row>
    <row r="1634" spans="1:4" ht="15.75" hidden="1" customHeight="1" x14ac:dyDescent="0.3">
      <c r="A1634" s="4">
        <v>43937</v>
      </c>
      <c r="B1634" s="2">
        <v>2307.9</v>
      </c>
      <c r="C1634" s="2">
        <v>1031.79</v>
      </c>
      <c r="D1634" s="2" t="s">
        <v>55</v>
      </c>
    </row>
    <row r="1635" spans="1:4" ht="15.75" hidden="1" customHeight="1" x14ac:dyDescent="0.3">
      <c r="A1635" s="4">
        <v>43937</v>
      </c>
      <c r="B1635" s="2">
        <v>7273.72</v>
      </c>
      <c r="C1635" s="2">
        <v>-8436.26</v>
      </c>
      <c r="D1635" s="2" t="s">
        <v>53</v>
      </c>
    </row>
    <row r="1636" spans="1:4" ht="15.75" hidden="1" customHeight="1" x14ac:dyDescent="0.3">
      <c r="A1636" s="4">
        <v>43938</v>
      </c>
      <c r="B1636" s="2">
        <v>1665.12</v>
      </c>
      <c r="C1636" s="2">
        <v>-10602.57</v>
      </c>
      <c r="D1636" s="2" t="s">
        <v>52</v>
      </c>
    </row>
    <row r="1637" spans="1:4" ht="15.75" hidden="1" customHeight="1" x14ac:dyDescent="0.3">
      <c r="A1637" s="4">
        <v>43938</v>
      </c>
      <c r="B1637" s="2">
        <v>2027.29</v>
      </c>
      <c r="C1637" s="2">
        <v>7949.88</v>
      </c>
      <c r="D1637" s="2" t="s">
        <v>55</v>
      </c>
    </row>
    <row r="1638" spans="1:4" ht="15.75" hidden="1" customHeight="1" x14ac:dyDescent="0.3">
      <c r="A1638" s="4">
        <v>43938</v>
      </c>
      <c r="B1638" s="2">
        <v>7618.68</v>
      </c>
      <c r="C1638" s="2">
        <v>2570.19</v>
      </c>
      <c r="D1638" s="2" t="s">
        <v>53</v>
      </c>
    </row>
    <row r="1639" spans="1:4" ht="15.75" customHeight="1" x14ac:dyDescent="0.3">
      <c r="A1639" s="4">
        <v>43938</v>
      </c>
      <c r="B1639" s="2">
        <v>937.43</v>
      </c>
      <c r="C1639" s="2">
        <v>37350.49</v>
      </c>
      <c r="D1639" s="2" t="s">
        <v>54</v>
      </c>
    </row>
    <row r="1640" spans="1:4" ht="15.75" hidden="1" customHeight="1" x14ac:dyDescent="0.3">
      <c r="A1640" s="4">
        <v>43940</v>
      </c>
      <c r="B1640" s="2">
        <v>23.45</v>
      </c>
      <c r="C1640" s="2">
        <v>-4562.42</v>
      </c>
      <c r="D1640" s="2" t="s">
        <v>55</v>
      </c>
    </row>
    <row r="1641" spans="1:4" ht="15.75" hidden="1" customHeight="1" x14ac:dyDescent="0.3">
      <c r="A1641" s="4">
        <v>43940</v>
      </c>
      <c r="B1641" s="2">
        <v>27.35</v>
      </c>
      <c r="C1641" s="2">
        <v>-1822.15</v>
      </c>
      <c r="D1641" s="2" t="s">
        <v>52</v>
      </c>
    </row>
    <row r="1642" spans="1:4" ht="15.75" customHeight="1" x14ac:dyDescent="0.3">
      <c r="A1642" s="4">
        <v>43940</v>
      </c>
      <c r="B1642" s="2">
        <v>72.08</v>
      </c>
      <c r="C1642" s="2">
        <v>-2783.78</v>
      </c>
      <c r="D1642" s="2" t="s">
        <v>54</v>
      </c>
    </row>
    <row r="1643" spans="1:4" ht="15.75" hidden="1" customHeight="1" x14ac:dyDescent="0.3">
      <c r="A1643" s="4">
        <v>43940</v>
      </c>
      <c r="B1643" s="2">
        <v>55</v>
      </c>
      <c r="C1643" s="2">
        <v>-5511.31</v>
      </c>
      <c r="D1643" s="2" t="s">
        <v>53</v>
      </c>
    </row>
    <row r="1644" spans="1:4" ht="15.75" customHeight="1" x14ac:dyDescent="0.3">
      <c r="A1644" s="4">
        <v>43941</v>
      </c>
      <c r="B1644" s="2">
        <v>1648.65</v>
      </c>
      <c r="C1644" s="2">
        <v>48144.54</v>
      </c>
      <c r="D1644" s="2" t="s">
        <v>54</v>
      </c>
    </row>
    <row r="1645" spans="1:4" ht="15.75" hidden="1" customHeight="1" x14ac:dyDescent="0.3">
      <c r="A1645" s="4">
        <v>43941</v>
      </c>
      <c r="B1645" s="2">
        <v>7607.78</v>
      </c>
      <c r="C1645" s="2">
        <v>9642.51</v>
      </c>
      <c r="D1645" s="2" t="s">
        <v>53</v>
      </c>
    </row>
    <row r="1646" spans="1:4" ht="15.75" hidden="1" customHeight="1" x14ac:dyDescent="0.3">
      <c r="A1646" s="4">
        <v>43941</v>
      </c>
      <c r="B1646" s="2">
        <v>2250.0100000000002</v>
      </c>
      <c r="C1646" s="2">
        <v>-961.84</v>
      </c>
      <c r="D1646" s="2" t="s">
        <v>52</v>
      </c>
    </row>
    <row r="1647" spans="1:4" ht="15.75" hidden="1" customHeight="1" x14ac:dyDescent="0.3">
      <c r="A1647" s="4">
        <v>43941</v>
      </c>
      <c r="B1647" s="2">
        <v>2133.96</v>
      </c>
      <c r="C1647" s="2">
        <v>14953.86</v>
      </c>
      <c r="D1647" s="2" t="s">
        <v>55</v>
      </c>
    </row>
    <row r="1648" spans="1:4" ht="15.75" hidden="1" customHeight="1" x14ac:dyDescent="0.3">
      <c r="A1648" s="4">
        <v>43942</v>
      </c>
      <c r="B1648" s="2">
        <v>2666.47</v>
      </c>
      <c r="C1648" s="2">
        <v>2445.5</v>
      </c>
      <c r="D1648" s="2" t="s">
        <v>52</v>
      </c>
    </row>
    <row r="1649" spans="1:4" ht="15.75" hidden="1" customHeight="1" x14ac:dyDescent="0.3">
      <c r="A1649" s="4">
        <v>43942</v>
      </c>
      <c r="B1649" s="2">
        <v>3314.96</v>
      </c>
      <c r="C1649" s="2">
        <v>-75389.06</v>
      </c>
      <c r="D1649" s="2" t="s">
        <v>55</v>
      </c>
    </row>
    <row r="1650" spans="1:4" ht="15.75" customHeight="1" x14ac:dyDescent="0.3">
      <c r="A1650" s="4">
        <v>43942</v>
      </c>
      <c r="B1650" s="2">
        <v>621.53</v>
      </c>
      <c r="C1650" s="2">
        <v>-32563.52</v>
      </c>
      <c r="D1650" s="2" t="s">
        <v>54</v>
      </c>
    </row>
    <row r="1651" spans="1:4" ht="15.75" hidden="1" customHeight="1" x14ac:dyDescent="0.3">
      <c r="A1651" s="4">
        <v>43942</v>
      </c>
      <c r="B1651" s="2">
        <v>7712.71</v>
      </c>
      <c r="C1651" s="2">
        <v>-11144.19</v>
      </c>
      <c r="D1651" s="2" t="s">
        <v>53</v>
      </c>
    </row>
    <row r="1652" spans="1:4" ht="15.75" hidden="1" customHeight="1" x14ac:dyDescent="0.3">
      <c r="A1652" s="4">
        <v>43943</v>
      </c>
      <c r="B1652" s="2">
        <v>2545.54</v>
      </c>
      <c r="C1652" s="2">
        <v>30821.46</v>
      </c>
      <c r="D1652" s="2" t="s">
        <v>55</v>
      </c>
    </row>
    <row r="1653" spans="1:4" ht="15.75" hidden="1" customHeight="1" x14ac:dyDescent="0.3">
      <c r="A1653" s="4">
        <v>43943</v>
      </c>
      <c r="B1653" s="2">
        <v>1573.78</v>
      </c>
      <c r="C1653" s="2">
        <v>-166.84</v>
      </c>
      <c r="D1653" s="2" t="s">
        <v>52</v>
      </c>
    </row>
    <row r="1654" spans="1:4" ht="15.75" hidden="1" customHeight="1" x14ac:dyDescent="0.3">
      <c r="A1654" s="4">
        <v>43943</v>
      </c>
      <c r="B1654" s="2">
        <v>8909.0400000000009</v>
      </c>
      <c r="C1654" s="2">
        <v>-33632.99</v>
      </c>
      <c r="D1654" s="2" t="s">
        <v>53</v>
      </c>
    </row>
    <row r="1655" spans="1:4" ht="15.75" customHeight="1" x14ac:dyDescent="0.3">
      <c r="A1655" s="4">
        <v>43943</v>
      </c>
      <c r="B1655" s="2">
        <v>541.54</v>
      </c>
      <c r="C1655" s="2">
        <v>-101968.85</v>
      </c>
      <c r="D1655" s="2" t="s">
        <v>54</v>
      </c>
    </row>
    <row r="1656" spans="1:4" ht="15.75" hidden="1" customHeight="1" x14ac:dyDescent="0.3">
      <c r="A1656" s="4">
        <v>43944</v>
      </c>
      <c r="B1656" s="2">
        <v>1463.18</v>
      </c>
      <c r="C1656" s="2">
        <v>6289.59</v>
      </c>
      <c r="D1656" s="2" t="s">
        <v>52</v>
      </c>
    </row>
    <row r="1657" spans="1:4" ht="15.75" hidden="1" customHeight="1" x14ac:dyDescent="0.3">
      <c r="A1657" s="4">
        <v>43944</v>
      </c>
      <c r="B1657" s="2">
        <v>10286.959999999999</v>
      </c>
      <c r="C1657" s="2">
        <v>14875.54</v>
      </c>
      <c r="D1657" s="2" t="s">
        <v>53</v>
      </c>
    </row>
    <row r="1658" spans="1:4" ht="15.75" customHeight="1" x14ac:dyDescent="0.3">
      <c r="A1658" s="4">
        <v>43944</v>
      </c>
      <c r="B1658" s="2">
        <v>633.04</v>
      </c>
      <c r="C1658" s="2">
        <v>-116317.62</v>
      </c>
      <c r="D1658" s="2" t="s">
        <v>54</v>
      </c>
    </row>
    <row r="1659" spans="1:4" ht="15.75" hidden="1" customHeight="1" x14ac:dyDescent="0.3">
      <c r="A1659" s="4">
        <v>43944</v>
      </c>
      <c r="B1659" s="2">
        <v>2971.39</v>
      </c>
      <c r="C1659" s="2">
        <v>-25768.959999999999</v>
      </c>
      <c r="D1659" s="2" t="s">
        <v>55</v>
      </c>
    </row>
    <row r="1660" spans="1:4" ht="15.75" hidden="1" customHeight="1" x14ac:dyDescent="0.3">
      <c r="A1660" s="4">
        <v>43945</v>
      </c>
      <c r="B1660" s="2">
        <v>2286.7199999999998</v>
      </c>
      <c r="C1660" s="2">
        <v>-6452.08</v>
      </c>
      <c r="D1660" s="2" t="s">
        <v>55</v>
      </c>
    </row>
    <row r="1661" spans="1:4" ht="15.75" hidden="1" customHeight="1" x14ac:dyDescent="0.3">
      <c r="A1661" s="4">
        <v>43945</v>
      </c>
      <c r="B1661" s="2">
        <v>606.79</v>
      </c>
      <c r="C1661" s="2">
        <v>1509.05</v>
      </c>
      <c r="D1661" s="2" t="s">
        <v>52</v>
      </c>
    </row>
    <row r="1662" spans="1:4" ht="15.75" hidden="1" customHeight="1" x14ac:dyDescent="0.3">
      <c r="A1662" s="4">
        <v>43945</v>
      </c>
      <c r="B1662" s="2">
        <v>8573.82</v>
      </c>
      <c r="C1662" s="2">
        <v>-63743.67</v>
      </c>
      <c r="D1662" s="2" t="s">
        <v>53</v>
      </c>
    </row>
    <row r="1663" spans="1:4" ht="15.75" customHeight="1" x14ac:dyDescent="0.3">
      <c r="A1663" s="4">
        <v>43945</v>
      </c>
      <c r="B1663" s="2">
        <v>987.63</v>
      </c>
      <c r="C1663" s="2">
        <v>10469.85</v>
      </c>
      <c r="D1663" s="2" t="s">
        <v>54</v>
      </c>
    </row>
    <row r="1664" spans="1:4" ht="15.75" customHeight="1" x14ac:dyDescent="0.3">
      <c r="A1664" s="4">
        <v>43946</v>
      </c>
      <c r="B1664" s="2">
        <v>0.01</v>
      </c>
      <c r="C1664" s="2">
        <v>-21.59</v>
      </c>
      <c r="D1664" s="2" t="s">
        <v>54</v>
      </c>
    </row>
    <row r="1665" spans="1:4" ht="15.75" hidden="1" customHeight="1" x14ac:dyDescent="0.3">
      <c r="A1665" s="4">
        <v>43947</v>
      </c>
      <c r="B1665" s="2">
        <v>121.6</v>
      </c>
      <c r="C1665" s="2">
        <v>392.6</v>
      </c>
      <c r="D1665" s="2" t="s">
        <v>53</v>
      </c>
    </row>
    <row r="1666" spans="1:4" ht="15.75" customHeight="1" x14ac:dyDescent="0.3">
      <c r="A1666" s="4">
        <v>43947</v>
      </c>
      <c r="B1666" s="2">
        <v>35.74</v>
      </c>
      <c r="C1666" s="2">
        <v>-7348.84</v>
      </c>
      <c r="D1666" s="2" t="s">
        <v>54</v>
      </c>
    </row>
    <row r="1667" spans="1:4" ht="15.75" hidden="1" customHeight="1" x14ac:dyDescent="0.3">
      <c r="A1667" s="4">
        <v>43947</v>
      </c>
      <c r="B1667" s="2">
        <v>53.61</v>
      </c>
      <c r="C1667" s="2">
        <v>643.28</v>
      </c>
      <c r="D1667" s="2" t="s">
        <v>52</v>
      </c>
    </row>
    <row r="1668" spans="1:4" ht="15.75" hidden="1" customHeight="1" x14ac:dyDescent="0.3">
      <c r="A1668" s="4">
        <v>43947</v>
      </c>
      <c r="B1668" s="2">
        <v>17.329999999999998</v>
      </c>
      <c r="C1668" s="2">
        <v>-1999.01</v>
      </c>
      <c r="D1668" s="2" t="s">
        <v>55</v>
      </c>
    </row>
    <row r="1669" spans="1:4" ht="15.75" customHeight="1" x14ac:dyDescent="0.3">
      <c r="A1669" s="4">
        <v>43948</v>
      </c>
      <c r="B1669" s="2">
        <v>928.71</v>
      </c>
      <c r="C1669" s="2">
        <v>33424.26</v>
      </c>
      <c r="D1669" s="2" t="s">
        <v>54</v>
      </c>
    </row>
    <row r="1670" spans="1:4" ht="15.75" hidden="1" customHeight="1" x14ac:dyDescent="0.3">
      <c r="A1670" s="4">
        <v>43948</v>
      </c>
      <c r="B1670" s="2">
        <v>1329.02</v>
      </c>
      <c r="C1670" s="2">
        <v>3570.94</v>
      </c>
      <c r="D1670" s="2" t="s">
        <v>52</v>
      </c>
    </row>
    <row r="1671" spans="1:4" ht="15.75" hidden="1" customHeight="1" x14ac:dyDescent="0.3">
      <c r="A1671" s="4">
        <v>43948</v>
      </c>
      <c r="B1671" s="2">
        <v>7238.03</v>
      </c>
      <c r="C1671" s="2">
        <v>-17693.650000000001</v>
      </c>
      <c r="D1671" s="2" t="s">
        <v>53</v>
      </c>
    </row>
    <row r="1672" spans="1:4" ht="15.75" hidden="1" customHeight="1" x14ac:dyDescent="0.3">
      <c r="A1672" s="4">
        <v>43948</v>
      </c>
      <c r="B1672" s="2">
        <v>2328.52</v>
      </c>
      <c r="C1672" s="2">
        <v>-5290.18</v>
      </c>
      <c r="D1672" s="2" t="s">
        <v>55</v>
      </c>
    </row>
    <row r="1673" spans="1:4" ht="15.75" hidden="1" customHeight="1" x14ac:dyDescent="0.3">
      <c r="A1673" s="4">
        <v>43949</v>
      </c>
      <c r="B1673" s="2">
        <v>3527.93</v>
      </c>
      <c r="C1673" s="2">
        <v>-57842.62</v>
      </c>
      <c r="D1673" s="2" t="s">
        <v>55</v>
      </c>
    </row>
    <row r="1674" spans="1:4" ht="15.75" hidden="1" customHeight="1" x14ac:dyDescent="0.3">
      <c r="A1674" s="4">
        <v>43949</v>
      </c>
      <c r="B1674" s="2">
        <v>1181.08</v>
      </c>
      <c r="C1674" s="2">
        <v>-28127.71</v>
      </c>
      <c r="D1674" s="2" t="s">
        <v>52</v>
      </c>
    </row>
    <row r="1675" spans="1:4" ht="15.75" hidden="1" customHeight="1" x14ac:dyDescent="0.3">
      <c r="A1675" s="4">
        <v>43949</v>
      </c>
      <c r="B1675" s="2">
        <v>8266.25</v>
      </c>
      <c r="C1675" s="2">
        <v>-7338.45</v>
      </c>
      <c r="D1675" s="2" t="s">
        <v>53</v>
      </c>
    </row>
    <row r="1676" spans="1:4" ht="15.75" customHeight="1" x14ac:dyDescent="0.3">
      <c r="A1676" s="4">
        <v>43949</v>
      </c>
      <c r="B1676" s="2">
        <v>1476.63</v>
      </c>
      <c r="C1676" s="2">
        <v>11255.56</v>
      </c>
      <c r="D1676" s="2" t="s">
        <v>54</v>
      </c>
    </row>
    <row r="1677" spans="1:4" ht="15.75" customHeight="1" x14ac:dyDescent="0.3">
      <c r="A1677" s="4">
        <v>43950</v>
      </c>
      <c r="B1677" s="2">
        <v>1185.21</v>
      </c>
      <c r="C1677" s="2">
        <v>20933.93</v>
      </c>
      <c r="D1677" s="2" t="s">
        <v>54</v>
      </c>
    </row>
    <row r="1678" spans="1:4" ht="15.75" hidden="1" customHeight="1" x14ac:dyDescent="0.3">
      <c r="A1678" s="4">
        <v>43950</v>
      </c>
      <c r="B1678" s="2">
        <v>1011.88</v>
      </c>
      <c r="C1678" s="2">
        <v>-16262.18</v>
      </c>
      <c r="D1678" s="2" t="s">
        <v>52</v>
      </c>
    </row>
    <row r="1679" spans="1:4" ht="15.75" hidden="1" customHeight="1" x14ac:dyDescent="0.3">
      <c r="A1679" s="4">
        <v>43950</v>
      </c>
      <c r="B1679" s="2">
        <v>7553.46</v>
      </c>
      <c r="C1679" s="2">
        <v>47231.91</v>
      </c>
      <c r="D1679" s="2" t="s">
        <v>53</v>
      </c>
    </row>
    <row r="1680" spans="1:4" ht="15.75" hidden="1" customHeight="1" x14ac:dyDescent="0.3">
      <c r="A1680" s="4">
        <v>43950</v>
      </c>
      <c r="B1680" s="2">
        <v>3325.8</v>
      </c>
      <c r="C1680" s="2">
        <v>-13132.6</v>
      </c>
      <c r="D1680" s="2" t="s">
        <v>55</v>
      </c>
    </row>
    <row r="1681" spans="1:4" ht="15.75" customHeight="1" x14ac:dyDescent="0.3">
      <c r="A1681" s="4">
        <v>43951</v>
      </c>
      <c r="B1681" s="2">
        <v>1640.36</v>
      </c>
      <c r="C1681" s="2">
        <v>-155604.91</v>
      </c>
      <c r="D1681" s="2" t="s">
        <v>54</v>
      </c>
    </row>
    <row r="1682" spans="1:4" ht="15.75" hidden="1" customHeight="1" x14ac:dyDescent="0.3">
      <c r="A1682" s="4">
        <v>43951</v>
      </c>
      <c r="B1682" s="2">
        <v>4649.5</v>
      </c>
      <c r="C1682" s="2">
        <v>-242096.06</v>
      </c>
      <c r="D1682" s="2" t="s">
        <v>55</v>
      </c>
    </row>
    <row r="1683" spans="1:4" ht="15.75" hidden="1" customHeight="1" x14ac:dyDescent="0.3">
      <c r="A1683" s="4">
        <v>43951</v>
      </c>
      <c r="B1683" s="2">
        <v>9853.7999999999993</v>
      </c>
      <c r="C1683" s="2">
        <v>-64652.3</v>
      </c>
      <c r="D1683" s="2" t="s">
        <v>53</v>
      </c>
    </row>
    <row r="1684" spans="1:4" ht="15.75" hidden="1" customHeight="1" x14ac:dyDescent="0.3">
      <c r="A1684" s="4">
        <v>43951</v>
      </c>
      <c r="B1684" s="2">
        <v>1672.86</v>
      </c>
      <c r="C1684" s="2">
        <v>-40527.78</v>
      </c>
      <c r="D1684" s="2" t="s">
        <v>52</v>
      </c>
    </row>
    <row r="1685" spans="1:4" ht="15.75" hidden="1" customHeight="1" x14ac:dyDescent="0.3">
      <c r="A1685" s="4">
        <v>43952</v>
      </c>
      <c r="B1685" s="2">
        <v>2400.87</v>
      </c>
      <c r="C1685" s="2">
        <v>-19843.87</v>
      </c>
      <c r="D1685" s="2" t="s">
        <v>55</v>
      </c>
    </row>
    <row r="1686" spans="1:4" ht="15.75" customHeight="1" x14ac:dyDescent="0.3">
      <c r="A1686" s="4">
        <v>43952</v>
      </c>
      <c r="B1686" s="2">
        <v>1217.1400000000001</v>
      </c>
      <c r="C1686" s="2">
        <v>-151374.54</v>
      </c>
      <c r="D1686" s="2" t="s">
        <v>54</v>
      </c>
    </row>
    <row r="1687" spans="1:4" ht="15.75" hidden="1" customHeight="1" x14ac:dyDescent="0.3">
      <c r="A1687" s="4">
        <v>43952</v>
      </c>
      <c r="B1687" s="2">
        <v>1009.04</v>
      </c>
      <c r="C1687" s="2">
        <v>-9018.92</v>
      </c>
      <c r="D1687" s="2" t="s">
        <v>52</v>
      </c>
    </row>
    <row r="1688" spans="1:4" ht="15.75" hidden="1" customHeight="1" x14ac:dyDescent="0.3">
      <c r="A1688" s="4">
        <v>43952</v>
      </c>
      <c r="B1688" s="2">
        <v>6148.58</v>
      </c>
      <c r="C1688" s="2">
        <v>-107999.96</v>
      </c>
      <c r="D1688" s="2" t="s">
        <v>53</v>
      </c>
    </row>
    <row r="1689" spans="1:4" ht="15.75" hidden="1" customHeight="1" x14ac:dyDescent="0.3">
      <c r="A1689" s="4">
        <v>43954</v>
      </c>
      <c r="B1689" s="2">
        <v>136.56</v>
      </c>
      <c r="C1689" s="2">
        <v>-16848</v>
      </c>
      <c r="D1689" s="2" t="s">
        <v>55</v>
      </c>
    </row>
    <row r="1690" spans="1:4" ht="15.75" hidden="1" customHeight="1" x14ac:dyDescent="0.3">
      <c r="A1690" s="4">
        <v>43954</v>
      </c>
      <c r="B1690" s="2">
        <v>302.67</v>
      </c>
      <c r="C1690" s="2">
        <v>-5106.5</v>
      </c>
      <c r="D1690" s="2" t="s">
        <v>53</v>
      </c>
    </row>
    <row r="1691" spans="1:4" ht="15.75" customHeight="1" x14ac:dyDescent="0.3">
      <c r="A1691" s="4">
        <v>43954</v>
      </c>
      <c r="B1691" s="2">
        <v>33.049999999999997</v>
      </c>
      <c r="C1691" s="2">
        <v>-5783.46</v>
      </c>
      <c r="D1691" s="2" t="s">
        <v>54</v>
      </c>
    </row>
    <row r="1692" spans="1:4" ht="15.75" hidden="1" customHeight="1" x14ac:dyDescent="0.3">
      <c r="A1692" s="4">
        <v>43954</v>
      </c>
      <c r="B1692" s="2">
        <v>61.86</v>
      </c>
      <c r="C1692" s="2">
        <v>-1841.77</v>
      </c>
      <c r="D1692" s="2" t="s">
        <v>52</v>
      </c>
    </row>
    <row r="1693" spans="1:4" ht="15.75" hidden="1" customHeight="1" x14ac:dyDescent="0.3">
      <c r="A1693" s="4">
        <v>43955</v>
      </c>
      <c r="B1693" s="2">
        <v>718.81</v>
      </c>
      <c r="C1693" s="2">
        <v>-1790.09</v>
      </c>
      <c r="D1693" s="2" t="s">
        <v>52</v>
      </c>
    </row>
    <row r="1694" spans="1:4" ht="15.75" hidden="1" customHeight="1" x14ac:dyDescent="0.3">
      <c r="A1694" s="4">
        <v>43955</v>
      </c>
      <c r="B1694" s="2">
        <v>2487.7399999999998</v>
      </c>
      <c r="C1694" s="2">
        <v>-35282.67</v>
      </c>
      <c r="D1694" s="2" t="s">
        <v>55</v>
      </c>
    </row>
    <row r="1695" spans="1:4" ht="15.75" hidden="1" customHeight="1" x14ac:dyDescent="0.3">
      <c r="A1695" s="4">
        <v>43955</v>
      </c>
      <c r="B1695" s="2">
        <v>8398.7099999999991</v>
      </c>
      <c r="C1695" s="2">
        <v>-30038.21</v>
      </c>
      <c r="D1695" s="2" t="s">
        <v>53</v>
      </c>
    </row>
    <row r="1696" spans="1:4" ht="15.75" customHeight="1" x14ac:dyDescent="0.3">
      <c r="A1696" s="4">
        <v>43955</v>
      </c>
      <c r="B1696" s="2">
        <v>1017.32</v>
      </c>
      <c r="C1696" s="2">
        <v>15824.39</v>
      </c>
      <c r="D1696" s="2" t="s">
        <v>54</v>
      </c>
    </row>
    <row r="1697" spans="1:4" ht="15.75" hidden="1" customHeight="1" x14ac:dyDescent="0.3">
      <c r="A1697" s="4">
        <v>43956</v>
      </c>
      <c r="B1697" s="2">
        <v>1224.51</v>
      </c>
      <c r="C1697" s="2">
        <v>1338.69</v>
      </c>
      <c r="D1697" s="2" t="s">
        <v>52</v>
      </c>
    </row>
    <row r="1698" spans="1:4" ht="15.75" hidden="1" customHeight="1" x14ac:dyDescent="0.3">
      <c r="A1698" s="4">
        <v>43956</v>
      </c>
      <c r="B1698" s="2">
        <v>9880.3799999999992</v>
      </c>
      <c r="C1698" s="2">
        <v>-76520.679999999993</v>
      </c>
      <c r="D1698" s="2" t="s">
        <v>53</v>
      </c>
    </row>
    <row r="1699" spans="1:4" ht="15.75" hidden="1" customHeight="1" x14ac:dyDescent="0.3">
      <c r="A1699" s="4">
        <v>43956</v>
      </c>
      <c r="B1699" s="2">
        <v>3039.62</v>
      </c>
      <c r="C1699" s="2">
        <v>2405.77</v>
      </c>
      <c r="D1699" s="2" t="s">
        <v>55</v>
      </c>
    </row>
    <row r="1700" spans="1:4" ht="15.75" customHeight="1" x14ac:dyDescent="0.3">
      <c r="A1700" s="4">
        <v>43956</v>
      </c>
      <c r="B1700" s="2">
        <v>1046.8399999999999</v>
      </c>
      <c r="C1700" s="2">
        <v>44429.22</v>
      </c>
      <c r="D1700" s="2" t="s">
        <v>54</v>
      </c>
    </row>
    <row r="1701" spans="1:4" ht="15.75" hidden="1" customHeight="1" x14ac:dyDescent="0.3">
      <c r="A1701" s="4">
        <v>43957</v>
      </c>
      <c r="B1701" s="2">
        <v>3494.79</v>
      </c>
      <c r="C1701" s="2">
        <v>-1493.49</v>
      </c>
      <c r="D1701" s="2" t="s">
        <v>55</v>
      </c>
    </row>
    <row r="1702" spans="1:4" ht="15.75" hidden="1" customHeight="1" x14ac:dyDescent="0.3">
      <c r="A1702" s="4">
        <v>43957</v>
      </c>
      <c r="B1702" s="2">
        <v>1049.94</v>
      </c>
      <c r="C1702" s="2">
        <v>-10434.68</v>
      </c>
      <c r="D1702" s="2" t="s">
        <v>52</v>
      </c>
    </row>
    <row r="1703" spans="1:4" ht="15.75" hidden="1" customHeight="1" x14ac:dyDescent="0.3">
      <c r="A1703" s="4">
        <v>43957</v>
      </c>
      <c r="B1703" s="2">
        <v>8763.1200000000008</v>
      </c>
      <c r="C1703" s="2">
        <v>-63158.04</v>
      </c>
      <c r="D1703" s="2" t="s">
        <v>53</v>
      </c>
    </row>
    <row r="1704" spans="1:4" ht="15.75" customHeight="1" x14ac:dyDescent="0.3">
      <c r="A1704" s="4">
        <v>43957</v>
      </c>
      <c r="B1704" s="2">
        <v>1317.77</v>
      </c>
      <c r="C1704" s="2">
        <v>29566.87</v>
      </c>
      <c r="D1704" s="2" t="s">
        <v>54</v>
      </c>
    </row>
    <row r="1705" spans="1:4" ht="15.75" hidden="1" customHeight="1" x14ac:dyDescent="0.3">
      <c r="A1705" s="4">
        <v>43958</v>
      </c>
      <c r="B1705" s="2">
        <v>1193.8699999999999</v>
      </c>
      <c r="C1705" s="2">
        <v>-6700.56</v>
      </c>
      <c r="D1705" s="2" t="s">
        <v>52</v>
      </c>
    </row>
    <row r="1706" spans="1:4" ht="15.75" hidden="1" customHeight="1" x14ac:dyDescent="0.3">
      <c r="A1706" s="4">
        <v>43958</v>
      </c>
      <c r="B1706" s="2">
        <v>5183.21</v>
      </c>
      <c r="C1706" s="2">
        <v>-18361.41</v>
      </c>
      <c r="D1706" s="2" t="s">
        <v>55</v>
      </c>
    </row>
    <row r="1707" spans="1:4" ht="15.75" customHeight="1" x14ac:dyDescent="0.3">
      <c r="A1707" s="4">
        <v>43958</v>
      </c>
      <c r="B1707" s="2">
        <v>1565.57</v>
      </c>
      <c r="C1707" s="2">
        <v>-188980.63</v>
      </c>
      <c r="D1707" s="2" t="s">
        <v>54</v>
      </c>
    </row>
    <row r="1708" spans="1:4" ht="15.75" hidden="1" customHeight="1" x14ac:dyDescent="0.3">
      <c r="A1708" s="4">
        <v>43958</v>
      </c>
      <c r="B1708" s="2">
        <v>9409.61</v>
      </c>
      <c r="C1708" s="2">
        <v>7570.67</v>
      </c>
      <c r="D1708" s="2" t="s">
        <v>53</v>
      </c>
    </row>
    <row r="1709" spans="1:4" ht="15.75" hidden="1" customHeight="1" x14ac:dyDescent="0.3">
      <c r="A1709" s="4">
        <v>43959</v>
      </c>
      <c r="B1709" s="2">
        <v>7657.5</v>
      </c>
      <c r="C1709" s="2">
        <v>20438</v>
      </c>
      <c r="D1709" s="2" t="s">
        <v>53</v>
      </c>
    </row>
    <row r="1710" spans="1:4" ht="15.75" hidden="1" customHeight="1" x14ac:dyDescent="0.3">
      <c r="A1710" s="4">
        <v>43959</v>
      </c>
      <c r="B1710" s="2">
        <v>1014.59</v>
      </c>
      <c r="C1710" s="2">
        <v>529.52</v>
      </c>
      <c r="D1710" s="2" t="s">
        <v>52</v>
      </c>
    </row>
    <row r="1711" spans="1:4" ht="15.75" hidden="1" customHeight="1" x14ac:dyDescent="0.3">
      <c r="A1711" s="4">
        <v>43959</v>
      </c>
      <c r="B1711" s="2">
        <v>2822.26</v>
      </c>
      <c r="C1711" s="2">
        <v>-9289.36</v>
      </c>
      <c r="D1711" s="2" t="s">
        <v>55</v>
      </c>
    </row>
    <row r="1712" spans="1:4" ht="15.75" customHeight="1" x14ac:dyDescent="0.3">
      <c r="A1712" s="4">
        <v>43959</v>
      </c>
      <c r="B1712" s="2">
        <v>1599.72</v>
      </c>
      <c r="C1712" s="2">
        <v>-5473.79</v>
      </c>
      <c r="D1712" s="2" t="s">
        <v>54</v>
      </c>
    </row>
    <row r="1713" spans="1:4" ht="15.75" customHeight="1" x14ac:dyDescent="0.3">
      <c r="A1713" s="4">
        <v>43961</v>
      </c>
      <c r="B1713" s="2">
        <v>45.76</v>
      </c>
      <c r="C1713" s="2">
        <v>2681.07</v>
      </c>
      <c r="D1713" s="2" t="s">
        <v>54</v>
      </c>
    </row>
    <row r="1714" spans="1:4" ht="15.75" hidden="1" customHeight="1" x14ac:dyDescent="0.3">
      <c r="A1714" s="4">
        <v>43961</v>
      </c>
      <c r="B1714" s="2">
        <v>257.95999999999998</v>
      </c>
      <c r="C1714" s="2">
        <v>-5656.35</v>
      </c>
      <c r="D1714" s="2" t="s">
        <v>53</v>
      </c>
    </row>
    <row r="1715" spans="1:4" ht="15.75" hidden="1" customHeight="1" x14ac:dyDescent="0.3">
      <c r="A1715" s="4">
        <v>43961</v>
      </c>
      <c r="B1715" s="2">
        <v>109.61</v>
      </c>
      <c r="C1715" s="2">
        <v>-3523.63</v>
      </c>
      <c r="D1715" s="2" t="s">
        <v>52</v>
      </c>
    </row>
    <row r="1716" spans="1:4" ht="15.75" hidden="1" customHeight="1" x14ac:dyDescent="0.3">
      <c r="A1716" s="4">
        <v>43961</v>
      </c>
      <c r="B1716" s="2">
        <v>76.819999999999993</v>
      </c>
      <c r="C1716" s="2">
        <v>-14866.12</v>
      </c>
      <c r="D1716" s="2" t="s">
        <v>55</v>
      </c>
    </row>
    <row r="1717" spans="1:4" ht="15.75" customHeight="1" x14ac:dyDescent="0.3">
      <c r="A1717" s="4">
        <v>43962</v>
      </c>
      <c r="B1717" s="2">
        <v>1472</v>
      </c>
      <c r="C1717" s="2">
        <v>36597.49</v>
      </c>
      <c r="D1717" s="2" t="s">
        <v>54</v>
      </c>
    </row>
    <row r="1718" spans="1:4" ht="15.75" hidden="1" customHeight="1" x14ac:dyDescent="0.3">
      <c r="A1718" s="4">
        <v>43962</v>
      </c>
      <c r="B1718" s="2">
        <v>7109.48</v>
      </c>
      <c r="C1718" s="2">
        <v>-7632.87</v>
      </c>
      <c r="D1718" s="2" t="s">
        <v>53</v>
      </c>
    </row>
    <row r="1719" spans="1:4" ht="15.75" hidden="1" customHeight="1" x14ac:dyDescent="0.3">
      <c r="A1719" s="4">
        <v>43962</v>
      </c>
      <c r="B1719" s="2">
        <v>1619.88</v>
      </c>
      <c r="C1719" s="2">
        <v>-45558.6</v>
      </c>
      <c r="D1719" s="2" t="s">
        <v>52</v>
      </c>
    </row>
    <row r="1720" spans="1:4" ht="15.75" hidden="1" customHeight="1" x14ac:dyDescent="0.3">
      <c r="A1720" s="4">
        <v>43962</v>
      </c>
      <c r="B1720" s="2">
        <v>4796.9399999999996</v>
      </c>
      <c r="C1720" s="2">
        <v>-2586.5500000000002</v>
      </c>
      <c r="D1720" s="2" t="s">
        <v>55</v>
      </c>
    </row>
    <row r="1721" spans="1:4" ht="15.75" hidden="1" customHeight="1" x14ac:dyDescent="0.3">
      <c r="A1721" s="4">
        <v>43963</v>
      </c>
      <c r="B1721" s="2">
        <v>4390.7</v>
      </c>
      <c r="C1721" s="2">
        <v>-28918.93</v>
      </c>
      <c r="D1721" s="2" t="s">
        <v>55</v>
      </c>
    </row>
    <row r="1722" spans="1:4" ht="15.75" hidden="1" customHeight="1" x14ac:dyDescent="0.3">
      <c r="A1722" s="4">
        <v>43963</v>
      </c>
      <c r="B1722" s="2">
        <v>1406.11</v>
      </c>
      <c r="C1722" s="2">
        <v>11005.21</v>
      </c>
      <c r="D1722" s="2" t="s">
        <v>52</v>
      </c>
    </row>
    <row r="1723" spans="1:4" ht="15.75" hidden="1" customHeight="1" x14ac:dyDescent="0.3">
      <c r="A1723" s="4">
        <v>43963</v>
      </c>
      <c r="B1723" s="2">
        <v>7771.61</v>
      </c>
      <c r="C1723" s="2">
        <v>-3179.82</v>
      </c>
      <c r="D1723" s="2" t="s">
        <v>53</v>
      </c>
    </row>
    <row r="1724" spans="1:4" ht="15.75" customHeight="1" x14ac:dyDescent="0.3">
      <c r="A1724" s="4">
        <v>43963</v>
      </c>
      <c r="B1724" s="2">
        <v>1388.62</v>
      </c>
      <c r="C1724" s="2">
        <v>67443.38</v>
      </c>
      <c r="D1724" s="2" t="s">
        <v>54</v>
      </c>
    </row>
    <row r="1725" spans="1:4" ht="15.75" hidden="1" customHeight="1" x14ac:dyDescent="0.3">
      <c r="A1725" s="4">
        <v>43964</v>
      </c>
      <c r="B1725" s="2">
        <v>7618.6</v>
      </c>
      <c r="C1725" s="2">
        <v>21117.24</v>
      </c>
      <c r="D1725" s="2" t="s">
        <v>53</v>
      </c>
    </row>
    <row r="1726" spans="1:4" ht="15.75" customHeight="1" x14ac:dyDescent="0.3">
      <c r="A1726" s="4">
        <v>43964</v>
      </c>
      <c r="B1726" s="2">
        <v>1589.03</v>
      </c>
      <c r="C1726" s="2">
        <v>40182.79</v>
      </c>
      <c r="D1726" s="2" t="s">
        <v>54</v>
      </c>
    </row>
    <row r="1727" spans="1:4" ht="15.75" hidden="1" customHeight="1" x14ac:dyDescent="0.3">
      <c r="A1727" s="4">
        <v>43964</v>
      </c>
      <c r="B1727" s="2">
        <v>4844.33</v>
      </c>
      <c r="C1727" s="2">
        <v>32565.02</v>
      </c>
      <c r="D1727" s="2" t="s">
        <v>55</v>
      </c>
    </row>
    <row r="1728" spans="1:4" ht="15.75" hidden="1" customHeight="1" x14ac:dyDescent="0.3">
      <c r="A1728" s="4">
        <v>43964</v>
      </c>
      <c r="B1728" s="2">
        <v>1028.0899999999999</v>
      </c>
      <c r="C1728" s="2">
        <v>3907.47</v>
      </c>
      <c r="D1728" s="2" t="s">
        <v>52</v>
      </c>
    </row>
    <row r="1729" spans="1:4" ht="15.75" hidden="1" customHeight="1" x14ac:dyDescent="0.3">
      <c r="A1729" s="4">
        <v>43965</v>
      </c>
      <c r="B1729" s="2">
        <v>3687.72</v>
      </c>
      <c r="C1729" s="2">
        <v>-101564.68</v>
      </c>
      <c r="D1729" s="2" t="s">
        <v>55</v>
      </c>
    </row>
    <row r="1730" spans="1:4" ht="15.75" hidden="1" customHeight="1" x14ac:dyDescent="0.3">
      <c r="A1730" s="4">
        <v>43965</v>
      </c>
      <c r="B1730" s="2">
        <v>985.28</v>
      </c>
      <c r="C1730" s="2">
        <v>1664.86</v>
      </c>
      <c r="D1730" s="2" t="s">
        <v>52</v>
      </c>
    </row>
    <row r="1731" spans="1:4" ht="15.75" customHeight="1" x14ac:dyDescent="0.3">
      <c r="A1731" s="4">
        <v>43965</v>
      </c>
      <c r="B1731" s="2">
        <v>1792.89</v>
      </c>
      <c r="C1731" s="2">
        <v>-227420.34</v>
      </c>
      <c r="D1731" s="2" t="s">
        <v>54</v>
      </c>
    </row>
    <row r="1732" spans="1:4" ht="15.75" hidden="1" customHeight="1" x14ac:dyDescent="0.3">
      <c r="A1732" s="4">
        <v>43965</v>
      </c>
      <c r="B1732" s="2">
        <v>7066.64</v>
      </c>
      <c r="C1732" s="2">
        <v>-84186.559999999998</v>
      </c>
      <c r="D1732" s="2" t="s">
        <v>53</v>
      </c>
    </row>
    <row r="1733" spans="1:4" ht="15.75" hidden="1" customHeight="1" x14ac:dyDescent="0.3">
      <c r="A1733" s="4">
        <v>43966</v>
      </c>
      <c r="B1733" s="2">
        <v>6859.74</v>
      </c>
      <c r="C1733" s="2">
        <v>48716.160000000003</v>
      </c>
      <c r="D1733" s="2" t="s">
        <v>53</v>
      </c>
    </row>
    <row r="1734" spans="1:4" ht="15.75" customHeight="1" x14ac:dyDescent="0.3">
      <c r="A1734" s="4">
        <v>43966</v>
      </c>
      <c r="B1734" s="2">
        <v>2053</v>
      </c>
      <c r="C1734" s="2">
        <v>-223748.46</v>
      </c>
      <c r="D1734" s="2" t="s">
        <v>54</v>
      </c>
    </row>
    <row r="1735" spans="1:4" ht="15.75" hidden="1" customHeight="1" x14ac:dyDescent="0.3">
      <c r="A1735" s="4">
        <v>43966</v>
      </c>
      <c r="B1735" s="2">
        <v>1128.8</v>
      </c>
      <c r="C1735" s="2">
        <v>4619.24</v>
      </c>
      <c r="D1735" s="2" t="s">
        <v>52</v>
      </c>
    </row>
    <row r="1736" spans="1:4" ht="15.75" hidden="1" customHeight="1" x14ac:dyDescent="0.3">
      <c r="A1736" s="4">
        <v>43966</v>
      </c>
      <c r="B1736" s="2">
        <v>3593.38</v>
      </c>
      <c r="C1736" s="2">
        <v>-178286.44</v>
      </c>
      <c r="D1736" s="2" t="s">
        <v>55</v>
      </c>
    </row>
    <row r="1737" spans="1:4" ht="15.75" hidden="1" customHeight="1" x14ac:dyDescent="0.3">
      <c r="A1737" s="4">
        <v>43968</v>
      </c>
      <c r="B1737" s="2">
        <v>224.91</v>
      </c>
      <c r="C1737" s="2">
        <v>3479.07</v>
      </c>
      <c r="D1737" s="2" t="s">
        <v>52</v>
      </c>
    </row>
    <row r="1738" spans="1:4" ht="15.75" hidden="1" customHeight="1" x14ac:dyDescent="0.3">
      <c r="A1738" s="4">
        <v>43968</v>
      </c>
      <c r="B1738" s="2">
        <v>272.45</v>
      </c>
      <c r="C1738" s="2">
        <v>-80142.89</v>
      </c>
      <c r="D1738" s="2" t="s">
        <v>55</v>
      </c>
    </row>
    <row r="1739" spans="1:4" ht="15.75" hidden="1" customHeight="1" x14ac:dyDescent="0.3">
      <c r="A1739" s="4">
        <v>43968</v>
      </c>
      <c r="B1739" s="2">
        <v>153.19999999999999</v>
      </c>
      <c r="C1739" s="2">
        <v>-12552.61</v>
      </c>
      <c r="D1739" s="2" t="s">
        <v>53</v>
      </c>
    </row>
    <row r="1740" spans="1:4" ht="15.75" customHeight="1" x14ac:dyDescent="0.3">
      <c r="A1740" s="4">
        <v>43968</v>
      </c>
      <c r="B1740" s="2">
        <v>263.52</v>
      </c>
      <c r="C1740" s="2">
        <v>-185867.29</v>
      </c>
      <c r="D1740" s="2" t="s">
        <v>54</v>
      </c>
    </row>
    <row r="1741" spans="1:4" ht="15.75" hidden="1" customHeight="1" x14ac:dyDescent="0.3">
      <c r="A1741" s="4">
        <v>43969</v>
      </c>
      <c r="B1741" s="2">
        <v>7033.71</v>
      </c>
      <c r="C1741" s="2">
        <v>-98810.7</v>
      </c>
      <c r="D1741" s="2" t="s">
        <v>53</v>
      </c>
    </row>
    <row r="1742" spans="1:4" ht="15.75" hidden="1" customHeight="1" x14ac:dyDescent="0.3">
      <c r="A1742" s="4">
        <v>43969</v>
      </c>
      <c r="B1742" s="2">
        <v>1043.57</v>
      </c>
      <c r="C1742" s="2">
        <v>-7114.22</v>
      </c>
      <c r="D1742" s="2" t="s">
        <v>52</v>
      </c>
    </row>
    <row r="1743" spans="1:4" ht="15.75" hidden="1" customHeight="1" x14ac:dyDescent="0.3">
      <c r="A1743" s="4">
        <v>43969</v>
      </c>
      <c r="B1743" s="2">
        <v>3414.3</v>
      </c>
      <c r="C1743" s="2">
        <v>-46084.4</v>
      </c>
      <c r="D1743" s="2" t="s">
        <v>55</v>
      </c>
    </row>
    <row r="1744" spans="1:4" ht="15.75" customHeight="1" x14ac:dyDescent="0.3">
      <c r="A1744" s="4">
        <v>43969</v>
      </c>
      <c r="B1744" s="2">
        <v>2093.4699999999998</v>
      </c>
      <c r="C1744" s="2">
        <v>-165084.71</v>
      </c>
      <c r="D1744" s="2" t="s">
        <v>54</v>
      </c>
    </row>
    <row r="1745" spans="1:4" ht="15.75" hidden="1" customHeight="1" x14ac:dyDescent="0.3">
      <c r="A1745" s="4">
        <v>43970</v>
      </c>
      <c r="B1745" s="2">
        <v>6768.66</v>
      </c>
      <c r="C1745" s="2">
        <v>-149655.46</v>
      </c>
      <c r="D1745" s="2" t="s">
        <v>53</v>
      </c>
    </row>
    <row r="1746" spans="1:4" ht="15.75" hidden="1" customHeight="1" x14ac:dyDescent="0.3">
      <c r="A1746" s="4">
        <v>43970</v>
      </c>
      <c r="B1746" s="2">
        <v>1227.1300000000001</v>
      </c>
      <c r="C1746" s="2">
        <v>-11315.51</v>
      </c>
      <c r="D1746" s="2" t="s">
        <v>52</v>
      </c>
    </row>
    <row r="1747" spans="1:4" ht="15.75" customHeight="1" x14ac:dyDescent="0.3">
      <c r="A1747" s="4">
        <v>43970</v>
      </c>
      <c r="B1747" s="2">
        <v>1441.28</v>
      </c>
      <c r="C1747" s="2">
        <v>-53517.67</v>
      </c>
      <c r="D1747" s="2" t="s">
        <v>54</v>
      </c>
    </row>
    <row r="1748" spans="1:4" ht="15.75" hidden="1" customHeight="1" x14ac:dyDescent="0.3">
      <c r="A1748" s="4">
        <v>43970</v>
      </c>
      <c r="B1748" s="2">
        <v>3071.82</v>
      </c>
      <c r="C1748" s="2">
        <v>-78969.899999999994</v>
      </c>
      <c r="D1748" s="2" t="s">
        <v>55</v>
      </c>
    </row>
    <row r="1749" spans="1:4" ht="15.75" hidden="1" customHeight="1" x14ac:dyDescent="0.3">
      <c r="A1749" s="4">
        <v>43971</v>
      </c>
      <c r="B1749" s="2">
        <v>3058.63</v>
      </c>
      <c r="C1749" s="2">
        <v>-29097.15</v>
      </c>
      <c r="D1749" s="2" t="s">
        <v>55</v>
      </c>
    </row>
    <row r="1750" spans="1:4" ht="15.75" hidden="1" customHeight="1" x14ac:dyDescent="0.3">
      <c r="A1750" s="4">
        <v>43971</v>
      </c>
      <c r="B1750" s="2">
        <v>5965.14</v>
      </c>
      <c r="C1750" s="2">
        <v>-76798.28</v>
      </c>
      <c r="D1750" s="2" t="s">
        <v>53</v>
      </c>
    </row>
    <row r="1751" spans="1:4" ht="15.75" hidden="1" customHeight="1" x14ac:dyDescent="0.3">
      <c r="A1751" s="4">
        <v>43971</v>
      </c>
      <c r="B1751" s="2">
        <v>844.78</v>
      </c>
      <c r="C1751" s="2">
        <v>-11841.61</v>
      </c>
      <c r="D1751" s="2" t="s">
        <v>52</v>
      </c>
    </row>
    <row r="1752" spans="1:4" ht="15.75" customHeight="1" x14ac:dyDescent="0.3">
      <c r="A1752" s="4">
        <v>43971</v>
      </c>
      <c r="B1752" s="2">
        <v>1591.34</v>
      </c>
      <c r="C1752" s="2">
        <v>16141.1</v>
      </c>
      <c r="D1752" s="2" t="s">
        <v>54</v>
      </c>
    </row>
    <row r="1753" spans="1:4" ht="15.75" hidden="1" customHeight="1" x14ac:dyDescent="0.3">
      <c r="A1753" s="4">
        <v>43972</v>
      </c>
      <c r="B1753" s="2">
        <v>7700.94</v>
      </c>
      <c r="C1753" s="2">
        <v>-26493.99</v>
      </c>
      <c r="D1753" s="2" t="s">
        <v>53</v>
      </c>
    </row>
    <row r="1754" spans="1:4" ht="15.75" customHeight="1" x14ac:dyDescent="0.3">
      <c r="A1754" s="4">
        <v>43972</v>
      </c>
      <c r="B1754" s="2">
        <v>1957.59</v>
      </c>
      <c r="C1754" s="2">
        <v>22374.49</v>
      </c>
      <c r="D1754" s="2" t="s">
        <v>54</v>
      </c>
    </row>
    <row r="1755" spans="1:4" ht="15.75" hidden="1" customHeight="1" x14ac:dyDescent="0.3">
      <c r="A1755" s="4">
        <v>43972</v>
      </c>
      <c r="B1755" s="2">
        <v>3199.47</v>
      </c>
      <c r="C1755" s="2">
        <v>6631.36</v>
      </c>
      <c r="D1755" s="2" t="s">
        <v>55</v>
      </c>
    </row>
    <row r="1756" spans="1:4" ht="15.75" hidden="1" customHeight="1" x14ac:dyDescent="0.3">
      <c r="A1756" s="4">
        <v>43972</v>
      </c>
      <c r="B1756" s="2">
        <v>689.77</v>
      </c>
      <c r="C1756" s="2">
        <v>-320.36</v>
      </c>
      <c r="D1756" s="2" t="s">
        <v>52</v>
      </c>
    </row>
    <row r="1757" spans="1:4" ht="15.75" hidden="1" customHeight="1" x14ac:dyDescent="0.3">
      <c r="A1757" s="4">
        <v>43973</v>
      </c>
      <c r="B1757" s="2">
        <v>2710.87</v>
      </c>
      <c r="C1757" s="2">
        <v>47721.81</v>
      </c>
      <c r="D1757" s="2" t="s">
        <v>55</v>
      </c>
    </row>
    <row r="1758" spans="1:4" ht="15.75" customHeight="1" x14ac:dyDescent="0.3">
      <c r="A1758" s="4">
        <v>43973</v>
      </c>
      <c r="B1758" s="2">
        <v>1510.43</v>
      </c>
      <c r="C1758" s="2">
        <v>3943.84</v>
      </c>
      <c r="D1758" s="2" t="s">
        <v>54</v>
      </c>
    </row>
    <row r="1759" spans="1:4" ht="15.75" hidden="1" customHeight="1" x14ac:dyDescent="0.3">
      <c r="A1759" s="4">
        <v>43973</v>
      </c>
      <c r="B1759" s="2">
        <v>6523.36</v>
      </c>
      <c r="C1759" s="2">
        <v>13628.82</v>
      </c>
      <c r="D1759" s="2" t="s">
        <v>53</v>
      </c>
    </row>
    <row r="1760" spans="1:4" ht="15.75" hidden="1" customHeight="1" x14ac:dyDescent="0.3">
      <c r="A1760" s="4">
        <v>43973</v>
      </c>
      <c r="B1760" s="2">
        <v>709.14</v>
      </c>
      <c r="C1760" s="2">
        <v>-3362.23</v>
      </c>
      <c r="D1760" s="2" t="s">
        <v>52</v>
      </c>
    </row>
    <row r="1761" spans="1:4" ht="15.75" customHeight="1" x14ac:dyDescent="0.3">
      <c r="A1761" s="4">
        <v>43975</v>
      </c>
      <c r="B1761" s="2">
        <v>45.88</v>
      </c>
      <c r="C1761" s="2">
        <v>2579.06</v>
      </c>
      <c r="D1761" s="2" t="s">
        <v>54</v>
      </c>
    </row>
    <row r="1762" spans="1:4" ht="15.75" hidden="1" customHeight="1" x14ac:dyDescent="0.3">
      <c r="A1762" s="4">
        <v>43975</v>
      </c>
      <c r="B1762" s="2">
        <v>125.66</v>
      </c>
      <c r="C1762" s="2">
        <v>4074.66</v>
      </c>
      <c r="D1762" s="2" t="s">
        <v>55</v>
      </c>
    </row>
    <row r="1763" spans="1:4" ht="15.75" hidden="1" customHeight="1" x14ac:dyDescent="0.3">
      <c r="A1763" s="4">
        <v>43975</v>
      </c>
      <c r="B1763" s="2">
        <v>59.45</v>
      </c>
      <c r="C1763" s="2">
        <v>-819.5</v>
      </c>
      <c r="D1763" s="2" t="s">
        <v>52</v>
      </c>
    </row>
    <row r="1764" spans="1:4" ht="15.75" hidden="1" customHeight="1" x14ac:dyDescent="0.3">
      <c r="A1764" s="4">
        <v>43975</v>
      </c>
      <c r="B1764" s="2">
        <v>150.11000000000001</v>
      </c>
      <c r="C1764" s="2">
        <v>-1023.94</v>
      </c>
      <c r="D1764" s="2" t="s">
        <v>53</v>
      </c>
    </row>
    <row r="1765" spans="1:4" ht="15.75" hidden="1" customHeight="1" x14ac:dyDescent="0.3">
      <c r="A1765" s="4">
        <v>43976</v>
      </c>
      <c r="B1765" s="2">
        <v>5089.24</v>
      </c>
      <c r="C1765" s="2">
        <v>-27496.74</v>
      </c>
      <c r="D1765" s="2" t="s">
        <v>53</v>
      </c>
    </row>
    <row r="1766" spans="1:4" ht="15.75" hidden="1" customHeight="1" x14ac:dyDescent="0.3">
      <c r="A1766" s="4">
        <v>43976</v>
      </c>
      <c r="B1766" s="2">
        <v>1535.77</v>
      </c>
      <c r="C1766" s="2">
        <v>852.92</v>
      </c>
      <c r="D1766" s="2" t="s">
        <v>55</v>
      </c>
    </row>
    <row r="1767" spans="1:4" ht="15.75" hidden="1" customHeight="1" x14ac:dyDescent="0.3">
      <c r="A1767" s="4">
        <v>43976</v>
      </c>
      <c r="B1767" s="2">
        <v>522.45000000000005</v>
      </c>
      <c r="C1767" s="2">
        <v>-4454.8100000000004</v>
      </c>
      <c r="D1767" s="2" t="s">
        <v>52</v>
      </c>
    </row>
    <row r="1768" spans="1:4" ht="15.75" customHeight="1" x14ac:dyDescent="0.3">
      <c r="A1768" s="4">
        <v>43976</v>
      </c>
      <c r="B1768" s="2">
        <v>1237.83</v>
      </c>
      <c r="C1768" s="2">
        <v>15704.26</v>
      </c>
      <c r="D1768" s="2" t="s">
        <v>54</v>
      </c>
    </row>
    <row r="1769" spans="1:4" ht="15.75" customHeight="1" x14ac:dyDescent="0.3">
      <c r="A1769" s="4">
        <v>43977</v>
      </c>
      <c r="B1769" s="2">
        <v>2294.63</v>
      </c>
      <c r="C1769" s="2">
        <v>-72156.240000000005</v>
      </c>
      <c r="D1769" s="2" t="s">
        <v>54</v>
      </c>
    </row>
    <row r="1770" spans="1:4" ht="15.75" hidden="1" customHeight="1" x14ac:dyDescent="0.3">
      <c r="A1770" s="4">
        <v>43977</v>
      </c>
      <c r="B1770" s="2">
        <v>1158.8399999999999</v>
      </c>
      <c r="C1770" s="2">
        <v>5584.2</v>
      </c>
      <c r="D1770" s="2" t="s">
        <v>52</v>
      </c>
    </row>
    <row r="1771" spans="1:4" ht="15.75" hidden="1" customHeight="1" x14ac:dyDescent="0.3">
      <c r="A1771" s="4">
        <v>43977</v>
      </c>
      <c r="B1771" s="2">
        <v>3800.61</v>
      </c>
      <c r="C1771" s="2">
        <v>-261209.71</v>
      </c>
      <c r="D1771" s="2" t="s">
        <v>55</v>
      </c>
    </row>
    <row r="1772" spans="1:4" ht="15.75" hidden="1" customHeight="1" x14ac:dyDescent="0.3">
      <c r="A1772" s="4">
        <v>43977</v>
      </c>
      <c r="B1772" s="2">
        <v>8525.09</v>
      </c>
      <c r="C1772" s="2">
        <v>-59606.71</v>
      </c>
      <c r="D1772" s="2" t="s">
        <v>53</v>
      </c>
    </row>
    <row r="1773" spans="1:4" ht="15.75" hidden="1" customHeight="1" x14ac:dyDescent="0.3">
      <c r="A1773" s="4">
        <v>43978</v>
      </c>
      <c r="B1773" s="2">
        <v>3145.25</v>
      </c>
      <c r="C1773" s="2">
        <v>2005.73</v>
      </c>
      <c r="D1773" s="2" t="s">
        <v>55</v>
      </c>
    </row>
    <row r="1774" spans="1:4" ht="15.75" customHeight="1" x14ac:dyDescent="0.3">
      <c r="A1774" s="4">
        <v>43978</v>
      </c>
      <c r="B1774" s="2">
        <v>2235.4899999999998</v>
      </c>
      <c r="C1774" s="2">
        <v>-158460.53</v>
      </c>
      <c r="D1774" s="2" t="s">
        <v>54</v>
      </c>
    </row>
    <row r="1775" spans="1:4" ht="15.75" hidden="1" customHeight="1" x14ac:dyDescent="0.3">
      <c r="A1775" s="4">
        <v>43978</v>
      </c>
      <c r="B1775" s="2">
        <v>923.74</v>
      </c>
      <c r="C1775" s="2">
        <v>-6956.38</v>
      </c>
      <c r="D1775" s="2" t="s">
        <v>52</v>
      </c>
    </row>
    <row r="1776" spans="1:4" ht="15.75" hidden="1" customHeight="1" x14ac:dyDescent="0.3">
      <c r="A1776" s="4">
        <v>43978</v>
      </c>
      <c r="B1776" s="2">
        <v>10340.86</v>
      </c>
      <c r="C1776" s="2">
        <v>16807.78</v>
      </c>
      <c r="D1776" s="2" t="s">
        <v>53</v>
      </c>
    </row>
    <row r="1777" spans="1:4" ht="15.75" hidden="1" customHeight="1" x14ac:dyDescent="0.3">
      <c r="A1777" s="4">
        <v>43979</v>
      </c>
      <c r="B1777" s="2">
        <v>2793.37</v>
      </c>
      <c r="C1777" s="2">
        <v>9862.06</v>
      </c>
      <c r="D1777" s="2" t="s">
        <v>55</v>
      </c>
    </row>
    <row r="1778" spans="1:4" ht="15.75" customHeight="1" x14ac:dyDescent="0.3">
      <c r="A1778" s="4">
        <v>43979</v>
      </c>
      <c r="B1778" s="2">
        <v>1985.2</v>
      </c>
      <c r="C1778" s="2">
        <v>-19118.16</v>
      </c>
      <c r="D1778" s="2" t="s">
        <v>54</v>
      </c>
    </row>
    <row r="1779" spans="1:4" ht="15.75" hidden="1" customHeight="1" x14ac:dyDescent="0.3">
      <c r="A1779" s="4">
        <v>43979</v>
      </c>
      <c r="B1779" s="2">
        <v>548.28</v>
      </c>
      <c r="C1779" s="2">
        <v>-988.51</v>
      </c>
      <c r="D1779" s="2" t="s">
        <v>52</v>
      </c>
    </row>
    <row r="1780" spans="1:4" ht="15.75" hidden="1" customHeight="1" x14ac:dyDescent="0.3">
      <c r="A1780" s="4">
        <v>43979</v>
      </c>
      <c r="B1780" s="2">
        <v>9475.06</v>
      </c>
      <c r="C1780" s="2">
        <v>-179449.27</v>
      </c>
      <c r="D1780" s="2" t="s">
        <v>53</v>
      </c>
    </row>
    <row r="1781" spans="1:4" ht="15.75" hidden="1" customHeight="1" x14ac:dyDescent="0.3">
      <c r="A1781" s="4">
        <v>43980</v>
      </c>
      <c r="B1781" s="2">
        <v>1184.1099999999999</v>
      </c>
      <c r="C1781" s="2">
        <v>-6186.37</v>
      </c>
      <c r="D1781" s="2" t="s">
        <v>52</v>
      </c>
    </row>
    <row r="1782" spans="1:4" ht="15.75" hidden="1" customHeight="1" x14ac:dyDescent="0.3">
      <c r="A1782" s="4">
        <v>43980</v>
      </c>
      <c r="B1782" s="2">
        <v>3584.46</v>
      </c>
      <c r="C1782" s="2">
        <v>-25131.22</v>
      </c>
      <c r="D1782" s="2" t="s">
        <v>55</v>
      </c>
    </row>
    <row r="1783" spans="1:4" ht="15.75" customHeight="1" x14ac:dyDescent="0.3">
      <c r="A1783" s="4">
        <v>43980</v>
      </c>
      <c r="B1783" s="2">
        <v>1609.26</v>
      </c>
      <c r="C1783" s="2">
        <v>-35210.76</v>
      </c>
      <c r="D1783" s="2" t="s">
        <v>54</v>
      </c>
    </row>
    <row r="1784" spans="1:4" ht="15.75" hidden="1" customHeight="1" x14ac:dyDescent="0.3">
      <c r="A1784" s="4">
        <v>43980</v>
      </c>
      <c r="B1784" s="2">
        <v>9887.81</v>
      </c>
      <c r="C1784" s="2">
        <v>-204652.58</v>
      </c>
      <c r="D1784" s="2" t="s">
        <v>53</v>
      </c>
    </row>
    <row r="1785" spans="1:4" ht="15.75" hidden="1" customHeight="1" x14ac:dyDescent="0.3">
      <c r="A1785" s="4">
        <v>43982</v>
      </c>
      <c r="B1785" s="2">
        <v>62.06</v>
      </c>
      <c r="C1785" s="2">
        <v>50.93</v>
      </c>
      <c r="D1785" s="2" t="s">
        <v>55</v>
      </c>
    </row>
    <row r="1786" spans="1:4" ht="15.75" hidden="1" customHeight="1" x14ac:dyDescent="0.3">
      <c r="A1786" s="4">
        <v>43982</v>
      </c>
      <c r="B1786" s="2">
        <v>65.83</v>
      </c>
      <c r="C1786" s="2">
        <v>1964.07</v>
      </c>
      <c r="D1786" s="2" t="s">
        <v>52</v>
      </c>
    </row>
    <row r="1787" spans="1:4" ht="15.75" hidden="1" customHeight="1" x14ac:dyDescent="0.3">
      <c r="A1787" s="4">
        <v>43982</v>
      </c>
      <c r="B1787" s="2">
        <v>243.58</v>
      </c>
      <c r="C1787" s="2">
        <v>-16648.86</v>
      </c>
      <c r="D1787" s="2" t="s">
        <v>53</v>
      </c>
    </row>
    <row r="1788" spans="1:4" ht="15.75" customHeight="1" x14ac:dyDescent="0.3">
      <c r="A1788" s="4">
        <v>43982</v>
      </c>
      <c r="B1788" s="2">
        <v>109.75</v>
      </c>
      <c r="C1788" s="2">
        <v>-20240.330000000002</v>
      </c>
      <c r="D1788" s="2" t="s">
        <v>54</v>
      </c>
    </row>
    <row r="1789" spans="1:4" ht="15.75" customHeight="1" x14ac:dyDescent="0.3">
      <c r="A1789" s="4">
        <v>43983</v>
      </c>
      <c r="B1789" s="2">
        <v>1745.86</v>
      </c>
      <c r="C1789" s="2">
        <v>-21680.27</v>
      </c>
      <c r="D1789" s="2" t="s">
        <v>54</v>
      </c>
    </row>
    <row r="1790" spans="1:4" ht="15.75" hidden="1" customHeight="1" x14ac:dyDescent="0.3">
      <c r="A1790" s="4">
        <v>43983</v>
      </c>
      <c r="B1790" s="2">
        <v>7882.18</v>
      </c>
      <c r="C1790" s="2">
        <v>-85606.93</v>
      </c>
      <c r="D1790" s="2" t="s">
        <v>53</v>
      </c>
    </row>
    <row r="1791" spans="1:4" ht="15.75" hidden="1" customHeight="1" x14ac:dyDescent="0.3">
      <c r="A1791" s="4">
        <v>43983</v>
      </c>
      <c r="B1791" s="2">
        <v>3332.89</v>
      </c>
      <c r="C1791" s="2">
        <v>-157380.59</v>
      </c>
      <c r="D1791" s="2" t="s">
        <v>55</v>
      </c>
    </row>
    <row r="1792" spans="1:4" ht="15.75" hidden="1" customHeight="1" x14ac:dyDescent="0.3">
      <c r="A1792" s="4">
        <v>43983</v>
      </c>
      <c r="B1792" s="2">
        <v>927.05</v>
      </c>
      <c r="C1792" s="2">
        <v>11686.47</v>
      </c>
      <c r="D1792" s="2" t="s">
        <v>52</v>
      </c>
    </row>
    <row r="1793" spans="1:4" ht="15.75" customHeight="1" x14ac:dyDescent="0.3">
      <c r="A1793" s="4">
        <v>43984</v>
      </c>
      <c r="B1793" s="2">
        <v>1739.15</v>
      </c>
      <c r="C1793" s="2">
        <v>-65395.32</v>
      </c>
      <c r="D1793" s="2" t="s">
        <v>54</v>
      </c>
    </row>
    <row r="1794" spans="1:4" ht="15.75" hidden="1" customHeight="1" x14ac:dyDescent="0.3">
      <c r="A1794" s="4">
        <v>43984</v>
      </c>
      <c r="B1794" s="2">
        <v>3277.7</v>
      </c>
      <c r="C1794" s="2">
        <v>-129022.16</v>
      </c>
      <c r="D1794" s="2" t="s">
        <v>55</v>
      </c>
    </row>
    <row r="1795" spans="1:4" ht="15.75" hidden="1" customHeight="1" x14ac:dyDescent="0.3">
      <c r="A1795" s="4">
        <v>43984</v>
      </c>
      <c r="B1795" s="2">
        <v>9478.92</v>
      </c>
      <c r="C1795" s="2">
        <v>-300026.03000000003</v>
      </c>
      <c r="D1795" s="2" t="s">
        <v>53</v>
      </c>
    </row>
    <row r="1796" spans="1:4" ht="15.75" hidden="1" customHeight="1" x14ac:dyDescent="0.3">
      <c r="A1796" s="4">
        <v>43984</v>
      </c>
      <c r="B1796" s="2">
        <v>1030.8800000000001</v>
      </c>
      <c r="C1796" s="2">
        <v>-35692.47</v>
      </c>
      <c r="D1796" s="2" t="s">
        <v>52</v>
      </c>
    </row>
    <row r="1797" spans="1:4" ht="15.75" hidden="1" customHeight="1" x14ac:dyDescent="0.3">
      <c r="A1797" s="4">
        <v>43985</v>
      </c>
      <c r="B1797" s="2">
        <v>1007.15</v>
      </c>
      <c r="C1797" s="2">
        <v>-13807.62</v>
      </c>
      <c r="D1797" s="2" t="s">
        <v>52</v>
      </c>
    </row>
    <row r="1798" spans="1:4" ht="15.75" hidden="1" customHeight="1" x14ac:dyDescent="0.3">
      <c r="A1798" s="4">
        <v>43985</v>
      </c>
      <c r="B1798" s="2">
        <v>9547.4699999999993</v>
      </c>
      <c r="C1798" s="2">
        <v>-125228.49</v>
      </c>
      <c r="D1798" s="2" t="s">
        <v>53</v>
      </c>
    </row>
    <row r="1799" spans="1:4" ht="15.75" hidden="1" customHeight="1" x14ac:dyDescent="0.3">
      <c r="A1799" s="4">
        <v>43985</v>
      </c>
      <c r="B1799" s="2">
        <v>3340.1</v>
      </c>
      <c r="C1799" s="2">
        <v>-27479.16</v>
      </c>
      <c r="D1799" s="2" t="s">
        <v>55</v>
      </c>
    </row>
    <row r="1800" spans="1:4" ht="15.75" customHeight="1" x14ac:dyDescent="0.3">
      <c r="A1800" s="4">
        <v>43985</v>
      </c>
      <c r="B1800" s="2">
        <v>2025.98</v>
      </c>
      <c r="C1800" s="2">
        <v>-223843.04</v>
      </c>
      <c r="D1800" s="2" t="s">
        <v>54</v>
      </c>
    </row>
    <row r="1801" spans="1:4" ht="15.75" hidden="1" customHeight="1" x14ac:dyDescent="0.3">
      <c r="A1801" s="4">
        <v>43986</v>
      </c>
      <c r="B1801" s="2">
        <v>3660.91</v>
      </c>
      <c r="C1801" s="2">
        <v>-94056.52</v>
      </c>
      <c r="D1801" s="2" t="s">
        <v>55</v>
      </c>
    </row>
    <row r="1802" spans="1:4" ht="15.75" customHeight="1" x14ac:dyDescent="0.3">
      <c r="A1802" s="4">
        <v>43986</v>
      </c>
      <c r="B1802" s="2">
        <v>1544.43</v>
      </c>
      <c r="C1802" s="2">
        <v>-33258.160000000003</v>
      </c>
      <c r="D1802" s="2" t="s">
        <v>54</v>
      </c>
    </row>
    <row r="1803" spans="1:4" ht="15.75" hidden="1" customHeight="1" x14ac:dyDescent="0.3">
      <c r="A1803" s="4">
        <v>43986</v>
      </c>
      <c r="B1803" s="2">
        <v>943.7</v>
      </c>
      <c r="C1803" s="2">
        <v>-13624.56</v>
      </c>
      <c r="D1803" s="2" t="s">
        <v>52</v>
      </c>
    </row>
    <row r="1804" spans="1:4" ht="15.75" hidden="1" customHeight="1" x14ac:dyDescent="0.3">
      <c r="A1804" s="4">
        <v>43986</v>
      </c>
      <c r="B1804" s="2">
        <v>11820.59</v>
      </c>
      <c r="C1804" s="2">
        <v>-307837.34999999998</v>
      </c>
      <c r="D1804" s="2" t="s">
        <v>53</v>
      </c>
    </row>
    <row r="1805" spans="1:4" ht="15.75" hidden="1" customHeight="1" x14ac:dyDescent="0.3">
      <c r="A1805" s="4">
        <v>43987</v>
      </c>
      <c r="B1805" s="2">
        <v>3085.65</v>
      </c>
      <c r="C1805" s="2">
        <v>-135700.39000000001</v>
      </c>
      <c r="D1805" s="2" t="s">
        <v>55</v>
      </c>
    </row>
    <row r="1806" spans="1:4" ht="15.75" customHeight="1" x14ac:dyDescent="0.3">
      <c r="A1806" s="4">
        <v>43987</v>
      </c>
      <c r="B1806" s="2">
        <v>2175.56</v>
      </c>
      <c r="C1806" s="2">
        <v>-186280.67</v>
      </c>
      <c r="D1806" s="2" t="s">
        <v>54</v>
      </c>
    </row>
    <row r="1807" spans="1:4" ht="15.75" hidden="1" customHeight="1" x14ac:dyDescent="0.3">
      <c r="A1807" s="4">
        <v>43987</v>
      </c>
      <c r="B1807" s="2">
        <v>8438.77</v>
      </c>
      <c r="C1807" s="2">
        <v>-186721.79</v>
      </c>
      <c r="D1807" s="2" t="s">
        <v>53</v>
      </c>
    </row>
    <row r="1808" spans="1:4" ht="15.75" hidden="1" customHeight="1" x14ac:dyDescent="0.3">
      <c r="A1808" s="4">
        <v>43987</v>
      </c>
      <c r="B1808" s="2">
        <v>826.36</v>
      </c>
      <c r="C1808" s="2">
        <v>-12477.76</v>
      </c>
      <c r="D1808" s="2" t="s">
        <v>52</v>
      </c>
    </row>
    <row r="1809" spans="1:4" ht="15.75" hidden="1" customHeight="1" x14ac:dyDescent="0.3">
      <c r="A1809" s="4">
        <v>43989</v>
      </c>
      <c r="B1809" s="2">
        <v>116.29</v>
      </c>
      <c r="C1809" s="2">
        <v>-15714.64</v>
      </c>
      <c r="D1809" s="2" t="s">
        <v>55</v>
      </c>
    </row>
    <row r="1810" spans="1:4" ht="15.75" customHeight="1" x14ac:dyDescent="0.3">
      <c r="A1810" s="4">
        <v>43989</v>
      </c>
      <c r="B1810" s="2">
        <v>63.53</v>
      </c>
      <c r="C1810" s="2">
        <v>-4686.0200000000004</v>
      </c>
      <c r="D1810" s="2" t="s">
        <v>54</v>
      </c>
    </row>
    <row r="1811" spans="1:4" ht="15.75" hidden="1" customHeight="1" x14ac:dyDescent="0.3">
      <c r="A1811" s="4">
        <v>43989</v>
      </c>
      <c r="B1811" s="2">
        <v>318.76</v>
      </c>
      <c r="C1811" s="2">
        <v>-18052.77</v>
      </c>
      <c r="D1811" s="2" t="s">
        <v>53</v>
      </c>
    </row>
    <row r="1812" spans="1:4" ht="15.75" hidden="1" customHeight="1" x14ac:dyDescent="0.3">
      <c r="A1812" s="4">
        <v>43989</v>
      </c>
      <c r="B1812" s="2">
        <v>48.85</v>
      </c>
      <c r="C1812" s="2">
        <v>-0.28000000000000003</v>
      </c>
      <c r="D1812" s="2" t="s">
        <v>52</v>
      </c>
    </row>
    <row r="1813" spans="1:4" ht="15.75" hidden="1" customHeight="1" x14ac:dyDescent="0.3">
      <c r="A1813" s="4">
        <v>43990</v>
      </c>
      <c r="B1813" s="2">
        <v>7528.37</v>
      </c>
      <c r="C1813" s="2">
        <v>-19426.62</v>
      </c>
      <c r="D1813" s="2" t="s">
        <v>53</v>
      </c>
    </row>
    <row r="1814" spans="1:4" ht="15.75" customHeight="1" x14ac:dyDescent="0.3">
      <c r="A1814" s="4">
        <v>43990</v>
      </c>
      <c r="B1814" s="2">
        <v>1616.71</v>
      </c>
      <c r="C1814" s="2">
        <v>20845.47</v>
      </c>
      <c r="D1814" s="2" t="s">
        <v>54</v>
      </c>
    </row>
    <row r="1815" spans="1:4" ht="15.75" hidden="1" customHeight="1" x14ac:dyDescent="0.3">
      <c r="A1815" s="4">
        <v>43990</v>
      </c>
      <c r="B1815" s="2">
        <v>1285.1099999999999</v>
      </c>
      <c r="C1815" s="2">
        <v>-34280.5</v>
      </c>
      <c r="D1815" s="2" t="s">
        <v>52</v>
      </c>
    </row>
    <row r="1816" spans="1:4" ht="15.75" hidden="1" customHeight="1" x14ac:dyDescent="0.3">
      <c r="A1816" s="4">
        <v>43990</v>
      </c>
      <c r="B1816" s="2">
        <v>3072.53</v>
      </c>
      <c r="C1816" s="2">
        <v>-56679.91</v>
      </c>
      <c r="D1816" s="2" t="s">
        <v>55</v>
      </c>
    </row>
    <row r="1817" spans="1:4" ht="15.75" hidden="1" customHeight="1" x14ac:dyDescent="0.3">
      <c r="A1817" s="4">
        <v>43991</v>
      </c>
      <c r="B1817" s="2">
        <v>1184.4100000000001</v>
      </c>
      <c r="C1817" s="2">
        <v>-14729.78</v>
      </c>
      <c r="D1817" s="2" t="s">
        <v>52</v>
      </c>
    </row>
    <row r="1818" spans="1:4" ht="15.75" customHeight="1" x14ac:dyDescent="0.3">
      <c r="A1818" s="4">
        <v>43991</v>
      </c>
      <c r="B1818" s="2">
        <v>2036.78</v>
      </c>
      <c r="C1818" s="2">
        <v>-172390.09</v>
      </c>
      <c r="D1818" s="2" t="s">
        <v>54</v>
      </c>
    </row>
    <row r="1819" spans="1:4" ht="15.75" hidden="1" customHeight="1" x14ac:dyDescent="0.3">
      <c r="A1819" s="4">
        <v>43991</v>
      </c>
      <c r="B1819" s="2">
        <v>3354.13</v>
      </c>
      <c r="C1819" s="2">
        <v>-52939.56</v>
      </c>
      <c r="D1819" s="2" t="s">
        <v>55</v>
      </c>
    </row>
    <row r="1820" spans="1:4" ht="15.75" hidden="1" customHeight="1" x14ac:dyDescent="0.3">
      <c r="A1820" s="4">
        <v>43991</v>
      </c>
      <c r="B1820" s="2">
        <v>8708.51</v>
      </c>
      <c r="C1820" s="2">
        <v>-266598.2</v>
      </c>
      <c r="D1820" s="2" t="s">
        <v>53</v>
      </c>
    </row>
    <row r="1821" spans="1:4" ht="15.75" hidden="1" customHeight="1" x14ac:dyDescent="0.3">
      <c r="A1821" s="4">
        <v>43992</v>
      </c>
      <c r="B1821" s="2">
        <v>1143.9100000000001</v>
      </c>
      <c r="C1821" s="2">
        <v>-33962.97</v>
      </c>
      <c r="D1821" s="2" t="s">
        <v>52</v>
      </c>
    </row>
    <row r="1822" spans="1:4" ht="15.75" hidden="1" customHeight="1" x14ac:dyDescent="0.3">
      <c r="A1822" s="4">
        <v>43992</v>
      </c>
      <c r="B1822" s="2">
        <v>9313.5</v>
      </c>
      <c r="C1822" s="2">
        <v>-93414.88</v>
      </c>
      <c r="D1822" s="2" t="s">
        <v>53</v>
      </c>
    </row>
    <row r="1823" spans="1:4" ht="15.75" customHeight="1" x14ac:dyDescent="0.3">
      <c r="A1823" s="4">
        <v>43992</v>
      </c>
      <c r="B1823" s="2">
        <v>2386.69</v>
      </c>
      <c r="C1823" s="2">
        <v>-193637.48</v>
      </c>
      <c r="D1823" s="2" t="s">
        <v>54</v>
      </c>
    </row>
    <row r="1824" spans="1:4" ht="15.75" hidden="1" customHeight="1" x14ac:dyDescent="0.3">
      <c r="A1824" s="4">
        <v>43992</v>
      </c>
      <c r="B1824" s="2">
        <v>3844.18</v>
      </c>
      <c r="C1824" s="2">
        <v>-40741.01</v>
      </c>
      <c r="D1824" s="2" t="s">
        <v>55</v>
      </c>
    </row>
    <row r="1825" spans="1:4" ht="15.75" customHeight="1" x14ac:dyDescent="0.3">
      <c r="A1825" s="4">
        <v>43993</v>
      </c>
      <c r="B1825" s="2">
        <v>2018.13</v>
      </c>
      <c r="C1825" s="2">
        <v>34069.11</v>
      </c>
      <c r="D1825" s="2" t="s">
        <v>54</v>
      </c>
    </row>
    <row r="1826" spans="1:4" ht="15.75" hidden="1" customHeight="1" x14ac:dyDescent="0.3">
      <c r="A1826" s="4">
        <v>43993</v>
      </c>
      <c r="B1826" s="2">
        <v>1195.71</v>
      </c>
      <c r="C1826" s="2">
        <v>-22656.42</v>
      </c>
      <c r="D1826" s="2" t="s">
        <v>52</v>
      </c>
    </row>
    <row r="1827" spans="1:4" ht="15.75" hidden="1" customHeight="1" x14ac:dyDescent="0.3">
      <c r="A1827" s="4">
        <v>43993</v>
      </c>
      <c r="B1827" s="2">
        <v>9920.51</v>
      </c>
      <c r="C1827" s="2">
        <v>43496.01</v>
      </c>
      <c r="D1827" s="2" t="s">
        <v>53</v>
      </c>
    </row>
    <row r="1828" spans="1:4" ht="15.75" hidden="1" customHeight="1" x14ac:dyDescent="0.3">
      <c r="A1828" s="4">
        <v>43993</v>
      </c>
      <c r="B1828" s="2">
        <v>3658.64</v>
      </c>
      <c r="C1828" s="2">
        <v>-284935.43</v>
      </c>
      <c r="D1828" s="2" t="s">
        <v>55</v>
      </c>
    </row>
    <row r="1829" spans="1:4" ht="15.75" hidden="1" customHeight="1" x14ac:dyDescent="0.3">
      <c r="A1829" s="4">
        <v>43994</v>
      </c>
      <c r="B1829" s="2">
        <v>3804.42</v>
      </c>
      <c r="C1829" s="2">
        <v>-34172.46</v>
      </c>
      <c r="D1829" s="2" t="s">
        <v>55</v>
      </c>
    </row>
    <row r="1830" spans="1:4" ht="15.75" hidden="1" customHeight="1" x14ac:dyDescent="0.3">
      <c r="A1830" s="4">
        <v>43994</v>
      </c>
      <c r="B1830" s="2">
        <v>8829.06</v>
      </c>
      <c r="C1830" s="2">
        <v>-103766.5</v>
      </c>
      <c r="D1830" s="2" t="s">
        <v>53</v>
      </c>
    </row>
    <row r="1831" spans="1:4" ht="15.75" customHeight="1" x14ac:dyDescent="0.3">
      <c r="A1831" s="4">
        <v>43994</v>
      </c>
      <c r="B1831" s="2">
        <v>1438.84</v>
      </c>
      <c r="C1831" s="2">
        <v>52700.35</v>
      </c>
      <c r="D1831" s="2" t="s">
        <v>54</v>
      </c>
    </row>
    <row r="1832" spans="1:4" ht="15.75" hidden="1" customHeight="1" x14ac:dyDescent="0.3">
      <c r="A1832" s="4">
        <v>43994</v>
      </c>
      <c r="B1832" s="2">
        <v>834.75</v>
      </c>
      <c r="C1832" s="2">
        <v>-6657.4</v>
      </c>
      <c r="D1832" s="2" t="s">
        <v>52</v>
      </c>
    </row>
    <row r="1833" spans="1:4" ht="15.75" hidden="1" customHeight="1" x14ac:dyDescent="0.3">
      <c r="A1833" s="4">
        <v>43996</v>
      </c>
      <c r="B1833" s="2">
        <v>237.39</v>
      </c>
      <c r="C1833" s="2">
        <v>-3141.05</v>
      </c>
      <c r="D1833" s="2" t="s">
        <v>53</v>
      </c>
    </row>
    <row r="1834" spans="1:4" ht="15.75" customHeight="1" x14ac:dyDescent="0.3">
      <c r="A1834" s="4">
        <v>43996</v>
      </c>
      <c r="B1834" s="2">
        <v>38.93</v>
      </c>
      <c r="C1834" s="2">
        <v>-3806.01</v>
      </c>
      <c r="D1834" s="2" t="s">
        <v>54</v>
      </c>
    </row>
    <row r="1835" spans="1:4" ht="15.75" hidden="1" customHeight="1" x14ac:dyDescent="0.3">
      <c r="A1835" s="4">
        <v>43996</v>
      </c>
      <c r="B1835" s="2">
        <v>89.31</v>
      </c>
      <c r="C1835" s="2">
        <v>1172.2</v>
      </c>
      <c r="D1835" s="2" t="s">
        <v>55</v>
      </c>
    </row>
    <row r="1836" spans="1:4" ht="15.75" hidden="1" customHeight="1" x14ac:dyDescent="0.3">
      <c r="A1836" s="4">
        <v>43996</v>
      </c>
      <c r="B1836" s="2">
        <v>56.07</v>
      </c>
      <c r="C1836" s="2">
        <v>-1207.67</v>
      </c>
      <c r="D1836" s="2" t="s">
        <v>52</v>
      </c>
    </row>
    <row r="1837" spans="1:4" ht="15.75" hidden="1" customHeight="1" x14ac:dyDescent="0.3">
      <c r="A1837" s="4">
        <v>43997</v>
      </c>
      <c r="B1837" s="2">
        <v>8746.7199999999993</v>
      </c>
      <c r="C1837" s="2">
        <v>-270159.19</v>
      </c>
      <c r="D1837" s="2" t="s">
        <v>53</v>
      </c>
    </row>
    <row r="1838" spans="1:4" ht="15.75" customHeight="1" x14ac:dyDescent="0.3">
      <c r="A1838" s="4">
        <v>43997</v>
      </c>
      <c r="B1838" s="2">
        <v>2002.49</v>
      </c>
      <c r="C1838" s="2">
        <v>-12641.58</v>
      </c>
      <c r="D1838" s="2" t="s">
        <v>54</v>
      </c>
    </row>
    <row r="1839" spans="1:4" ht="15.75" hidden="1" customHeight="1" x14ac:dyDescent="0.3">
      <c r="A1839" s="4">
        <v>43997</v>
      </c>
      <c r="B1839" s="2">
        <v>3552.64</v>
      </c>
      <c r="C1839" s="2">
        <v>-93213.14</v>
      </c>
      <c r="D1839" s="2" t="s">
        <v>55</v>
      </c>
    </row>
    <row r="1840" spans="1:4" ht="15.75" hidden="1" customHeight="1" x14ac:dyDescent="0.3">
      <c r="A1840" s="4">
        <v>43997</v>
      </c>
      <c r="B1840" s="2">
        <v>904.69</v>
      </c>
      <c r="C1840" s="2">
        <v>-2059.2399999999998</v>
      </c>
      <c r="D1840" s="2" t="s">
        <v>52</v>
      </c>
    </row>
    <row r="1841" spans="1:4" ht="15.75" hidden="1" customHeight="1" x14ac:dyDescent="0.3">
      <c r="A1841" s="4">
        <v>43998</v>
      </c>
      <c r="B1841" s="2">
        <v>918.13</v>
      </c>
      <c r="C1841" s="2">
        <v>6491.74</v>
      </c>
      <c r="D1841" s="2" t="s">
        <v>52</v>
      </c>
    </row>
    <row r="1842" spans="1:4" ht="15.75" hidden="1" customHeight="1" x14ac:dyDescent="0.3">
      <c r="A1842" s="4">
        <v>43998</v>
      </c>
      <c r="B1842" s="2">
        <v>8518.32</v>
      </c>
      <c r="C1842" s="2">
        <v>-41745.22</v>
      </c>
      <c r="D1842" s="2" t="s">
        <v>53</v>
      </c>
    </row>
    <row r="1843" spans="1:4" ht="15.75" customHeight="1" x14ac:dyDescent="0.3">
      <c r="A1843" s="4">
        <v>43998</v>
      </c>
      <c r="B1843" s="2">
        <v>2174.79</v>
      </c>
      <c r="C1843" s="2">
        <v>118341.38</v>
      </c>
      <c r="D1843" s="2" t="s">
        <v>54</v>
      </c>
    </row>
    <row r="1844" spans="1:4" ht="15.75" hidden="1" customHeight="1" x14ac:dyDescent="0.3">
      <c r="A1844" s="4">
        <v>43998</v>
      </c>
      <c r="B1844" s="2">
        <v>3666.03</v>
      </c>
      <c r="C1844" s="2">
        <v>-12051.81</v>
      </c>
      <c r="D1844" s="2" t="s">
        <v>55</v>
      </c>
    </row>
    <row r="1845" spans="1:4" ht="15.75" customHeight="1" x14ac:dyDescent="0.3">
      <c r="A1845" s="4">
        <v>43999</v>
      </c>
      <c r="B1845" s="2">
        <v>1976.78</v>
      </c>
      <c r="C1845" s="2">
        <v>56492.11</v>
      </c>
      <c r="D1845" s="2" t="s">
        <v>54</v>
      </c>
    </row>
    <row r="1846" spans="1:4" ht="15.75" hidden="1" customHeight="1" x14ac:dyDescent="0.3">
      <c r="A1846" s="4">
        <v>43999</v>
      </c>
      <c r="B1846" s="2">
        <v>3176.26</v>
      </c>
      <c r="C1846" s="2">
        <v>14126.71</v>
      </c>
      <c r="D1846" s="2" t="s">
        <v>55</v>
      </c>
    </row>
    <row r="1847" spans="1:4" ht="15.75" hidden="1" customHeight="1" x14ac:dyDescent="0.3">
      <c r="A1847" s="4">
        <v>43999</v>
      </c>
      <c r="B1847" s="2">
        <v>802.62</v>
      </c>
      <c r="C1847" s="2">
        <v>-18356.86</v>
      </c>
      <c r="D1847" s="2" t="s">
        <v>52</v>
      </c>
    </row>
    <row r="1848" spans="1:4" ht="15.75" hidden="1" customHeight="1" x14ac:dyDescent="0.3">
      <c r="A1848" s="4">
        <v>43999</v>
      </c>
      <c r="B1848" s="2">
        <v>8622.59</v>
      </c>
      <c r="C1848" s="2">
        <v>59679.65</v>
      </c>
      <c r="D1848" s="2" t="s">
        <v>53</v>
      </c>
    </row>
    <row r="1849" spans="1:4" ht="15.75" hidden="1" customHeight="1" x14ac:dyDescent="0.3">
      <c r="A1849" s="4">
        <v>44000</v>
      </c>
      <c r="B1849" s="2">
        <v>1221.5899999999999</v>
      </c>
      <c r="C1849" s="2">
        <v>1993.41</v>
      </c>
      <c r="D1849" s="2" t="s">
        <v>52</v>
      </c>
    </row>
    <row r="1850" spans="1:4" ht="15.75" hidden="1" customHeight="1" x14ac:dyDescent="0.3">
      <c r="A1850" s="4">
        <v>44000</v>
      </c>
      <c r="B1850" s="2">
        <v>7374.7</v>
      </c>
      <c r="C1850" s="2">
        <v>8741.27</v>
      </c>
      <c r="D1850" s="2" t="s">
        <v>53</v>
      </c>
    </row>
    <row r="1851" spans="1:4" ht="15.75" customHeight="1" x14ac:dyDescent="0.3">
      <c r="A1851" s="4">
        <v>44000</v>
      </c>
      <c r="B1851" s="2">
        <v>1814.56</v>
      </c>
      <c r="C1851" s="2">
        <v>25647.18</v>
      </c>
      <c r="D1851" s="2" t="s">
        <v>54</v>
      </c>
    </row>
    <row r="1852" spans="1:4" ht="15.75" hidden="1" customHeight="1" x14ac:dyDescent="0.3">
      <c r="A1852" s="4">
        <v>44000</v>
      </c>
      <c r="B1852" s="2">
        <v>3930.61</v>
      </c>
      <c r="C1852" s="2">
        <v>-27025.02</v>
      </c>
      <c r="D1852" s="2" t="s">
        <v>55</v>
      </c>
    </row>
    <row r="1853" spans="1:4" ht="15.75" customHeight="1" x14ac:dyDescent="0.3">
      <c r="A1853" s="4">
        <v>44001</v>
      </c>
      <c r="B1853" s="2">
        <v>1535.81</v>
      </c>
      <c r="C1853" s="2">
        <v>-65842.23</v>
      </c>
      <c r="D1853" s="2" t="s">
        <v>54</v>
      </c>
    </row>
    <row r="1854" spans="1:4" ht="15.75" hidden="1" customHeight="1" x14ac:dyDescent="0.3">
      <c r="A1854" s="4">
        <v>44001</v>
      </c>
      <c r="B1854" s="2">
        <v>7140.67</v>
      </c>
      <c r="C1854" s="2">
        <v>28087</v>
      </c>
      <c r="D1854" s="2" t="s">
        <v>53</v>
      </c>
    </row>
    <row r="1855" spans="1:4" ht="15.75" hidden="1" customHeight="1" x14ac:dyDescent="0.3">
      <c r="A1855" s="4">
        <v>44001</v>
      </c>
      <c r="B1855" s="2">
        <v>3383.96</v>
      </c>
      <c r="C1855" s="2">
        <v>-71430.22</v>
      </c>
      <c r="D1855" s="2" t="s">
        <v>55</v>
      </c>
    </row>
    <row r="1856" spans="1:4" ht="15.75" hidden="1" customHeight="1" x14ac:dyDescent="0.3">
      <c r="A1856" s="4">
        <v>44001</v>
      </c>
      <c r="B1856" s="2">
        <v>743.43</v>
      </c>
      <c r="C1856" s="2">
        <v>4769.12</v>
      </c>
      <c r="D1856" s="2" t="s">
        <v>52</v>
      </c>
    </row>
    <row r="1857" spans="1:4" ht="15.75" hidden="1" customHeight="1" x14ac:dyDescent="0.3">
      <c r="A1857" s="4">
        <v>44002</v>
      </c>
      <c r="B1857" s="2">
        <v>0.05</v>
      </c>
      <c r="C1857" s="2">
        <v>-8.4</v>
      </c>
      <c r="D1857" s="2" t="s">
        <v>53</v>
      </c>
    </row>
    <row r="1858" spans="1:4" ht="15.75" hidden="1" customHeight="1" x14ac:dyDescent="0.3">
      <c r="A1858" s="4">
        <v>44003</v>
      </c>
      <c r="B1858" s="2">
        <v>236.16</v>
      </c>
      <c r="C1858" s="2">
        <v>-10211.66</v>
      </c>
      <c r="D1858" s="2" t="s">
        <v>53</v>
      </c>
    </row>
    <row r="1859" spans="1:4" ht="15.75" customHeight="1" x14ac:dyDescent="0.3">
      <c r="A1859" s="4">
        <v>44003</v>
      </c>
      <c r="B1859" s="2">
        <v>222.14</v>
      </c>
      <c r="C1859" s="2">
        <v>-320289.95</v>
      </c>
      <c r="D1859" s="2" t="s">
        <v>54</v>
      </c>
    </row>
    <row r="1860" spans="1:4" ht="15.75" hidden="1" customHeight="1" x14ac:dyDescent="0.3">
      <c r="A1860" s="4">
        <v>44003</v>
      </c>
      <c r="B1860" s="2">
        <v>33.68</v>
      </c>
      <c r="C1860" s="2">
        <v>-5663.76</v>
      </c>
      <c r="D1860" s="2" t="s">
        <v>52</v>
      </c>
    </row>
    <row r="1861" spans="1:4" ht="15.75" hidden="1" customHeight="1" x14ac:dyDescent="0.3">
      <c r="A1861" s="4">
        <v>44003</v>
      </c>
      <c r="B1861" s="2">
        <v>88.1</v>
      </c>
      <c r="C1861" s="2">
        <v>-10546.06</v>
      </c>
      <c r="D1861" s="2" t="s">
        <v>55</v>
      </c>
    </row>
    <row r="1862" spans="1:4" ht="15.75" hidden="1" customHeight="1" x14ac:dyDescent="0.3">
      <c r="A1862" s="4">
        <v>44004</v>
      </c>
      <c r="B1862" s="2">
        <v>3855.26</v>
      </c>
      <c r="C1862" s="2">
        <v>-53890.2</v>
      </c>
      <c r="D1862" s="2" t="s">
        <v>55</v>
      </c>
    </row>
    <row r="1863" spans="1:4" ht="15.75" hidden="1" customHeight="1" x14ac:dyDescent="0.3">
      <c r="A1863" s="4">
        <v>44004</v>
      </c>
      <c r="B1863" s="2">
        <v>473.07</v>
      </c>
      <c r="C1863" s="2">
        <v>-1083.8699999999999</v>
      </c>
      <c r="D1863" s="2" t="s">
        <v>52</v>
      </c>
    </row>
    <row r="1864" spans="1:4" ht="15.75" customHeight="1" x14ac:dyDescent="0.3">
      <c r="A1864" s="4">
        <v>44004</v>
      </c>
      <c r="B1864" s="2">
        <v>2403.61</v>
      </c>
      <c r="C1864" s="2">
        <v>-139739.22</v>
      </c>
      <c r="D1864" s="2" t="s">
        <v>54</v>
      </c>
    </row>
    <row r="1865" spans="1:4" ht="15.75" hidden="1" customHeight="1" x14ac:dyDescent="0.3">
      <c r="A1865" s="4">
        <v>44004</v>
      </c>
      <c r="B1865" s="2">
        <v>7036.07</v>
      </c>
      <c r="C1865" s="2">
        <v>-134455.72</v>
      </c>
      <c r="D1865" s="2" t="s">
        <v>53</v>
      </c>
    </row>
    <row r="1866" spans="1:4" ht="15.75" customHeight="1" x14ac:dyDescent="0.3">
      <c r="A1866" s="4">
        <v>44005</v>
      </c>
      <c r="B1866" s="2">
        <v>1920.44</v>
      </c>
      <c r="C1866" s="2">
        <v>-275993.87</v>
      </c>
      <c r="D1866" s="2" t="s">
        <v>54</v>
      </c>
    </row>
    <row r="1867" spans="1:4" ht="15.75" hidden="1" customHeight="1" x14ac:dyDescent="0.3">
      <c r="A1867" s="4">
        <v>44005</v>
      </c>
      <c r="B1867" s="2">
        <v>8308.08</v>
      </c>
      <c r="C1867" s="2">
        <v>-90968.52</v>
      </c>
      <c r="D1867" s="2" t="s">
        <v>53</v>
      </c>
    </row>
    <row r="1868" spans="1:4" ht="15.75" hidden="1" customHeight="1" x14ac:dyDescent="0.3">
      <c r="A1868" s="4">
        <v>44005</v>
      </c>
      <c r="B1868" s="2">
        <v>3977.99</v>
      </c>
      <c r="C1868" s="2">
        <v>-10734.07</v>
      </c>
      <c r="D1868" s="2" t="s">
        <v>55</v>
      </c>
    </row>
    <row r="1869" spans="1:4" ht="15.75" hidden="1" customHeight="1" x14ac:dyDescent="0.3">
      <c r="A1869" s="4">
        <v>44005</v>
      </c>
      <c r="B1869" s="2">
        <v>1465.61</v>
      </c>
      <c r="C1869" s="2">
        <v>-17735.650000000001</v>
      </c>
      <c r="D1869" s="2" t="s">
        <v>52</v>
      </c>
    </row>
    <row r="1870" spans="1:4" ht="15.75" customHeight="1" x14ac:dyDescent="0.3">
      <c r="A1870" s="4">
        <v>44006</v>
      </c>
      <c r="B1870" s="2">
        <v>2668.97</v>
      </c>
      <c r="C1870" s="2">
        <v>-262286.59999999998</v>
      </c>
      <c r="D1870" s="2" t="s">
        <v>54</v>
      </c>
    </row>
    <row r="1871" spans="1:4" ht="15.75" hidden="1" customHeight="1" x14ac:dyDescent="0.3">
      <c r="A1871" s="4">
        <v>44006</v>
      </c>
      <c r="B1871" s="2">
        <v>7949.28</v>
      </c>
      <c r="C1871" s="2">
        <v>-42362.400000000001</v>
      </c>
      <c r="D1871" s="2" t="s">
        <v>53</v>
      </c>
    </row>
    <row r="1872" spans="1:4" ht="15.75" hidden="1" customHeight="1" x14ac:dyDescent="0.3">
      <c r="A1872" s="4">
        <v>44006</v>
      </c>
      <c r="B1872" s="2">
        <v>5241.59</v>
      </c>
      <c r="C1872" s="2">
        <v>39496.589999999997</v>
      </c>
      <c r="D1872" s="2" t="s">
        <v>55</v>
      </c>
    </row>
    <row r="1873" spans="1:4" ht="15.75" hidden="1" customHeight="1" x14ac:dyDescent="0.3">
      <c r="A1873" s="4">
        <v>44006</v>
      </c>
      <c r="B1873" s="2">
        <v>819.61</v>
      </c>
      <c r="C1873" s="2">
        <v>-3175.68</v>
      </c>
      <c r="D1873" s="2" t="s">
        <v>52</v>
      </c>
    </row>
    <row r="1874" spans="1:4" ht="15.75" hidden="1" customHeight="1" x14ac:dyDescent="0.3">
      <c r="A1874" s="4">
        <v>44007</v>
      </c>
      <c r="B1874" s="2">
        <v>1254.27</v>
      </c>
      <c r="C1874" s="2">
        <v>-30191.759999999998</v>
      </c>
      <c r="D1874" s="2" t="s">
        <v>52</v>
      </c>
    </row>
    <row r="1875" spans="1:4" ht="15.75" hidden="1" customHeight="1" x14ac:dyDescent="0.3">
      <c r="A1875" s="4">
        <v>44007</v>
      </c>
      <c r="B1875" s="2">
        <v>4830.72</v>
      </c>
      <c r="C1875" s="2">
        <v>56547.81</v>
      </c>
      <c r="D1875" s="2" t="s">
        <v>55</v>
      </c>
    </row>
    <row r="1876" spans="1:4" ht="15.75" hidden="1" customHeight="1" x14ac:dyDescent="0.3">
      <c r="A1876" s="4">
        <v>44007</v>
      </c>
      <c r="B1876" s="2">
        <v>7131.87</v>
      </c>
      <c r="C1876" s="2">
        <v>-64137.24</v>
      </c>
      <c r="D1876" s="2" t="s">
        <v>53</v>
      </c>
    </row>
    <row r="1877" spans="1:4" ht="15.75" customHeight="1" x14ac:dyDescent="0.3">
      <c r="A1877" s="4">
        <v>44007</v>
      </c>
      <c r="B1877" s="2">
        <v>1622.23</v>
      </c>
      <c r="C1877" s="2">
        <v>37363.49</v>
      </c>
      <c r="D1877" s="2" t="s">
        <v>54</v>
      </c>
    </row>
    <row r="1878" spans="1:4" ht="15.75" hidden="1" customHeight="1" x14ac:dyDescent="0.3">
      <c r="A1878" s="4">
        <v>44008</v>
      </c>
      <c r="B1878" s="2">
        <v>6717.39</v>
      </c>
      <c r="C1878" s="2">
        <v>54131.51</v>
      </c>
      <c r="D1878" s="2" t="s">
        <v>53</v>
      </c>
    </row>
    <row r="1879" spans="1:4" ht="15.75" customHeight="1" x14ac:dyDescent="0.3">
      <c r="A1879" s="4">
        <v>44008</v>
      </c>
      <c r="B1879" s="2">
        <v>2155.31</v>
      </c>
      <c r="C1879" s="2">
        <v>-34313.49</v>
      </c>
      <c r="D1879" s="2" t="s">
        <v>54</v>
      </c>
    </row>
    <row r="1880" spans="1:4" ht="15.75" hidden="1" customHeight="1" x14ac:dyDescent="0.3">
      <c r="A1880" s="4">
        <v>44008</v>
      </c>
      <c r="B1880" s="2">
        <v>1063.28</v>
      </c>
      <c r="C1880" s="2">
        <v>9037.7999999999993</v>
      </c>
      <c r="D1880" s="2" t="s">
        <v>52</v>
      </c>
    </row>
    <row r="1881" spans="1:4" ht="15.75" hidden="1" customHeight="1" x14ac:dyDescent="0.3">
      <c r="A1881" s="4">
        <v>44008</v>
      </c>
      <c r="B1881" s="2">
        <v>4326.2700000000004</v>
      </c>
      <c r="C1881" s="2">
        <v>-110054.41</v>
      </c>
      <c r="D1881" s="2" t="s">
        <v>55</v>
      </c>
    </row>
    <row r="1882" spans="1:4" ht="15.75" hidden="1" customHeight="1" x14ac:dyDescent="0.3">
      <c r="A1882" s="4">
        <v>44010</v>
      </c>
      <c r="B1882" s="2">
        <v>37.22</v>
      </c>
      <c r="C1882" s="2">
        <v>-405.95</v>
      </c>
      <c r="D1882" s="2" t="s">
        <v>52</v>
      </c>
    </row>
    <row r="1883" spans="1:4" ht="15.75" hidden="1" customHeight="1" x14ac:dyDescent="0.3">
      <c r="A1883" s="4">
        <v>44010</v>
      </c>
      <c r="B1883" s="2">
        <v>111.35</v>
      </c>
      <c r="C1883" s="2">
        <v>-15704.17</v>
      </c>
      <c r="D1883" s="2" t="s">
        <v>55</v>
      </c>
    </row>
    <row r="1884" spans="1:4" ht="15.75" customHeight="1" x14ac:dyDescent="0.3">
      <c r="A1884" s="4">
        <v>44010</v>
      </c>
      <c r="B1884" s="2">
        <v>126.23</v>
      </c>
      <c r="C1884" s="2">
        <v>-58080.29</v>
      </c>
      <c r="D1884" s="2" t="s">
        <v>54</v>
      </c>
    </row>
    <row r="1885" spans="1:4" ht="15.75" hidden="1" customHeight="1" x14ac:dyDescent="0.3">
      <c r="A1885" s="4">
        <v>44010</v>
      </c>
      <c r="B1885" s="2">
        <v>125.57</v>
      </c>
      <c r="C1885" s="2">
        <v>-1835.08</v>
      </c>
      <c r="D1885" s="2" t="s">
        <v>53</v>
      </c>
    </row>
    <row r="1886" spans="1:4" ht="15.75" hidden="1" customHeight="1" x14ac:dyDescent="0.3">
      <c r="A1886" s="4">
        <v>44011</v>
      </c>
      <c r="B1886" s="2">
        <v>5681.03</v>
      </c>
      <c r="C1886" s="2">
        <v>-251675.77</v>
      </c>
      <c r="D1886" s="2" t="s">
        <v>55</v>
      </c>
    </row>
    <row r="1887" spans="1:4" ht="15.75" hidden="1" customHeight="1" x14ac:dyDescent="0.3">
      <c r="A1887" s="4">
        <v>44011</v>
      </c>
      <c r="B1887" s="2">
        <v>1009.04</v>
      </c>
      <c r="C1887" s="2">
        <v>14218.46</v>
      </c>
      <c r="D1887" s="2" t="s">
        <v>52</v>
      </c>
    </row>
    <row r="1888" spans="1:4" ht="15.75" hidden="1" customHeight="1" x14ac:dyDescent="0.3">
      <c r="A1888" s="4">
        <v>44011</v>
      </c>
      <c r="B1888" s="2">
        <v>7622.6</v>
      </c>
      <c r="C1888" s="2">
        <v>-40540.86</v>
      </c>
      <c r="D1888" s="2" t="s">
        <v>53</v>
      </c>
    </row>
    <row r="1889" spans="1:4" ht="15.75" customHeight="1" x14ac:dyDescent="0.3">
      <c r="A1889" s="4">
        <v>44011</v>
      </c>
      <c r="B1889" s="2">
        <v>1546.92</v>
      </c>
      <c r="C1889" s="2">
        <v>64365.52</v>
      </c>
      <c r="D1889" s="2" t="s">
        <v>54</v>
      </c>
    </row>
    <row r="1890" spans="1:4" ht="15.75" customHeight="1" x14ac:dyDescent="0.3">
      <c r="A1890" s="4">
        <v>44012</v>
      </c>
      <c r="B1890" s="2">
        <v>2648.65</v>
      </c>
      <c r="C1890" s="2">
        <v>-108270.72</v>
      </c>
      <c r="D1890" s="2" t="s">
        <v>54</v>
      </c>
    </row>
    <row r="1891" spans="1:4" ht="15.75" hidden="1" customHeight="1" x14ac:dyDescent="0.3">
      <c r="A1891" s="4">
        <v>44012</v>
      </c>
      <c r="B1891" s="2">
        <v>1694.19</v>
      </c>
      <c r="C1891" s="2">
        <v>-12592.13</v>
      </c>
      <c r="D1891" s="2" t="s">
        <v>52</v>
      </c>
    </row>
    <row r="1892" spans="1:4" ht="15.75" hidden="1" customHeight="1" x14ac:dyDescent="0.3">
      <c r="A1892" s="4">
        <v>44012</v>
      </c>
      <c r="B1892" s="2">
        <v>5486.84</v>
      </c>
      <c r="C1892" s="2">
        <v>-47340.78</v>
      </c>
      <c r="D1892" s="2" t="s">
        <v>55</v>
      </c>
    </row>
    <row r="1893" spans="1:4" ht="15.75" hidden="1" customHeight="1" x14ac:dyDescent="0.3">
      <c r="A1893" s="4">
        <v>44012</v>
      </c>
      <c r="B1893" s="2">
        <v>7651.67</v>
      </c>
      <c r="C1893" s="2">
        <v>53913.77</v>
      </c>
      <c r="D1893" s="2" t="s">
        <v>53</v>
      </c>
    </row>
    <row r="1894" spans="1:4" ht="15.75" hidden="1" customHeight="1" x14ac:dyDescent="0.3">
      <c r="A1894" s="4">
        <v>44013</v>
      </c>
      <c r="B1894" s="2">
        <v>6055.04</v>
      </c>
      <c r="C1894" s="2">
        <v>-72819.69</v>
      </c>
      <c r="D1894" s="2" t="s">
        <v>55</v>
      </c>
    </row>
    <row r="1895" spans="1:4" ht="15.75" customHeight="1" x14ac:dyDescent="0.3">
      <c r="A1895" s="4">
        <v>44013</v>
      </c>
      <c r="B1895" s="2">
        <v>3206.57</v>
      </c>
      <c r="C1895" s="2">
        <v>-56375.7</v>
      </c>
      <c r="D1895" s="2" t="s">
        <v>54</v>
      </c>
    </row>
    <row r="1896" spans="1:4" ht="15.75" hidden="1" customHeight="1" x14ac:dyDescent="0.3">
      <c r="A1896" s="4">
        <v>44013</v>
      </c>
      <c r="B1896" s="2">
        <v>7466.98</v>
      </c>
      <c r="C1896" s="2">
        <v>21374.42</v>
      </c>
      <c r="D1896" s="2" t="s">
        <v>53</v>
      </c>
    </row>
    <row r="1897" spans="1:4" ht="15.75" hidden="1" customHeight="1" x14ac:dyDescent="0.3">
      <c r="A1897" s="4">
        <v>44013</v>
      </c>
      <c r="B1897" s="2">
        <v>1391.11</v>
      </c>
      <c r="C1897" s="2">
        <v>-12911.63</v>
      </c>
      <c r="D1897" s="2" t="s">
        <v>52</v>
      </c>
    </row>
    <row r="1898" spans="1:4" ht="15.75" hidden="1" customHeight="1" x14ac:dyDescent="0.3">
      <c r="A1898" s="4">
        <v>44014</v>
      </c>
      <c r="B1898" s="2">
        <v>5221.24</v>
      </c>
      <c r="C1898" s="2">
        <v>-138572.93</v>
      </c>
      <c r="D1898" s="2" t="s">
        <v>55</v>
      </c>
    </row>
    <row r="1899" spans="1:4" ht="15.75" customHeight="1" x14ac:dyDescent="0.3">
      <c r="A1899" s="4">
        <v>44014</v>
      </c>
      <c r="B1899" s="2">
        <v>2390.4299999999998</v>
      </c>
      <c r="C1899" s="2">
        <v>58486.37</v>
      </c>
      <c r="D1899" s="2" t="s">
        <v>54</v>
      </c>
    </row>
    <row r="1900" spans="1:4" ht="15.75" hidden="1" customHeight="1" x14ac:dyDescent="0.3">
      <c r="A1900" s="4">
        <v>44014</v>
      </c>
      <c r="B1900" s="2">
        <v>1166.5899999999999</v>
      </c>
      <c r="C1900" s="2">
        <v>-260.33</v>
      </c>
      <c r="D1900" s="2" t="s">
        <v>52</v>
      </c>
    </row>
    <row r="1901" spans="1:4" ht="15.75" hidden="1" customHeight="1" x14ac:dyDescent="0.3">
      <c r="A1901" s="4">
        <v>44014</v>
      </c>
      <c r="B1901" s="2">
        <v>7764.04</v>
      </c>
      <c r="C1901" s="2">
        <v>6313.14</v>
      </c>
      <c r="D1901" s="2" t="s">
        <v>53</v>
      </c>
    </row>
    <row r="1902" spans="1:4" ht="15.75" hidden="1" customHeight="1" x14ac:dyDescent="0.3">
      <c r="A1902" s="4">
        <v>44015</v>
      </c>
      <c r="B1902" s="2">
        <v>441.08</v>
      </c>
      <c r="C1902" s="2">
        <v>-10373.91</v>
      </c>
      <c r="D1902" s="2" t="s">
        <v>52</v>
      </c>
    </row>
    <row r="1903" spans="1:4" ht="15.75" hidden="1" customHeight="1" x14ac:dyDescent="0.3">
      <c r="A1903" s="4">
        <v>44015</v>
      </c>
      <c r="B1903" s="2">
        <v>3349.21</v>
      </c>
      <c r="C1903" s="2">
        <v>-17241.96</v>
      </c>
      <c r="D1903" s="2" t="s">
        <v>55</v>
      </c>
    </row>
    <row r="1904" spans="1:4" ht="15.75" hidden="1" customHeight="1" x14ac:dyDescent="0.3">
      <c r="A1904" s="4">
        <v>44015</v>
      </c>
      <c r="B1904" s="2">
        <v>5499.42</v>
      </c>
      <c r="C1904" s="2">
        <v>-19543.580000000002</v>
      </c>
      <c r="D1904" s="2" t="s">
        <v>53</v>
      </c>
    </row>
    <row r="1905" spans="1:4" ht="15.75" customHeight="1" x14ac:dyDescent="0.3">
      <c r="A1905" s="4">
        <v>44015</v>
      </c>
      <c r="B1905" s="2">
        <v>708.5</v>
      </c>
      <c r="C1905" s="2">
        <v>-41000.53</v>
      </c>
      <c r="D1905" s="2" t="s">
        <v>54</v>
      </c>
    </row>
    <row r="1906" spans="1:4" ht="15.75" customHeight="1" x14ac:dyDescent="0.3">
      <c r="A1906" s="4">
        <v>44017</v>
      </c>
      <c r="B1906" s="2">
        <v>50.72</v>
      </c>
      <c r="C1906" s="2">
        <v>-1704.93</v>
      </c>
      <c r="D1906" s="2" t="s">
        <v>54</v>
      </c>
    </row>
    <row r="1907" spans="1:4" ht="15.75" hidden="1" customHeight="1" x14ac:dyDescent="0.3">
      <c r="A1907" s="4">
        <v>44017</v>
      </c>
      <c r="B1907" s="2">
        <v>70.06</v>
      </c>
      <c r="C1907" s="2">
        <v>-1393.91</v>
      </c>
      <c r="D1907" s="2" t="s">
        <v>55</v>
      </c>
    </row>
    <row r="1908" spans="1:4" ht="15.75" hidden="1" customHeight="1" x14ac:dyDescent="0.3">
      <c r="A1908" s="4">
        <v>44017</v>
      </c>
      <c r="B1908" s="2">
        <v>67.94</v>
      </c>
      <c r="C1908" s="2">
        <v>-723.73</v>
      </c>
      <c r="D1908" s="2" t="s">
        <v>53</v>
      </c>
    </row>
    <row r="1909" spans="1:4" ht="15.75" hidden="1" customHeight="1" x14ac:dyDescent="0.3">
      <c r="A1909" s="4">
        <v>44017</v>
      </c>
      <c r="B1909" s="2">
        <v>60.72</v>
      </c>
      <c r="C1909" s="2">
        <v>-379.43</v>
      </c>
      <c r="D1909" s="2" t="s">
        <v>52</v>
      </c>
    </row>
    <row r="1910" spans="1:4" ht="15.75" hidden="1" customHeight="1" x14ac:dyDescent="0.3">
      <c r="A1910" s="4">
        <v>44018</v>
      </c>
      <c r="B1910" s="2">
        <v>10678.02</v>
      </c>
      <c r="C1910" s="2">
        <v>-268422.13</v>
      </c>
      <c r="D1910" s="2" t="s">
        <v>53</v>
      </c>
    </row>
    <row r="1911" spans="1:4" ht="15.75" hidden="1" customHeight="1" x14ac:dyDescent="0.3">
      <c r="A1911" s="4">
        <v>44018</v>
      </c>
      <c r="B1911" s="2">
        <v>1142.8900000000001</v>
      </c>
      <c r="C1911" s="2">
        <v>-4944.5</v>
      </c>
      <c r="D1911" s="2" t="s">
        <v>52</v>
      </c>
    </row>
    <row r="1912" spans="1:4" ht="15.75" customHeight="1" x14ac:dyDescent="0.3">
      <c r="A1912" s="4">
        <v>44018</v>
      </c>
      <c r="B1912" s="2">
        <v>2479.17</v>
      </c>
      <c r="C1912" s="2">
        <v>73892.34</v>
      </c>
      <c r="D1912" s="2" t="s">
        <v>54</v>
      </c>
    </row>
    <row r="1913" spans="1:4" ht="15.75" hidden="1" customHeight="1" x14ac:dyDescent="0.3">
      <c r="A1913" s="4">
        <v>44018</v>
      </c>
      <c r="B1913" s="2">
        <v>4672.0200000000004</v>
      </c>
      <c r="C1913" s="2">
        <v>-41677.5</v>
      </c>
      <c r="D1913" s="2" t="s">
        <v>55</v>
      </c>
    </row>
    <row r="1914" spans="1:4" ht="15.75" hidden="1" customHeight="1" x14ac:dyDescent="0.3">
      <c r="A1914" s="4">
        <v>44019</v>
      </c>
      <c r="B1914" s="2">
        <v>9342.51</v>
      </c>
      <c r="C1914" s="2">
        <v>38238.81</v>
      </c>
      <c r="D1914" s="2" t="s">
        <v>53</v>
      </c>
    </row>
    <row r="1915" spans="1:4" ht="15.75" hidden="1" customHeight="1" x14ac:dyDescent="0.3">
      <c r="A1915" s="4">
        <v>44019</v>
      </c>
      <c r="B1915" s="2">
        <v>1362.23</v>
      </c>
      <c r="C1915" s="2">
        <v>-20398.240000000002</v>
      </c>
      <c r="D1915" s="2" t="s">
        <v>52</v>
      </c>
    </row>
    <row r="1916" spans="1:4" ht="15.75" customHeight="1" x14ac:dyDescent="0.3">
      <c r="A1916" s="4">
        <v>44019</v>
      </c>
      <c r="B1916" s="2">
        <v>2602.64</v>
      </c>
      <c r="C1916" s="2">
        <v>-262097.14</v>
      </c>
      <c r="D1916" s="2" t="s">
        <v>54</v>
      </c>
    </row>
    <row r="1917" spans="1:4" ht="15.75" hidden="1" customHeight="1" x14ac:dyDescent="0.3">
      <c r="A1917" s="4">
        <v>44019</v>
      </c>
      <c r="B1917" s="2">
        <v>6197.44</v>
      </c>
      <c r="C1917" s="2">
        <v>-246984.9</v>
      </c>
      <c r="D1917" s="2" t="s">
        <v>55</v>
      </c>
    </row>
    <row r="1918" spans="1:4" ht="15.75" hidden="1" customHeight="1" x14ac:dyDescent="0.3">
      <c r="A1918" s="4">
        <v>44020</v>
      </c>
      <c r="B1918" s="2">
        <v>826.55</v>
      </c>
      <c r="C1918" s="2">
        <v>-11196.67</v>
      </c>
      <c r="D1918" s="2" t="s">
        <v>52</v>
      </c>
    </row>
    <row r="1919" spans="1:4" ht="15.75" customHeight="1" x14ac:dyDescent="0.3">
      <c r="A1919" s="4">
        <v>44020</v>
      </c>
      <c r="B1919" s="2">
        <v>3195.11</v>
      </c>
      <c r="C1919" s="2">
        <v>-1059592.18</v>
      </c>
      <c r="D1919" s="2" t="s">
        <v>54</v>
      </c>
    </row>
    <row r="1920" spans="1:4" ht="15.75" hidden="1" customHeight="1" x14ac:dyDescent="0.3">
      <c r="A1920" s="4">
        <v>44020</v>
      </c>
      <c r="B1920" s="2">
        <v>8159.73</v>
      </c>
      <c r="C1920" s="2">
        <v>13122.39</v>
      </c>
      <c r="D1920" s="2" t="s">
        <v>53</v>
      </c>
    </row>
    <row r="1921" spans="1:4" ht="15.75" hidden="1" customHeight="1" x14ac:dyDescent="0.3">
      <c r="A1921" s="4">
        <v>44020</v>
      </c>
      <c r="B1921" s="2">
        <v>5332.62</v>
      </c>
      <c r="C1921" s="2">
        <v>25856.560000000001</v>
      </c>
      <c r="D1921" s="2" t="s">
        <v>55</v>
      </c>
    </row>
    <row r="1922" spans="1:4" ht="15.75" hidden="1" customHeight="1" x14ac:dyDescent="0.3">
      <c r="A1922" s="4">
        <v>44021</v>
      </c>
      <c r="B1922" s="2">
        <v>10381.33</v>
      </c>
      <c r="C1922" s="2">
        <v>-52119.71</v>
      </c>
      <c r="D1922" s="2" t="s">
        <v>53</v>
      </c>
    </row>
    <row r="1923" spans="1:4" ht="15.75" hidden="1" customHeight="1" x14ac:dyDescent="0.3">
      <c r="A1923" s="4">
        <v>44021</v>
      </c>
      <c r="B1923" s="2">
        <v>5650.21</v>
      </c>
      <c r="C1923" s="2">
        <v>-110353.48</v>
      </c>
      <c r="D1923" s="2" t="s">
        <v>55</v>
      </c>
    </row>
    <row r="1924" spans="1:4" ht="15.75" customHeight="1" x14ac:dyDescent="0.3">
      <c r="A1924" s="4">
        <v>44021</v>
      </c>
      <c r="B1924" s="2">
        <v>2728.76</v>
      </c>
      <c r="C1924" s="2">
        <v>-109575.4</v>
      </c>
      <c r="D1924" s="2" t="s">
        <v>54</v>
      </c>
    </row>
    <row r="1925" spans="1:4" ht="15.75" hidden="1" customHeight="1" x14ac:dyDescent="0.3">
      <c r="A1925" s="4">
        <v>44021</v>
      </c>
      <c r="B1925" s="2">
        <v>933.01</v>
      </c>
      <c r="C1925" s="2">
        <v>-6289.01</v>
      </c>
      <c r="D1925" s="2" t="s">
        <v>52</v>
      </c>
    </row>
    <row r="1926" spans="1:4" ht="15.75" hidden="1" customHeight="1" x14ac:dyDescent="0.3">
      <c r="A1926" s="4">
        <v>44022</v>
      </c>
      <c r="B1926" s="2">
        <v>8271.27</v>
      </c>
      <c r="C1926" s="2">
        <v>-6590.06</v>
      </c>
      <c r="D1926" s="2" t="s">
        <v>53</v>
      </c>
    </row>
    <row r="1927" spans="1:4" ht="15.75" customHeight="1" x14ac:dyDescent="0.3">
      <c r="A1927" s="4">
        <v>44022</v>
      </c>
      <c r="B1927" s="2">
        <v>1867.78</v>
      </c>
      <c r="C1927" s="2">
        <v>20413.189999999999</v>
      </c>
      <c r="D1927" s="2" t="s">
        <v>54</v>
      </c>
    </row>
    <row r="1928" spans="1:4" ht="15.75" hidden="1" customHeight="1" x14ac:dyDescent="0.3">
      <c r="A1928" s="4">
        <v>44022</v>
      </c>
      <c r="B1928" s="2">
        <v>1488.59</v>
      </c>
      <c r="C1928" s="2">
        <v>-8612.2800000000007</v>
      </c>
      <c r="D1928" s="2" t="s">
        <v>52</v>
      </c>
    </row>
    <row r="1929" spans="1:4" ht="15.75" hidden="1" customHeight="1" x14ac:dyDescent="0.3">
      <c r="A1929" s="4">
        <v>44022</v>
      </c>
      <c r="B1929" s="2">
        <v>4659.18</v>
      </c>
      <c r="C1929" s="2">
        <v>57576.08</v>
      </c>
      <c r="D1929" s="2" t="s">
        <v>55</v>
      </c>
    </row>
    <row r="1930" spans="1:4" ht="15.75" hidden="1" customHeight="1" x14ac:dyDescent="0.3">
      <c r="A1930" s="4">
        <v>44024</v>
      </c>
      <c r="B1930" s="2">
        <v>47.71</v>
      </c>
      <c r="C1930" s="2">
        <v>-469.35</v>
      </c>
      <c r="D1930" s="2" t="s">
        <v>52</v>
      </c>
    </row>
    <row r="1931" spans="1:4" ht="15.75" customHeight="1" x14ac:dyDescent="0.3">
      <c r="A1931" s="4">
        <v>44024</v>
      </c>
      <c r="B1931" s="2">
        <v>36.43</v>
      </c>
      <c r="C1931" s="2">
        <v>-10750.12</v>
      </c>
      <c r="D1931" s="2" t="s">
        <v>54</v>
      </c>
    </row>
    <row r="1932" spans="1:4" ht="15.75" hidden="1" customHeight="1" x14ac:dyDescent="0.3">
      <c r="A1932" s="4">
        <v>44024</v>
      </c>
      <c r="B1932" s="2">
        <v>123.67</v>
      </c>
      <c r="C1932" s="2">
        <v>-47278.28</v>
      </c>
      <c r="D1932" s="2" t="s">
        <v>55</v>
      </c>
    </row>
    <row r="1933" spans="1:4" ht="15.75" hidden="1" customHeight="1" x14ac:dyDescent="0.3">
      <c r="A1933" s="4">
        <v>44024</v>
      </c>
      <c r="B1933" s="2">
        <v>208.63</v>
      </c>
      <c r="C1933" s="2">
        <v>272.36</v>
      </c>
      <c r="D1933" s="2" t="s">
        <v>53</v>
      </c>
    </row>
    <row r="1934" spans="1:4" ht="15.75" customHeight="1" x14ac:dyDescent="0.3">
      <c r="A1934" s="4">
        <v>44025</v>
      </c>
      <c r="B1934" s="2">
        <v>2141.73</v>
      </c>
      <c r="C1934" s="2">
        <v>80948.06</v>
      </c>
      <c r="D1934" s="2" t="s">
        <v>54</v>
      </c>
    </row>
    <row r="1935" spans="1:4" ht="15.75" hidden="1" customHeight="1" x14ac:dyDescent="0.3">
      <c r="A1935" s="4">
        <v>44025</v>
      </c>
      <c r="B1935" s="2">
        <v>11490.63</v>
      </c>
      <c r="C1935" s="2">
        <v>9419.3700000000008</v>
      </c>
      <c r="D1935" s="2" t="s">
        <v>53</v>
      </c>
    </row>
    <row r="1936" spans="1:4" ht="15.75" hidden="1" customHeight="1" x14ac:dyDescent="0.3">
      <c r="A1936" s="4">
        <v>44025</v>
      </c>
      <c r="B1936" s="2">
        <v>1008</v>
      </c>
      <c r="C1936" s="2">
        <v>3561.98</v>
      </c>
      <c r="D1936" s="2" t="s">
        <v>52</v>
      </c>
    </row>
    <row r="1937" spans="1:4" ht="15.75" hidden="1" customHeight="1" x14ac:dyDescent="0.3">
      <c r="A1937" s="4">
        <v>44025</v>
      </c>
      <c r="B1937" s="2">
        <v>5625.99</v>
      </c>
      <c r="C1937" s="2">
        <v>43191.85</v>
      </c>
      <c r="D1937" s="2" t="s">
        <v>55</v>
      </c>
    </row>
    <row r="1938" spans="1:4" ht="15.75" customHeight="1" x14ac:dyDescent="0.3">
      <c r="A1938" s="4">
        <v>44026</v>
      </c>
      <c r="B1938" s="2">
        <v>2165.65</v>
      </c>
      <c r="C1938" s="2">
        <v>64317.53</v>
      </c>
      <c r="D1938" s="2" t="s">
        <v>54</v>
      </c>
    </row>
    <row r="1939" spans="1:4" ht="15.75" hidden="1" customHeight="1" x14ac:dyDescent="0.3">
      <c r="A1939" s="4">
        <v>44026</v>
      </c>
      <c r="B1939" s="2">
        <v>11399.07</v>
      </c>
      <c r="C1939" s="2">
        <v>-110586.24000000001</v>
      </c>
      <c r="D1939" s="2" t="s">
        <v>53</v>
      </c>
    </row>
    <row r="1940" spans="1:4" ht="15.75" hidden="1" customHeight="1" x14ac:dyDescent="0.3">
      <c r="A1940" s="4">
        <v>44026</v>
      </c>
      <c r="B1940" s="2">
        <v>5573.81</v>
      </c>
      <c r="C1940" s="2">
        <v>-78527.94</v>
      </c>
      <c r="D1940" s="2" t="s">
        <v>55</v>
      </c>
    </row>
    <row r="1941" spans="1:4" ht="15.75" hidden="1" customHeight="1" x14ac:dyDescent="0.3">
      <c r="A1941" s="4">
        <v>44026</v>
      </c>
      <c r="B1941" s="2">
        <v>649.9</v>
      </c>
      <c r="C1941" s="2">
        <v>-5784.91</v>
      </c>
      <c r="D1941" s="2" t="s">
        <v>52</v>
      </c>
    </row>
    <row r="1942" spans="1:4" ht="15.75" hidden="1" customHeight="1" x14ac:dyDescent="0.3">
      <c r="A1942" s="4">
        <v>44027</v>
      </c>
      <c r="B1942" s="2">
        <v>5363.9</v>
      </c>
      <c r="C1942" s="2">
        <v>33131.31</v>
      </c>
      <c r="D1942" s="2" t="s">
        <v>55</v>
      </c>
    </row>
    <row r="1943" spans="1:4" ht="15.75" customHeight="1" x14ac:dyDescent="0.3">
      <c r="A1943" s="4">
        <v>44027</v>
      </c>
      <c r="B1943" s="2">
        <v>2160.31</v>
      </c>
      <c r="C1943" s="2">
        <v>47375.55</v>
      </c>
      <c r="D1943" s="2" t="s">
        <v>54</v>
      </c>
    </row>
    <row r="1944" spans="1:4" ht="15.75" hidden="1" customHeight="1" x14ac:dyDescent="0.3">
      <c r="A1944" s="4">
        <v>44027</v>
      </c>
      <c r="B1944" s="2">
        <v>11745.36</v>
      </c>
      <c r="C1944" s="2">
        <v>-372513.12</v>
      </c>
      <c r="D1944" s="2" t="s">
        <v>53</v>
      </c>
    </row>
    <row r="1945" spans="1:4" ht="15.75" hidden="1" customHeight="1" x14ac:dyDescent="0.3">
      <c r="A1945" s="4">
        <v>44027</v>
      </c>
      <c r="B1945" s="2">
        <v>831.23</v>
      </c>
      <c r="C1945" s="2">
        <v>1190.81</v>
      </c>
      <c r="D1945" s="2" t="s">
        <v>52</v>
      </c>
    </row>
    <row r="1946" spans="1:4" ht="15.75" hidden="1" customHeight="1" x14ac:dyDescent="0.3">
      <c r="A1946" s="4">
        <v>44028</v>
      </c>
      <c r="B1946" s="2">
        <v>11904.79</v>
      </c>
      <c r="C1946" s="2">
        <v>43321.79</v>
      </c>
      <c r="D1946" s="2" t="s">
        <v>53</v>
      </c>
    </row>
    <row r="1947" spans="1:4" ht="15.75" hidden="1" customHeight="1" x14ac:dyDescent="0.3">
      <c r="A1947" s="4">
        <v>44028</v>
      </c>
      <c r="B1947" s="2">
        <v>778.21</v>
      </c>
      <c r="C1947" s="2">
        <v>2.92</v>
      </c>
      <c r="D1947" s="2" t="s">
        <v>52</v>
      </c>
    </row>
    <row r="1948" spans="1:4" ht="15.75" hidden="1" customHeight="1" x14ac:dyDescent="0.3">
      <c r="A1948" s="4">
        <v>44028</v>
      </c>
      <c r="B1948" s="2">
        <v>6856.69</v>
      </c>
      <c r="C1948" s="2">
        <v>-114501.41</v>
      </c>
      <c r="D1948" s="2" t="s">
        <v>55</v>
      </c>
    </row>
    <row r="1949" spans="1:4" ht="15.75" customHeight="1" x14ac:dyDescent="0.3">
      <c r="A1949" s="4">
        <v>44028</v>
      </c>
      <c r="B1949" s="2">
        <v>2289.0500000000002</v>
      </c>
      <c r="C1949" s="2">
        <v>20479.97</v>
      </c>
      <c r="D1949" s="2" t="s">
        <v>54</v>
      </c>
    </row>
    <row r="1950" spans="1:4" ht="15.75" customHeight="1" x14ac:dyDescent="0.3">
      <c r="A1950" s="4">
        <v>44029</v>
      </c>
      <c r="B1950" s="2">
        <v>2167.17</v>
      </c>
      <c r="C1950" s="2">
        <v>66686.14</v>
      </c>
      <c r="D1950" s="2" t="s">
        <v>54</v>
      </c>
    </row>
    <row r="1951" spans="1:4" ht="15.75" hidden="1" customHeight="1" x14ac:dyDescent="0.3">
      <c r="A1951" s="4">
        <v>44029</v>
      </c>
      <c r="B1951" s="2">
        <v>627.46</v>
      </c>
      <c r="C1951" s="2">
        <v>4762.33</v>
      </c>
      <c r="D1951" s="2" t="s">
        <v>52</v>
      </c>
    </row>
    <row r="1952" spans="1:4" ht="15.75" hidden="1" customHeight="1" x14ac:dyDescent="0.3">
      <c r="A1952" s="4">
        <v>44029</v>
      </c>
      <c r="B1952" s="2">
        <v>3945.36</v>
      </c>
      <c r="C1952" s="2">
        <v>29057.93</v>
      </c>
      <c r="D1952" s="2" t="s">
        <v>55</v>
      </c>
    </row>
    <row r="1953" spans="1:4" ht="15.75" hidden="1" customHeight="1" x14ac:dyDescent="0.3">
      <c r="A1953" s="4">
        <v>44029</v>
      </c>
      <c r="B1953" s="2">
        <v>8740.82</v>
      </c>
      <c r="C1953" s="2">
        <v>-25662.22</v>
      </c>
      <c r="D1953" s="2" t="s">
        <v>53</v>
      </c>
    </row>
    <row r="1954" spans="1:4" ht="15.75" hidden="1" customHeight="1" x14ac:dyDescent="0.3">
      <c r="A1954" s="4">
        <v>44031</v>
      </c>
      <c r="B1954" s="2">
        <v>635.27</v>
      </c>
      <c r="C1954" s="2">
        <v>-11677.5</v>
      </c>
      <c r="D1954" s="2" t="s">
        <v>53</v>
      </c>
    </row>
    <row r="1955" spans="1:4" ht="15.75" customHeight="1" x14ac:dyDescent="0.3">
      <c r="A1955" s="4">
        <v>44031</v>
      </c>
      <c r="B1955" s="2">
        <v>63.47</v>
      </c>
      <c r="C1955" s="2">
        <v>999.13</v>
      </c>
      <c r="D1955" s="2" t="s">
        <v>54</v>
      </c>
    </row>
    <row r="1956" spans="1:4" ht="15.75" hidden="1" customHeight="1" x14ac:dyDescent="0.3">
      <c r="A1956" s="4">
        <v>44031</v>
      </c>
      <c r="B1956" s="2">
        <v>96.59</v>
      </c>
      <c r="C1956" s="2">
        <v>-6833.33</v>
      </c>
      <c r="D1956" s="2" t="s">
        <v>55</v>
      </c>
    </row>
    <row r="1957" spans="1:4" ht="15.75" hidden="1" customHeight="1" x14ac:dyDescent="0.3">
      <c r="A1957" s="4">
        <v>44031</v>
      </c>
      <c r="B1957" s="2">
        <v>27.17</v>
      </c>
      <c r="C1957" s="2">
        <v>70.87</v>
      </c>
      <c r="D1957" s="2" t="s">
        <v>52</v>
      </c>
    </row>
    <row r="1958" spans="1:4" ht="15.75" hidden="1" customHeight="1" x14ac:dyDescent="0.3">
      <c r="A1958" s="4">
        <v>44032</v>
      </c>
      <c r="B1958" s="2">
        <v>5630.43</v>
      </c>
      <c r="C1958" s="2">
        <v>-139459.68</v>
      </c>
      <c r="D1958" s="2" t="s">
        <v>55</v>
      </c>
    </row>
    <row r="1959" spans="1:4" ht="15.75" customHeight="1" x14ac:dyDescent="0.3">
      <c r="A1959" s="4">
        <v>44032</v>
      </c>
      <c r="B1959" s="2">
        <v>2222.77</v>
      </c>
      <c r="C1959" s="2">
        <v>-185634.68</v>
      </c>
      <c r="D1959" s="2" t="s">
        <v>54</v>
      </c>
    </row>
    <row r="1960" spans="1:4" ht="15.75" hidden="1" customHeight="1" x14ac:dyDescent="0.3">
      <c r="A1960" s="4">
        <v>44032</v>
      </c>
      <c r="B1960" s="2">
        <v>751.56</v>
      </c>
      <c r="C1960" s="2">
        <v>1087.6300000000001</v>
      </c>
      <c r="D1960" s="2" t="s">
        <v>52</v>
      </c>
    </row>
    <row r="1961" spans="1:4" ht="15.75" hidden="1" customHeight="1" x14ac:dyDescent="0.3">
      <c r="A1961" s="4">
        <v>44032</v>
      </c>
      <c r="B1961" s="2">
        <v>13546.61</v>
      </c>
      <c r="C1961" s="2">
        <v>-23142.19</v>
      </c>
      <c r="D1961" s="2" t="s">
        <v>53</v>
      </c>
    </row>
    <row r="1962" spans="1:4" ht="15.75" hidden="1" customHeight="1" x14ac:dyDescent="0.3">
      <c r="A1962" s="4">
        <v>44033</v>
      </c>
      <c r="B1962" s="2">
        <v>623.41</v>
      </c>
      <c r="C1962" s="2">
        <v>-17741.59</v>
      </c>
      <c r="D1962" s="2" t="s">
        <v>52</v>
      </c>
    </row>
    <row r="1963" spans="1:4" ht="15.75" hidden="1" customHeight="1" x14ac:dyDescent="0.3">
      <c r="A1963" s="4">
        <v>44033</v>
      </c>
      <c r="B1963" s="2">
        <v>7095.97</v>
      </c>
      <c r="C1963" s="2">
        <v>-792685.75</v>
      </c>
      <c r="D1963" s="2" t="s">
        <v>55</v>
      </c>
    </row>
    <row r="1964" spans="1:4" ht="15.75" customHeight="1" x14ac:dyDescent="0.3">
      <c r="A1964" s="4">
        <v>44033</v>
      </c>
      <c r="B1964" s="2">
        <v>3577.01</v>
      </c>
      <c r="C1964" s="2">
        <v>-1605311.6</v>
      </c>
      <c r="D1964" s="2" t="s">
        <v>54</v>
      </c>
    </row>
    <row r="1965" spans="1:4" ht="15.75" hidden="1" customHeight="1" x14ac:dyDescent="0.3">
      <c r="A1965" s="4">
        <v>44033</v>
      </c>
      <c r="B1965" s="2">
        <v>15504.32</v>
      </c>
      <c r="C1965" s="2">
        <v>-639650.12</v>
      </c>
      <c r="D1965" s="2" t="s">
        <v>53</v>
      </c>
    </row>
    <row r="1966" spans="1:4" ht="15.75" customHeight="1" x14ac:dyDescent="0.3">
      <c r="A1966" s="4">
        <v>44034</v>
      </c>
      <c r="B1966" s="2">
        <v>3152.29</v>
      </c>
      <c r="C1966" s="2">
        <v>-759229.29</v>
      </c>
      <c r="D1966" s="2" t="s">
        <v>54</v>
      </c>
    </row>
    <row r="1967" spans="1:4" ht="15.75" hidden="1" customHeight="1" x14ac:dyDescent="0.3">
      <c r="A1967" s="4">
        <v>44034</v>
      </c>
      <c r="B1967" s="2">
        <v>538.80999999999995</v>
      </c>
      <c r="C1967" s="2">
        <v>-3581.17</v>
      </c>
      <c r="D1967" s="2" t="s">
        <v>52</v>
      </c>
    </row>
    <row r="1968" spans="1:4" ht="15.75" hidden="1" customHeight="1" x14ac:dyDescent="0.3">
      <c r="A1968" s="4">
        <v>44034</v>
      </c>
      <c r="B1968" s="2">
        <v>5051.88</v>
      </c>
      <c r="C1968" s="2">
        <v>-46358.09</v>
      </c>
      <c r="D1968" s="2" t="s">
        <v>55</v>
      </c>
    </row>
    <row r="1969" spans="1:4" ht="15.75" hidden="1" customHeight="1" x14ac:dyDescent="0.3">
      <c r="A1969" s="4">
        <v>44034</v>
      </c>
      <c r="B1969" s="2">
        <v>12593.05</v>
      </c>
      <c r="C1969" s="2">
        <v>-426871.96</v>
      </c>
      <c r="D1969" s="2" t="s">
        <v>53</v>
      </c>
    </row>
    <row r="1970" spans="1:4" ht="15.75" hidden="1" customHeight="1" x14ac:dyDescent="0.3">
      <c r="A1970" s="4">
        <v>44035</v>
      </c>
      <c r="B1970" s="2">
        <v>4594.13</v>
      </c>
      <c r="C1970" s="2">
        <v>-14360.06</v>
      </c>
      <c r="D1970" s="2" t="s">
        <v>55</v>
      </c>
    </row>
    <row r="1971" spans="1:4" ht="15.75" hidden="1" customHeight="1" x14ac:dyDescent="0.3">
      <c r="A1971" s="4">
        <v>44035</v>
      </c>
      <c r="B1971" s="2">
        <v>11454.39</v>
      </c>
      <c r="C1971" s="2">
        <v>-156580.92000000001</v>
      </c>
      <c r="D1971" s="2" t="s">
        <v>53</v>
      </c>
    </row>
    <row r="1972" spans="1:4" ht="15.75" hidden="1" customHeight="1" x14ac:dyDescent="0.3">
      <c r="A1972" s="4">
        <v>44035</v>
      </c>
      <c r="B1972" s="2">
        <v>737.8</v>
      </c>
      <c r="C1972" s="2">
        <v>8525.2999999999993</v>
      </c>
      <c r="D1972" s="2" t="s">
        <v>52</v>
      </c>
    </row>
    <row r="1973" spans="1:4" ht="15.75" customHeight="1" x14ac:dyDescent="0.3">
      <c r="A1973" s="4">
        <v>44035</v>
      </c>
      <c r="B1973" s="2">
        <v>3359.46</v>
      </c>
      <c r="C1973" s="2">
        <v>-144153.42000000001</v>
      </c>
      <c r="D1973" s="2" t="s">
        <v>54</v>
      </c>
    </row>
    <row r="1974" spans="1:4" ht="15.75" hidden="1" customHeight="1" x14ac:dyDescent="0.3">
      <c r="A1974" s="4">
        <v>44036</v>
      </c>
      <c r="B1974" s="2">
        <v>10003.370000000001</v>
      </c>
      <c r="C1974" s="2">
        <v>-48724.29</v>
      </c>
      <c r="D1974" s="2" t="s">
        <v>53</v>
      </c>
    </row>
    <row r="1975" spans="1:4" ht="15.75" hidden="1" customHeight="1" x14ac:dyDescent="0.3">
      <c r="A1975" s="4">
        <v>44036</v>
      </c>
      <c r="B1975" s="2">
        <v>1149.7</v>
      </c>
      <c r="C1975" s="2">
        <v>-42564.54</v>
      </c>
      <c r="D1975" s="2" t="s">
        <v>52</v>
      </c>
    </row>
    <row r="1976" spans="1:4" ht="15.75" hidden="1" customHeight="1" x14ac:dyDescent="0.3">
      <c r="A1976" s="4">
        <v>44036</v>
      </c>
      <c r="B1976" s="2">
        <v>4304.26</v>
      </c>
      <c r="C1976" s="2">
        <v>-73165.08</v>
      </c>
      <c r="D1976" s="2" t="s">
        <v>55</v>
      </c>
    </row>
    <row r="1977" spans="1:4" ht="15.75" customHeight="1" x14ac:dyDescent="0.3">
      <c r="A1977" s="4">
        <v>44036</v>
      </c>
      <c r="B1977" s="2">
        <v>2159.92</v>
      </c>
      <c r="C1977" s="2">
        <v>134730.35</v>
      </c>
      <c r="D1977" s="2" t="s">
        <v>54</v>
      </c>
    </row>
    <row r="1978" spans="1:4" ht="15.75" hidden="1" customHeight="1" x14ac:dyDescent="0.3">
      <c r="A1978" s="4">
        <v>44037</v>
      </c>
      <c r="B1978" s="2">
        <v>0.1</v>
      </c>
      <c r="C1978" s="2">
        <v>-17.79</v>
      </c>
      <c r="D1978" s="2" t="s">
        <v>53</v>
      </c>
    </row>
    <row r="1979" spans="1:4" ht="15.75" hidden="1" customHeight="1" x14ac:dyDescent="0.3">
      <c r="A1979" s="4">
        <v>44038</v>
      </c>
      <c r="B1979" s="2">
        <v>86.92</v>
      </c>
      <c r="C1979" s="2">
        <v>-6105.11</v>
      </c>
      <c r="D1979" s="2" t="s">
        <v>55</v>
      </c>
    </row>
    <row r="1980" spans="1:4" ht="15.75" customHeight="1" x14ac:dyDescent="0.3">
      <c r="A1980" s="4">
        <v>44038</v>
      </c>
      <c r="B1980" s="2">
        <v>261.64</v>
      </c>
      <c r="C1980" s="2">
        <v>-49917.42</v>
      </c>
      <c r="D1980" s="2" t="s">
        <v>54</v>
      </c>
    </row>
    <row r="1981" spans="1:4" ht="15.75" hidden="1" customHeight="1" x14ac:dyDescent="0.3">
      <c r="A1981" s="4">
        <v>44038</v>
      </c>
      <c r="B1981" s="2">
        <v>560.6</v>
      </c>
      <c r="C1981" s="2">
        <v>-22583.19</v>
      </c>
      <c r="D1981" s="2" t="s">
        <v>53</v>
      </c>
    </row>
    <row r="1982" spans="1:4" ht="15.75" hidden="1" customHeight="1" x14ac:dyDescent="0.3">
      <c r="A1982" s="4">
        <v>44038</v>
      </c>
      <c r="B1982" s="2">
        <v>74.38</v>
      </c>
      <c r="C1982" s="2">
        <v>-779.41</v>
      </c>
      <c r="D1982" s="2" t="s">
        <v>52</v>
      </c>
    </row>
    <row r="1983" spans="1:4" ht="15.75" customHeight="1" x14ac:dyDescent="0.3">
      <c r="A1983" s="4">
        <v>44039</v>
      </c>
      <c r="B1983" s="2">
        <v>4691.83</v>
      </c>
      <c r="C1983" s="2">
        <v>97907.55</v>
      </c>
      <c r="D1983" s="2" t="s">
        <v>54</v>
      </c>
    </row>
    <row r="1984" spans="1:4" ht="15.75" hidden="1" customHeight="1" x14ac:dyDescent="0.3">
      <c r="A1984" s="4">
        <v>44039</v>
      </c>
      <c r="B1984" s="2">
        <v>13103.47</v>
      </c>
      <c r="C1984" s="2">
        <v>-647138.01</v>
      </c>
      <c r="D1984" s="2" t="s">
        <v>53</v>
      </c>
    </row>
    <row r="1985" spans="1:4" ht="15.75" hidden="1" customHeight="1" x14ac:dyDescent="0.3">
      <c r="A1985" s="4">
        <v>44039</v>
      </c>
      <c r="B1985" s="2">
        <v>4385.8900000000003</v>
      </c>
      <c r="C1985" s="2">
        <v>-280368.2</v>
      </c>
      <c r="D1985" s="2" t="s">
        <v>55</v>
      </c>
    </row>
    <row r="1986" spans="1:4" ht="15.75" hidden="1" customHeight="1" x14ac:dyDescent="0.3">
      <c r="A1986" s="4">
        <v>44039</v>
      </c>
      <c r="B1986" s="2">
        <v>1002.46</v>
      </c>
      <c r="C1986" s="2">
        <v>-30953.62</v>
      </c>
      <c r="D1986" s="2" t="s">
        <v>52</v>
      </c>
    </row>
    <row r="1987" spans="1:4" ht="15.75" hidden="1" customHeight="1" x14ac:dyDescent="0.3">
      <c r="A1987" s="4">
        <v>44040</v>
      </c>
      <c r="B1987" s="2">
        <v>4735.3999999999996</v>
      </c>
      <c r="C1987" s="2">
        <v>-184364.9</v>
      </c>
      <c r="D1987" s="2" t="s">
        <v>55</v>
      </c>
    </row>
    <row r="1988" spans="1:4" ht="15.75" hidden="1" customHeight="1" x14ac:dyDescent="0.3">
      <c r="A1988" s="4">
        <v>44040</v>
      </c>
      <c r="B1988" s="2">
        <v>1049.32</v>
      </c>
      <c r="C1988" s="2">
        <v>-19901.34</v>
      </c>
      <c r="D1988" s="2" t="s">
        <v>52</v>
      </c>
    </row>
    <row r="1989" spans="1:4" ht="15.75" hidden="1" customHeight="1" x14ac:dyDescent="0.3">
      <c r="A1989" s="4">
        <v>44040</v>
      </c>
      <c r="B1989" s="2">
        <v>10568.03</v>
      </c>
      <c r="C1989" s="2">
        <v>-106422.65</v>
      </c>
      <c r="D1989" s="2" t="s">
        <v>53</v>
      </c>
    </row>
    <row r="1990" spans="1:4" ht="15.75" customHeight="1" x14ac:dyDescent="0.3">
      <c r="A1990" s="4">
        <v>44040</v>
      </c>
      <c r="B1990" s="2">
        <v>4724.2299999999996</v>
      </c>
      <c r="C1990" s="2">
        <v>-894005.26</v>
      </c>
      <c r="D1990" s="2" t="s">
        <v>54</v>
      </c>
    </row>
    <row r="1991" spans="1:4" ht="15.75" customHeight="1" x14ac:dyDescent="0.3">
      <c r="A1991" s="4">
        <v>44041</v>
      </c>
      <c r="B1991" s="2">
        <v>3278.64</v>
      </c>
      <c r="C1991" s="2">
        <v>-3605.08</v>
      </c>
      <c r="D1991" s="2" t="s">
        <v>54</v>
      </c>
    </row>
    <row r="1992" spans="1:4" ht="15.75" hidden="1" customHeight="1" x14ac:dyDescent="0.3">
      <c r="A1992" s="4">
        <v>44041</v>
      </c>
      <c r="B1992" s="2">
        <v>5559.32</v>
      </c>
      <c r="C1992" s="2">
        <v>-110112.26</v>
      </c>
      <c r="D1992" s="2" t="s">
        <v>55</v>
      </c>
    </row>
    <row r="1993" spans="1:4" ht="15.75" hidden="1" customHeight="1" x14ac:dyDescent="0.3">
      <c r="A1993" s="4">
        <v>44041</v>
      </c>
      <c r="B1993" s="2">
        <v>1101.67</v>
      </c>
      <c r="C1993" s="2">
        <v>-9519.42</v>
      </c>
      <c r="D1993" s="2" t="s">
        <v>52</v>
      </c>
    </row>
    <row r="1994" spans="1:4" ht="15.75" hidden="1" customHeight="1" x14ac:dyDescent="0.3">
      <c r="A1994" s="4">
        <v>44041</v>
      </c>
      <c r="B1994" s="2">
        <v>11809.5</v>
      </c>
      <c r="C1994" s="2">
        <v>-78151.94</v>
      </c>
      <c r="D1994" s="2" t="s">
        <v>53</v>
      </c>
    </row>
    <row r="1995" spans="1:4" ht="15.75" customHeight="1" x14ac:dyDescent="0.3">
      <c r="A1995" s="4">
        <v>44042</v>
      </c>
      <c r="B1995" s="2">
        <v>2982.11</v>
      </c>
      <c r="C1995" s="2">
        <v>-95597.54</v>
      </c>
      <c r="D1995" s="2" t="s">
        <v>54</v>
      </c>
    </row>
    <row r="1996" spans="1:4" ht="15.75" hidden="1" customHeight="1" x14ac:dyDescent="0.3">
      <c r="A1996" s="4">
        <v>44042</v>
      </c>
      <c r="B1996" s="2">
        <v>13340.92</v>
      </c>
      <c r="C1996" s="2">
        <v>-211263.76</v>
      </c>
      <c r="D1996" s="2" t="s">
        <v>53</v>
      </c>
    </row>
    <row r="1997" spans="1:4" ht="15.75" hidden="1" customHeight="1" x14ac:dyDescent="0.3">
      <c r="A1997" s="4">
        <v>44042</v>
      </c>
      <c r="B1997" s="2">
        <v>1176.72</v>
      </c>
      <c r="C1997" s="2">
        <v>-23312.17</v>
      </c>
      <c r="D1997" s="2" t="s">
        <v>52</v>
      </c>
    </row>
    <row r="1998" spans="1:4" ht="15.75" hidden="1" customHeight="1" x14ac:dyDescent="0.3">
      <c r="A1998" s="4">
        <v>44042</v>
      </c>
      <c r="B1998" s="2">
        <v>5912.28</v>
      </c>
      <c r="C1998" s="2">
        <v>-155905.63</v>
      </c>
      <c r="D1998" s="2" t="s">
        <v>55</v>
      </c>
    </row>
    <row r="1999" spans="1:4" ht="15.75" customHeight="1" x14ac:dyDescent="0.3">
      <c r="A1999" s="4">
        <v>44043</v>
      </c>
      <c r="B1999" s="2">
        <v>3159.1</v>
      </c>
      <c r="C1999" s="2">
        <v>164722.19</v>
      </c>
      <c r="D1999" s="2" t="s">
        <v>54</v>
      </c>
    </row>
    <row r="2000" spans="1:4" ht="15.75" hidden="1" customHeight="1" x14ac:dyDescent="0.3">
      <c r="A2000" s="4">
        <v>44043</v>
      </c>
      <c r="B2000" s="2">
        <v>1473.52</v>
      </c>
      <c r="C2000" s="2">
        <v>-100500.1</v>
      </c>
      <c r="D2000" s="2" t="s">
        <v>52</v>
      </c>
    </row>
    <row r="2001" spans="1:4" ht="15.75" hidden="1" customHeight="1" x14ac:dyDescent="0.3">
      <c r="A2001" s="4">
        <v>44043</v>
      </c>
      <c r="B2001" s="2">
        <v>5384.92</v>
      </c>
      <c r="C2001" s="2">
        <v>-71208.53</v>
      </c>
      <c r="D2001" s="2" t="s">
        <v>55</v>
      </c>
    </row>
    <row r="2002" spans="1:4" ht="15.75" hidden="1" customHeight="1" x14ac:dyDescent="0.3">
      <c r="A2002" s="4">
        <v>44043</v>
      </c>
      <c r="B2002" s="2">
        <v>12360.61</v>
      </c>
      <c r="C2002" s="2">
        <v>-380275.36</v>
      </c>
      <c r="D2002" s="2" t="s">
        <v>53</v>
      </c>
    </row>
    <row r="2003" spans="1:4" ht="15.75" hidden="1" customHeight="1" x14ac:dyDescent="0.3">
      <c r="A2003" s="4">
        <v>44045</v>
      </c>
      <c r="B2003" s="2">
        <v>431.83</v>
      </c>
      <c r="C2003" s="2">
        <v>-9800.59</v>
      </c>
      <c r="D2003" s="2" t="s">
        <v>53</v>
      </c>
    </row>
    <row r="2004" spans="1:4" ht="15.75" customHeight="1" x14ac:dyDescent="0.3">
      <c r="A2004" s="4">
        <v>44045</v>
      </c>
      <c r="B2004" s="2">
        <v>250.22</v>
      </c>
      <c r="C2004" s="2">
        <v>-311775.38</v>
      </c>
      <c r="D2004" s="2" t="s">
        <v>54</v>
      </c>
    </row>
    <row r="2005" spans="1:4" ht="15.75" hidden="1" customHeight="1" x14ac:dyDescent="0.3">
      <c r="A2005" s="4">
        <v>44045</v>
      </c>
      <c r="B2005" s="2">
        <v>125.71</v>
      </c>
      <c r="C2005" s="2">
        <v>-15710.41</v>
      </c>
      <c r="D2005" s="2" t="s">
        <v>55</v>
      </c>
    </row>
    <row r="2006" spans="1:4" ht="15.75" hidden="1" customHeight="1" x14ac:dyDescent="0.3">
      <c r="A2006" s="4">
        <v>44045</v>
      </c>
      <c r="B2006" s="2">
        <v>51.73</v>
      </c>
      <c r="C2006" s="2">
        <v>-1274.1300000000001</v>
      </c>
      <c r="D2006" s="2" t="s">
        <v>52</v>
      </c>
    </row>
    <row r="2007" spans="1:4" ht="15.75" hidden="1" customHeight="1" x14ac:dyDescent="0.3">
      <c r="A2007" s="4">
        <v>44046</v>
      </c>
      <c r="B2007" s="2">
        <v>11718.2</v>
      </c>
      <c r="C2007" s="2">
        <v>-203538.81</v>
      </c>
      <c r="D2007" s="2" t="s">
        <v>53</v>
      </c>
    </row>
    <row r="2008" spans="1:4" ht="15.75" hidden="1" customHeight="1" x14ac:dyDescent="0.3">
      <c r="A2008" s="4">
        <v>44046</v>
      </c>
      <c r="B2008" s="2">
        <v>5722.06</v>
      </c>
      <c r="C2008" s="2">
        <v>-107910.08</v>
      </c>
      <c r="D2008" s="2" t="s">
        <v>55</v>
      </c>
    </row>
    <row r="2009" spans="1:4" ht="15.75" customHeight="1" x14ac:dyDescent="0.3">
      <c r="A2009" s="4">
        <v>44046</v>
      </c>
      <c r="B2009" s="2">
        <v>2639.31</v>
      </c>
      <c r="C2009" s="2">
        <v>29022.04</v>
      </c>
      <c r="D2009" s="2" t="s">
        <v>54</v>
      </c>
    </row>
    <row r="2010" spans="1:4" ht="15.75" hidden="1" customHeight="1" x14ac:dyDescent="0.3">
      <c r="A2010" s="4">
        <v>44046</v>
      </c>
      <c r="B2010" s="2">
        <v>1459.68</v>
      </c>
      <c r="C2010" s="2">
        <v>-26942.28</v>
      </c>
      <c r="D2010" s="2" t="s">
        <v>52</v>
      </c>
    </row>
    <row r="2011" spans="1:4" ht="15.75" hidden="1" customHeight="1" x14ac:dyDescent="0.3">
      <c r="A2011" s="4">
        <v>44047</v>
      </c>
      <c r="B2011" s="2">
        <v>5989.35</v>
      </c>
      <c r="C2011" s="2">
        <v>-82971.92</v>
      </c>
      <c r="D2011" s="2" t="s">
        <v>55</v>
      </c>
    </row>
    <row r="2012" spans="1:4" ht="15.75" customHeight="1" x14ac:dyDescent="0.3">
      <c r="A2012" s="4">
        <v>44047</v>
      </c>
      <c r="B2012" s="2">
        <v>4759.3100000000004</v>
      </c>
      <c r="C2012" s="2">
        <v>-733231.61</v>
      </c>
      <c r="D2012" s="2" t="s">
        <v>54</v>
      </c>
    </row>
    <row r="2013" spans="1:4" ht="15.75" hidden="1" customHeight="1" x14ac:dyDescent="0.3">
      <c r="A2013" s="4">
        <v>44047</v>
      </c>
      <c r="B2013" s="2">
        <v>1208.21</v>
      </c>
      <c r="C2013" s="2">
        <v>-10936.02</v>
      </c>
      <c r="D2013" s="2" t="s">
        <v>52</v>
      </c>
    </row>
    <row r="2014" spans="1:4" ht="15.75" hidden="1" customHeight="1" x14ac:dyDescent="0.3">
      <c r="A2014" s="4">
        <v>44047</v>
      </c>
      <c r="B2014" s="2">
        <v>12564.72</v>
      </c>
      <c r="C2014" s="2">
        <v>-85984.320000000007</v>
      </c>
      <c r="D2014" s="2" t="s">
        <v>53</v>
      </c>
    </row>
    <row r="2015" spans="1:4" ht="15.75" customHeight="1" x14ac:dyDescent="0.3">
      <c r="A2015" s="4">
        <v>44048</v>
      </c>
      <c r="B2015" s="2">
        <v>4226.74</v>
      </c>
      <c r="C2015" s="2">
        <v>-423898.83</v>
      </c>
      <c r="D2015" s="2" t="s">
        <v>54</v>
      </c>
    </row>
    <row r="2016" spans="1:4" ht="15.75" hidden="1" customHeight="1" x14ac:dyDescent="0.3">
      <c r="A2016" s="4">
        <v>44048</v>
      </c>
      <c r="B2016" s="2">
        <v>5361.87</v>
      </c>
      <c r="C2016" s="2">
        <v>-64525.83</v>
      </c>
      <c r="D2016" s="2" t="s">
        <v>55</v>
      </c>
    </row>
    <row r="2017" spans="1:4" ht="15.75" hidden="1" customHeight="1" x14ac:dyDescent="0.3">
      <c r="A2017" s="4">
        <v>44048</v>
      </c>
      <c r="B2017" s="2">
        <v>11929</v>
      </c>
      <c r="C2017" s="2">
        <v>-135354.16</v>
      </c>
      <c r="D2017" s="2" t="s">
        <v>53</v>
      </c>
    </row>
    <row r="2018" spans="1:4" ht="15.75" hidden="1" customHeight="1" x14ac:dyDescent="0.3">
      <c r="A2018" s="4">
        <v>44048</v>
      </c>
      <c r="B2018" s="2">
        <v>1524.57</v>
      </c>
      <c r="C2018" s="2">
        <v>-2181.98</v>
      </c>
      <c r="D2018" s="2" t="s">
        <v>52</v>
      </c>
    </row>
    <row r="2019" spans="1:4" ht="15.75" customHeight="1" x14ac:dyDescent="0.3">
      <c r="A2019" s="4">
        <v>44049</v>
      </c>
      <c r="B2019" s="2">
        <v>4235.5200000000004</v>
      </c>
      <c r="C2019" s="2">
        <v>149556.91</v>
      </c>
      <c r="D2019" s="2" t="s">
        <v>54</v>
      </c>
    </row>
    <row r="2020" spans="1:4" ht="15.75" hidden="1" customHeight="1" x14ac:dyDescent="0.3">
      <c r="A2020" s="4">
        <v>44049</v>
      </c>
      <c r="B2020" s="2">
        <v>12345.1</v>
      </c>
      <c r="C2020" s="2">
        <v>-45927.6</v>
      </c>
      <c r="D2020" s="2" t="s">
        <v>53</v>
      </c>
    </row>
    <row r="2021" spans="1:4" ht="15.75" hidden="1" customHeight="1" x14ac:dyDescent="0.3">
      <c r="A2021" s="4">
        <v>44049</v>
      </c>
      <c r="B2021" s="2">
        <v>1453.74</v>
      </c>
      <c r="C2021" s="2">
        <v>18947.259999999998</v>
      </c>
      <c r="D2021" s="2" t="s">
        <v>52</v>
      </c>
    </row>
    <row r="2022" spans="1:4" ht="15.75" hidden="1" customHeight="1" x14ac:dyDescent="0.3">
      <c r="A2022" s="4">
        <v>44049</v>
      </c>
      <c r="B2022" s="2">
        <v>5666.36</v>
      </c>
      <c r="C2022" s="2">
        <v>37618.300000000003</v>
      </c>
      <c r="D2022" s="2" t="s">
        <v>55</v>
      </c>
    </row>
    <row r="2023" spans="1:4" ht="15.75" customHeight="1" x14ac:dyDescent="0.3">
      <c r="A2023" s="4">
        <v>44050</v>
      </c>
      <c r="B2023" s="2">
        <v>4545.63</v>
      </c>
      <c r="C2023" s="2">
        <v>-512497.64</v>
      </c>
      <c r="D2023" s="2" t="s">
        <v>54</v>
      </c>
    </row>
    <row r="2024" spans="1:4" ht="15.75" hidden="1" customHeight="1" x14ac:dyDescent="0.3">
      <c r="A2024" s="4">
        <v>44050</v>
      </c>
      <c r="B2024" s="2">
        <v>741.57</v>
      </c>
      <c r="C2024" s="2">
        <v>-12621.41</v>
      </c>
      <c r="D2024" s="2" t="s">
        <v>52</v>
      </c>
    </row>
    <row r="2025" spans="1:4" ht="15.75" hidden="1" customHeight="1" x14ac:dyDescent="0.3">
      <c r="A2025" s="4">
        <v>44050</v>
      </c>
      <c r="B2025" s="2">
        <v>4334.8500000000004</v>
      </c>
      <c r="C2025" s="2">
        <v>-66370.44</v>
      </c>
      <c r="D2025" s="2" t="s">
        <v>55</v>
      </c>
    </row>
    <row r="2026" spans="1:4" ht="15.75" hidden="1" customHeight="1" x14ac:dyDescent="0.3">
      <c r="A2026" s="4">
        <v>44050</v>
      </c>
      <c r="B2026" s="2">
        <v>11126.11</v>
      </c>
      <c r="C2026" s="2">
        <v>-85464.93</v>
      </c>
      <c r="D2026" s="2" t="s">
        <v>53</v>
      </c>
    </row>
    <row r="2027" spans="1:4" ht="15.75" hidden="1" customHeight="1" x14ac:dyDescent="0.3">
      <c r="A2027" s="4">
        <v>44052</v>
      </c>
      <c r="B2027" s="2">
        <v>61.22</v>
      </c>
      <c r="C2027" s="2">
        <v>-4255.8900000000003</v>
      </c>
      <c r="D2027" s="2" t="s">
        <v>55</v>
      </c>
    </row>
    <row r="2028" spans="1:4" ht="15.75" hidden="1" customHeight="1" x14ac:dyDescent="0.3">
      <c r="A2028" s="4">
        <v>44052</v>
      </c>
      <c r="B2028" s="2">
        <v>160.66</v>
      </c>
      <c r="C2028" s="2">
        <v>-1474.69</v>
      </c>
      <c r="D2028" s="2" t="s">
        <v>53</v>
      </c>
    </row>
    <row r="2029" spans="1:4" ht="15.75" customHeight="1" x14ac:dyDescent="0.3">
      <c r="A2029" s="4">
        <v>44052</v>
      </c>
      <c r="B2029" s="2">
        <v>136.94999999999999</v>
      </c>
      <c r="C2029" s="2">
        <v>-26703.08</v>
      </c>
      <c r="D2029" s="2" t="s">
        <v>54</v>
      </c>
    </row>
    <row r="2030" spans="1:4" ht="15.75" hidden="1" customHeight="1" x14ac:dyDescent="0.3">
      <c r="A2030" s="4">
        <v>44052</v>
      </c>
      <c r="B2030" s="2">
        <v>250.48</v>
      </c>
      <c r="C2030" s="2">
        <v>1254.3399999999999</v>
      </c>
      <c r="D2030" s="2" t="s">
        <v>52</v>
      </c>
    </row>
    <row r="2031" spans="1:4" ht="15.75" hidden="1" customHeight="1" x14ac:dyDescent="0.3">
      <c r="A2031" s="4">
        <v>44053</v>
      </c>
      <c r="B2031" s="2">
        <v>966.57</v>
      </c>
      <c r="C2031" s="2">
        <v>-39212.82</v>
      </c>
      <c r="D2031" s="2" t="s">
        <v>52</v>
      </c>
    </row>
    <row r="2032" spans="1:4" ht="15.75" hidden="1" customHeight="1" x14ac:dyDescent="0.3">
      <c r="A2032" s="4">
        <v>44053</v>
      </c>
      <c r="B2032" s="2">
        <v>9390.73</v>
      </c>
      <c r="C2032" s="2">
        <v>-52683.94</v>
      </c>
      <c r="D2032" s="2" t="s">
        <v>53</v>
      </c>
    </row>
    <row r="2033" spans="1:4" ht="15.75" hidden="1" customHeight="1" x14ac:dyDescent="0.3">
      <c r="A2033" s="4">
        <v>44053</v>
      </c>
      <c r="B2033" s="2">
        <v>4644.37</v>
      </c>
      <c r="C2033" s="2">
        <v>-69796.960000000006</v>
      </c>
      <c r="D2033" s="2" t="s">
        <v>55</v>
      </c>
    </row>
    <row r="2034" spans="1:4" ht="15.75" customHeight="1" x14ac:dyDescent="0.3">
      <c r="A2034" s="4">
        <v>44053</v>
      </c>
      <c r="B2034" s="2">
        <v>3141.94</v>
      </c>
      <c r="C2034" s="2">
        <v>-144869.85999999999</v>
      </c>
      <c r="D2034" s="2" t="s">
        <v>54</v>
      </c>
    </row>
    <row r="2035" spans="1:4" ht="15.75" customHeight="1" x14ac:dyDescent="0.3">
      <c r="A2035" s="4">
        <v>44054</v>
      </c>
      <c r="B2035" s="2">
        <v>6223.6</v>
      </c>
      <c r="C2035" s="2">
        <v>-1163598.67</v>
      </c>
      <c r="D2035" s="2" t="s">
        <v>54</v>
      </c>
    </row>
    <row r="2036" spans="1:4" ht="15.75" hidden="1" customHeight="1" x14ac:dyDescent="0.3">
      <c r="A2036" s="4">
        <v>44054</v>
      </c>
      <c r="B2036" s="2">
        <v>820.59</v>
      </c>
      <c r="C2036" s="2">
        <v>-3159.29</v>
      </c>
      <c r="D2036" s="2" t="s">
        <v>52</v>
      </c>
    </row>
    <row r="2037" spans="1:4" ht="15.75" hidden="1" customHeight="1" x14ac:dyDescent="0.3">
      <c r="A2037" s="4">
        <v>44054</v>
      </c>
      <c r="B2037" s="2">
        <v>4209.63</v>
      </c>
      <c r="C2037" s="2">
        <v>-72427.960000000006</v>
      </c>
      <c r="D2037" s="2" t="s">
        <v>55</v>
      </c>
    </row>
    <row r="2038" spans="1:4" ht="15.75" hidden="1" customHeight="1" x14ac:dyDescent="0.3">
      <c r="A2038" s="4">
        <v>44054</v>
      </c>
      <c r="B2038" s="2">
        <v>11241.26</v>
      </c>
      <c r="C2038" s="2">
        <v>-11650.61</v>
      </c>
      <c r="D2038" s="2" t="s">
        <v>53</v>
      </c>
    </row>
    <row r="2039" spans="1:4" ht="15.75" hidden="1" customHeight="1" x14ac:dyDescent="0.3">
      <c r="A2039" s="4">
        <v>44055</v>
      </c>
      <c r="B2039" s="2">
        <v>1434.36</v>
      </c>
      <c r="C2039" s="2">
        <v>6770.02</v>
      </c>
      <c r="D2039" s="2" t="s">
        <v>52</v>
      </c>
    </row>
    <row r="2040" spans="1:4" ht="15.75" hidden="1" customHeight="1" x14ac:dyDescent="0.3">
      <c r="A2040" s="4">
        <v>44055</v>
      </c>
      <c r="B2040" s="2">
        <v>3257.35</v>
      </c>
      <c r="C2040" s="2">
        <v>30631.33</v>
      </c>
      <c r="D2040" s="2" t="s">
        <v>55</v>
      </c>
    </row>
    <row r="2041" spans="1:4" ht="15.75" hidden="1" customHeight="1" x14ac:dyDescent="0.3">
      <c r="A2041" s="4">
        <v>44055</v>
      </c>
      <c r="B2041" s="2">
        <v>9423.83</v>
      </c>
      <c r="C2041" s="2">
        <v>-79646.740000000005</v>
      </c>
      <c r="D2041" s="2" t="s">
        <v>53</v>
      </c>
    </row>
    <row r="2042" spans="1:4" ht="15.75" customHeight="1" x14ac:dyDescent="0.3">
      <c r="A2042" s="4">
        <v>44055</v>
      </c>
      <c r="B2042" s="2">
        <v>5062</v>
      </c>
      <c r="C2042" s="2">
        <v>-580223.07999999996</v>
      </c>
      <c r="D2042" s="2" t="s">
        <v>54</v>
      </c>
    </row>
    <row r="2043" spans="1:4" ht="15.75" customHeight="1" x14ac:dyDescent="0.3">
      <c r="A2043" s="4">
        <v>44056</v>
      </c>
      <c r="B2043" s="2">
        <v>3675.79</v>
      </c>
      <c r="C2043" s="2">
        <v>-447718.71</v>
      </c>
      <c r="D2043" s="2" t="s">
        <v>54</v>
      </c>
    </row>
    <row r="2044" spans="1:4" ht="15.75" hidden="1" customHeight="1" x14ac:dyDescent="0.3">
      <c r="A2044" s="4">
        <v>44056</v>
      </c>
      <c r="B2044" s="2">
        <v>9211.7000000000007</v>
      </c>
      <c r="C2044" s="2">
        <v>-164569.16</v>
      </c>
      <c r="D2044" s="2" t="s">
        <v>53</v>
      </c>
    </row>
    <row r="2045" spans="1:4" ht="15.75" hidden="1" customHeight="1" x14ac:dyDescent="0.3">
      <c r="A2045" s="4">
        <v>44056</v>
      </c>
      <c r="B2045" s="2">
        <v>925.54</v>
      </c>
      <c r="C2045" s="2">
        <v>-8305.92</v>
      </c>
      <c r="D2045" s="2" t="s">
        <v>52</v>
      </c>
    </row>
    <row r="2046" spans="1:4" ht="15.75" hidden="1" customHeight="1" x14ac:dyDescent="0.3">
      <c r="A2046" s="4">
        <v>44056</v>
      </c>
      <c r="B2046" s="2">
        <v>3286.95</v>
      </c>
      <c r="C2046" s="2">
        <v>-19617.75</v>
      </c>
      <c r="D2046" s="2" t="s">
        <v>55</v>
      </c>
    </row>
    <row r="2047" spans="1:4" ht="15.75" hidden="1" customHeight="1" x14ac:dyDescent="0.3">
      <c r="A2047" s="4">
        <v>44057</v>
      </c>
      <c r="B2047" s="2">
        <v>668.57</v>
      </c>
      <c r="C2047" s="2">
        <v>8873.58</v>
      </c>
      <c r="D2047" s="2" t="s">
        <v>52</v>
      </c>
    </row>
    <row r="2048" spans="1:4" ht="15.75" customHeight="1" x14ac:dyDescent="0.3">
      <c r="A2048" s="4">
        <v>44057</v>
      </c>
      <c r="B2048" s="2">
        <v>2536.0300000000002</v>
      </c>
      <c r="C2048" s="2">
        <v>-87374.96</v>
      </c>
      <c r="D2048" s="2" t="s">
        <v>54</v>
      </c>
    </row>
    <row r="2049" spans="1:4" ht="15.75" hidden="1" customHeight="1" x14ac:dyDescent="0.3">
      <c r="A2049" s="4">
        <v>44057</v>
      </c>
      <c r="B2049" s="2">
        <v>7866.31</v>
      </c>
      <c r="C2049" s="2">
        <v>-32105.93</v>
      </c>
      <c r="D2049" s="2" t="s">
        <v>53</v>
      </c>
    </row>
    <row r="2050" spans="1:4" ht="15.75" hidden="1" customHeight="1" x14ac:dyDescent="0.3">
      <c r="A2050" s="4">
        <v>44057</v>
      </c>
      <c r="B2050" s="2">
        <v>3030.25</v>
      </c>
      <c r="C2050" s="2">
        <v>-2951.37</v>
      </c>
      <c r="D2050" s="2" t="s">
        <v>55</v>
      </c>
    </row>
    <row r="2051" spans="1:4" ht="15.75" hidden="1" customHeight="1" x14ac:dyDescent="0.3">
      <c r="A2051" s="4">
        <v>44059</v>
      </c>
      <c r="B2051" s="2">
        <v>307.64</v>
      </c>
      <c r="C2051" s="2">
        <v>-4450.26</v>
      </c>
      <c r="D2051" s="2" t="s">
        <v>53</v>
      </c>
    </row>
    <row r="2052" spans="1:4" ht="15.75" hidden="1" customHeight="1" x14ac:dyDescent="0.3">
      <c r="A2052" s="4">
        <v>44059</v>
      </c>
      <c r="B2052" s="2">
        <v>30.24</v>
      </c>
      <c r="C2052" s="2">
        <v>-4660.1000000000004</v>
      </c>
      <c r="D2052" s="2" t="s">
        <v>52</v>
      </c>
    </row>
    <row r="2053" spans="1:4" ht="15.75" customHeight="1" x14ac:dyDescent="0.3">
      <c r="A2053" s="4">
        <v>44059</v>
      </c>
      <c r="B2053" s="2">
        <v>119.46</v>
      </c>
      <c r="C2053" s="2">
        <v>-27256.51</v>
      </c>
      <c r="D2053" s="2" t="s">
        <v>54</v>
      </c>
    </row>
    <row r="2054" spans="1:4" ht="15.75" hidden="1" customHeight="1" x14ac:dyDescent="0.3">
      <c r="A2054" s="4">
        <v>44059</v>
      </c>
      <c r="B2054" s="2">
        <v>75.14</v>
      </c>
      <c r="C2054" s="2">
        <v>-6830.86</v>
      </c>
      <c r="D2054" s="2" t="s">
        <v>55</v>
      </c>
    </row>
    <row r="2055" spans="1:4" ht="15.75" hidden="1" customHeight="1" x14ac:dyDescent="0.3">
      <c r="A2055" s="4">
        <v>44060</v>
      </c>
      <c r="B2055" s="2">
        <v>3343.7</v>
      </c>
      <c r="C2055" s="2">
        <v>34670.6</v>
      </c>
      <c r="D2055" s="2" t="s">
        <v>55</v>
      </c>
    </row>
    <row r="2056" spans="1:4" ht="15.75" customHeight="1" x14ac:dyDescent="0.3">
      <c r="A2056" s="4">
        <v>44060</v>
      </c>
      <c r="B2056" s="2">
        <v>3694.38</v>
      </c>
      <c r="C2056" s="2">
        <v>-216544.7</v>
      </c>
      <c r="D2056" s="2" t="s">
        <v>54</v>
      </c>
    </row>
    <row r="2057" spans="1:4" ht="15.75" hidden="1" customHeight="1" x14ac:dyDescent="0.3">
      <c r="A2057" s="4">
        <v>44060</v>
      </c>
      <c r="B2057" s="2">
        <v>9280.94</v>
      </c>
      <c r="C2057" s="2">
        <v>9606.4699999999993</v>
      </c>
      <c r="D2057" s="2" t="s">
        <v>53</v>
      </c>
    </row>
    <row r="2058" spans="1:4" ht="15.75" hidden="1" customHeight="1" x14ac:dyDescent="0.3">
      <c r="A2058" s="4">
        <v>44060</v>
      </c>
      <c r="B2058" s="2">
        <v>884.51</v>
      </c>
      <c r="C2058" s="2">
        <v>-6279.19</v>
      </c>
      <c r="D2058" s="2" t="s">
        <v>52</v>
      </c>
    </row>
    <row r="2059" spans="1:4" ht="15.75" hidden="1" customHeight="1" x14ac:dyDescent="0.3">
      <c r="A2059" s="4">
        <v>44061</v>
      </c>
      <c r="B2059" s="2">
        <v>4867.01</v>
      </c>
      <c r="C2059" s="2">
        <v>-332187.65000000002</v>
      </c>
      <c r="D2059" s="2" t="s">
        <v>55</v>
      </c>
    </row>
    <row r="2060" spans="1:4" ht="15.75" customHeight="1" x14ac:dyDescent="0.3">
      <c r="A2060" s="4">
        <v>44061</v>
      </c>
      <c r="B2060" s="2">
        <v>4738.38</v>
      </c>
      <c r="C2060" s="2">
        <v>-166771.14000000001</v>
      </c>
      <c r="D2060" s="2" t="s">
        <v>54</v>
      </c>
    </row>
    <row r="2061" spans="1:4" ht="15.75" hidden="1" customHeight="1" x14ac:dyDescent="0.3">
      <c r="A2061" s="4">
        <v>44061</v>
      </c>
      <c r="B2061" s="2">
        <v>1655.81</v>
      </c>
      <c r="C2061" s="2">
        <v>-71451.23</v>
      </c>
      <c r="D2061" s="2" t="s">
        <v>52</v>
      </c>
    </row>
    <row r="2062" spans="1:4" ht="15.75" hidden="1" customHeight="1" x14ac:dyDescent="0.3">
      <c r="A2062" s="4">
        <v>44061</v>
      </c>
      <c r="B2062" s="2">
        <v>11422.81</v>
      </c>
      <c r="C2062" s="2">
        <v>-447613.5</v>
      </c>
      <c r="D2062" s="2" t="s">
        <v>53</v>
      </c>
    </row>
    <row r="2063" spans="1:4" ht="15.75" hidden="1" customHeight="1" x14ac:dyDescent="0.3">
      <c r="A2063" s="4">
        <v>44062</v>
      </c>
      <c r="B2063" s="2">
        <v>4511.9399999999996</v>
      </c>
      <c r="C2063" s="2">
        <v>-98933.16</v>
      </c>
      <c r="D2063" s="2" t="s">
        <v>55</v>
      </c>
    </row>
    <row r="2064" spans="1:4" ht="15.75" hidden="1" customHeight="1" x14ac:dyDescent="0.3">
      <c r="A2064" s="4">
        <v>44062</v>
      </c>
      <c r="B2064" s="2">
        <v>10890</v>
      </c>
      <c r="C2064" s="2">
        <v>-92723.1</v>
      </c>
      <c r="D2064" s="2" t="s">
        <v>53</v>
      </c>
    </row>
    <row r="2065" spans="1:4" ht="15.75" customHeight="1" x14ac:dyDescent="0.3">
      <c r="A2065" s="4">
        <v>44062</v>
      </c>
      <c r="B2065" s="2">
        <v>4723.57</v>
      </c>
      <c r="C2065" s="2">
        <v>-587576.72</v>
      </c>
      <c r="D2065" s="2" t="s">
        <v>54</v>
      </c>
    </row>
    <row r="2066" spans="1:4" ht="15.75" hidden="1" customHeight="1" x14ac:dyDescent="0.3">
      <c r="A2066" s="4">
        <v>44062</v>
      </c>
      <c r="B2066" s="2">
        <v>1456.31</v>
      </c>
      <c r="C2066" s="2">
        <v>-1510.93</v>
      </c>
      <c r="D2066" s="2" t="s">
        <v>52</v>
      </c>
    </row>
    <row r="2067" spans="1:4" ht="15.75" hidden="1" customHeight="1" x14ac:dyDescent="0.3">
      <c r="A2067" s="4">
        <v>44063</v>
      </c>
      <c r="B2067" s="2">
        <v>972.51</v>
      </c>
      <c r="C2067" s="2">
        <v>-1481.05</v>
      </c>
      <c r="D2067" s="2" t="s">
        <v>52</v>
      </c>
    </row>
    <row r="2068" spans="1:4" ht="15.75" hidden="1" customHeight="1" x14ac:dyDescent="0.3">
      <c r="A2068" s="4">
        <v>44063</v>
      </c>
      <c r="B2068" s="2">
        <v>10492.42</v>
      </c>
      <c r="C2068" s="2">
        <v>-41271.199999999997</v>
      </c>
      <c r="D2068" s="2" t="s">
        <v>53</v>
      </c>
    </row>
    <row r="2069" spans="1:4" ht="15.75" hidden="1" customHeight="1" x14ac:dyDescent="0.3">
      <c r="A2069" s="4">
        <v>44063</v>
      </c>
      <c r="B2069" s="2">
        <v>4022.18</v>
      </c>
      <c r="C2069" s="2">
        <v>-66670.25</v>
      </c>
      <c r="D2069" s="2" t="s">
        <v>55</v>
      </c>
    </row>
    <row r="2070" spans="1:4" ht="15.75" customHeight="1" x14ac:dyDescent="0.3">
      <c r="A2070" s="4">
        <v>44063</v>
      </c>
      <c r="B2070" s="2">
        <v>3550.34</v>
      </c>
      <c r="C2070" s="2">
        <v>-142706.01</v>
      </c>
      <c r="D2070" s="2" t="s">
        <v>54</v>
      </c>
    </row>
    <row r="2071" spans="1:4" ht="15.75" hidden="1" customHeight="1" x14ac:dyDescent="0.3">
      <c r="A2071" s="4">
        <v>44064</v>
      </c>
      <c r="B2071" s="2">
        <v>744.64</v>
      </c>
      <c r="C2071" s="2">
        <v>6608.59</v>
      </c>
      <c r="D2071" s="2" t="s">
        <v>52</v>
      </c>
    </row>
    <row r="2072" spans="1:4" ht="15.75" hidden="1" customHeight="1" x14ac:dyDescent="0.3">
      <c r="A2072" s="4">
        <v>44064</v>
      </c>
      <c r="B2072" s="2">
        <v>10070.549999999999</v>
      </c>
      <c r="C2072" s="2">
        <v>-248017.63</v>
      </c>
      <c r="D2072" s="2" t="s">
        <v>53</v>
      </c>
    </row>
    <row r="2073" spans="1:4" ht="15.75" customHeight="1" x14ac:dyDescent="0.3">
      <c r="A2073" s="4">
        <v>44064</v>
      </c>
      <c r="B2073" s="2">
        <v>3214.38</v>
      </c>
      <c r="C2073" s="2">
        <v>-199487.7</v>
      </c>
      <c r="D2073" s="2" t="s">
        <v>54</v>
      </c>
    </row>
    <row r="2074" spans="1:4" ht="15.75" hidden="1" customHeight="1" x14ac:dyDescent="0.3">
      <c r="A2074" s="4">
        <v>44064</v>
      </c>
      <c r="B2074" s="2">
        <v>4154.1099999999997</v>
      </c>
      <c r="C2074" s="2">
        <v>75950.880000000005</v>
      </c>
      <c r="D2074" s="2" t="s">
        <v>55</v>
      </c>
    </row>
    <row r="2075" spans="1:4" ht="15.75" hidden="1" customHeight="1" x14ac:dyDescent="0.3">
      <c r="A2075" s="4">
        <v>44065</v>
      </c>
      <c r="B2075" s="2">
        <v>0.05</v>
      </c>
      <c r="C2075" s="2">
        <v>-10.220000000000001</v>
      </c>
      <c r="D2075" s="2" t="s">
        <v>53</v>
      </c>
    </row>
    <row r="2076" spans="1:4" ht="15.75" hidden="1" customHeight="1" x14ac:dyDescent="0.3">
      <c r="A2076" s="4">
        <v>44066</v>
      </c>
      <c r="B2076" s="2">
        <v>55.46</v>
      </c>
      <c r="C2076" s="2">
        <v>-1698.74</v>
      </c>
      <c r="D2076" s="2" t="s">
        <v>55</v>
      </c>
    </row>
    <row r="2077" spans="1:4" ht="15.75" hidden="1" customHeight="1" x14ac:dyDescent="0.3">
      <c r="A2077" s="4">
        <v>44066</v>
      </c>
      <c r="B2077" s="2">
        <v>256.72000000000003</v>
      </c>
      <c r="C2077" s="2">
        <v>-2488.9499999999998</v>
      </c>
      <c r="D2077" s="2" t="s">
        <v>53</v>
      </c>
    </row>
    <row r="2078" spans="1:4" ht="15.75" customHeight="1" x14ac:dyDescent="0.3">
      <c r="A2078" s="4">
        <v>44066</v>
      </c>
      <c r="B2078" s="2">
        <v>82.13</v>
      </c>
      <c r="C2078" s="2">
        <v>932.97</v>
      </c>
      <c r="D2078" s="2" t="s">
        <v>54</v>
      </c>
    </row>
    <row r="2079" spans="1:4" ht="15.75" hidden="1" customHeight="1" x14ac:dyDescent="0.3">
      <c r="A2079" s="4">
        <v>44066</v>
      </c>
      <c r="B2079" s="2">
        <v>32.68</v>
      </c>
      <c r="C2079" s="2">
        <v>-596.5</v>
      </c>
      <c r="D2079" s="2" t="s">
        <v>52</v>
      </c>
    </row>
    <row r="2080" spans="1:4" ht="15.75" hidden="1" customHeight="1" x14ac:dyDescent="0.3">
      <c r="A2080" s="4">
        <v>44067</v>
      </c>
      <c r="B2080" s="2">
        <v>3985.63</v>
      </c>
      <c r="C2080" s="2">
        <v>-34636.559999999998</v>
      </c>
      <c r="D2080" s="2" t="s">
        <v>55</v>
      </c>
    </row>
    <row r="2081" spans="1:4" ht="15.75" hidden="1" customHeight="1" x14ac:dyDescent="0.3">
      <c r="A2081" s="4">
        <v>44067</v>
      </c>
      <c r="B2081" s="2">
        <v>9064.7800000000007</v>
      </c>
      <c r="C2081" s="2">
        <v>16229.18</v>
      </c>
      <c r="D2081" s="2" t="s">
        <v>53</v>
      </c>
    </row>
    <row r="2082" spans="1:4" ht="15.75" customHeight="1" x14ac:dyDescent="0.3">
      <c r="A2082" s="4">
        <v>44067</v>
      </c>
      <c r="B2082" s="2">
        <v>3223.6</v>
      </c>
      <c r="C2082" s="2">
        <v>-101220.37</v>
      </c>
      <c r="D2082" s="2" t="s">
        <v>54</v>
      </c>
    </row>
    <row r="2083" spans="1:4" ht="15.75" hidden="1" customHeight="1" x14ac:dyDescent="0.3">
      <c r="A2083" s="4">
        <v>44067</v>
      </c>
      <c r="B2083" s="2">
        <v>772.36</v>
      </c>
      <c r="C2083" s="2">
        <v>-4806.7700000000004</v>
      </c>
      <c r="D2083" s="2" t="s">
        <v>52</v>
      </c>
    </row>
    <row r="2084" spans="1:4" ht="15.75" hidden="1" customHeight="1" x14ac:dyDescent="0.3">
      <c r="A2084" s="4">
        <v>44068</v>
      </c>
      <c r="B2084" s="2">
        <v>1026.03</v>
      </c>
      <c r="C2084" s="2">
        <v>-4591.97</v>
      </c>
      <c r="D2084" s="2" t="s">
        <v>52</v>
      </c>
    </row>
    <row r="2085" spans="1:4" ht="15.75" hidden="1" customHeight="1" x14ac:dyDescent="0.3">
      <c r="A2085" s="4">
        <v>44068</v>
      </c>
      <c r="B2085" s="2">
        <v>4863.25</v>
      </c>
      <c r="C2085" s="2">
        <v>-19373.32</v>
      </c>
      <c r="D2085" s="2" t="s">
        <v>55</v>
      </c>
    </row>
    <row r="2086" spans="1:4" ht="15.75" customHeight="1" x14ac:dyDescent="0.3">
      <c r="A2086" s="4">
        <v>44068</v>
      </c>
      <c r="B2086" s="2">
        <v>3506.94</v>
      </c>
      <c r="C2086" s="2">
        <v>3515.63</v>
      </c>
      <c r="D2086" s="2" t="s">
        <v>54</v>
      </c>
    </row>
    <row r="2087" spans="1:4" ht="15.75" hidden="1" customHeight="1" x14ac:dyDescent="0.3">
      <c r="A2087" s="4">
        <v>44068</v>
      </c>
      <c r="B2087" s="2">
        <v>10529.2</v>
      </c>
      <c r="C2087" s="2">
        <v>27549.360000000001</v>
      </c>
      <c r="D2087" s="2" t="s">
        <v>53</v>
      </c>
    </row>
    <row r="2088" spans="1:4" ht="15.75" hidden="1" customHeight="1" x14ac:dyDescent="0.3">
      <c r="A2088" s="4">
        <v>44069</v>
      </c>
      <c r="B2088" s="2">
        <v>4265.75</v>
      </c>
      <c r="C2088" s="2">
        <v>-22698.32</v>
      </c>
      <c r="D2088" s="2" t="s">
        <v>55</v>
      </c>
    </row>
    <row r="2089" spans="1:4" ht="15.75" hidden="1" customHeight="1" x14ac:dyDescent="0.3">
      <c r="A2089" s="4">
        <v>44069</v>
      </c>
      <c r="B2089" s="2">
        <v>925.23</v>
      </c>
      <c r="C2089" s="2">
        <v>1953.25</v>
      </c>
      <c r="D2089" s="2" t="s">
        <v>52</v>
      </c>
    </row>
    <row r="2090" spans="1:4" ht="15.75" hidden="1" customHeight="1" x14ac:dyDescent="0.3">
      <c r="A2090" s="4">
        <v>44069</v>
      </c>
      <c r="B2090" s="2">
        <v>10140.540000000001</v>
      </c>
      <c r="C2090" s="2">
        <v>5535.47</v>
      </c>
      <c r="D2090" s="2" t="s">
        <v>53</v>
      </c>
    </row>
    <row r="2091" spans="1:4" ht="15.75" customHeight="1" x14ac:dyDescent="0.3">
      <c r="A2091" s="4">
        <v>44069</v>
      </c>
      <c r="B2091" s="2">
        <v>4996.9799999999996</v>
      </c>
      <c r="C2091" s="2">
        <v>-306311.82</v>
      </c>
      <c r="D2091" s="2" t="s">
        <v>54</v>
      </c>
    </row>
    <row r="2092" spans="1:4" ht="15.75" customHeight="1" x14ac:dyDescent="0.3">
      <c r="A2092" s="4">
        <v>44070</v>
      </c>
      <c r="B2092" s="2">
        <v>5323.01</v>
      </c>
      <c r="C2092" s="2">
        <v>-130953.57</v>
      </c>
      <c r="D2092" s="2" t="s">
        <v>54</v>
      </c>
    </row>
    <row r="2093" spans="1:4" ht="15.75" hidden="1" customHeight="1" x14ac:dyDescent="0.3">
      <c r="A2093" s="4">
        <v>44070</v>
      </c>
      <c r="B2093" s="2">
        <v>1049.6199999999999</v>
      </c>
      <c r="C2093" s="2">
        <v>-8646.19</v>
      </c>
      <c r="D2093" s="2" t="s">
        <v>52</v>
      </c>
    </row>
    <row r="2094" spans="1:4" ht="15.75" hidden="1" customHeight="1" x14ac:dyDescent="0.3">
      <c r="A2094" s="4">
        <v>44070</v>
      </c>
      <c r="B2094" s="2">
        <v>6067.58</v>
      </c>
      <c r="C2094" s="2">
        <v>-55873.98</v>
      </c>
      <c r="D2094" s="2" t="s">
        <v>55</v>
      </c>
    </row>
    <row r="2095" spans="1:4" ht="15.75" hidden="1" customHeight="1" x14ac:dyDescent="0.3">
      <c r="A2095" s="4">
        <v>44070</v>
      </c>
      <c r="B2095" s="2">
        <v>12554.76</v>
      </c>
      <c r="C2095" s="2">
        <v>90987.9</v>
      </c>
      <c r="D2095" s="2" t="s">
        <v>53</v>
      </c>
    </row>
    <row r="2096" spans="1:4" ht="15.75" customHeight="1" x14ac:dyDescent="0.3">
      <c r="A2096" s="4">
        <v>44071</v>
      </c>
      <c r="B2096" s="2">
        <v>4226.29</v>
      </c>
      <c r="C2096" s="2">
        <v>-79235.850000000006</v>
      </c>
      <c r="D2096" s="2" t="s">
        <v>54</v>
      </c>
    </row>
    <row r="2097" spans="1:4" ht="15.75" hidden="1" customHeight="1" x14ac:dyDescent="0.3">
      <c r="A2097" s="4">
        <v>44071</v>
      </c>
      <c r="B2097" s="2">
        <v>1553.22</v>
      </c>
      <c r="C2097" s="2">
        <v>11201.95</v>
      </c>
      <c r="D2097" s="2" t="s">
        <v>52</v>
      </c>
    </row>
    <row r="2098" spans="1:4" ht="15.75" hidden="1" customHeight="1" x14ac:dyDescent="0.3">
      <c r="A2098" s="4">
        <v>44071</v>
      </c>
      <c r="B2098" s="2">
        <v>11488.88</v>
      </c>
      <c r="C2098" s="2">
        <v>-138266.67000000001</v>
      </c>
      <c r="D2098" s="2" t="s">
        <v>53</v>
      </c>
    </row>
    <row r="2099" spans="1:4" ht="15.75" hidden="1" customHeight="1" x14ac:dyDescent="0.3">
      <c r="A2099" s="4">
        <v>44071</v>
      </c>
      <c r="B2099" s="2">
        <v>4626.6899999999996</v>
      </c>
      <c r="C2099" s="2">
        <v>-241210.17</v>
      </c>
      <c r="D2099" s="2" t="s">
        <v>55</v>
      </c>
    </row>
    <row r="2100" spans="1:4" ht="15.75" hidden="1" customHeight="1" x14ac:dyDescent="0.3">
      <c r="A2100" s="4">
        <v>44073</v>
      </c>
      <c r="B2100" s="2">
        <v>143.56</v>
      </c>
      <c r="C2100" s="2">
        <v>-15297.85</v>
      </c>
      <c r="D2100" s="2" t="s">
        <v>55</v>
      </c>
    </row>
    <row r="2101" spans="1:4" ht="15.75" hidden="1" customHeight="1" x14ac:dyDescent="0.3">
      <c r="A2101" s="4">
        <v>44073</v>
      </c>
      <c r="B2101" s="2">
        <v>120.56</v>
      </c>
      <c r="C2101" s="2">
        <v>2416.87</v>
      </c>
      <c r="D2101" s="2" t="s">
        <v>52</v>
      </c>
    </row>
    <row r="2102" spans="1:4" ht="15.75" hidden="1" customHeight="1" x14ac:dyDescent="0.3">
      <c r="A2102" s="4">
        <v>44073</v>
      </c>
      <c r="B2102" s="2">
        <v>428.66</v>
      </c>
      <c r="C2102" s="2">
        <v>-16591.88</v>
      </c>
      <c r="D2102" s="2" t="s">
        <v>53</v>
      </c>
    </row>
    <row r="2103" spans="1:4" ht="15.75" customHeight="1" x14ac:dyDescent="0.3">
      <c r="A2103" s="4">
        <v>44073</v>
      </c>
      <c r="B2103" s="2">
        <v>224.12</v>
      </c>
      <c r="C2103" s="2">
        <v>-15002.14</v>
      </c>
      <c r="D2103" s="2" t="s">
        <v>54</v>
      </c>
    </row>
    <row r="2104" spans="1:4" ht="15.75" customHeight="1" x14ac:dyDescent="0.3">
      <c r="A2104" s="4">
        <v>44074</v>
      </c>
      <c r="B2104" s="2">
        <v>4188.47</v>
      </c>
      <c r="C2104" s="2">
        <v>-12050.7</v>
      </c>
      <c r="D2104" s="2" t="s">
        <v>54</v>
      </c>
    </row>
    <row r="2105" spans="1:4" ht="15.75" hidden="1" customHeight="1" x14ac:dyDescent="0.3">
      <c r="A2105" s="4">
        <v>44074</v>
      </c>
      <c r="B2105" s="2">
        <v>11312.53</v>
      </c>
      <c r="C2105" s="2">
        <v>-114258.54</v>
      </c>
      <c r="D2105" s="2" t="s">
        <v>53</v>
      </c>
    </row>
    <row r="2106" spans="1:4" ht="15.75" hidden="1" customHeight="1" x14ac:dyDescent="0.3">
      <c r="A2106" s="4">
        <v>44074</v>
      </c>
      <c r="B2106" s="2">
        <v>3773.57</v>
      </c>
      <c r="C2106" s="2">
        <v>-30021.99</v>
      </c>
      <c r="D2106" s="2" t="s">
        <v>55</v>
      </c>
    </row>
    <row r="2107" spans="1:4" ht="15.75" hidden="1" customHeight="1" x14ac:dyDescent="0.3">
      <c r="A2107" s="4">
        <v>44074</v>
      </c>
      <c r="B2107" s="2">
        <v>1516.74</v>
      </c>
      <c r="C2107" s="2">
        <v>4729.62</v>
      </c>
      <c r="D2107" s="2" t="s">
        <v>52</v>
      </c>
    </row>
    <row r="2108" spans="1:4" ht="15.75" hidden="1" customHeight="1" x14ac:dyDescent="0.3">
      <c r="A2108" s="4">
        <v>44075</v>
      </c>
      <c r="B2108" s="2">
        <v>5019.1099999999997</v>
      </c>
      <c r="C2108" s="2">
        <v>-156932.29999999999</v>
      </c>
      <c r="D2108" s="2" t="s">
        <v>55</v>
      </c>
    </row>
    <row r="2109" spans="1:4" ht="15.75" customHeight="1" x14ac:dyDescent="0.3">
      <c r="A2109" s="4">
        <v>44075</v>
      </c>
      <c r="B2109" s="2">
        <v>5112.7700000000004</v>
      </c>
      <c r="C2109" s="2">
        <v>-201934.91</v>
      </c>
      <c r="D2109" s="2" t="s">
        <v>54</v>
      </c>
    </row>
    <row r="2110" spans="1:4" ht="15.75" hidden="1" customHeight="1" x14ac:dyDescent="0.3">
      <c r="A2110" s="4">
        <v>44075</v>
      </c>
      <c r="B2110" s="2">
        <v>1254.77</v>
      </c>
      <c r="C2110" s="2">
        <v>-12771</v>
      </c>
      <c r="D2110" s="2" t="s">
        <v>52</v>
      </c>
    </row>
    <row r="2111" spans="1:4" ht="15.75" hidden="1" customHeight="1" x14ac:dyDescent="0.3">
      <c r="A2111" s="4">
        <v>44075</v>
      </c>
      <c r="B2111" s="2">
        <v>12074.92</v>
      </c>
      <c r="C2111" s="2">
        <v>-114039.1</v>
      </c>
      <c r="D2111" s="2" t="s">
        <v>53</v>
      </c>
    </row>
    <row r="2112" spans="1:4" ht="15.75" hidden="1" customHeight="1" x14ac:dyDescent="0.3">
      <c r="A2112" s="4">
        <v>44076</v>
      </c>
      <c r="B2112" s="2">
        <v>4764.17</v>
      </c>
      <c r="C2112" s="2">
        <v>-39382.51</v>
      </c>
      <c r="D2112" s="2" t="s">
        <v>55</v>
      </c>
    </row>
    <row r="2113" spans="1:4" ht="15.75" hidden="1" customHeight="1" x14ac:dyDescent="0.3">
      <c r="A2113" s="4">
        <v>44076</v>
      </c>
      <c r="B2113" s="2">
        <v>903.13</v>
      </c>
      <c r="C2113" s="2">
        <v>-3823.16</v>
      </c>
      <c r="D2113" s="2" t="s">
        <v>52</v>
      </c>
    </row>
    <row r="2114" spans="1:4" ht="15.75" hidden="1" customHeight="1" x14ac:dyDescent="0.3">
      <c r="A2114" s="4">
        <v>44076</v>
      </c>
      <c r="B2114" s="2">
        <v>11224.88</v>
      </c>
      <c r="C2114" s="2">
        <v>-119156.16</v>
      </c>
      <c r="D2114" s="2" t="s">
        <v>53</v>
      </c>
    </row>
    <row r="2115" spans="1:4" ht="15.75" customHeight="1" x14ac:dyDescent="0.3">
      <c r="A2115" s="4">
        <v>44076</v>
      </c>
      <c r="B2115" s="2">
        <v>5402.61</v>
      </c>
      <c r="C2115" s="2">
        <v>-304002.23</v>
      </c>
      <c r="D2115" s="2" t="s">
        <v>54</v>
      </c>
    </row>
    <row r="2116" spans="1:4" ht="15.75" hidden="1" customHeight="1" x14ac:dyDescent="0.3">
      <c r="A2116" s="4">
        <v>44077</v>
      </c>
      <c r="B2116" s="2">
        <v>12265.17</v>
      </c>
      <c r="C2116" s="2">
        <v>-26295.64</v>
      </c>
      <c r="D2116" s="2" t="s">
        <v>53</v>
      </c>
    </row>
    <row r="2117" spans="1:4" ht="15.75" customHeight="1" x14ac:dyDescent="0.3">
      <c r="A2117" s="4">
        <v>44077</v>
      </c>
      <c r="B2117" s="2">
        <v>5024.13</v>
      </c>
      <c r="C2117" s="2">
        <v>-160127.66</v>
      </c>
      <c r="D2117" s="2" t="s">
        <v>54</v>
      </c>
    </row>
    <row r="2118" spans="1:4" ht="15.75" hidden="1" customHeight="1" x14ac:dyDescent="0.3">
      <c r="A2118" s="4">
        <v>44077</v>
      </c>
      <c r="B2118" s="2">
        <v>5437.98</v>
      </c>
      <c r="C2118" s="2">
        <v>42371.27</v>
      </c>
      <c r="D2118" s="2" t="s">
        <v>55</v>
      </c>
    </row>
    <row r="2119" spans="1:4" ht="15.75" hidden="1" customHeight="1" x14ac:dyDescent="0.3">
      <c r="A2119" s="4">
        <v>44077</v>
      </c>
      <c r="B2119" s="2">
        <v>1345.91</v>
      </c>
      <c r="C2119" s="2">
        <v>24812.04</v>
      </c>
      <c r="D2119" s="2" t="s">
        <v>52</v>
      </c>
    </row>
    <row r="2120" spans="1:4" ht="15.75" hidden="1" customHeight="1" x14ac:dyDescent="0.3">
      <c r="A2120" s="4">
        <v>44078</v>
      </c>
      <c r="B2120" s="2">
        <v>11315.59</v>
      </c>
      <c r="C2120" s="2">
        <v>28816.93</v>
      </c>
      <c r="D2120" s="2" t="s">
        <v>53</v>
      </c>
    </row>
    <row r="2121" spans="1:4" ht="15.75" hidden="1" customHeight="1" x14ac:dyDescent="0.3">
      <c r="A2121" s="4">
        <v>44078</v>
      </c>
      <c r="B2121" s="2">
        <v>859.7</v>
      </c>
      <c r="C2121" s="2">
        <v>2010.26</v>
      </c>
      <c r="D2121" s="2" t="s">
        <v>52</v>
      </c>
    </row>
    <row r="2122" spans="1:4" ht="15.75" customHeight="1" x14ac:dyDescent="0.3">
      <c r="A2122" s="4">
        <v>44078</v>
      </c>
      <c r="B2122" s="2">
        <v>4912.9799999999996</v>
      </c>
      <c r="C2122" s="2">
        <v>-6788.26</v>
      </c>
      <c r="D2122" s="2" t="s">
        <v>54</v>
      </c>
    </row>
    <row r="2123" spans="1:4" ht="15.75" hidden="1" customHeight="1" x14ac:dyDescent="0.3">
      <c r="A2123" s="4">
        <v>44078</v>
      </c>
      <c r="B2123" s="2">
        <v>5346.72</v>
      </c>
      <c r="C2123" s="2">
        <v>-59272.55</v>
      </c>
      <c r="D2123" s="2" t="s">
        <v>55</v>
      </c>
    </row>
    <row r="2124" spans="1:4" ht="15.75" customHeight="1" x14ac:dyDescent="0.3">
      <c r="A2124" s="4">
        <v>44080</v>
      </c>
      <c r="B2124" s="2">
        <v>81.819999999999993</v>
      </c>
      <c r="C2124" s="2">
        <v>3969.2</v>
      </c>
      <c r="D2124" s="2" t="s">
        <v>54</v>
      </c>
    </row>
    <row r="2125" spans="1:4" ht="15.75" hidden="1" customHeight="1" x14ac:dyDescent="0.3">
      <c r="A2125" s="4">
        <v>44080</v>
      </c>
      <c r="B2125" s="2">
        <v>211.88</v>
      </c>
      <c r="C2125" s="2">
        <v>-2857.46</v>
      </c>
      <c r="D2125" s="2" t="s">
        <v>53</v>
      </c>
    </row>
    <row r="2126" spans="1:4" ht="15.75" hidden="1" customHeight="1" x14ac:dyDescent="0.3">
      <c r="A2126" s="4">
        <v>44080</v>
      </c>
      <c r="B2126" s="2">
        <v>24.43</v>
      </c>
      <c r="C2126" s="2">
        <v>544.66999999999996</v>
      </c>
      <c r="D2126" s="2" t="s">
        <v>52</v>
      </c>
    </row>
    <row r="2127" spans="1:4" ht="15.75" hidden="1" customHeight="1" x14ac:dyDescent="0.3">
      <c r="A2127" s="4">
        <v>44080</v>
      </c>
      <c r="B2127" s="2">
        <v>176.9</v>
      </c>
      <c r="C2127" s="2">
        <v>-18170.61</v>
      </c>
      <c r="D2127" s="2" t="s">
        <v>55</v>
      </c>
    </row>
    <row r="2128" spans="1:4" ht="15.75" hidden="1" customHeight="1" x14ac:dyDescent="0.3">
      <c r="A2128" s="4">
        <v>44081</v>
      </c>
      <c r="B2128" s="2">
        <v>8014.03</v>
      </c>
      <c r="C2128" s="2">
        <v>58956.28</v>
      </c>
      <c r="D2128" s="2" t="s">
        <v>53</v>
      </c>
    </row>
    <row r="2129" spans="1:4" ht="15.75" hidden="1" customHeight="1" x14ac:dyDescent="0.3">
      <c r="A2129" s="4">
        <v>44081</v>
      </c>
      <c r="B2129" s="2">
        <v>4560.6099999999997</v>
      </c>
      <c r="C2129" s="2">
        <v>-7104.33</v>
      </c>
      <c r="D2129" s="2" t="s">
        <v>55</v>
      </c>
    </row>
    <row r="2130" spans="1:4" ht="15.75" hidden="1" customHeight="1" x14ac:dyDescent="0.3">
      <c r="A2130" s="4">
        <v>44081</v>
      </c>
      <c r="B2130" s="2">
        <v>531.08000000000004</v>
      </c>
      <c r="C2130" s="2">
        <v>-3308.24</v>
      </c>
      <c r="D2130" s="2" t="s">
        <v>52</v>
      </c>
    </row>
    <row r="2131" spans="1:4" ht="15.75" customHeight="1" x14ac:dyDescent="0.3">
      <c r="A2131" s="4">
        <v>44081</v>
      </c>
      <c r="B2131" s="2">
        <v>2607.15</v>
      </c>
      <c r="C2131" s="2">
        <v>10310.700000000001</v>
      </c>
      <c r="D2131" s="2" t="s">
        <v>54</v>
      </c>
    </row>
    <row r="2132" spans="1:4" ht="15.75" customHeight="1" x14ac:dyDescent="0.3">
      <c r="A2132" s="4">
        <v>44082</v>
      </c>
      <c r="B2132" s="2">
        <v>6493.19</v>
      </c>
      <c r="C2132" s="2">
        <v>-234836.83</v>
      </c>
      <c r="D2132" s="2" t="s">
        <v>54</v>
      </c>
    </row>
    <row r="2133" spans="1:4" ht="15.75" hidden="1" customHeight="1" x14ac:dyDescent="0.3">
      <c r="A2133" s="4">
        <v>44082</v>
      </c>
      <c r="B2133" s="2">
        <v>1037.2</v>
      </c>
      <c r="C2133" s="2">
        <v>-8260.19</v>
      </c>
      <c r="D2133" s="2" t="s">
        <v>52</v>
      </c>
    </row>
    <row r="2134" spans="1:4" ht="15.75" hidden="1" customHeight="1" x14ac:dyDescent="0.3">
      <c r="A2134" s="4">
        <v>44082</v>
      </c>
      <c r="B2134" s="2">
        <v>8517.3700000000008</v>
      </c>
      <c r="C2134" s="2">
        <v>-479809.22</v>
      </c>
      <c r="D2134" s="2" t="s">
        <v>55</v>
      </c>
    </row>
    <row r="2135" spans="1:4" ht="15.75" hidden="1" customHeight="1" x14ac:dyDescent="0.3">
      <c r="A2135" s="4">
        <v>44082</v>
      </c>
      <c r="B2135" s="2">
        <v>14313.51</v>
      </c>
      <c r="C2135" s="2">
        <v>10441.16</v>
      </c>
      <c r="D2135" s="2" t="s">
        <v>53</v>
      </c>
    </row>
    <row r="2136" spans="1:4" ht="15.75" hidden="1" customHeight="1" x14ac:dyDescent="0.3">
      <c r="A2136" s="4">
        <v>44083</v>
      </c>
      <c r="B2136" s="2">
        <v>731.15</v>
      </c>
      <c r="C2136" s="2">
        <v>-12063.15</v>
      </c>
      <c r="D2136" s="2" t="s">
        <v>52</v>
      </c>
    </row>
    <row r="2137" spans="1:4" ht="15.75" hidden="1" customHeight="1" x14ac:dyDescent="0.3">
      <c r="A2137" s="4">
        <v>44083</v>
      </c>
      <c r="B2137" s="2">
        <v>6779.86</v>
      </c>
      <c r="C2137" s="2">
        <v>-347250.62</v>
      </c>
      <c r="D2137" s="2" t="s">
        <v>55</v>
      </c>
    </row>
    <row r="2138" spans="1:4" ht="15.75" hidden="1" customHeight="1" x14ac:dyDescent="0.3">
      <c r="A2138" s="4">
        <v>44083</v>
      </c>
      <c r="B2138" s="2">
        <v>12616.45</v>
      </c>
      <c r="C2138" s="2">
        <v>-28549.05</v>
      </c>
      <c r="D2138" s="2" t="s">
        <v>53</v>
      </c>
    </row>
    <row r="2139" spans="1:4" ht="15.75" customHeight="1" x14ac:dyDescent="0.3">
      <c r="A2139" s="4">
        <v>44083</v>
      </c>
      <c r="B2139" s="2">
        <v>4509.84</v>
      </c>
      <c r="C2139" s="2">
        <v>-44462.55</v>
      </c>
      <c r="D2139" s="2" t="s">
        <v>54</v>
      </c>
    </row>
    <row r="2140" spans="1:4" ht="15.75" hidden="1" customHeight="1" x14ac:dyDescent="0.3">
      <c r="A2140" s="4">
        <v>44084</v>
      </c>
      <c r="B2140" s="2">
        <v>858.77</v>
      </c>
      <c r="C2140" s="2">
        <v>14787.59</v>
      </c>
      <c r="D2140" s="2" t="s">
        <v>52</v>
      </c>
    </row>
    <row r="2141" spans="1:4" ht="15.75" customHeight="1" x14ac:dyDescent="0.3">
      <c r="A2141" s="4">
        <v>44084</v>
      </c>
      <c r="B2141" s="2">
        <v>4886.6099999999997</v>
      </c>
      <c r="C2141" s="2">
        <v>-164036.57999999999</v>
      </c>
      <c r="D2141" s="2" t="s">
        <v>54</v>
      </c>
    </row>
    <row r="2142" spans="1:4" ht="15.75" hidden="1" customHeight="1" x14ac:dyDescent="0.3">
      <c r="A2142" s="4">
        <v>44084</v>
      </c>
      <c r="B2142" s="2">
        <v>8591.06</v>
      </c>
      <c r="C2142" s="2">
        <v>-250184.12</v>
      </c>
      <c r="D2142" s="2" t="s">
        <v>55</v>
      </c>
    </row>
    <row r="2143" spans="1:4" ht="15.75" hidden="1" customHeight="1" x14ac:dyDescent="0.3">
      <c r="A2143" s="4">
        <v>44084</v>
      </c>
      <c r="B2143" s="2">
        <v>14446.06</v>
      </c>
      <c r="C2143" s="2">
        <v>-64053.120000000003</v>
      </c>
      <c r="D2143" s="2" t="s">
        <v>53</v>
      </c>
    </row>
    <row r="2144" spans="1:4" ht="15.75" customHeight="1" x14ac:dyDescent="0.3">
      <c r="A2144" s="4">
        <v>44085</v>
      </c>
      <c r="B2144" s="2">
        <v>3865.27</v>
      </c>
      <c r="C2144" s="2">
        <v>12354.29</v>
      </c>
      <c r="D2144" s="2" t="s">
        <v>54</v>
      </c>
    </row>
    <row r="2145" spans="1:4" ht="15.75" hidden="1" customHeight="1" x14ac:dyDescent="0.3">
      <c r="A2145" s="4">
        <v>44085</v>
      </c>
      <c r="B2145" s="2">
        <v>421.87</v>
      </c>
      <c r="C2145" s="2">
        <v>-1552</v>
      </c>
      <c r="D2145" s="2" t="s">
        <v>52</v>
      </c>
    </row>
    <row r="2146" spans="1:4" ht="15.75" hidden="1" customHeight="1" x14ac:dyDescent="0.3">
      <c r="A2146" s="4">
        <v>44085</v>
      </c>
      <c r="B2146" s="2">
        <v>5857.72</v>
      </c>
      <c r="C2146" s="2">
        <v>-99985.22</v>
      </c>
      <c r="D2146" s="2" t="s">
        <v>55</v>
      </c>
    </row>
    <row r="2147" spans="1:4" ht="15.75" hidden="1" customHeight="1" x14ac:dyDescent="0.3">
      <c r="A2147" s="4">
        <v>44085</v>
      </c>
      <c r="B2147" s="2">
        <v>9042.02</v>
      </c>
      <c r="C2147" s="2">
        <v>-20632.009999999998</v>
      </c>
      <c r="D2147" s="2" t="s">
        <v>53</v>
      </c>
    </row>
    <row r="2148" spans="1:4" ht="15.75" hidden="1" customHeight="1" x14ac:dyDescent="0.3">
      <c r="A2148" s="4">
        <v>44087</v>
      </c>
      <c r="B2148" s="2">
        <v>49.95</v>
      </c>
      <c r="C2148" s="2">
        <v>-131.69999999999999</v>
      </c>
      <c r="D2148" s="2" t="s">
        <v>52</v>
      </c>
    </row>
    <row r="2149" spans="1:4" ht="15.75" customHeight="1" x14ac:dyDescent="0.3">
      <c r="A2149" s="4">
        <v>44087</v>
      </c>
      <c r="B2149" s="2">
        <v>74.44</v>
      </c>
      <c r="C2149" s="2">
        <v>-2394.7800000000002</v>
      </c>
      <c r="D2149" s="2" t="s">
        <v>54</v>
      </c>
    </row>
    <row r="2150" spans="1:4" ht="15.75" hidden="1" customHeight="1" x14ac:dyDescent="0.3">
      <c r="A2150" s="4">
        <v>44087</v>
      </c>
      <c r="B2150" s="2">
        <v>153.69999999999999</v>
      </c>
      <c r="C2150" s="2">
        <v>-4250.1499999999996</v>
      </c>
      <c r="D2150" s="2" t="s">
        <v>55</v>
      </c>
    </row>
    <row r="2151" spans="1:4" ht="15.75" hidden="1" customHeight="1" x14ac:dyDescent="0.3">
      <c r="A2151" s="4">
        <v>44087</v>
      </c>
      <c r="B2151" s="2">
        <v>232.16</v>
      </c>
      <c r="C2151" s="2">
        <v>691.07</v>
      </c>
      <c r="D2151" s="2" t="s">
        <v>53</v>
      </c>
    </row>
    <row r="2152" spans="1:4" ht="15.75" customHeight="1" x14ac:dyDescent="0.3">
      <c r="A2152" s="4">
        <v>44088</v>
      </c>
      <c r="B2152" s="2">
        <v>4281.3900000000003</v>
      </c>
      <c r="C2152" s="2">
        <v>6792.61</v>
      </c>
      <c r="D2152" s="2" t="s">
        <v>54</v>
      </c>
    </row>
    <row r="2153" spans="1:4" ht="15.75" hidden="1" customHeight="1" x14ac:dyDescent="0.3">
      <c r="A2153" s="4">
        <v>44088</v>
      </c>
      <c r="B2153" s="2">
        <v>9595.81</v>
      </c>
      <c r="C2153" s="2">
        <v>-1686.31</v>
      </c>
      <c r="D2153" s="2" t="s">
        <v>53</v>
      </c>
    </row>
    <row r="2154" spans="1:4" ht="15.75" hidden="1" customHeight="1" x14ac:dyDescent="0.3">
      <c r="A2154" s="4">
        <v>44088</v>
      </c>
      <c r="B2154" s="2">
        <v>6036.89</v>
      </c>
      <c r="C2154" s="2">
        <v>3027.15</v>
      </c>
      <c r="D2154" s="2" t="s">
        <v>55</v>
      </c>
    </row>
    <row r="2155" spans="1:4" ht="15.75" hidden="1" customHeight="1" x14ac:dyDescent="0.3">
      <c r="A2155" s="4">
        <v>44088</v>
      </c>
      <c r="B2155" s="2">
        <v>953.8</v>
      </c>
      <c r="C2155" s="2">
        <v>21827.17</v>
      </c>
      <c r="D2155" s="2" t="s">
        <v>52</v>
      </c>
    </row>
    <row r="2156" spans="1:4" ht="15.75" customHeight="1" x14ac:dyDescent="0.3">
      <c r="A2156" s="4">
        <v>44089</v>
      </c>
      <c r="B2156" s="2">
        <v>5081.9399999999996</v>
      </c>
      <c r="C2156" s="2">
        <v>-97425.49</v>
      </c>
      <c r="D2156" s="2" t="s">
        <v>54</v>
      </c>
    </row>
    <row r="2157" spans="1:4" ht="15.75" hidden="1" customHeight="1" x14ac:dyDescent="0.3">
      <c r="A2157" s="4">
        <v>44089</v>
      </c>
      <c r="B2157" s="2">
        <v>7011.66</v>
      </c>
      <c r="C2157" s="2">
        <v>-26133.02</v>
      </c>
      <c r="D2157" s="2" t="s">
        <v>55</v>
      </c>
    </row>
    <row r="2158" spans="1:4" ht="15.75" hidden="1" customHeight="1" x14ac:dyDescent="0.3">
      <c r="A2158" s="4">
        <v>44089</v>
      </c>
      <c r="B2158" s="2">
        <v>755.33</v>
      </c>
      <c r="C2158" s="2">
        <v>1672.83</v>
      </c>
      <c r="D2158" s="2" t="s">
        <v>52</v>
      </c>
    </row>
    <row r="2159" spans="1:4" ht="15.75" hidden="1" customHeight="1" x14ac:dyDescent="0.3">
      <c r="A2159" s="4">
        <v>44089</v>
      </c>
      <c r="B2159" s="2">
        <v>11397.02</v>
      </c>
      <c r="C2159" s="2">
        <v>63557.77</v>
      </c>
      <c r="D2159" s="2" t="s">
        <v>53</v>
      </c>
    </row>
    <row r="2160" spans="1:4" ht="15.75" hidden="1" customHeight="1" x14ac:dyDescent="0.3">
      <c r="A2160" s="4">
        <v>44090</v>
      </c>
      <c r="B2160" s="2">
        <v>14353.68</v>
      </c>
      <c r="C2160" s="2">
        <v>129649.55</v>
      </c>
      <c r="D2160" s="2" t="s">
        <v>53</v>
      </c>
    </row>
    <row r="2161" spans="1:4" ht="15.75" hidden="1" customHeight="1" x14ac:dyDescent="0.3">
      <c r="A2161" s="4">
        <v>44090</v>
      </c>
      <c r="B2161" s="2">
        <v>8164.83</v>
      </c>
      <c r="C2161" s="2">
        <v>-44398.04</v>
      </c>
      <c r="D2161" s="2" t="s">
        <v>55</v>
      </c>
    </row>
    <row r="2162" spans="1:4" ht="15.75" hidden="1" customHeight="1" x14ac:dyDescent="0.3">
      <c r="A2162" s="4">
        <v>44090</v>
      </c>
      <c r="B2162" s="2">
        <v>1504.9</v>
      </c>
      <c r="C2162" s="2">
        <v>-19654.07</v>
      </c>
      <c r="D2162" s="2" t="s">
        <v>52</v>
      </c>
    </row>
    <row r="2163" spans="1:4" ht="15.75" customHeight="1" x14ac:dyDescent="0.3">
      <c r="A2163" s="4">
        <v>44090</v>
      </c>
      <c r="B2163" s="2">
        <v>5811.66</v>
      </c>
      <c r="C2163" s="2">
        <v>153982.74</v>
      </c>
      <c r="D2163" s="2" t="s">
        <v>54</v>
      </c>
    </row>
    <row r="2164" spans="1:4" ht="15.75" customHeight="1" x14ac:dyDescent="0.3">
      <c r="A2164" s="4">
        <v>44091</v>
      </c>
      <c r="B2164" s="2">
        <v>4852.24</v>
      </c>
      <c r="C2164" s="2">
        <v>32287.59</v>
      </c>
      <c r="D2164" s="2" t="s">
        <v>54</v>
      </c>
    </row>
    <row r="2165" spans="1:4" ht="15.75" hidden="1" customHeight="1" x14ac:dyDescent="0.3">
      <c r="A2165" s="4">
        <v>44091</v>
      </c>
      <c r="B2165" s="2">
        <v>1480.99</v>
      </c>
      <c r="C2165" s="2">
        <v>-22640.71</v>
      </c>
      <c r="D2165" s="2" t="s">
        <v>52</v>
      </c>
    </row>
    <row r="2166" spans="1:4" ht="15.75" hidden="1" customHeight="1" x14ac:dyDescent="0.3">
      <c r="A2166" s="4">
        <v>44091</v>
      </c>
      <c r="B2166" s="2">
        <v>8068.74</v>
      </c>
      <c r="C2166" s="2">
        <v>40803.760000000002</v>
      </c>
      <c r="D2166" s="2" t="s">
        <v>55</v>
      </c>
    </row>
    <row r="2167" spans="1:4" ht="15.75" hidden="1" customHeight="1" x14ac:dyDescent="0.3">
      <c r="A2167" s="4">
        <v>44091</v>
      </c>
      <c r="B2167" s="2">
        <v>12087.6</v>
      </c>
      <c r="C2167" s="2">
        <v>-61616.75</v>
      </c>
      <c r="D2167" s="2" t="s">
        <v>53</v>
      </c>
    </row>
    <row r="2168" spans="1:4" ht="15.75" hidden="1" customHeight="1" x14ac:dyDescent="0.3">
      <c r="A2168" s="4">
        <v>44092</v>
      </c>
      <c r="B2168" s="2">
        <v>6485.2</v>
      </c>
      <c r="C2168" s="2">
        <v>16086.18</v>
      </c>
      <c r="D2168" s="2" t="s">
        <v>55</v>
      </c>
    </row>
    <row r="2169" spans="1:4" ht="15.75" hidden="1" customHeight="1" x14ac:dyDescent="0.3">
      <c r="A2169" s="4">
        <v>44092</v>
      </c>
      <c r="B2169" s="2">
        <v>1719.92</v>
      </c>
      <c r="C2169" s="2">
        <v>-39683.199999999997</v>
      </c>
      <c r="D2169" s="2" t="s">
        <v>52</v>
      </c>
    </row>
    <row r="2170" spans="1:4" ht="15.75" hidden="1" customHeight="1" x14ac:dyDescent="0.3">
      <c r="A2170" s="4">
        <v>44092</v>
      </c>
      <c r="B2170" s="2">
        <v>9787.2199999999993</v>
      </c>
      <c r="C2170" s="2">
        <v>-15398.58</v>
      </c>
      <c r="D2170" s="2" t="s">
        <v>53</v>
      </c>
    </row>
    <row r="2171" spans="1:4" ht="15.75" customHeight="1" x14ac:dyDescent="0.3">
      <c r="A2171" s="4">
        <v>44092</v>
      </c>
      <c r="B2171" s="2">
        <v>3915.12</v>
      </c>
      <c r="C2171" s="2">
        <v>76070.880000000005</v>
      </c>
      <c r="D2171" s="2" t="s">
        <v>54</v>
      </c>
    </row>
    <row r="2172" spans="1:4" ht="15.75" hidden="1" customHeight="1" x14ac:dyDescent="0.3">
      <c r="A2172" s="4">
        <v>44094</v>
      </c>
      <c r="B2172" s="2">
        <v>64.3</v>
      </c>
      <c r="C2172" s="2">
        <v>-357.23</v>
      </c>
      <c r="D2172" s="2" t="s">
        <v>52</v>
      </c>
    </row>
    <row r="2173" spans="1:4" ht="15.75" customHeight="1" x14ac:dyDescent="0.3">
      <c r="A2173" s="4">
        <v>44094</v>
      </c>
      <c r="B2173" s="2">
        <v>131.06</v>
      </c>
      <c r="C2173" s="2">
        <v>-15037.06</v>
      </c>
      <c r="D2173" s="2" t="s">
        <v>54</v>
      </c>
    </row>
    <row r="2174" spans="1:4" ht="15.75" hidden="1" customHeight="1" x14ac:dyDescent="0.3">
      <c r="A2174" s="4">
        <v>44094</v>
      </c>
      <c r="B2174" s="2">
        <v>213.64</v>
      </c>
      <c r="C2174" s="2">
        <v>-1531</v>
      </c>
      <c r="D2174" s="2" t="s">
        <v>53</v>
      </c>
    </row>
    <row r="2175" spans="1:4" ht="15.75" hidden="1" customHeight="1" x14ac:dyDescent="0.3">
      <c r="A2175" s="4">
        <v>44094</v>
      </c>
      <c r="B2175" s="2">
        <v>133.41</v>
      </c>
      <c r="C2175" s="2">
        <v>-3369.31</v>
      </c>
      <c r="D2175" s="2" t="s">
        <v>55</v>
      </c>
    </row>
    <row r="2176" spans="1:4" ht="15.75" hidden="1" customHeight="1" x14ac:dyDescent="0.3">
      <c r="A2176" s="4">
        <v>44095</v>
      </c>
      <c r="B2176" s="2">
        <v>3101.43</v>
      </c>
      <c r="C2176" s="2">
        <v>4040.84</v>
      </c>
      <c r="D2176" s="2" t="s">
        <v>52</v>
      </c>
    </row>
    <row r="2177" spans="1:4" ht="15.75" customHeight="1" x14ac:dyDescent="0.3">
      <c r="A2177" s="4">
        <v>44095</v>
      </c>
      <c r="B2177" s="2">
        <v>6944.99</v>
      </c>
      <c r="C2177" s="2">
        <v>-1647019.06</v>
      </c>
      <c r="D2177" s="2" t="s">
        <v>54</v>
      </c>
    </row>
    <row r="2178" spans="1:4" ht="15.75" hidden="1" customHeight="1" x14ac:dyDescent="0.3">
      <c r="A2178" s="4">
        <v>44095</v>
      </c>
      <c r="B2178" s="2">
        <v>13298.75</v>
      </c>
      <c r="C2178" s="2">
        <v>-62772.03</v>
      </c>
      <c r="D2178" s="2" t="s">
        <v>53</v>
      </c>
    </row>
    <row r="2179" spans="1:4" ht="15.75" hidden="1" customHeight="1" x14ac:dyDescent="0.3">
      <c r="A2179" s="4">
        <v>44095</v>
      </c>
      <c r="B2179" s="2">
        <v>6975.36</v>
      </c>
      <c r="C2179" s="2">
        <v>-177169.19</v>
      </c>
      <c r="D2179" s="2" t="s">
        <v>55</v>
      </c>
    </row>
    <row r="2180" spans="1:4" ht="15.75" hidden="1" customHeight="1" x14ac:dyDescent="0.3">
      <c r="A2180" s="4">
        <v>44096</v>
      </c>
      <c r="B2180" s="2">
        <v>12023.91</v>
      </c>
      <c r="C2180" s="2">
        <v>-210329.92</v>
      </c>
      <c r="D2180" s="2" t="s">
        <v>53</v>
      </c>
    </row>
    <row r="2181" spans="1:4" ht="15.75" hidden="1" customHeight="1" x14ac:dyDescent="0.3">
      <c r="A2181" s="4">
        <v>44096</v>
      </c>
      <c r="B2181" s="2">
        <v>7200.68</v>
      </c>
      <c r="C2181" s="2">
        <v>-121081.1</v>
      </c>
      <c r="D2181" s="2" t="s">
        <v>55</v>
      </c>
    </row>
    <row r="2182" spans="1:4" ht="15.75" customHeight="1" x14ac:dyDescent="0.3">
      <c r="A2182" s="4">
        <v>44096</v>
      </c>
      <c r="B2182" s="2">
        <v>5092.95</v>
      </c>
      <c r="C2182" s="2">
        <v>-163217.32999999999</v>
      </c>
      <c r="D2182" s="2" t="s">
        <v>54</v>
      </c>
    </row>
    <row r="2183" spans="1:4" ht="15.75" hidden="1" customHeight="1" x14ac:dyDescent="0.3">
      <c r="A2183" s="4">
        <v>44096</v>
      </c>
      <c r="B2183" s="2">
        <v>1269.08</v>
      </c>
      <c r="C2183" s="2">
        <v>29232.080000000002</v>
      </c>
      <c r="D2183" s="2" t="s">
        <v>52</v>
      </c>
    </row>
    <row r="2184" spans="1:4" ht="15.75" hidden="1" customHeight="1" x14ac:dyDescent="0.3">
      <c r="A2184" s="4">
        <v>44097</v>
      </c>
      <c r="B2184" s="2">
        <v>1019.73</v>
      </c>
      <c r="C2184" s="2">
        <v>8757.18</v>
      </c>
      <c r="D2184" s="2" t="s">
        <v>52</v>
      </c>
    </row>
    <row r="2185" spans="1:4" ht="15.75" hidden="1" customHeight="1" x14ac:dyDescent="0.3">
      <c r="A2185" s="4">
        <v>44097</v>
      </c>
      <c r="B2185" s="2">
        <v>13241.45</v>
      </c>
      <c r="C2185" s="2">
        <v>-225675.13</v>
      </c>
      <c r="D2185" s="2" t="s">
        <v>53</v>
      </c>
    </row>
    <row r="2186" spans="1:4" ht="15.75" customHeight="1" x14ac:dyDescent="0.3">
      <c r="A2186" s="4">
        <v>44097</v>
      </c>
      <c r="B2186" s="2">
        <v>6383.41</v>
      </c>
      <c r="C2186" s="2">
        <v>-492387.59</v>
      </c>
      <c r="D2186" s="2" t="s">
        <v>54</v>
      </c>
    </row>
    <row r="2187" spans="1:4" ht="15.75" hidden="1" customHeight="1" x14ac:dyDescent="0.3">
      <c r="A2187" s="4">
        <v>44097</v>
      </c>
      <c r="B2187" s="2">
        <v>5484.93</v>
      </c>
      <c r="C2187" s="2">
        <v>-89623.56</v>
      </c>
      <c r="D2187" s="2" t="s">
        <v>55</v>
      </c>
    </row>
    <row r="2188" spans="1:4" ht="15.75" customHeight="1" x14ac:dyDescent="0.3">
      <c r="A2188" s="4">
        <v>44098</v>
      </c>
      <c r="B2188" s="2">
        <v>5862.99</v>
      </c>
      <c r="C2188" s="2">
        <v>-84862.45</v>
      </c>
      <c r="D2188" s="2" t="s">
        <v>54</v>
      </c>
    </row>
    <row r="2189" spans="1:4" ht="15.75" hidden="1" customHeight="1" x14ac:dyDescent="0.3">
      <c r="A2189" s="4">
        <v>44098</v>
      </c>
      <c r="B2189" s="2">
        <v>11378.92</v>
      </c>
      <c r="C2189" s="2">
        <v>-108011.88</v>
      </c>
      <c r="D2189" s="2" t="s">
        <v>53</v>
      </c>
    </row>
    <row r="2190" spans="1:4" ht="15.75" hidden="1" customHeight="1" x14ac:dyDescent="0.3">
      <c r="A2190" s="4">
        <v>44098</v>
      </c>
      <c r="B2190" s="2">
        <v>6630.54</v>
      </c>
      <c r="C2190" s="2">
        <v>22825.93</v>
      </c>
      <c r="D2190" s="2" t="s">
        <v>55</v>
      </c>
    </row>
    <row r="2191" spans="1:4" ht="15.75" hidden="1" customHeight="1" x14ac:dyDescent="0.3">
      <c r="A2191" s="4">
        <v>44098</v>
      </c>
      <c r="B2191" s="2">
        <v>775.08</v>
      </c>
      <c r="C2191" s="2">
        <v>-2844.5</v>
      </c>
      <c r="D2191" s="2" t="s">
        <v>52</v>
      </c>
    </row>
    <row r="2192" spans="1:4" ht="15.75" customHeight="1" x14ac:dyDescent="0.3">
      <c r="A2192" s="4">
        <v>44099</v>
      </c>
      <c r="B2192" s="2">
        <v>4144.99</v>
      </c>
      <c r="C2192" s="2">
        <v>17837.8</v>
      </c>
      <c r="D2192" s="2" t="s">
        <v>54</v>
      </c>
    </row>
    <row r="2193" spans="1:4" ht="15.75" hidden="1" customHeight="1" x14ac:dyDescent="0.3">
      <c r="A2193" s="4">
        <v>44099</v>
      </c>
      <c r="B2193" s="2">
        <v>10705.79</v>
      </c>
      <c r="C2193" s="2">
        <v>-45711.59</v>
      </c>
      <c r="D2193" s="2" t="s">
        <v>53</v>
      </c>
    </row>
    <row r="2194" spans="1:4" ht="15.75" hidden="1" customHeight="1" x14ac:dyDescent="0.3">
      <c r="A2194" s="4">
        <v>44099</v>
      </c>
      <c r="B2194" s="2">
        <v>5483.82</v>
      </c>
      <c r="C2194" s="2">
        <v>15237.29</v>
      </c>
      <c r="D2194" s="2" t="s">
        <v>55</v>
      </c>
    </row>
    <row r="2195" spans="1:4" ht="15.75" hidden="1" customHeight="1" x14ac:dyDescent="0.3">
      <c r="A2195" s="4">
        <v>44099</v>
      </c>
      <c r="B2195" s="2">
        <v>726.97</v>
      </c>
      <c r="C2195" s="2">
        <v>-30039.31</v>
      </c>
      <c r="D2195" s="2" t="s">
        <v>52</v>
      </c>
    </row>
    <row r="2196" spans="1:4" ht="15.75" hidden="1" customHeight="1" x14ac:dyDescent="0.3">
      <c r="A2196" s="4">
        <v>44101</v>
      </c>
      <c r="B2196" s="2">
        <v>305.77999999999997</v>
      </c>
      <c r="C2196" s="2">
        <v>-10005.94</v>
      </c>
      <c r="D2196" s="2" t="s">
        <v>53</v>
      </c>
    </row>
    <row r="2197" spans="1:4" ht="15.75" hidden="1" customHeight="1" x14ac:dyDescent="0.3">
      <c r="A2197" s="4">
        <v>44101</v>
      </c>
      <c r="B2197" s="2">
        <v>41.71</v>
      </c>
      <c r="C2197" s="2">
        <v>-2.08</v>
      </c>
      <c r="D2197" s="2" t="s">
        <v>52</v>
      </c>
    </row>
    <row r="2198" spans="1:4" ht="15.75" customHeight="1" x14ac:dyDescent="0.3">
      <c r="A2198" s="4">
        <v>44101</v>
      </c>
      <c r="B2198" s="2">
        <v>66.88</v>
      </c>
      <c r="C2198" s="2">
        <v>-19434.490000000002</v>
      </c>
      <c r="D2198" s="2" t="s">
        <v>54</v>
      </c>
    </row>
    <row r="2199" spans="1:4" ht="15.75" hidden="1" customHeight="1" x14ac:dyDescent="0.3">
      <c r="A2199" s="4">
        <v>44101</v>
      </c>
      <c r="B2199" s="2">
        <v>139.88999999999999</v>
      </c>
      <c r="C2199" s="2">
        <v>448.12</v>
      </c>
      <c r="D2199" s="2" t="s">
        <v>55</v>
      </c>
    </row>
    <row r="2200" spans="1:4" ht="15.75" hidden="1" customHeight="1" x14ac:dyDescent="0.3">
      <c r="A2200" s="4">
        <v>44102</v>
      </c>
      <c r="B2200" s="2">
        <v>6828.18</v>
      </c>
      <c r="C2200" s="2">
        <v>-183202.98</v>
      </c>
      <c r="D2200" s="2" t="s">
        <v>55</v>
      </c>
    </row>
    <row r="2201" spans="1:4" ht="15.75" customHeight="1" x14ac:dyDescent="0.3">
      <c r="A2201" s="4">
        <v>44102</v>
      </c>
      <c r="B2201" s="2">
        <v>5354.32</v>
      </c>
      <c r="C2201" s="2">
        <v>-82124.539999999994</v>
      </c>
      <c r="D2201" s="2" t="s">
        <v>54</v>
      </c>
    </row>
    <row r="2202" spans="1:4" ht="15.75" hidden="1" customHeight="1" x14ac:dyDescent="0.3">
      <c r="A2202" s="4">
        <v>44102</v>
      </c>
      <c r="B2202" s="2">
        <v>11913.14</v>
      </c>
      <c r="C2202" s="2">
        <v>26233.59</v>
      </c>
      <c r="D2202" s="2" t="s">
        <v>53</v>
      </c>
    </row>
    <row r="2203" spans="1:4" ht="15.75" hidden="1" customHeight="1" x14ac:dyDescent="0.3">
      <c r="A2203" s="4">
        <v>44102</v>
      </c>
      <c r="B2203" s="2">
        <v>1104.6600000000001</v>
      </c>
      <c r="C2203" s="2">
        <v>130.34</v>
      </c>
      <c r="D2203" s="2" t="s">
        <v>52</v>
      </c>
    </row>
    <row r="2204" spans="1:4" ht="15.75" hidden="1" customHeight="1" x14ac:dyDescent="0.3">
      <c r="A2204" s="4">
        <v>44103</v>
      </c>
      <c r="B2204" s="2">
        <v>5963.62</v>
      </c>
      <c r="C2204" s="2">
        <v>59595.97</v>
      </c>
      <c r="D2204" s="2" t="s">
        <v>55</v>
      </c>
    </row>
    <row r="2205" spans="1:4" ht="15.75" customHeight="1" x14ac:dyDescent="0.3">
      <c r="A2205" s="4">
        <v>44103</v>
      </c>
      <c r="B2205" s="2">
        <v>5328.94</v>
      </c>
      <c r="C2205" s="2">
        <v>-264805.44</v>
      </c>
      <c r="D2205" s="2" t="s">
        <v>54</v>
      </c>
    </row>
    <row r="2206" spans="1:4" ht="15.75" hidden="1" customHeight="1" x14ac:dyDescent="0.3">
      <c r="A2206" s="4">
        <v>44103</v>
      </c>
      <c r="B2206" s="2">
        <v>1195.3699999999999</v>
      </c>
      <c r="C2206" s="2">
        <v>-1422.09</v>
      </c>
      <c r="D2206" s="2" t="s">
        <v>52</v>
      </c>
    </row>
    <row r="2207" spans="1:4" ht="15.75" hidden="1" customHeight="1" x14ac:dyDescent="0.3">
      <c r="A2207" s="4">
        <v>44103</v>
      </c>
      <c r="B2207" s="2">
        <v>12599.94</v>
      </c>
      <c r="C2207" s="2">
        <v>-70639.429999999993</v>
      </c>
      <c r="D2207" s="2" t="s">
        <v>53</v>
      </c>
    </row>
    <row r="2208" spans="1:4" ht="15.75" customHeight="1" x14ac:dyDescent="0.3">
      <c r="A2208" s="4">
        <v>44104</v>
      </c>
      <c r="B2208" s="2">
        <v>6168.93</v>
      </c>
      <c r="C2208" s="2">
        <v>75772.37</v>
      </c>
      <c r="D2208" s="2" t="s">
        <v>54</v>
      </c>
    </row>
    <row r="2209" spans="1:4" ht="15.75" hidden="1" customHeight="1" x14ac:dyDescent="0.3">
      <c r="A2209" s="4">
        <v>44104</v>
      </c>
      <c r="B2209" s="2">
        <v>13159.09</v>
      </c>
      <c r="C2209" s="2">
        <v>-3390.42</v>
      </c>
      <c r="D2209" s="2" t="s">
        <v>53</v>
      </c>
    </row>
    <row r="2210" spans="1:4" ht="15.75" hidden="1" customHeight="1" x14ac:dyDescent="0.3">
      <c r="A2210" s="4">
        <v>44104</v>
      </c>
      <c r="B2210" s="2">
        <v>1304.29</v>
      </c>
      <c r="C2210" s="2">
        <v>9543.7000000000007</v>
      </c>
      <c r="D2210" s="2" t="s">
        <v>52</v>
      </c>
    </row>
    <row r="2211" spans="1:4" ht="15.75" hidden="1" customHeight="1" x14ac:dyDescent="0.3">
      <c r="A2211" s="4">
        <v>44104</v>
      </c>
      <c r="B2211" s="2">
        <v>6714.86</v>
      </c>
      <c r="C2211" s="2">
        <v>-70908.61</v>
      </c>
      <c r="D2211" s="2" t="s">
        <v>55</v>
      </c>
    </row>
    <row r="2212" spans="1:4" ht="15.75" hidden="1" customHeight="1" x14ac:dyDescent="0.3">
      <c r="A2212" s="4">
        <v>44105</v>
      </c>
      <c r="B2212" s="2">
        <v>8614.84</v>
      </c>
      <c r="C2212" s="2">
        <v>251916.47</v>
      </c>
      <c r="D2212" s="2" t="s">
        <v>55</v>
      </c>
    </row>
    <row r="2213" spans="1:4" ht="15.75" hidden="1" customHeight="1" x14ac:dyDescent="0.3">
      <c r="A2213" s="4">
        <v>44105</v>
      </c>
      <c r="B2213" s="2">
        <v>787.97</v>
      </c>
      <c r="C2213" s="2">
        <v>2745.65</v>
      </c>
      <c r="D2213" s="2" t="s">
        <v>52</v>
      </c>
    </row>
    <row r="2214" spans="1:4" ht="15.75" hidden="1" customHeight="1" x14ac:dyDescent="0.3">
      <c r="A2214" s="4">
        <v>44105</v>
      </c>
      <c r="B2214" s="2">
        <v>10884.06</v>
      </c>
      <c r="C2214" s="2">
        <v>31362.48</v>
      </c>
      <c r="D2214" s="2" t="s">
        <v>53</v>
      </c>
    </row>
    <row r="2215" spans="1:4" ht="15.75" customHeight="1" x14ac:dyDescent="0.3">
      <c r="A2215" s="4">
        <v>44105</v>
      </c>
      <c r="B2215" s="2">
        <v>5066.59</v>
      </c>
      <c r="C2215" s="2">
        <v>-48479.61</v>
      </c>
      <c r="D2215" s="2" t="s">
        <v>54</v>
      </c>
    </row>
    <row r="2216" spans="1:4" ht="15.75" hidden="1" customHeight="1" x14ac:dyDescent="0.3">
      <c r="A2216" s="4">
        <v>44106</v>
      </c>
      <c r="B2216" s="2">
        <v>12550.25</v>
      </c>
      <c r="C2216" s="2">
        <v>105720.23</v>
      </c>
      <c r="D2216" s="2" t="s">
        <v>53</v>
      </c>
    </row>
    <row r="2217" spans="1:4" ht="15.75" customHeight="1" x14ac:dyDescent="0.3">
      <c r="A2217" s="4">
        <v>44106</v>
      </c>
      <c r="B2217" s="2">
        <v>6112.07</v>
      </c>
      <c r="C2217" s="2">
        <v>129025.22</v>
      </c>
      <c r="D2217" s="2" t="s">
        <v>54</v>
      </c>
    </row>
    <row r="2218" spans="1:4" ht="15.75" hidden="1" customHeight="1" x14ac:dyDescent="0.3">
      <c r="A2218" s="4">
        <v>44106</v>
      </c>
      <c r="B2218" s="2">
        <v>1179.33</v>
      </c>
      <c r="C2218" s="2">
        <v>42503.76</v>
      </c>
      <c r="D2218" s="2" t="s">
        <v>52</v>
      </c>
    </row>
    <row r="2219" spans="1:4" ht="15.75" hidden="1" customHeight="1" x14ac:dyDescent="0.3">
      <c r="A2219" s="4">
        <v>44106</v>
      </c>
      <c r="B2219" s="2">
        <v>7143.8</v>
      </c>
      <c r="C2219" s="2">
        <v>167260.82999999999</v>
      </c>
      <c r="D2219" s="2" t="s">
        <v>55</v>
      </c>
    </row>
    <row r="2220" spans="1:4" ht="15.75" hidden="1" customHeight="1" x14ac:dyDescent="0.3">
      <c r="A2220" s="4">
        <v>44108</v>
      </c>
      <c r="B2220" s="2">
        <v>268.08999999999997</v>
      </c>
      <c r="C2220" s="2">
        <v>267.85000000000002</v>
      </c>
      <c r="D2220" s="2" t="s">
        <v>53</v>
      </c>
    </row>
    <row r="2221" spans="1:4" ht="15.75" hidden="1" customHeight="1" x14ac:dyDescent="0.3">
      <c r="A2221" s="4">
        <v>44108</v>
      </c>
      <c r="B2221" s="2">
        <v>136.28</v>
      </c>
      <c r="C2221" s="2">
        <v>2157.73</v>
      </c>
      <c r="D2221" s="2" t="s">
        <v>52</v>
      </c>
    </row>
    <row r="2222" spans="1:4" ht="15.75" hidden="1" customHeight="1" x14ac:dyDescent="0.3">
      <c r="A2222" s="4">
        <v>44108</v>
      </c>
      <c r="B2222" s="2">
        <v>231.22</v>
      </c>
      <c r="C2222" s="2">
        <v>1798.64</v>
      </c>
      <c r="D2222" s="2" t="s">
        <v>55</v>
      </c>
    </row>
    <row r="2223" spans="1:4" ht="15.75" customHeight="1" x14ac:dyDescent="0.3">
      <c r="A2223" s="4">
        <v>44108</v>
      </c>
      <c r="B2223" s="2">
        <v>128.26</v>
      </c>
      <c r="C2223" s="2">
        <v>3672.83</v>
      </c>
      <c r="D2223" s="2" t="s">
        <v>54</v>
      </c>
    </row>
    <row r="2224" spans="1:4" ht="15.75" hidden="1" customHeight="1" x14ac:dyDescent="0.3">
      <c r="A2224" s="4">
        <v>44109</v>
      </c>
      <c r="B2224" s="2">
        <v>12669.85</v>
      </c>
      <c r="C2224" s="2">
        <v>-132068.51999999999</v>
      </c>
      <c r="D2224" s="2" t="s">
        <v>53</v>
      </c>
    </row>
    <row r="2225" spans="1:4" ht="15.75" hidden="1" customHeight="1" x14ac:dyDescent="0.3">
      <c r="A2225" s="4">
        <v>44109</v>
      </c>
      <c r="B2225" s="2">
        <v>7282.15</v>
      </c>
      <c r="C2225" s="2">
        <v>-5061.38</v>
      </c>
      <c r="D2225" s="2" t="s">
        <v>55</v>
      </c>
    </row>
    <row r="2226" spans="1:4" ht="15.75" hidden="1" customHeight="1" x14ac:dyDescent="0.3">
      <c r="A2226" s="4">
        <v>44109</v>
      </c>
      <c r="B2226" s="2">
        <v>1688</v>
      </c>
      <c r="C2226" s="2">
        <v>-31743.759999999998</v>
      </c>
      <c r="D2226" s="2" t="s">
        <v>52</v>
      </c>
    </row>
    <row r="2227" spans="1:4" ht="15.75" customHeight="1" x14ac:dyDescent="0.3">
      <c r="A2227" s="4">
        <v>44109</v>
      </c>
      <c r="B2227" s="2">
        <v>5380.41</v>
      </c>
      <c r="C2227" s="2">
        <v>-265921.15000000002</v>
      </c>
      <c r="D2227" s="2" t="s">
        <v>54</v>
      </c>
    </row>
    <row r="2228" spans="1:4" ht="15.75" customHeight="1" x14ac:dyDescent="0.3">
      <c r="A2228" s="4">
        <v>44110</v>
      </c>
      <c r="B2228" s="2">
        <v>6467.06</v>
      </c>
      <c r="C2228" s="2">
        <v>-174963.1</v>
      </c>
      <c r="D2228" s="2" t="s">
        <v>54</v>
      </c>
    </row>
    <row r="2229" spans="1:4" ht="15.75" hidden="1" customHeight="1" x14ac:dyDescent="0.3">
      <c r="A2229" s="4">
        <v>44110</v>
      </c>
      <c r="B2229" s="2">
        <v>1047.24</v>
      </c>
      <c r="C2229" s="2">
        <v>11400.24</v>
      </c>
      <c r="D2229" s="2" t="s">
        <v>52</v>
      </c>
    </row>
    <row r="2230" spans="1:4" ht="15.75" hidden="1" customHeight="1" x14ac:dyDescent="0.3">
      <c r="A2230" s="4">
        <v>44110</v>
      </c>
      <c r="B2230" s="2">
        <v>16488.689999999999</v>
      </c>
      <c r="C2230" s="2">
        <v>94592.11</v>
      </c>
      <c r="D2230" s="2" t="s">
        <v>53</v>
      </c>
    </row>
    <row r="2231" spans="1:4" ht="15.75" hidden="1" customHeight="1" x14ac:dyDescent="0.3">
      <c r="A2231" s="4">
        <v>44110</v>
      </c>
      <c r="B2231" s="2">
        <v>9970.02</v>
      </c>
      <c r="C2231" s="2">
        <v>145593.60000000001</v>
      </c>
      <c r="D2231" s="2" t="s">
        <v>55</v>
      </c>
    </row>
    <row r="2232" spans="1:4" ht="15.75" hidden="1" customHeight="1" x14ac:dyDescent="0.3">
      <c r="A2232" s="4">
        <v>44111</v>
      </c>
      <c r="B2232" s="2">
        <v>11406.48</v>
      </c>
      <c r="C2232" s="2">
        <v>122318.92</v>
      </c>
      <c r="D2232" s="2" t="s">
        <v>53</v>
      </c>
    </row>
    <row r="2233" spans="1:4" ht="15.75" hidden="1" customHeight="1" x14ac:dyDescent="0.3">
      <c r="A2233" s="4">
        <v>44111</v>
      </c>
      <c r="B2233" s="2">
        <v>7537.46</v>
      </c>
      <c r="C2233" s="2">
        <v>45038.96</v>
      </c>
      <c r="D2233" s="2" t="s">
        <v>55</v>
      </c>
    </row>
    <row r="2234" spans="1:4" ht="15.75" hidden="1" customHeight="1" x14ac:dyDescent="0.3">
      <c r="A2234" s="4">
        <v>44111</v>
      </c>
      <c r="B2234" s="2">
        <v>1427.39</v>
      </c>
      <c r="C2234" s="2">
        <v>-33477.550000000003</v>
      </c>
      <c r="D2234" s="2" t="s">
        <v>52</v>
      </c>
    </row>
    <row r="2235" spans="1:4" ht="15.75" customHeight="1" x14ac:dyDescent="0.3">
      <c r="A2235" s="4">
        <v>44111</v>
      </c>
      <c r="B2235" s="2">
        <v>5163.6000000000004</v>
      </c>
      <c r="C2235" s="2">
        <v>46398.48</v>
      </c>
      <c r="D2235" s="2" t="s">
        <v>54</v>
      </c>
    </row>
    <row r="2236" spans="1:4" ht="15.75" hidden="1" customHeight="1" x14ac:dyDescent="0.3">
      <c r="A2236" s="4">
        <v>44112</v>
      </c>
      <c r="B2236" s="2">
        <v>7601.46</v>
      </c>
      <c r="C2236" s="2">
        <v>93315.66</v>
      </c>
      <c r="D2236" s="2" t="s">
        <v>55</v>
      </c>
    </row>
    <row r="2237" spans="1:4" ht="15.75" hidden="1" customHeight="1" x14ac:dyDescent="0.3">
      <c r="A2237" s="4">
        <v>44112</v>
      </c>
      <c r="B2237" s="2">
        <v>538.79</v>
      </c>
      <c r="C2237" s="2">
        <v>-6826.6</v>
      </c>
      <c r="D2237" s="2" t="s">
        <v>52</v>
      </c>
    </row>
    <row r="2238" spans="1:4" ht="15.75" hidden="1" customHeight="1" x14ac:dyDescent="0.3">
      <c r="A2238" s="4">
        <v>44112</v>
      </c>
      <c r="B2238" s="2">
        <v>10856.64</v>
      </c>
      <c r="C2238" s="2">
        <v>79068.399999999994</v>
      </c>
      <c r="D2238" s="2" t="s">
        <v>53</v>
      </c>
    </row>
    <row r="2239" spans="1:4" ht="15.75" customHeight="1" x14ac:dyDescent="0.3">
      <c r="A2239" s="4">
        <v>44112</v>
      </c>
      <c r="B2239" s="2">
        <v>5284.75</v>
      </c>
      <c r="C2239" s="2">
        <v>160389.85</v>
      </c>
      <c r="D2239" s="2" t="s">
        <v>54</v>
      </c>
    </row>
    <row r="2240" spans="1:4" ht="15.75" customHeight="1" x14ac:dyDescent="0.3">
      <c r="A2240" s="4">
        <v>44113</v>
      </c>
      <c r="B2240" s="2">
        <v>5512.94</v>
      </c>
      <c r="C2240" s="2">
        <v>-1000570.84</v>
      </c>
      <c r="D2240" s="2" t="s">
        <v>54</v>
      </c>
    </row>
    <row r="2241" spans="1:4" ht="15.75" hidden="1" customHeight="1" x14ac:dyDescent="0.3">
      <c r="A2241" s="4">
        <v>44113</v>
      </c>
      <c r="B2241" s="2">
        <v>911.81</v>
      </c>
      <c r="C2241" s="2">
        <v>11549.6</v>
      </c>
      <c r="D2241" s="2" t="s">
        <v>52</v>
      </c>
    </row>
    <row r="2242" spans="1:4" ht="15.75" hidden="1" customHeight="1" x14ac:dyDescent="0.3">
      <c r="A2242" s="4">
        <v>44113</v>
      </c>
      <c r="B2242" s="2">
        <v>8145.73</v>
      </c>
      <c r="C2242" s="2">
        <v>-225032.93</v>
      </c>
      <c r="D2242" s="2" t="s">
        <v>55</v>
      </c>
    </row>
    <row r="2243" spans="1:4" ht="15.75" hidden="1" customHeight="1" x14ac:dyDescent="0.3">
      <c r="A2243" s="4">
        <v>44113</v>
      </c>
      <c r="B2243" s="2">
        <v>10834.94</v>
      </c>
      <c r="C2243" s="2">
        <v>-217105.85</v>
      </c>
      <c r="D2243" s="2" t="s">
        <v>53</v>
      </c>
    </row>
    <row r="2244" spans="1:4" ht="15.75" customHeight="1" x14ac:dyDescent="0.3">
      <c r="A2244" s="4">
        <v>44115</v>
      </c>
      <c r="B2244" s="2">
        <v>160.49</v>
      </c>
      <c r="C2244" s="2">
        <v>-65101.65</v>
      </c>
      <c r="D2244" s="2" t="s">
        <v>54</v>
      </c>
    </row>
    <row r="2245" spans="1:4" ht="15.75" hidden="1" customHeight="1" x14ac:dyDescent="0.3">
      <c r="A2245" s="4">
        <v>44115</v>
      </c>
      <c r="B2245" s="2">
        <v>186.34</v>
      </c>
      <c r="C2245" s="2">
        <v>-20894.79</v>
      </c>
      <c r="D2245" s="2" t="s">
        <v>55</v>
      </c>
    </row>
    <row r="2246" spans="1:4" ht="15.75" hidden="1" customHeight="1" x14ac:dyDescent="0.3">
      <c r="A2246" s="4">
        <v>44115</v>
      </c>
      <c r="B2246" s="2">
        <v>35.770000000000003</v>
      </c>
      <c r="C2246" s="2">
        <v>451.54</v>
      </c>
      <c r="D2246" s="2" t="s">
        <v>52</v>
      </c>
    </row>
    <row r="2247" spans="1:4" ht="15.75" hidden="1" customHeight="1" x14ac:dyDescent="0.3">
      <c r="A2247" s="4">
        <v>44115</v>
      </c>
      <c r="B2247" s="2">
        <v>467.88</v>
      </c>
      <c r="C2247" s="2">
        <v>-24896.61</v>
      </c>
      <c r="D2247" s="2" t="s">
        <v>53</v>
      </c>
    </row>
    <row r="2248" spans="1:4" ht="15.75" hidden="1" customHeight="1" x14ac:dyDescent="0.3">
      <c r="A2248" s="4">
        <v>44116</v>
      </c>
      <c r="B2248" s="2">
        <v>6682</v>
      </c>
      <c r="C2248" s="2">
        <v>-135471.78</v>
      </c>
      <c r="D2248" s="2" t="s">
        <v>55</v>
      </c>
    </row>
    <row r="2249" spans="1:4" ht="15.75" customHeight="1" x14ac:dyDescent="0.3">
      <c r="A2249" s="4">
        <v>44116</v>
      </c>
      <c r="B2249" s="2">
        <v>3955.53</v>
      </c>
      <c r="C2249" s="2">
        <v>45125.440000000002</v>
      </c>
      <c r="D2249" s="2" t="s">
        <v>54</v>
      </c>
    </row>
    <row r="2250" spans="1:4" ht="15.75" hidden="1" customHeight="1" x14ac:dyDescent="0.3">
      <c r="A2250" s="4">
        <v>44116</v>
      </c>
      <c r="B2250" s="2">
        <v>9650.11</v>
      </c>
      <c r="C2250" s="2">
        <v>15183.51</v>
      </c>
      <c r="D2250" s="2" t="s">
        <v>53</v>
      </c>
    </row>
    <row r="2251" spans="1:4" ht="15.75" hidden="1" customHeight="1" x14ac:dyDescent="0.3">
      <c r="A2251" s="4">
        <v>44116</v>
      </c>
      <c r="B2251" s="2">
        <v>713.18</v>
      </c>
      <c r="C2251" s="2">
        <v>1378.39</v>
      </c>
      <c r="D2251" s="2" t="s">
        <v>52</v>
      </c>
    </row>
    <row r="2252" spans="1:4" ht="15.75" hidden="1" customHeight="1" x14ac:dyDescent="0.3">
      <c r="A2252" s="4">
        <v>44117</v>
      </c>
      <c r="B2252" s="2">
        <v>9459.2199999999993</v>
      </c>
      <c r="C2252" s="2">
        <v>-57211.49</v>
      </c>
      <c r="D2252" s="2" t="s">
        <v>55</v>
      </c>
    </row>
    <row r="2253" spans="1:4" ht="15.75" hidden="1" customHeight="1" x14ac:dyDescent="0.3">
      <c r="A2253" s="4">
        <v>44117</v>
      </c>
      <c r="B2253" s="2">
        <v>645.44000000000005</v>
      </c>
      <c r="C2253" s="2">
        <v>879.37</v>
      </c>
      <c r="D2253" s="2" t="s">
        <v>52</v>
      </c>
    </row>
    <row r="2254" spans="1:4" ht="15.75" customHeight="1" x14ac:dyDescent="0.3">
      <c r="A2254" s="4">
        <v>44117</v>
      </c>
      <c r="B2254" s="2">
        <v>6352.56</v>
      </c>
      <c r="C2254" s="2">
        <v>-438094.51</v>
      </c>
      <c r="D2254" s="2" t="s">
        <v>54</v>
      </c>
    </row>
    <row r="2255" spans="1:4" ht="15.75" hidden="1" customHeight="1" x14ac:dyDescent="0.3">
      <c r="A2255" s="4">
        <v>44117</v>
      </c>
      <c r="B2255" s="2">
        <v>11694.52</v>
      </c>
      <c r="C2255" s="2">
        <v>19686.7</v>
      </c>
      <c r="D2255" s="2" t="s">
        <v>53</v>
      </c>
    </row>
    <row r="2256" spans="1:4" ht="15.75" customHeight="1" x14ac:dyDescent="0.3">
      <c r="A2256" s="4">
        <v>44118</v>
      </c>
      <c r="B2256" s="2">
        <v>4640.93</v>
      </c>
      <c r="C2256" s="2">
        <v>-42523.14</v>
      </c>
      <c r="D2256" s="2" t="s">
        <v>54</v>
      </c>
    </row>
    <row r="2257" spans="1:4" ht="15.75" hidden="1" customHeight="1" x14ac:dyDescent="0.3">
      <c r="A2257" s="4">
        <v>44118</v>
      </c>
      <c r="B2257" s="2">
        <v>9160.2900000000009</v>
      </c>
      <c r="C2257" s="2">
        <v>-135797.35999999999</v>
      </c>
      <c r="D2257" s="2" t="s">
        <v>55</v>
      </c>
    </row>
    <row r="2258" spans="1:4" ht="15.75" hidden="1" customHeight="1" x14ac:dyDescent="0.3">
      <c r="A2258" s="4">
        <v>44118</v>
      </c>
      <c r="B2258" s="2">
        <v>772.87</v>
      </c>
      <c r="C2258" s="2">
        <v>-37904.089999999997</v>
      </c>
      <c r="D2258" s="2" t="s">
        <v>52</v>
      </c>
    </row>
    <row r="2259" spans="1:4" ht="15.75" hidden="1" customHeight="1" x14ac:dyDescent="0.3">
      <c r="A2259" s="4">
        <v>44118</v>
      </c>
      <c r="B2259" s="2">
        <v>10494.71</v>
      </c>
      <c r="C2259" s="2">
        <v>-7517.31</v>
      </c>
      <c r="D2259" s="2" t="s">
        <v>53</v>
      </c>
    </row>
    <row r="2260" spans="1:4" ht="15.75" hidden="1" customHeight="1" x14ac:dyDescent="0.3">
      <c r="A2260" s="4">
        <v>44119</v>
      </c>
      <c r="B2260" s="2">
        <v>10120.030000000001</v>
      </c>
      <c r="C2260" s="2">
        <v>13874.24</v>
      </c>
      <c r="D2260" s="2" t="s">
        <v>53</v>
      </c>
    </row>
    <row r="2261" spans="1:4" ht="15.75" hidden="1" customHeight="1" x14ac:dyDescent="0.3">
      <c r="A2261" s="4">
        <v>44119</v>
      </c>
      <c r="B2261" s="2">
        <v>8247.5300000000007</v>
      </c>
      <c r="C2261" s="2">
        <v>294438.07</v>
      </c>
      <c r="D2261" s="2" t="s">
        <v>55</v>
      </c>
    </row>
    <row r="2262" spans="1:4" ht="15.75" customHeight="1" x14ac:dyDescent="0.3">
      <c r="A2262" s="4">
        <v>44119</v>
      </c>
      <c r="B2262" s="2">
        <v>4973.03</v>
      </c>
      <c r="C2262" s="2">
        <v>146322.45000000001</v>
      </c>
      <c r="D2262" s="2" t="s">
        <v>54</v>
      </c>
    </row>
    <row r="2263" spans="1:4" ht="15.75" hidden="1" customHeight="1" x14ac:dyDescent="0.3">
      <c r="A2263" s="4">
        <v>44119</v>
      </c>
      <c r="B2263" s="2">
        <v>693.24</v>
      </c>
      <c r="C2263" s="2">
        <v>4981.26</v>
      </c>
      <c r="D2263" s="2" t="s">
        <v>52</v>
      </c>
    </row>
    <row r="2264" spans="1:4" ht="15.75" hidden="1" customHeight="1" x14ac:dyDescent="0.3">
      <c r="A2264" s="4">
        <v>44120</v>
      </c>
      <c r="B2264" s="2">
        <v>501.83</v>
      </c>
      <c r="C2264" s="2">
        <v>6986.96</v>
      </c>
      <c r="D2264" s="2" t="s">
        <v>52</v>
      </c>
    </row>
    <row r="2265" spans="1:4" ht="15.75" hidden="1" customHeight="1" x14ac:dyDescent="0.3">
      <c r="A2265" s="4">
        <v>44120</v>
      </c>
      <c r="B2265" s="2">
        <v>7555.2</v>
      </c>
      <c r="C2265" s="2">
        <v>189500.21</v>
      </c>
      <c r="D2265" s="2" t="s">
        <v>55</v>
      </c>
    </row>
    <row r="2266" spans="1:4" ht="15.75" hidden="1" customHeight="1" x14ac:dyDescent="0.3">
      <c r="A2266" s="4">
        <v>44120</v>
      </c>
      <c r="B2266" s="2">
        <v>8613.6299999999992</v>
      </c>
      <c r="C2266" s="2">
        <v>55556.33</v>
      </c>
      <c r="D2266" s="2" t="s">
        <v>53</v>
      </c>
    </row>
    <row r="2267" spans="1:4" ht="15.75" customHeight="1" x14ac:dyDescent="0.3">
      <c r="A2267" s="4">
        <v>44120</v>
      </c>
      <c r="B2267" s="2">
        <v>4058.85</v>
      </c>
      <c r="C2267" s="2">
        <v>78450.41</v>
      </c>
      <c r="D2267" s="2" t="s">
        <v>54</v>
      </c>
    </row>
    <row r="2268" spans="1:4" ht="15.75" customHeight="1" x14ac:dyDescent="0.3">
      <c r="A2268" s="4">
        <v>44122</v>
      </c>
      <c r="B2268" s="2">
        <v>85.63</v>
      </c>
      <c r="C2268" s="2">
        <v>-6311.33</v>
      </c>
      <c r="D2268" s="2" t="s">
        <v>54</v>
      </c>
    </row>
    <row r="2269" spans="1:4" ht="15.75" hidden="1" customHeight="1" x14ac:dyDescent="0.3">
      <c r="A2269" s="4">
        <v>44122</v>
      </c>
      <c r="B2269" s="2">
        <v>21.77</v>
      </c>
      <c r="C2269" s="2">
        <v>-132.88</v>
      </c>
      <c r="D2269" s="2" t="s">
        <v>52</v>
      </c>
    </row>
    <row r="2270" spans="1:4" ht="15.75" hidden="1" customHeight="1" x14ac:dyDescent="0.3">
      <c r="A2270" s="4">
        <v>44122</v>
      </c>
      <c r="B2270" s="2">
        <v>177.57</v>
      </c>
      <c r="C2270" s="2">
        <v>-700.81</v>
      </c>
      <c r="D2270" s="2" t="s">
        <v>53</v>
      </c>
    </row>
    <row r="2271" spans="1:4" ht="15.75" hidden="1" customHeight="1" x14ac:dyDescent="0.3">
      <c r="A2271" s="4">
        <v>44122</v>
      </c>
      <c r="B2271" s="2">
        <v>179.99</v>
      </c>
      <c r="C2271" s="2">
        <v>-394.22</v>
      </c>
      <c r="D2271" s="2" t="s">
        <v>55</v>
      </c>
    </row>
    <row r="2272" spans="1:4" ht="15.75" hidden="1" customHeight="1" x14ac:dyDescent="0.3">
      <c r="A2272" s="4">
        <v>44123</v>
      </c>
      <c r="B2272" s="2">
        <v>11966.69</v>
      </c>
      <c r="C2272" s="2">
        <v>-108082.74</v>
      </c>
      <c r="D2272" s="2" t="s">
        <v>53</v>
      </c>
    </row>
    <row r="2273" spans="1:4" ht="15.75" customHeight="1" x14ac:dyDescent="0.3">
      <c r="A2273" s="4">
        <v>44123</v>
      </c>
      <c r="B2273" s="2">
        <v>5402.11</v>
      </c>
      <c r="C2273" s="2">
        <v>55573.919999999998</v>
      </c>
      <c r="D2273" s="2" t="s">
        <v>54</v>
      </c>
    </row>
    <row r="2274" spans="1:4" ht="15.75" hidden="1" customHeight="1" x14ac:dyDescent="0.3">
      <c r="A2274" s="4">
        <v>44123</v>
      </c>
      <c r="B2274" s="2">
        <v>9050.1</v>
      </c>
      <c r="C2274" s="2">
        <v>110465.02</v>
      </c>
      <c r="D2274" s="2" t="s">
        <v>55</v>
      </c>
    </row>
    <row r="2275" spans="1:4" ht="15.75" hidden="1" customHeight="1" x14ac:dyDescent="0.3">
      <c r="A2275" s="4">
        <v>44123</v>
      </c>
      <c r="B2275" s="2">
        <v>671.19</v>
      </c>
      <c r="C2275" s="2">
        <v>8471.69</v>
      </c>
      <c r="D2275" s="2" t="s">
        <v>52</v>
      </c>
    </row>
    <row r="2276" spans="1:4" ht="15.75" hidden="1" customHeight="1" x14ac:dyDescent="0.3">
      <c r="A2276" s="4">
        <v>44124</v>
      </c>
      <c r="B2276" s="2">
        <v>6877</v>
      </c>
      <c r="C2276" s="2">
        <v>20986.82</v>
      </c>
      <c r="D2276" s="2" t="s">
        <v>55</v>
      </c>
    </row>
    <row r="2277" spans="1:4" ht="15.75" customHeight="1" x14ac:dyDescent="0.3">
      <c r="A2277" s="4">
        <v>44124</v>
      </c>
      <c r="B2277" s="2">
        <v>6698.61</v>
      </c>
      <c r="C2277" s="2">
        <v>323403.61</v>
      </c>
      <c r="D2277" s="2" t="s">
        <v>54</v>
      </c>
    </row>
    <row r="2278" spans="1:4" ht="15.75" hidden="1" customHeight="1" x14ac:dyDescent="0.3">
      <c r="A2278" s="4">
        <v>44124</v>
      </c>
      <c r="B2278" s="2">
        <v>10570.78</v>
      </c>
      <c r="C2278" s="2">
        <v>-288439.65999999997</v>
      </c>
      <c r="D2278" s="2" t="s">
        <v>53</v>
      </c>
    </row>
    <row r="2279" spans="1:4" ht="15.75" hidden="1" customHeight="1" x14ac:dyDescent="0.3">
      <c r="A2279" s="4">
        <v>44124</v>
      </c>
      <c r="B2279" s="2">
        <v>874.22</v>
      </c>
      <c r="C2279" s="2">
        <v>-8850.19</v>
      </c>
      <c r="D2279" s="2" t="s">
        <v>52</v>
      </c>
    </row>
    <row r="2280" spans="1:4" ht="15.75" customHeight="1" x14ac:dyDescent="0.3">
      <c r="A2280" s="4">
        <v>44125</v>
      </c>
      <c r="B2280" s="2">
        <v>6875.38</v>
      </c>
      <c r="C2280" s="2">
        <v>-456013.28</v>
      </c>
      <c r="D2280" s="2" t="s">
        <v>54</v>
      </c>
    </row>
    <row r="2281" spans="1:4" ht="15.75" hidden="1" customHeight="1" x14ac:dyDescent="0.3">
      <c r="A2281" s="4">
        <v>44125</v>
      </c>
      <c r="B2281" s="2">
        <v>8252.89</v>
      </c>
      <c r="C2281" s="2">
        <v>-817824.95</v>
      </c>
      <c r="D2281" s="2" t="s">
        <v>55</v>
      </c>
    </row>
    <row r="2282" spans="1:4" ht="15.75" hidden="1" customHeight="1" x14ac:dyDescent="0.3">
      <c r="A2282" s="4">
        <v>44125</v>
      </c>
      <c r="B2282" s="2">
        <v>9929.77</v>
      </c>
      <c r="C2282" s="2">
        <v>-511119.99</v>
      </c>
      <c r="D2282" s="2" t="s">
        <v>53</v>
      </c>
    </row>
    <row r="2283" spans="1:4" ht="15.75" hidden="1" customHeight="1" x14ac:dyDescent="0.3">
      <c r="A2283" s="4">
        <v>44125</v>
      </c>
      <c r="B2283" s="2">
        <v>1381.76</v>
      </c>
      <c r="C2283" s="2">
        <v>-86068.59</v>
      </c>
      <c r="D2283" s="2" t="s">
        <v>52</v>
      </c>
    </row>
    <row r="2284" spans="1:4" ht="15.75" hidden="1" customHeight="1" x14ac:dyDescent="0.3">
      <c r="A2284" s="4">
        <v>44126</v>
      </c>
      <c r="B2284" s="2">
        <v>9357.3799999999992</v>
      </c>
      <c r="C2284" s="2">
        <v>59158.59</v>
      </c>
      <c r="D2284" s="2" t="s">
        <v>53</v>
      </c>
    </row>
    <row r="2285" spans="1:4" ht="15.75" hidden="1" customHeight="1" x14ac:dyDescent="0.3">
      <c r="A2285" s="4">
        <v>44126</v>
      </c>
      <c r="B2285" s="2">
        <v>1015.58</v>
      </c>
      <c r="C2285" s="2">
        <v>20865.09</v>
      </c>
      <c r="D2285" s="2" t="s">
        <v>52</v>
      </c>
    </row>
    <row r="2286" spans="1:4" ht="15.75" hidden="1" customHeight="1" x14ac:dyDescent="0.3">
      <c r="A2286" s="4">
        <v>44126</v>
      </c>
      <c r="B2286" s="2">
        <v>5815.63</v>
      </c>
      <c r="C2286" s="2">
        <v>6988.78</v>
      </c>
      <c r="D2286" s="2" t="s">
        <v>55</v>
      </c>
    </row>
    <row r="2287" spans="1:4" ht="15.75" customHeight="1" x14ac:dyDescent="0.3">
      <c r="A2287" s="4">
        <v>44126</v>
      </c>
      <c r="B2287" s="2">
        <v>6439.08</v>
      </c>
      <c r="C2287" s="2">
        <v>-80257.149999999994</v>
      </c>
      <c r="D2287" s="2" t="s">
        <v>54</v>
      </c>
    </row>
    <row r="2288" spans="1:4" ht="15.75" hidden="1" customHeight="1" x14ac:dyDescent="0.3">
      <c r="A2288" s="4">
        <v>44127</v>
      </c>
      <c r="B2288" s="2">
        <v>8677.9599999999991</v>
      </c>
      <c r="C2288" s="2">
        <v>-51518.559999999998</v>
      </c>
      <c r="D2288" s="2" t="s">
        <v>53</v>
      </c>
    </row>
    <row r="2289" spans="1:4" ht="15.75" customHeight="1" x14ac:dyDescent="0.3">
      <c r="A2289" s="4">
        <v>44127</v>
      </c>
      <c r="B2289" s="2">
        <v>5955.41</v>
      </c>
      <c r="C2289" s="2">
        <v>208123.36</v>
      </c>
      <c r="D2289" s="2" t="s">
        <v>54</v>
      </c>
    </row>
    <row r="2290" spans="1:4" ht="15.75" hidden="1" customHeight="1" x14ac:dyDescent="0.3">
      <c r="A2290" s="4">
        <v>44127</v>
      </c>
      <c r="B2290" s="2">
        <v>805.89</v>
      </c>
      <c r="C2290" s="2">
        <v>5188.8900000000003</v>
      </c>
      <c r="D2290" s="2" t="s">
        <v>52</v>
      </c>
    </row>
    <row r="2291" spans="1:4" ht="15.75" hidden="1" customHeight="1" x14ac:dyDescent="0.3">
      <c r="A2291" s="4">
        <v>44127</v>
      </c>
      <c r="B2291" s="2">
        <v>6846.78</v>
      </c>
      <c r="C2291" s="2">
        <v>19144.66</v>
      </c>
      <c r="D2291" s="2" t="s">
        <v>55</v>
      </c>
    </row>
    <row r="2292" spans="1:4" ht="15.75" customHeight="1" x14ac:dyDescent="0.3">
      <c r="A2292" s="4">
        <v>44129</v>
      </c>
      <c r="B2292" s="2">
        <v>410.93</v>
      </c>
      <c r="C2292" s="2">
        <v>-53054.33</v>
      </c>
      <c r="D2292" s="2" t="s">
        <v>54</v>
      </c>
    </row>
    <row r="2293" spans="1:4" ht="15.75" hidden="1" customHeight="1" x14ac:dyDescent="0.3">
      <c r="A2293" s="4">
        <v>44129</v>
      </c>
      <c r="B2293" s="2">
        <v>105.76</v>
      </c>
      <c r="C2293" s="2">
        <v>3030.7</v>
      </c>
      <c r="D2293" s="2" t="s">
        <v>55</v>
      </c>
    </row>
    <row r="2294" spans="1:4" ht="15.75" hidden="1" customHeight="1" x14ac:dyDescent="0.3">
      <c r="A2294" s="4">
        <v>44129</v>
      </c>
      <c r="B2294" s="2">
        <v>375.2</v>
      </c>
      <c r="C2294" s="2">
        <v>7013.35</v>
      </c>
      <c r="D2294" s="2" t="s">
        <v>53</v>
      </c>
    </row>
    <row r="2295" spans="1:4" ht="15.75" hidden="1" customHeight="1" x14ac:dyDescent="0.3">
      <c r="A2295" s="4">
        <v>44129</v>
      </c>
      <c r="B2295" s="2">
        <v>15.82</v>
      </c>
      <c r="C2295" s="2">
        <v>173.41</v>
      </c>
      <c r="D2295" s="2" t="s">
        <v>52</v>
      </c>
    </row>
    <row r="2296" spans="1:4" ht="15.75" customHeight="1" x14ac:dyDescent="0.3">
      <c r="A2296" s="4">
        <v>44130</v>
      </c>
      <c r="B2296" s="2">
        <v>6876.76</v>
      </c>
      <c r="C2296" s="2">
        <v>378894.03</v>
      </c>
      <c r="D2296" s="2" t="s">
        <v>54</v>
      </c>
    </row>
    <row r="2297" spans="1:4" ht="15.75" hidden="1" customHeight="1" x14ac:dyDescent="0.3">
      <c r="A2297" s="4">
        <v>44130</v>
      </c>
      <c r="B2297" s="2">
        <v>9722.42</v>
      </c>
      <c r="C2297" s="2">
        <v>110187.22</v>
      </c>
      <c r="D2297" s="2" t="s">
        <v>53</v>
      </c>
    </row>
    <row r="2298" spans="1:4" ht="15.75" hidden="1" customHeight="1" x14ac:dyDescent="0.3">
      <c r="A2298" s="4">
        <v>44130</v>
      </c>
      <c r="B2298" s="2">
        <v>700.77</v>
      </c>
      <c r="C2298" s="2">
        <v>5950.71</v>
      </c>
      <c r="D2298" s="2" t="s">
        <v>52</v>
      </c>
    </row>
    <row r="2299" spans="1:4" ht="15.75" hidden="1" customHeight="1" x14ac:dyDescent="0.3">
      <c r="A2299" s="4">
        <v>44130</v>
      </c>
      <c r="B2299" s="2">
        <v>6829.39</v>
      </c>
      <c r="C2299" s="2">
        <v>39287.24</v>
      </c>
      <c r="D2299" s="2" t="s">
        <v>55</v>
      </c>
    </row>
    <row r="2300" spans="1:4" ht="15.75" hidden="1" customHeight="1" x14ac:dyDescent="0.3">
      <c r="A2300" s="4">
        <v>44131</v>
      </c>
      <c r="B2300" s="2">
        <v>6693.44</v>
      </c>
      <c r="C2300" s="2">
        <v>70551.27</v>
      </c>
      <c r="D2300" s="2" t="s">
        <v>55</v>
      </c>
    </row>
    <row r="2301" spans="1:4" ht="15.75" hidden="1" customHeight="1" x14ac:dyDescent="0.3">
      <c r="A2301" s="4">
        <v>44131</v>
      </c>
      <c r="B2301" s="2">
        <v>11581.61</v>
      </c>
      <c r="C2301" s="2">
        <v>121315.5</v>
      </c>
      <c r="D2301" s="2" t="s">
        <v>53</v>
      </c>
    </row>
    <row r="2302" spans="1:4" ht="15.75" customHeight="1" x14ac:dyDescent="0.3">
      <c r="A2302" s="4">
        <v>44131</v>
      </c>
      <c r="B2302" s="2">
        <v>8121.14</v>
      </c>
      <c r="C2302" s="2">
        <v>379556.2</v>
      </c>
      <c r="D2302" s="2" t="s">
        <v>54</v>
      </c>
    </row>
    <row r="2303" spans="1:4" ht="15.75" hidden="1" customHeight="1" x14ac:dyDescent="0.3">
      <c r="A2303" s="4">
        <v>44131</v>
      </c>
      <c r="B2303" s="2">
        <v>1514.75</v>
      </c>
      <c r="C2303" s="2">
        <v>-19539.7</v>
      </c>
      <c r="D2303" s="2" t="s">
        <v>52</v>
      </c>
    </row>
    <row r="2304" spans="1:4" ht="15.75" hidden="1" customHeight="1" x14ac:dyDescent="0.3">
      <c r="A2304" s="4">
        <v>44132</v>
      </c>
      <c r="B2304" s="2">
        <v>1966.56</v>
      </c>
      <c r="C2304" s="2">
        <v>-56484.91</v>
      </c>
      <c r="D2304" s="2" t="s">
        <v>52</v>
      </c>
    </row>
    <row r="2305" spans="1:4" ht="15.75" customHeight="1" x14ac:dyDescent="0.3">
      <c r="A2305" s="4">
        <v>44132</v>
      </c>
      <c r="B2305" s="2">
        <v>10058.92</v>
      </c>
      <c r="C2305" s="2">
        <v>-1327262.3899999999</v>
      </c>
      <c r="D2305" s="2" t="s">
        <v>54</v>
      </c>
    </row>
    <row r="2306" spans="1:4" ht="15.75" hidden="1" customHeight="1" x14ac:dyDescent="0.3">
      <c r="A2306" s="4">
        <v>44132</v>
      </c>
      <c r="B2306" s="2">
        <v>7266.9</v>
      </c>
      <c r="C2306" s="2">
        <v>-72452.490000000005</v>
      </c>
      <c r="D2306" s="2" t="s">
        <v>55</v>
      </c>
    </row>
    <row r="2307" spans="1:4" ht="15.75" hidden="1" customHeight="1" x14ac:dyDescent="0.3">
      <c r="A2307" s="4">
        <v>44132</v>
      </c>
      <c r="B2307" s="2">
        <v>11752.49</v>
      </c>
      <c r="C2307" s="2">
        <v>-39477.54</v>
      </c>
      <c r="D2307" s="2" t="s">
        <v>53</v>
      </c>
    </row>
    <row r="2308" spans="1:4" ht="15.75" hidden="1" customHeight="1" x14ac:dyDescent="0.3">
      <c r="A2308" s="4">
        <v>44133</v>
      </c>
      <c r="B2308" s="2">
        <v>6410.16</v>
      </c>
      <c r="C2308" s="2">
        <v>51553.58</v>
      </c>
      <c r="D2308" s="2" t="s">
        <v>55</v>
      </c>
    </row>
    <row r="2309" spans="1:4" ht="15.75" hidden="1" customHeight="1" x14ac:dyDescent="0.3">
      <c r="A2309" s="4">
        <v>44133</v>
      </c>
      <c r="B2309" s="2">
        <v>12225.32</v>
      </c>
      <c r="C2309" s="2">
        <v>-123953.97</v>
      </c>
      <c r="D2309" s="2" t="s">
        <v>53</v>
      </c>
    </row>
    <row r="2310" spans="1:4" ht="15.75" hidden="1" customHeight="1" x14ac:dyDescent="0.3">
      <c r="A2310" s="4">
        <v>44133</v>
      </c>
      <c r="B2310" s="2">
        <v>1591.69</v>
      </c>
      <c r="C2310" s="2">
        <v>23787.95</v>
      </c>
      <c r="D2310" s="2" t="s">
        <v>52</v>
      </c>
    </row>
    <row r="2311" spans="1:4" ht="15.75" customHeight="1" x14ac:dyDescent="0.3">
      <c r="A2311" s="4">
        <v>44133</v>
      </c>
      <c r="B2311" s="2">
        <v>5853.84</v>
      </c>
      <c r="C2311" s="2">
        <v>-694435.19</v>
      </c>
      <c r="D2311" s="2" t="s">
        <v>54</v>
      </c>
    </row>
    <row r="2312" spans="1:4" ht="15.75" customHeight="1" x14ac:dyDescent="0.3">
      <c r="A2312" s="4">
        <v>44134</v>
      </c>
      <c r="B2312" s="2">
        <v>6459.77</v>
      </c>
      <c r="C2312" s="2">
        <v>-7578.41</v>
      </c>
      <c r="D2312" s="2" t="s">
        <v>54</v>
      </c>
    </row>
    <row r="2313" spans="1:4" ht="15.75" hidden="1" customHeight="1" x14ac:dyDescent="0.3">
      <c r="A2313" s="4">
        <v>44134</v>
      </c>
      <c r="B2313" s="2">
        <v>6208.2</v>
      </c>
      <c r="C2313" s="2">
        <v>67047.69</v>
      </c>
      <c r="D2313" s="2" t="s">
        <v>55</v>
      </c>
    </row>
    <row r="2314" spans="1:4" ht="15.75" hidden="1" customHeight="1" x14ac:dyDescent="0.3">
      <c r="A2314" s="4">
        <v>44134</v>
      </c>
      <c r="B2314" s="2">
        <v>1196.05</v>
      </c>
      <c r="C2314" s="2">
        <v>34758.129999999997</v>
      </c>
      <c r="D2314" s="2" t="s">
        <v>52</v>
      </c>
    </row>
    <row r="2315" spans="1:4" ht="15.75" hidden="1" customHeight="1" x14ac:dyDescent="0.3">
      <c r="A2315" s="4">
        <v>44134</v>
      </c>
      <c r="B2315" s="2">
        <v>10585.11</v>
      </c>
      <c r="C2315" s="2">
        <v>-8685.91</v>
      </c>
      <c r="D2315" s="2" t="s">
        <v>53</v>
      </c>
    </row>
    <row r="2316" spans="1:4" ht="15.75" customHeight="1" x14ac:dyDescent="0.3">
      <c r="A2316" s="4">
        <v>44136</v>
      </c>
      <c r="B2316" s="2">
        <v>122.86</v>
      </c>
      <c r="C2316" s="2">
        <v>-9419.9699999999993</v>
      </c>
      <c r="D2316" s="2" t="s">
        <v>54</v>
      </c>
    </row>
    <row r="2317" spans="1:4" ht="15.75" hidden="1" customHeight="1" x14ac:dyDescent="0.3">
      <c r="A2317" s="4">
        <v>44136</v>
      </c>
      <c r="B2317" s="2">
        <v>183.08</v>
      </c>
      <c r="C2317" s="2">
        <v>6632.94</v>
      </c>
      <c r="D2317" s="2" t="s">
        <v>55</v>
      </c>
    </row>
    <row r="2318" spans="1:4" ht="15.75" hidden="1" customHeight="1" x14ac:dyDescent="0.3">
      <c r="A2318" s="4">
        <v>44136</v>
      </c>
      <c r="B2318" s="2">
        <v>176.76</v>
      </c>
      <c r="C2318" s="2">
        <v>-4955.2700000000004</v>
      </c>
      <c r="D2318" s="2" t="s">
        <v>53</v>
      </c>
    </row>
    <row r="2319" spans="1:4" ht="15.75" hidden="1" customHeight="1" x14ac:dyDescent="0.3">
      <c r="A2319" s="4">
        <v>44136</v>
      </c>
      <c r="B2319" s="2">
        <v>50.08</v>
      </c>
      <c r="C2319" s="2">
        <v>717.25</v>
      </c>
      <c r="D2319" s="2" t="s">
        <v>52</v>
      </c>
    </row>
    <row r="2320" spans="1:4" ht="15.75" hidden="1" customHeight="1" x14ac:dyDescent="0.3">
      <c r="A2320" s="4">
        <v>44137</v>
      </c>
      <c r="B2320" s="2">
        <v>10112.959999999999</v>
      </c>
      <c r="C2320" s="2">
        <v>-7778.33</v>
      </c>
      <c r="D2320" s="2" t="s">
        <v>53</v>
      </c>
    </row>
    <row r="2321" spans="1:4" ht="15.75" hidden="1" customHeight="1" x14ac:dyDescent="0.3">
      <c r="A2321" s="4">
        <v>44137</v>
      </c>
      <c r="B2321" s="2">
        <v>738.85</v>
      </c>
      <c r="C2321" s="2">
        <v>3596.5</v>
      </c>
      <c r="D2321" s="2" t="s">
        <v>52</v>
      </c>
    </row>
    <row r="2322" spans="1:4" ht="15.75" hidden="1" customHeight="1" x14ac:dyDescent="0.3">
      <c r="A2322" s="4">
        <v>44137</v>
      </c>
      <c r="B2322" s="2">
        <v>6124.16</v>
      </c>
      <c r="C2322" s="2">
        <v>32284.92</v>
      </c>
      <c r="D2322" s="2" t="s">
        <v>55</v>
      </c>
    </row>
    <row r="2323" spans="1:4" ht="15.75" customHeight="1" x14ac:dyDescent="0.3">
      <c r="A2323" s="4">
        <v>44137</v>
      </c>
      <c r="B2323" s="2">
        <v>5979.01</v>
      </c>
      <c r="C2323" s="2">
        <v>-25636.87</v>
      </c>
      <c r="D2323" s="2" t="s">
        <v>54</v>
      </c>
    </row>
    <row r="2324" spans="1:4" ht="15.75" customHeight="1" x14ac:dyDescent="0.3">
      <c r="A2324" s="4">
        <v>44138</v>
      </c>
      <c r="B2324" s="2">
        <v>7012.58</v>
      </c>
      <c r="C2324" s="2">
        <v>-510763.53</v>
      </c>
      <c r="D2324" s="2" t="s">
        <v>54</v>
      </c>
    </row>
    <row r="2325" spans="1:4" ht="15.75" hidden="1" customHeight="1" x14ac:dyDescent="0.3">
      <c r="A2325" s="4">
        <v>44138</v>
      </c>
      <c r="B2325" s="2">
        <v>744.06</v>
      </c>
      <c r="C2325" s="2">
        <v>-10516.81</v>
      </c>
      <c r="D2325" s="2" t="s">
        <v>52</v>
      </c>
    </row>
    <row r="2326" spans="1:4" ht="15.75" hidden="1" customHeight="1" x14ac:dyDescent="0.3">
      <c r="A2326" s="4">
        <v>44138</v>
      </c>
      <c r="B2326" s="2">
        <v>5663.49</v>
      </c>
      <c r="C2326" s="2">
        <v>-321989.84999999998</v>
      </c>
      <c r="D2326" s="2" t="s">
        <v>55</v>
      </c>
    </row>
    <row r="2327" spans="1:4" ht="15.75" hidden="1" customHeight="1" x14ac:dyDescent="0.3">
      <c r="A2327" s="4">
        <v>44138</v>
      </c>
      <c r="B2327" s="2">
        <v>12124.07</v>
      </c>
      <c r="C2327" s="2">
        <v>-134099.60999999999</v>
      </c>
      <c r="D2327" s="2" t="s">
        <v>53</v>
      </c>
    </row>
    <row r="2328" spans="1:4" ht="15.75" hidden="1" customHeight="1" x14ac:dyDescent="0.3">
      <c r="A2328" s="4">
        <v>44139</v>
      </c>
      <c r="B2328" s="2">
        <v>6032.75</v>
      </c>
      <c r="C2328" s="2">
        <v>59394.64</v>
      </c>
      <c r="D2328" s="2" t="s">
        <v>55</v>
      </c>
    </row>
    <row r="2329" spans="1:4" ht="15.75" customHeight="1" x14ac:dyDescent="0.3">
      <c r="A2329" s="4">
        <v>44139</v>
      </c>
      <c r="B2329" s="2">
        <v>8068.83</v>
      </c>
      <c r="C2329" s="2">
        <v>333765.08</v>
      </c>
      <c r="D2329" s="2" t="s">
        <v>54</v>
      </c>
    </row>
    <row r="2330" spans="1:4" ht="15.75" hidden="1" customHeight="1" x14ac:dyDescent="0.3">
      <c r="A2330" s="4">
        <v>44139</v>
      </c>
      <c r="B2330" s="2">
        <v>1325.93</v>
      </c>
      <c r="C2330" s="2">
        <v>10350.08</v>
      </c>
      <c r="D2330" s="2" t="s">
        <v>52</v>
      </c>
    </row>
    <row r="2331" spans="1:4" ht="15.75" hidden="1" customHeight="1" x14ac:dyDescent="0.3">
      <c r="A2331" s="4">
        <v>44139</v>
      </c>
      <c r="B2331" s="2">
        <v>12878.3</v>
      </c>
      <c r="C2331" s="2">
        <v>-6659.8</v>
      </c>
      <c r="D2331" s="2" t="s">
        <v>53</v>
      </c>
    </row>
    <row r="2332" spans="1:4" ht="15.75" hidden="1" customHeight="1" x14ac:dyDescent="0.3">
      <c r="A2332" s="4">
        <v>44140</v>
      </c>
      <c r="B2332" s="2">
        <v>5100.79</v>
      </c>
      <c r="C2332" s="2">
        <v>-78486.03</v>
      </c>
      <c r="D2332" s="2" t="s">
        <v>55</v>
      </c>
    </row>
    <row r="2333" spans="1:4" ht="15.75" hidden="1" customHeight="1" x14ac:dyDescent="0.3">
      <c r="A2333" s="4">
        <v>44140</v>
      </c>
      <c r="B2333" s="2">
        <v>12620.59</v>
      </c>
      <c r="C2333" s="2">
        <v>-146949.82999999999</v>
      </c>
      <c r="D2333" s="2" t="s">
        <v>53</v>
      </c>
    </row>
    <row r="2334" spans="1:4" ht="15.75" hidden="1" customHeight="1" x14ac:dyDescent="0.3">
      <c r="A2334" s="4">
        <v>44140</v>
      </c>
      <c r="B2334" s="2">
        <v>1296.92</v>
      </c>
      <c r="C2334" s="2">
        <v>-64336.72</v>
      </c>
      <c r="D2334" s="2" t="s">
        <v>52</v>
      </c>
    </row>
    <row r="2335" spans="1:4" ht="15.75" customHeight="1" x14ac:dyDescent="0.3">
      <c r="A2335" s="4">
        <v>44140</v>
      </c>
      <c r="B2335" s="2">
        <v>7728.74</v>
      </c>
      <c r="C2335" s="2">
        <v>-1229409.08</v>
      </c>
      <c r="D2335" s="2" t="s">
        <v>54</v>
      </c>
    </row>
    <row r="2336" spans="1:4" ht="15.75" customHeight="1" x14ac:dyDescent="0.3">
      <c r="A2336" s="4">
        <v>44141</v>
      </c>
      <c r="B2336" s="2">
        <v>6029.84</v>
      </c>
      <c r="C2336" s="2">
        <v>-351883.05</v>
      </c>
      <c r="D2336" s="2" t="s">
        <v>54</v>
      </c>
    </row>
    <row r="2337" spans="1:4" ht="15.75" hidden="1" customHeight="1" x14ac:dyDescent="0.3">
      <c r="A2337" s="4">
        <v>44141</v>
      </c>
      <c r="B2337" s="2">
        <v>4148.16</v>
      </c>
      <c r="C2337" s="2">
        <v>-37762.050000000003</v>
      </c>
      <c r="D2337" s="2" t="s">
        <v>55</v>
      </c>
    </row>
    <row r="2338" spans="1:4" ht="15.75" hidden="1" customHeight="1" x14ac:dyDescent="0.3">
      <c r="A2338" s="4">
        <v>44141</v>
      </c>
      <c r="B2338" s="2">
        <v>10628.44</v>
      </c>
      <c r="C2338" s="2">
        <v>-47565.05</v>
      </c>
      <c r="D2338" s="2" t="s">
        <v>53</v>
      </c>
    </row>
    <row r="2339" spans="1:4" ht="15.75" hidden="1" customHeight="1" x14ac:dyDescent="0.3">
      <c r="A2339" s="4">
        <v>44141</v>
      </c>
      <c r="B2339" s="2">
        <v>934.49</v>
      </c>
      <c r="C2339" s="2">
        <v>-29686.18</v>
      </c>
      <c r="D2339" s="2" t="s">
        <v>52</v>
      </c>
    </row>
    <row r="2340" spans="1:4" ht="15.75" hidden="1" customHeight="1" x14ac:dyDescent="0.3">
      <c r="A2340" s="4">
        <v>44143</v>
      </c>
      <c r="B2340" s="2">
        <v>35.44</v>
      </c>
      <c r="C2340" s="2">
        <v>-2105.36</v>
      </c>
      <c r="D2340" s="2" t="s">
        <v>52</v>
      </c>
    </row>
    <row r="2341" spans="1:4" ht="15.75" hidden="1" customHeight="1" x14ac:dyDescent="0.3">
      <c r="A2341" s="4">
        <v>44143</v>
      </c>
      <c r="B2341" s="2">
        <v>247.6</v>
      </c>
      <c r="C2341" s="2">
        <v>-14058.84</v>
      </c>
      <c r="D2341" s="2" t="s">
        <v>53</v>
      </c>
    </row>
    <row r="2342" spans="1:4" ht="15.75" customHeight="1" x14ac:dyDescent="0.3">
      <c r="A2342" s="4">
        <v>44143</v>
      </c>
      <c r="B2342" s="2">
        <v>160.72999999999999</v>
      </c>
      <c r="C2342" s="2">
        <v>-57532.26</v>
      </c>
      <c r="D2342" s="2" t="s">
        <v>54</v>
      </c>
    </row>
    <row r="2343" spans="1:4" ht="15.75" hidden="1" customHeight="1" x14ac:dyDescent="0.3">
      <c r="A2343" s="4">
        <v>44143</v>
      </c>
      <c r="B2343" s="2">
        <v>84.51</v>
      </c>
      <c r="C2343" s="2">
        <v>-12577.34</v>
      </c>
      <c r="D2343" s="2" t="s">
        <v>55</v>
      </c>
    </row>
    <row r="2344" spans="1:4" ht="15.75" customHeight="1" x14ac:dyDescent="0.3">
      <c r="A2344" s="4">
        <v>44144</v>
      </c>
      <c r="B2344" s="2">
        <v>9527.26</v>
      </c>
      <c r="C2344" s="2">
        <v>-598754.03</v>
      </c>
      <c r="D2344" s="2" t="s">
        <v>54</v>
      </c>
    </row>
    <row r="2345" spans="1:4" ht="15.75" hidden="1" customHeight="1" x14ac:dyDescent="0.3">
      <c r="A2345" s="4">
        <v>44144</v>
      </c>
      <c r="B2345" s="2">
        <v>16942.919999999998</v>
      </c>
      <c r="C2345" s="2">
        <v>-25969.21</v>
      </c>
      <c r="D2345" s="2" t="s">
        <v>53</v>
      </c>
    </row>
    <row r="2346" spans="1:4" ht="15.75" hidden="1" customHeight="1" x14ac:dyDescent="0.3">
      <c r="A2346" s="4">
        <v>44144</v>
      </c>
      <c r="B2346" s="2">
        <v>5869.09</v>
      </c>
      <c r="C2346" s="2">
        <v>11798.35</v>
      </c>
      <c r="D2346" s="2" t="s">
        <v>55</v>
      </c>
    </row>
    <row r="2347" spans="1:4" ht="15.75" hidden="1" customHeight="1" x14ac:dyDescent="0.3">
      <c r="A2347" s="4">
        <v>44144</v>
      </c>
      <c r="B2347" s="2">
        <v>1522.47</v>
      </c>
      <c r="C2347" s="2">
        <v>73082.990000000005</v>
      </c>
      <c r="D2347" s="2" t="s">
        <v>52</v>
      </c>
    </row>
    <row r="2348" spans="1:4" ht="15.75" hidden="1" customHeight="1" x14ac:dyDescent="0.3">
      <c r="A2348" s="4">
        <v>44145</v>
      </c>
      <c r="B2348" s="2">
        <v>825.76</v>
      </c>
      <c r="C2348" s="2">
        <v>4447.49</v>
      </c>
      <c r="D2348" s="2" t="s">
        <v>52</v>
      </c>
    </row>
    <row r="2349" spans="1:4" ht="15.75" customHeight="1" x14ac:dyDescent="0.3">
      <c r="A2349" s="4">
        <v>44145</v>
      </c>
      <c r="B2349" s="2">
        <v>4854.01</v>
      </c>
      <c r="C2349" s="2">
        <v>5023.0200000000004</v>
      </c>
      <c r="D2349" s="2" t="s">
        <v>54</v>
      </c>
    </row>
    <row r="2350" spans="1:4" ht="15.75" hidden="1" customHeight="1" x14ac:dyDescent="0.3">
      <c r="A2350" s="4">
        <v>44145</v>
      </c>
      <c r="B2350" s="2">
        <v>6670.84</v>
      </c>
      <c r="C2350" s="2">
        <v>-165073.82</v>
      </c>
      <c r="D2350" s="2" t="s">
        <v>55</v>
      </c>
    </row>
    <row r="2351" spans="1:4" ht="15.75" hidden="1" customHeight="1" x14ac:dyDescent="0.3">
      <c r="A2351" s="4">
        <v>44145</v>
      </c>
      <c r="B2351" s="2">
        <v>11091.98</v>
      </c>
      <c r="C2351" s="2">
        <v>41175.089999999997</v>
      </c>
      <c r="D2351" s="2" t="s">
        <v>53</v>
      </c>
    </row>
    <row r="2352" spans="1:4" ht="15.75" hidden="1" customHeight="1" x14ac:dyDescent="0.3">
      <c r="A2352" s="4">
        <v>44146</v>
      </c>
      <c r="B2352" s="2">
        <v>9979.6</v>
      </c>
      <c r="C2352" s="2">
        <v>-4568.59</v>
      </c>
      <c r="D2352" s="2" t="s">
        <v>53</v>
      </c>
    </row>
    <row r="2353" spans="1:4" ht="15.75" customHeight="1" x14ac:dyDescent="0.3">
      <c r="A2353" s="4">
        <v>44146</v>
      </c>
      <c r="B2353" s="2">
        <v>4156.62</v>
      </c>
      <c r="C2353" s="2">
        <v>-105314.87</v>
      </c>
      <c r="D2353" s="2" t="s">
        <v>54</v>
      </c>
    </row>
    <row r="2354" spans="1:4" ht="15.75" hidden="1" customHeight="1" x14ac:dyDescent="0.3">
      <c r="A2354" s="4">
        <v>44146</v>
      </c>
      <c r="B2354" s="2">
        <v>688.81</v>
      </c>
      <c r="C2354" s="2">
        <v>-13495.1</v>
      </c>
      <c r="D2354" s="2" t="s">
        <v>52</v>
      </c>
    </row>
    <row r="2355" spans="1:4" ht="15.75" hidden="1" customHeight="1" x14ac:dyDescent="0.3">
      <c r="A2355" s="4">
        <v>44146</v>
      </c>
      <c r="B2355" s="2">
        <v>6268.42</v>
      </c>
      <c r="C2355" s="2">
        <v>-59599.87</v>
      </c>
      <c r="D2355" s="2" t="s">
        <v>55</v>
      </c>
    </row>
    <row r="2356" spans="1:4" ht="15.75" hidden="1" customHeight="1" x14ac:dyDescent="0.3">
      <c r="A2356" s="4">
        <v>44147</v>
      </c>
      <c r="B2356" s="2">
        <v>5570.08</v>
      </c>
      <c r="C2356" s="2">
        <v>114141.2</v>
      </c>
      <c r="D2356" s="2" t="s">
        <v>55</v>
      </c>
    </row>
    <row r="2357" spans="1:4" ht="15.75" hidden="1" customHeight="1" x14ac:dyDescent="0.3">
      <c r="A2357" s="4">
        <v>44147</v>
      </c>
      <c r="B2357" s="2">
        <v>10660.77</v>
      </c>
      <c r="C2357" s="2">
        <v>-20685.59</v>
      </c>
      <c r="D2357" s="2" t="s">
        <v>53</v>
      </c>
    </row>
    <row r="2358" spans="1:4" ht="15.75" customHeight="1" x14ac:dyDescent="0.3">
      <c r="A2358" s="4">
        <v>44147</v>
      </c>
      <c r="B2358" s="2">
        <v>4728.9799999999996</v>
      </c>
      <c r="C2358" s="2">
        <v>53672.83</v>
      </c>
      <c r="D2358" s="2" t="s">
        <v>54</v>
      </c>
    </row>
    <row r="2359" spans="1:4" ht="15.75" hidden="1" customHeight="1" x14ac:dyDescent="0.3">
      <c r="A2359" s="4">
        <v>44147</v>
      </c>
      <c r="B2359" s="2">
        <v>683.63</v>
      </c>
      <c r="C2359" s="2">
        <v>534.11</v>
      </c>
      <c r="D2359" s="2" t="s">
        <v>52</v>
      </c>
    </row>
    <row r="2360" spans="1:4" ht="15.75" hidden="1" customHeight="1" x14ac:dyDescent="0.3">
      <c r="A2360" s="4">
        <v>44148</v>
      </c>
      <c r="B2360" s="2">
        <v>863.27</v>
      </c>
      <c r="C2360" s="2">
        <v>3345.28</v>
      </c>
      <c r="D2360" s="2" t="s">
        <v>52</v>
      </c>
    </row>
    <row r="2361" spans="1:4" ht="15.75" customHeight="1" x14ac:dyDescent="0.3">
      <c r="A2361" s="4">
        <v>44148</v>
      </c>
      <c r="B2361" s="2">
        <v>4746.26</v>
      </c>
      <c r="C2361" s="2">
        <v>-154998.19</v>
      </c>
      <c r="D2361" s="2" t="s">
        <v>54</v>
      </c>
    </row>
    <row r="2362" spans="1:4" ht="15.75" hidden="1" customHeight="1" x14ac:dyDescent="0.3">
      <c r="A2362" s="4">
        <v>44148</v>
      </c>
      <c r="B2362" s="2">
        <v>4658.43</v>
      </c>
      <c r="C2362" s="2">
        <v>-18970.900000000001</v>
      </c>
      <c r="D2362" s="2" t="s">
        <v>55</v>
      </c>
    </row>
    <row r="2363" spans="1:4" ht="15.75" hidden="1" customHeight="1" x14ac:dyDescent="0.3">
      <c r="A2363" s="4">
        <v>44148</v>
      </c>
      <c r="B2363" s="2">
        <v>8120.24</v>
      </c>
      <c r="C2363" s="2">
        <v>25206.94</v>
      </c>
      <c r="D2363" s="2" t="s">
        <v>53</v>
      </c>
    </row>
    <row r="2364" spans="1:4" ht="15.75" hidden="1" customHeight="1" x14ac:dyDescent="0.3">
      <c r="A2364" s="4">
        <v>44149</v>
      </c>
      <c r="B2364" s="2">
        <v>0.08</v>
      </c>
      <c r="C2364" s="2">
        <v>-36.270000000000003</v>
      </c>
      <c r="D2364" s="2" t="s">
        <v>53</v>
      </c>
    </row>
    <row r="2365" spans="1:4" ht="15.75" hidden="1" customHeight="1" x14ac:dyDescent="0.3">
      <c r="A2365" s="4">
        <v>44149</v>
      </c>
      <c r="B2365" s="2">
        <v>0.01</v>
      </c>
      <c r="C2365" s="2">
        <v>-3.18</v>
      </c>
      <c r="D2365" s="2" t="s">
        <v>55</v>
      </c>
    </row>
    <row r="2366" spans="1:4" ht="15.75" hidden="1" customHeight="1" x14ac:dyDescent="0.3">
      <c r="A2366" s="4">
        <v>44150</v>
      </c>
      <c r="B2366" s="2">
        <v>343.75</v>
      </c>
      <c r="C2366" s="2">
        <v>-37026.239999999998</v>
      </c>
      <c r="D2366" s="2" t="s">
        <v>53</v>
      </c>
    </row>
    <row r="2367" spans="1:4" ht="15.75" customHeight="1" x14ac:dyDescent="0.3">
      <c r="A2367" s="4">
        <v>44150</v>
      </c>
      <c r="B2367" s="2">
        <v>62.17</v>
      </c>
      <c r="C2367" s="2">
        <v>-1981.84</v>
      </c>
      <c r="D2367" s="2" t="s">
        <v>54</v>
      </c>
    </row>
    <row r="2368" spans="1:4" ht="15.75" hidden="1" customHeight="1" x14ac:dyDescent="0.3">
      <c r="A2368" s="4">
        <v>44150</v>
      </c>
      <c r="B2368" s="2">
        <v>236.18</v>
      </c>
      <c r="C2368" s="2">
        <v>-35580.199999999997</v>
      </c>
      <c r="D2368" s="2" t="s">
        <v>55</v>
      </c>
    </row>
    <row r="2369" spans="1:4" ht="15.75" hidden="1" customHeight="1" x14ac:dyDescent="0.3">
      <c r="A2369" s="4">
        <v>44150</v>
      </c>
      <c r="B2369" s="2">
        <v>41.33</v>
      </c>
      <c r="C2369" s="2">
        <v>-3273.59</v>
      </c>
      <c r="D2369" s="2" t="s">
        <v>52</v>
      </c>
    </row>
    <row r="2370" spans="1:4" ht="15.75" hidden="1" customHeight="1" x14ac:dyDescent="0.3">
      <c r="A2370" s="4">
        <v>44151</v>
      </c>
      <c r="B2370" s="2">
        <v>849.82</v>
      </c>
      <c r="C2370" s="2">
        <v>2886.31</v>
      </c>
      <c r="D2370" s="2" t="s">
        <v>52</v>
      </c>
    </row>
    <row r="2371" spans="1:4" ht="15.75" hidden="1" customHeight="1" x14ac:dyDescent="0.3">
      <c r="A2371" s="4">
        <v>44151</v>
      </c>
      <c r="B2371" s="2">
        <v>6298.21</v>
      </c>
      <c r="C2371" s="2">
        <v>16183.44</v>
      </c>
      <c r="D2371" s="2" t="s">
        <v>55</v>
      </c>
    </row>
    <row r="2372" spans="1:4" ht="15.75" customHeight="1" x14ac:dyDescent="0.3">
      <c r="A2372" s="4">
        <v>44151</v>
      </c>
      <c r="B2372" s="2">
        <v>5995.88</v>
      </c>
      <c r="C2372" s="2">
        <v>-83593.09</v>
      </c>
      <c r="D2372" s="2" t="s">
        <v>54</v>
      </c>
    </row>
    <row r="2373" spans="1:4" ht="15.75" hidden="1" customHeight="1" x14ac:dyDescent="0.3">
      <c r="A2373" s="4">
        <v>44151</v>
      </c>
      <c r="B2373" s="2">
        <v>12446.69</v>
      </c>
      <c r="C2373" s="2">
        <v>52622.21</v>
      </c>
      <c r="D2373" s="2" t="s">
        <v>53</v>
      </c>
    </row>
    <row r="2374" spans="1:4" ht="15.75" hidden="1" customHeight="1" x14ac:dyDescent="0.3">
      <c r="A2374" s="4">
        <v>44152</v>
      </c>
      <c r="B2374" s="2">
        <v>6261.68</v>
      </c>
      <c r="C2374" s="2">
        <v>14345.07</v>
      </c>
      <c r="D2374" s="2" t="s">
        <v>55</v>
      </c>
    </row>
    <row r="2375" spans="1:4" ht="15.75" customHeight="1" x14ac:dyDescent="0.3">
      <c r="A2375" s="4">
        <v>44152</v>
      </c>
      <c r="B2375" s="2">
        <v>4293.4399999999996</v>
      </c>
      <c r="C2375" s="2">
        <v>97086.1</v>
      </c>
      <c r="D2375" s="2" t="s">
        <v>54</v>
      </c>
    </row>
    <row r="2376" spans="1:4" ht="15.75" hidden="1" customHeight="1" x14ac:dyDescent="0.3">
      <c r="A2376" s="4">
        <v>44152</v>
      </c>
      <c r="B2376" s="2">
        <v>1140.0899999999999</v>
      </c>
      <c r="C2376" s="2">
        <v>-8698.15</v>
      </c>
      <c r="D2376" s="2" t="s">
        <v>52</v>
      </c>
    </row>
    <row r="2377" spans="1:4" ht="15.75" hidden="1" customHeight="1" x14ac:dyDescent="0.3">
      <c r="A2377" s="4">
        <v>44152</v>
      </c>
      <c r="B2377" s="2">
        <v>10969.51</v>
      </c>
      <c r="C2377" s="2">
        <v>-41085</v>
      </c>
      <c r="D2377" s="2" t="s">
        <v>53</v>
      </c>
    </row>
    <row r="2378" spans="1:4" ht="15.75" customHeight="1" x14ac:dyDescent="0.3">
      <c r="A2378" s="4">
        <v>44153</v>
      </c>
      <c r="B2378" s="2">
        <v>5468.27</v>
      </c>
      <c r="C2378" s="2">
        <v>-29261.95</v>
      </c>
      <c r="D2378" s="2" t="s">
        <v>54</v>
      </c>
    </row>
    <row r="2379" spans="1:4" ht="15.75" hidden="1" customHeight="1" x14ac:dyDescent="0.3">
      <c r="A2379" s="4">
        <v>44153</v>
      </c>
      <c r="B2379" s="2">
        <v>11481.22</v>
      </c>
      <c r="C2379" s="2">
        <v>88743.75</v>
      </c>
      <c r="D2379" s="2" t="s">
        <v>53</v>
      </c>
    </row>
    <row r="2380" spans="1:4" ht="15.75" hidden="1" customHeight="1" x14ac:dyDescent="0.3">
      <c r="A2380" s="4">
        <v>44153</v>
      </c>
      <c r="B2380" s="2">
        <v>1187.76</v>
      </c>
      <c r="C2380" s="2">
        <v>-54308.08</v>
      </c>
      <c r="D2380" s="2" t="s">
        <v>52</v>
      </c>
    </row>
    <row r="2381" spans="1:4" ht="15.75" hidden="1" customHeight="1" x14ac:dyDescent="0.3">
      <c r="A2381" s="4">
        <v>44153</v>
      </c>
      <c r="B2381" s="2">
        <v>6728.33</v>
      </c>
      <c r="C2381" s="2">
        <v>-112011.3</v>
      </c>
      <c r="D2381" s="2" t="s">
        <v>55</v>
      </c>
    </row>
    <row r="2382" spans="1:4" ht="15.75" hidden="1" customHeight="1" x14ac:dyDescent="0.3">
      <c r="A2382" s="4">
        <v>44154</v>
      </c>
      <c r="B2382" s="2">
        <v>1200.23</v>
      </c>
      <c r="C2382" s="2">
        <v>21779.119999999999</v>
      </c>
      <c r="D2382" s="2" t="s">
        <v>52</v>
      </c>
    </row>
    <row r="2383" spans="1:4" ht="15.75" hidden="1" customHeight="1" x14ac:dyDescent="0.3">
      <c r="A2383" s="4">
        <v>44154</v>
      </c>
      <c r="B2383" s="2">
        <v>7908.72</v>
      </c>
      <c r="C2383" s="2">
        <v>140316.19</v>
      </c>
      <c r="D2383" s="2" t="s">
        <v>55</v>
      </c>
    </row>
    <row r="2384" spans="1:4" ht="15.75" hidden="1" customHeight="1" x14ac:dyDescent="0.3">
      <c r="A2384" s="4">
        <v>44154</v>
      </c>
      <c r="B2384" s="2">
        <v>11461.85</v>
      </c>
      <c r="C2384" s="2">
        <v>14422.75</v>
      </c>
      <c r="D2384" s="2" t="s">
        <v>53</v>
      </c>
    </row>
    <row r="2385" spans="1:4" ht="15.75" customHeight="1" x14ac:dyDescent="0.3">
      <c r="A2385" s="4">
        <v>44154</v>
      </c>
      <c r="B2385" s="2">
        <v>5381.29</v>
      </c>
      <c r="C2385" s="2">
        <v>-66529.62</v>
      </c>
      <c r="D2385" s="2" t="s">
        <v>54</v>
      </c>
    </row>
    <row r="2386" spans="1:4" ht="15.75" customHeight="1" x14ac:dyDescent="0.3">
      <c r="A2386" s="4">
        <v>44155</v>
      </c>
      <c r="B2386" s="2">
        <v>4664.54</v>
      </c>
      <c r="C2386" s="2">
        <v>13901.73</v>
      </c>
      <c r="D2386" s="2" t="s">
        <v>54</v>
      </c>
    </row>
    <row r="2387" spans="1:4" ht="15.75" hidden="1" customHeight="1" x14ac:dyDescent="0.3">
      <c r="A2387" s="4">
        <v>44155</v>
      </c>
      <c r="B2387" s="2">
        <v>602.04999999999995</v>
      </c>
      <c r="C2387" s="2">
        <v>-1128.79</v>
      </c>
      <c r="D2387" s="2" t="s">
        <v>52</v>
      </c>
    </row>
    <row r="2388" spans="1:4" ht="15.75" hidden="1" customHeight="1" x14ac:dyDescent="0.3">
      <c r="A2388" s="4">
        <v>44155</v>
      </c>
      <c r="B2388" s="2">
        <v>10885.76</v>
      </c>
      <c r="C2388" s="2">
        <v>122207.13</v>
      </c>
      <c r="D2388" s="2" t="s">
        <v>53</v>
      </c>
    </row>
    <row r="2389" spans="1:4" ht="15.75" hidden="1" customHeight="1" x14ac:dyDescent="0.3">
      <c r="A2389" s="4">
        <v>44155</v>
      </c>
      <c r="B2389" s="2">
        <v>5922.94</v>
      </c>
      <c r="C2389" s="2">
        <v>91721.25</v>
      </c>
      <c r="D2389" s="2" t="s">
        <v>55</v>
      </c>
    </row>
    <row r="2390" spans="1:4" ht="15.75" hidden="1" customHeight="1" x14ac:dyDescent="0.3">
      <c r="A2390" s="4">
        <v>44157</v>
      </c>
      <c r="B2390" s="2">
        <v>149.51</v>
      </c>
      <c r="C2390" s="2">
        <v>-9332.81</v>
      </c>
      <c r="D2390" s="2" t="s">
        <v>53</v>
      </c>
    </row>
    <row r="2391" spans="1:4" ht="15.75" hidden="1" customHeight="1" x14ac:dyDescent="0.3">
      <c r="A2391" s="4">
        <v>44157</v>
      </c>
      <c r="B2391" s="2">
        <v>136.94999999999999</v>
      </c>
      <c r="C2391" s="2">
        <v>-17461.38</v>
      </c>
      <c r="D2391" s="2" t="s">
        <v>55</v>
      </c>
    </row>
    <row r="2392" spans="1:4" ht="15.75" customHeight="1" x14ac:dyDescent="0.3">
      <c r="A2392" s="4">
        <v>44157</v>
      </c>
      <c r="B2392" s="2">
        <v>56</v>
      </c>
      <c r="C2392" s="2">
        <v>-13839.77</v>
      </c>
      <c r="D2392" s="2" t="s">
        <v>54</v>
      </c>
    </row>
    <row r="2393" spans="1:4" ht="15.75" hidden="1" customHeight="1" x14ac:dyDescent="0.3">
      <c r="A2393" s="4">
        <v>44157</v>
      </c>
      <c r="B2393" s="2">
        <v>19.239999999999998</v>
      </c>
      <c r="C2393" s="2">
        <v>-843.81</v>
      </c>
      <c r="D2393" s="2" t="s">
        <v>52</v>
      </c>
    </row>
    <row r="2394" spans="1:4" ht="15.75" hidden="1" customHeight="1" x14ac:dyDescent="0.3">
      <c r="A2394" s="4">
        <v>44158</v>
      </c>
      <c r="B2394" s="2">
        <v>15156.53</v>
      </c>
      <c r="C2394" s="2">
        <v>-37879.01</v>
      </c>
      <c r="D2394" s="2" t="s">
        <v>53</v>
      </c>
    </row>
    <row r="2395" spans="1:4" ht="15.75" hidden="1" customHeight="1" x14ac:dyDescent="0.3">
      <c r="A2395" s="4">
        <v>44158</v>
      </c>
      <c r="B2395" s="2">
        <v>10053.9</v>
      </c>
      <c r="C2395" s="2">
        <v>-481574.8</v>
      </c>
      <c r="D2395" s="2" t="s">
        <v>55</v>
      </c>
    </row>
    <row r="2396" spans="1:4" ht="15.75" customHeight="1" x14ac:dyDescent="0.3">
      <c r="A2396" s="4">
        <v>44158</v>
      </c>
      <c r="B2396" s="2">
        <v>5995.41</v>
      </c>
      <c r="C2396" s="2">
        <v>-777806.76</v>
      </c>
      <c r="D2396" s="2" t="s">
        <v>54</v>
      </c>
    </row>
    <row r="2397" spans="1:4" ht="15.75" hidden="1" customHeight="1" x14ac:dyDescent="0.3">
      <c r="A2397" s="4">
        <v>44158</v>
      </c>
      <c r="B2397" s="2">
        <v>1313.99</v>
      </c>
      <c r="C2397" s="2">
        <v>67498.86</v>
      </c>
      <c r="D2397" s="2" t="s">
        <v>52</v>
      </c>
    </row>
    <row r="2398" spans="1:4" ht="15.75" hidden="1" customHeight="1" x14ac:dyDescent="0.3">
      <c r="A2398" s="4">
        <v>44159</v>
      </c>
      <c r="B2398" s="2">
        <v>815.64</v>
      </c>
      <c r="C2398" s="2">
        <v>7517.96</v>
      </c>
      <c r="D2398" s="2" t="s">
        <v>52</v>
      </c>
    </row>
    <row r="2399" spans="1:4" ht="15.75" hidden="1" customHeight="1" x14ac:dyDescent="0.3">
      <c r="A2399" s="4">
        <v>44159</v>
      </c>
      <c r="B2399" s="2">
        <v>11536.69</v>
      </c>
      <c r="C2399" s="2">
        <v>86005.54</v>
      </c>
      <c r="D2399" s="2" t="s">
        <v>53</v>
      </c>
    </row>
    <row r="2400" spans="1:4" ht="15.75" hidden="1" customHeight="1" x14ac:dyDescent="0.3">
      <c r="A2400" s="4">
        <v>44159</v>
      </c>
      <c r="B2400" s="2">
        <v>6151.92</v>
      </c>
      <c r="C2400" s="2">
        <v>18281.47</v>
      </c>
      <c r="D2400" s="2" t="s">
        <v>55</v>
      </c>
    </row>
    <row r="2401" spans="1:4" ht="15.75" customHeight="1" x14ac:dyDescent="0.3">
      <c r="A2401" s="4">
        <v>44159</v>
      </c>
      <c r="B2401" s="2">
        <v>6371.64</v>
      </c>
      <c r="C2401" s="2">
        <v>-1420044.3</v>
      </c>
      <c r="D2401" s="2" t="s">
        <v>54</v>
      </c>
    </row>
    <row r="2402" spans="1:4" ht="15.75" hidden="1" customHeight="1" x14ac:dyDescent="0.3">
      <c r="A2402" s="4">
        <v>44160</v>
      </c>
      <c r="B2402" s="2">
        <v>520.73</v>
      </c>
      <c r="C2402" s="2">
        <v>-1427.78</v>
      </c>
      <c r="D2402" s="2" t="s">
        <v>52</v>
      </c>
    </row>
    <row r="2403" spans="1:4" ht="15.75" hidden="1" customHeight="1" x14ac:dyDescent="0.3">
      <c r="A2403" s="4">
        <v>44160</v>
      </c>
      <c r="B2403" s="2">
        <v>13308.58</v>
      </c>
      <c r="C2403" s="2">
        <v>-60180.58</v>
      </c>
      <c r="D2403" s="2" t="s">
        <v>53</v>
      </c>
    </row>
    <row r="2404" spans="1:4" ht="15.75" customHeight="1" x14ac:dyDescent="0.3">
      <c r="A2404" s="4">
        <v>44160</v>
      </c>
      <c r="B2404" s="2">
        <v>4088.07</v>
      </c>
      <c r="C2404" s="2">
        <v>-22983.19</v>
      </c>
      <c r="D2404" s="2" t="s">
        <v>54</v>
      </c>
    </row>
    <row r="2405" spans="1:4" ht="15.75" hidden="1" customHeight="1" x14ac:dyDescent="0.3">
      <c r="A2405" s="4">
        <v>44160</v>
      </c>
      <c r="B2405" s="2">
        <v>7881.84</v>
      </c>
      <c r="C2405" s="2">
        <v>54342.79</v>
      </c>
      <c r="D2405" s="2" t="s">
        <v>55</v>
      </c>
    </row>
    <row r="2406" spans="1:4" ht="15.75" hidden="1" customHeight="1" x14ac:dyDescent="0.3">
      <c r="A2406" s="4">
        <v>44161</v>
      </c>
      <c r="B2406" s="2">
        <v>388.99</v>
      </c>
      <c r="C2406" s="2">
        <v>-6612.61</v>
      </c>
      <c r="D2406" s="2" t="s">
        <v>52</v>
      </c>
    </row>
    <row r="2407" spans="1:4" ht="15.75" customHeight="1" x14ac:dyDescent="0.3">
      <c r="A2407" s="4">
        <v>44161</v>
      </c>
      <c r="B2407" s="2">
        <v>2909.35</v>
      </c>
      <c r="C2407" s="2">
        <v>53588.15</v>
      </c>
      <c r="D2407" s="2" t="s">
        <v>54</v>
      </c>
    </row>
    <row r="2408" spans="1:4" ht="15.75" hidden="1" customHeight="1" x14ac:dyDescent="0.3">
      <c r="A2408" s="4">
        <v>44161</v>
      </c>
      <c r="B2408" s="2">
        <v>6120.89</v>
      </c>
      <c r="C2408" s="2">
        <v>163906.54999999999</v>
      </c>
      <c r="D2408" s="2" t="s">
        <v>55</v>
      </c>
    </row>
    <row r="2409" spans="1:4" ht="15.75" hidden="1" customHeight="1" x14ac:dyDescent="0.3">
      <c r="A2409" s="4">
        <v>44161</v>
      </c>
      <c r="B2409" s="2">
        <v>10772.12</v>
      </c>
      <c r="C2409" s="2">
        <v>-11957.67</v>
      </c>
      <c r="D2409" s="2" t="s">
        <v>53</v>
      </c>
    </row>
    <row r="2410" spans="1:4" ht="15.75" customHeight="1" x14ac:dyDescent="0.3">
      <c r="A2410" s="4">
        <v>44162</v>
      </c>
      <c r="B2410" s="2">
        <v>5513.94</v>
      </c>
      <c r="C2410" s="2">
        <v>-1430698.95</v>
      </c>
      <c r="D2410" s="2" t="s">
        <v>54</v>
      </c>
    </row>
    <row r="2411" spans="1:4" ht="15.75" hidden="1" customHeight="1" x14ac:dyDescent="0.3">
      <c r="A2411" s="4">
        <v>44162</v>
      </c>
      <c r="B2411" s="2">
        <v>727.47</v>
      </c>
      <c r="C2411" s="2">
        <v>-6373.45</v>
      </c>
      <c r="D2411" s="2" t="s">
        <v>52</v>
      </c>
    </row>
    <row r="2412" spans="1:4" ht="15.75" hidden="1" customHeight="1" x14ac:dyDescent="0.3">
      <c r="A2412" s="4">
        <v>44162</v>
      </c>
      <c r="B2412" s="2">
        <v>6919.38</v>
      </c>
      <c r="C2412" s="2">
        <v>78932.58</v>
      </c>
      <c r="D2412" s="2" t="s">
        <v>55</v>
      </c>
    </row>
    <row r="2413" spans="1:4" ht="15.75" hidden="1" customHeight="1" x14ac:dyDescent="0.3">
      <c r="A2413" s="4">
        <v>44162</v>
      </c>
      <c r="B2413" s="2">
        <v>11103.51</v>
      </c>
      <c r="C2413" s="2">
        <v>-288973.24</v>
      </c>
      <c r="D2413" s="2" t="s">
        <v>53</v>
      </c>
    </row>
    <row r="2414" spans="1:4" ht="15.75" hidden="1" customHeight="1" x14ac:dyDescent="0.3">
      <c r="A2414" s="4">
        <v>44164</v>
      </c>
      <c r="B2414" s="2">
        <v>481.14</v>
      </c>
      <c r="C2414" s="2">
        <v>-112085.27</v>
      </c>
      <c r="D2414" s="2" t="s">
        <v>53</v>
      </c>
    </row>
    <row r="2415" spans="1:4" ht="15.75" customHeight="1" x14ac:dyDescent="0.3">
      <c r="A2415" s="4">
        <v>44164</v>
      </c>
      <c r="B2415" s="2">
        <v>81.67</v>
      </c>
      <c r="C2415" s="2">
        <v>-28042.58</v>
      </c>
      <c r="D2415" s="2" t="s">
        <v>54</v>
      </c>
    </row>
    <row r="2416" spans="1:4" ht="15.75" hidden="1" customHeight="1" x14ac:dyDescent="0.3">
      <c r="A2416" s="4">
        <v>44164</v>
      </c>
      <c r="B2416" s="2">
        <v>25.64</v>
      </c>
      <c r="C2416" s="2">
        <v>-935.45</v>
      </c>
      <c r="D2416" s="2" t="s">
        <v>52</v>
      </c>
    </row>
    <row r="2417" spans="1:4" ht="15.75" hidden="1" customHeight="1" x14ac:dyDescent="0.3">
      <c r="A2417" s="4">
        <v>44164</v>
      </c>
      <c r="B2417" s="2">
        <v>167.23</v>
      </c>
      <c r="C2417" s="2">
        <v>2251.15</v>
      </c>
      <c r="D2417" s="2" t="s">
        <v>55</v>
      </c>
    </row>
    <row r="2418" spans="1:4" ht="15.75" hidden="1" customHeight="1" x14ac:dyDescent="0.3">
      <c r="A2418" s="4">
        <v>44165</v>
      </c>
      <c r="B2418" s="2">
        <v>15867.42</v>
      </c>
      <c r="C2418" s="2">
        <v>-238316.84</v>
      </c>
      <c r="D2418" s="2" t="s">
        <v>53</v>
      </c>
    </row>
    <row r="2419" spans="1:4" ht="15.75" hidden="1" customHeight="1" x14ac:dyDescent="0.3">
      <c r="A2419" s="4">
        <v>44165</v>
      </c>
      <c r="B2419" s="2">
        <v>949.64</v>
      </c>
      <c r="C2419" s="2">
        <v>7271.73</v>
      </c>
      <c r="D2419" s="2" t="s">
        <v>52</v>
      </c>
    </row>
    <row r="2420" spans="1:4" ht="15.75" hidden="1" customHeight="1" x14ac:dyDescent="0.3">
      <c r="A2420" s="4">
        <v>44165</v>
      </c>
      <c r="B2420" s="2">
        <v>7420.35</v>
      </c>
      <c r="C2420" s="2">
        <v>89266.559999999998</v>
      </c>
      <c r="D2420" s="2" t="s">
        <v>55</v>
      </c>
    </row>
    <row r="2421" spans="1:4" ht="15.75" customHeight="1" x14ac:dyDescent="0.3">
      <c r="A2421" s="4">
        <v>44165</v>
      </c>
      <c r="B2421" s="2">
        <v>5313.37</v>
      </c>
      <c r="C2421" s="2">
        <v>-360915.81</v>
      </c>
      <c r="D2421" s="2" t="s">
        <v>54</v>
      </c>
    </row>
    <row r="2422" spans="1:4" ht="15.75" hidden="1" customHeight="1" x14ac:dyDescent="0.3">
      <c r="A2422" s="4">
        <v>44166</v>
      </c>
      <c r="B2422" s="2">
        <v>686.49</v>
      </c>
      <c r="C2422" s="2">
        <v>-7224.07</v>
      </c>
      <c r="D2422" s="2" t="s">
        <v>52</v>
      </c>
    </row>
    <row r="2423" spans="1:4" ht="15.75" customHeight="1" x14ac:dyDescent="0.3">
      <c r="A2423" s="4">
        <v>44166</v>
      </c>
      <c r="B2423" s="2">
        <v>5385.63</v>
      </c>
      <c r="C2423" s="2">
        <v>-817475.17</v>
      </c>
      <c r="D2423" s="2" t="s">
        <v>54</v>
      </c>
    </row>
    <row r="2424" spans="1:4" ht="15.75" hidden="1" customHeight="1" x14ac:dyDescent="0.3">
      <c r="A2424" s="4">
        <v>44166</v>
      </c>
      <c r="B2424" s="2">
        <v>15513.93</v>
      </c>
      <c r="C2424" s="2">
        <v>-1589270.39</v>
      </c>
      <c r="D2424" s="2" t="s">
        <v>53</v>
      </c>
    </row>
    <row r="2425" spans="1:4" ht="15.75" hidden="1" customHeight="1" x14ac:dyDescent="0.3">
      <c r="A2425" s="4">
        <v>44166</v>
      </c>
      <c r="B2425" s="2">
        <v>9043.91</v>
      </c>
      <c r="C2425" s="2">
        <v>-75639.81</v>
      </c>
      <c r="D2425" s="2" t="s">
        <v>55</v>
      </c>
    </row>
    <row r="2426" spans="1:4" ht="15.75" hidden="1" customHeight="1" x14ac:dyDescent="0.3">
      <c r="A2426" s="4">
        <v>44167</v>
      </c>
      <c r="B2426" s="2">
        <v>7980.03</v>
      </c>
      <c r="C2426" s="2">
        <v>90148.17</v>
      </c>
      <c r="D2426" s="2" t="s">
        <v>55</v>
      </c>
    </row>
    <row r="2427" spans="1:4" ht="15.75" customHeight="1" x14ac:dyDescent="0.3">
      <c r="A2427" s="4">
        <v>44167</v>
      </c>
      <c r="B2427" s="2">
        <v>4288.1899999999996</v>
      </c>
      <c r="C2427" s="2">
        <v>-371089.55</v>
      </c>
      <c r="D2427" s="2" t="s">
        <v>54</v>
      </c>
    </row>
    <row r="2428" spans="1:4" ht="15.75" hidden="1" customHeight="1" x14ac:dyDescent="0.3">
      <c r="A2428" s="4">
        <v>44167</v>
      </c>
      <c r="B2428" s="2">
        <v>13050.6</v>
      </c>
      <c r="C2428" s="2">
        <v>-714699.73</v>
      </c>
      <c r="D2428" s="2" t="s">
        <v>53</v>
      </c>
    </row>
    <row r="2429" spans="1:4" ht="15.75" hidden="1" customHeight="1" x14ac:dyDescent="0.3">
      <c r="A2429" s="4">
        <v>44167</v>
      </c>
      <c r="B2429" s="2">
        <v>537.84</v>
      </c>
      <c r="C2429" s="2">
        <v>-3643.29</v>
      </c>
      <c r="D2429" s="2" t="s">
        <v>52</v>
      </c>
    </row>
    <row r="2430" spans="1:4" ht="15.75" hidden="1" customHeight="1" x14ac:dyDescent="0.3">
      <c r="A2430" s="4">
        <v>44168</v>
      </c>
      <c r="B2430" s="2">
        <v>8310.69</v>
      </c>
      <c r="C2430" s="2">
        <v>-563551.19999999995</v>
      </c>
      <c r="D2430" s="2" t="s">
        <v>55</v>
      </c>
    </row>
    <row r="2431" spans="1:4" ht="15.75" hidden="1" customHeight="1" x14ac:dyDescent="0.3">
      <c r="A2431" s="4">
        <v>44168</v>
      </c>
      <c r="B2431" s="2">
        <v>11560.81</v>
      </c>
      <c r="C2431" s="2">
        <v>-1104416.51</v>
      </c>
      <c r="D2431" s="2" t="s">
        <v>53</v>
      </c>
    </row>
    <row r="2432" spans="1:4" ht="15.75" customHeight="1" x14ac:dyDescent="0.3">
      <c r="A2432" s="4">
        <v>44168</v>
      </c>
      <c r="B2432" s="2">
        <v>4171.8100000000004</v>
      </c>
      <c r="C2432" s="2">
        <v>-257952.86</v>
      </c>
      <c r="D2432" s="2" t="s">
        <v>54</v>
      </c>
    </row>
    <row r="2433" spans="1:4" ht="15.75" hidden="1" customHeight="1" x14ac:dyDescent="0.3">
      <c r="A2433" s="4">
        <v>44168</v>
      </c>
      <c r="B2433" s="2">
        <v>803.59</v>
      </c>
      <c r="C2433" s="2">
        <v>-31131.15</v>
      </c>
      <c r="D2433" s="2" t="s">
        <v>52</v>
      </c>
    </row>
    <row r="2434" spans="1:4" ht="15.75" hidden="1" customHeight="1" x14ac:dyDescent="0.3">
      <c r="A2434" s="4">
        <v>44169</v>
      </c>
      <c r="B2434" s="2">
        <v>9860.7000000000007</v>
      </c>
      <c r="C2434" s="2">
        <v>-197497.11</v>
      </c>
      <c r="D2434" s="2" t="s">
        <v>53</v>
      </c>
    </row>
    <row r="2435" spans="1:4" ht="15.75" hidden="1" customHeight="1" x14ac:dyDescent="0.3">
      <c r="A2435" s="4">
        <v>44169</v>
      </c>
      <c r="B2435" s="2">
        <v>8657.7000000000007</v>
      </c>
      <c r="C2435" s="2">
        <v>-16104.38</v>
      </c>
      <c r="D2435" s="2" t="s">
        <v>55</v>
      </c>
    </row>
    <row r="2436" spans="1:4" ht="15.75" customHeight="1" x14ac:dyDescent="0.3">
      <c r="A2436" s="4">
        <v>44169</v>
      </c>
      <c r="B2436" s="2">
        <v>3980.64</v>
      </c>
      <c r="C2436" s="2">
        <v>-108295.35</v>
      </c>
      <c r="D2436" s="2" t="s">
        <v>54</v>
      </c>
    </row>
    <row r="2437" spans="1:4" ht="15.75" hidden="1" customHeight="1" x14ac:dyDescent="0.3">
      <c r="A2437" s="4">
        <v>44169</v>
      </c>
      <c r="B2437" s="2">
        <v>716.54</v>
      </c>
      <c r="C2437" s="2">
        <v>2656.22</v>
      </c>
      <c r="D2437" s="2" t="s">
        <v>52</v>
      </c>
    </row>
    <row r="2438" spans="1:4" ht="15.75" hidden="1" customHeight="1" x14ac:dyDescent="0.3">
      <c r="A2438" s="4">
        <v>44171</v>
      </c>
      <c r="B2438" s="2">
        <v>188.65</v>
      </c>
      <c r="C2438" s="2">
        <v>-15466.38</v>
      </c>
      <c r="D2438" s="2" t="s">
        <v>53</v>
      </c>
    </row>
    <row r="2439" spans="1:4" ht="15.75" hidden="1" customHeight="1" x14ac:dyDescent="0.3">
      <c r="A2439" s="4">
        <v>44171</v>
      </c>
      <c r="B2439" s="2">
        <v>117.5</v>
      </c>
      <c r="C2439" s="2">
        <v>-4971.59</v>
      </c>
      <c r="D2439" s="2" t="s">
        <v>55</v>
      </c>
    </row>
    <row r="2440" spans="1:4" ht="15.75" hidden="1" customHeight="1" x14ac:dyDescent="0.3">
      <c r="A2440" s="4">
        <v>44171</v>
      </c>
      <c r="B2440" s="2">
        <v>18.07</v>
      </c>
      <c r="C2440" s="2">
        <v>92.89</v>
      </c>
      <c r="D2440" s="2" t="s">
        <v>52</v>
      </c>
    </row>
    <row r="2441" spans="1:4" ht="15.75" customHeight="1" x14ac:dyDescent="0.3">
      <c r="A2441" s="4">
        <v>44171</v>
      </c>
      <c r="B2441" s="2">
        <v>52.01</v>
      </c>
      <c r="C2441" s="2">
        <v>-3334.14</v>
      </c>
      <c r="D2441" s="2" t="s">
        <v>54</v>
      </c>
    </row>
    <row r="2442" spans="1:4" ht="15.75" customHeight="1" x14ac:dyDescent="0.3">
      <c r="A2442" s="4">
        <v>44172</v>
      </c>
      <c r="B2442" s="2">
        <v>5010.49</v>
      </c>
      <c r="C2442" s="2">
        <v>-406155.32</v>
      </c>
      <c r="D2442" s="2" t="s">
        <v>54</v>
      </c>
    </row>
    <row r="2443" spans="1:4" ht="15.75" hidden="1" customHeight="1" x14ac:dyDescent="0.3">
      <c r="A2443" s="4">
        <v>44172</v>
      </c>
      <c r="B2443" s="2">
        <v>11203.28</v>
      </c>
      <c r="C2443" s="2">
        <v>-330790.14</v>
      </c>
      <c r="D2443" s="2" t="s">
        <v>55</v>
      </c>
    </row>
    <row r="2444" spans="1:4" ht="15.75" hidden="1" customHeight="1" x14ac:dyDescent="0.3">
      <c r="A2444" s="4">
        <v>44172</v>
      </c>
      <c r="B2444" s="2">
        <v>810.85</v>
      </c>
      <c r="C2444" s="2">
        <v>-1807.77</v>
      </c>
      <c r="D2444" s="2" t="s">
        <v>52</v>
      </c>
    </row>
    <row r="2445" spans="1:4" ht="15.75" hidden="1" customHeight="1" x14ac:dyDescent="0.3">
      <c r="A2445" s="4">
        <v>44172</v>
      </c>
      <c r="B2445" s="2">
        <v>10352.89</v>
      </c>
      <c r="C2445" s="2">
        <v>-201296.34</v>
      </c>
      <c r="D2445" s="2" t="s">
        <v>53</v>
      </c>
    </row>
    <row r="2446" spans="1:4" ht="15.75" hidden="1" customHeight="1" x14ac:dyDescent="0.3">
      <c r="A2446" s="4">
        <v>44173</v>
      </c>
      <c r="B2446" s="2">
        <v>447.7</v>
      </c>
      <c r="C2446" s="2">
        <v>-1143.93</v>
      </c>
      <c r="D2446" s="2" t="s">
        <v>52</v>
      </c>
    </row>
    <row r="2447" spans="1:4" ht="15.75" hidden="1" customHeight="1" x14ac:dyDescent="0.3">
      <c r="A2447" s="4">
        <v>44173</v>
      </c>
      <c r="B2447" s="2">
        <v>8662.19</v>
      </c>
      <c r="C2447" s="2">
        <v>240870.8</v>
      </c>
      <c r="D2447" s="2" t="s">
        <v>55</v>
      </c>
    </row>
    <row r="2448" spans="1:4" ht="15.75" customHeight="1" x14ac:dyDescent="0.3">
      <c r="A2448" s="4">
        <v>44173</v>
      </c>
      <c r="B2448" s="2">
        <v>3848.69</v>
      </c>
      <c r="C2448" s="2">
        <v>-136265.03</v>
      </c>
      <c r="D2448" s="2" t="s">
        <v>54</v>
      </c>
    </row>
    <row r="2449" spans="1:4" ht="15.75" hidden="1" customHeight="1" x14ac:dyDescent="0.3">
      <c r="A2449" s="4">
        <v>44173</v>
      </c>
      <c r="B2449" s="2">
        <v>8262.76</v>
      </c>
      <c r="C2449" s="2">
        <v>18906.21</v>
      </c>
      <c r="D2449" s="2" t="s">
        <v>53</v>
      </c>
    </row>
    <row r="2450" spans="1:4" ht="15.75" customHeight="1" x14ac:dyDescent="0.3">
      <c r="A2450" s="4">
        <v>44174</v>
      </c>
      <c r="B2450" s="2">
        <v>6257.35</v>
      </c>
      <c r="C2450" s="2">
        <v>3239.6</v>
      </c>
      <c r="D2450" s="2" t="s">
        <v>54</v>
      </c>
    </row>
    <row r="2451" spans="1:4" ht="15.75" hidden="1" customHeight="1" x14ac:dyDescent="0.3">
      <c r="A2451" s="4">
        <v>44174</v>
      </c>
      <c r="B2451" s="2">
        <v>9428.39</v>
      </c>
      <c r="C2451" s="2">
        <v>-69355.429999999993</v>
      </c>
      <c r="D2451" s="2" t="s">
        <v>53</v>
      </c>
    </row>
    <row r="2452" spans="1:4" ht="15.75" hidden="1" customHeight="1" x14ac:dyDescent="0.3">
      <c r="A2452" s="4">
        <v>44174</v>
      </c>
      <c r="B2452" s="2">
        <v>532.21</v>
      </c>
      <c r="C2452" s="2">
        <v>-4605.5600000000004</v>
      </c>
      <c r="D2452" s="2" t="s">
        <v>52</v>
      </c>
    </row>
    <row r="2453" spans="1:4" ht="15.75" hidden="1" customHeight="1" x14ac:dyDescent="0.3">
      <c r="A2453" s="4">
        <v>44174</v>
      </c>
      <c r="B2453" s="2">
        <v>9274.39</v>
      </c>
      <c r="C2453" s="2">
        <v>-164910.99</v>
      </c>
      <c r="D2453" s="2" t="s">
        <v>55</v>
      </c>
    </row>
    <row r="2454" spans="1:4" ht="15.75" customHeight="1" x14ac:dyDescent="0.3">
      <c r="A2454" s="4">
        <v>44175</v>
      </c>
      <c r="B2454" s="2">
        <v>5487.89</v>
      </c>
      <c r="C2454" s="2">
        <v>12889.52</v>
      </c>
      <c r="D2454" s="2" t="s">
        <v>54</v>
      </c>
    </row>
    <row r="2455" spans="1:4" ht="15.75" hidden="1" customHeight="1" x14ac:dyDescent="0.3">
      <c r="A2455" s="4">
        <v>44175</v>
      </c>
      <c r="B2455" s="2">
        <v>658.59</v>
      </c>
      <c r="C2455" s="2">
        <v>3561.11</v>
      </c>
      <c r="D2455" s="2" t="s">
        <v>52</v>
      </c>
    </row>
    <row r="2456" spans="1:4" ht="15.75" hidden="1" customHeight="1" x14ac:dyDescent="0.3">
      <c r="A2456" s="4">
        <v>44175</v>
      </c>
      <c r="B2456" s="2">
        <v>10191.44</v>
      </c>
      <c r="C2456" s="2">
        <v>62603.69</v>
      </c>
      <c r="D2456" s="2" t="s">
        <v>53</v>
      </c>
    </row>
    <row r="2457" spans="1:4" ht="15.75" hidden="1" customHeight="1" x14ac:dyDescent="0.3">
      <c r="A2457" s="4">
        <v>44175</v>
      </c>
      <c r="B2457" s="2">
        <v>6669.64</v>
      </c>
      <c r="C2457" s="2">
        <v>17470.86</v>
      </c>
      <c r="D2457" s="2" t="s">
        <v>55</v>
      </c>
    </row>
    <row r="2458" spans="1:4" ht="15.75" customHeight="1" x14ac:dyDescent="0.3">
      <c r="A2458" s="4">
        <v>44176</v>
      </c>
      <c r="B2458" s="2">
        <v>4924.3900000000003</v>
      </c>
      <c r="C2458" s="2">
        <v>-60282.73</v>
      </c>
      <c r="D2458" s="2" t="s">
        <v>54</v>
      </c>
    </row>
    <row r="2459" spans="1:4" ht="15.75" hidden="1" customHeight="1" x14ac:dyDescent="0.3">
      <c r="A2459" s="4">
        <v>44176</v>
      </c>
      <c r="B2459" s="2">
        <v>9574.23</v>
      </c>
      <c r="C2459" s="2">
        <v>-32971.300000000003</v>
      </c>
      <c r="D2459" s="2" t="s">
        <v>55</v>
      </c>
    </row>
    <row r="2460" spans="1:4" ht="15.75" hidden="1" customHeight="1" x14ac:dyDescent="0.3">
      <c r="A2460" s="4">
        <v>44176</v>
      </c>
      <c r="B2460" s="2">
        <v>7657.16</v>
      </c>
      <c r="C2460" s="2">
        <v>38233.89</v>
      </c>
      <c r="D2460" s="2" t="s">
        <v>53</v>
      </c>
    </row>
    <row r="2461" spans="1:4" ht="15.75" hidden="1" customHeight="1" x14ac:dyDescent="0.3">
      <c r="A2461" s="4">
        <v>44176</v>
      </c>
      <c r="B2461" s="2">
        <v>548.91999999999996</v>
      </c>
      <c r="C2461" s="2">
        <v>2775.59</v>
      </c>
      <c r="D2461" s="2" t="s">
        <v>52</v>
      </c>
    </row>
    <row r="2462" spans="1:4" ht="15.75" hidden="1" customHeight="1" x14ac:dyDescent="0.3">
      <c r="A2462" s="4">
        <v>44178</v>
      </c>
      <c r="B2462" s="2">
        <v>332.58</v>
      </c>
      <c r="C2462" s="2">
        <v>-24795.51</v>
      </c>
      <c r="D2462" s="2" t="s">
        <v>53</v>
      </c>
    </row>
    <row r="2463" spans="1:4" ht="15.75" hidden="1" customHeight="1" x14ac:dyDescent="0.3">
      <c r="A2463" s="4">
        <v>44178</v>
      </c>
      <c r="B2463" s="2">
        <v>353.34</v>
      </c>
      <c r="C2463" s="2">
        <v>2257.63</v>
      </c>
      <c r="D2463" s="2" t="s">
        <v>55</v>
      </c>
    </row>
    <row r="2464" spans="1:4" ht="15.75" customHeight="1" x14ac:dyDescent="0.3">
      <c r="A2464" s="4">
        <v>44178</v>
      </c>
      <c r="B2464" s="2">
        <v>77.87</v>
      </c>
      <c r="C2464" s="2">
        <v>-4886.95</v>
      </c>
      <c r="D2464" s="2" t="s">
        <v>54</v>
      </c>
    </row>
    <row r="2465" spans="1:4" ht="15.75" hidden="1" customHeight="1" x14ac:dyDescent="0.3">
      <c r="A2465" s="4">
        <v>44178</v>
      </c>
      <c r="B2465" s="2">
        <v>22.07</v>
      </c>
      <c r="C2465" s="2">
        <v>-307.27</v>
      </c>
      <c r="D2465" s="2" t="s">
        <v>52</v>
      </c>
    </row>
    <row r="2466" spans="1:4" ht="15.75" hidden="1" customHeight="1" x14ac:dyDescent="0.3">
      <c r="A2466" s="4">
        <v>44179</v>
      </c>
      <c r="B2466" s="2">
        <v>9388.0300000000007</v>
      </c>
      <c r="C2466" s="2">
        <v>25912.240000000002</v>
      </c>
      <c r="D2466" s="2" t="s">
        <v>55</v>
      </c>
    </row>
    <row r="2467" spans="1:4" ht="15.75" hidden="1" customHeight="1" x14ac:dyDescent="0.3">
      <c r="A2467" s="4">
        <v>44179</v>
      </c>
      <c r="B2467" s="2">
        <v>9189.57</v>
      </c>
      <c r="C2467" s="2">
        <v>50242.01</v>
      </c>
      <c r="D2467" s="2" t="s">
        <v>53</v>
      </c>
    </row>
    <row r="2468" spans="1:4" ht="15.75" customHeight="1" x14ac:dyDescent="0.3">
      <c r="A2468" s="4">
        <v>44179</v>
      </c>
      <c r="B2468" s="2">
        <v>5720.73</v>
      </c>
      <c r="C2468" s="2">
        <v>-88820.66</v>
      </c>
      <c r="D2468" s="2" t="s">
        <v>54</v>
      </c>
    </row>
    <row r="2469" spans="1:4" ht="15.75" hidden="1" customHeight="1" x14ac:dyDescent="0.3">
      <c r="A2469" s="4">
        <v>44179</v>
      </c>
      <c r="B2469" s="2">
        <v>880.69</v>
      </c>
      <c r="C2469" s="2">
        <v>5486.52</v>
      </c>
      <c r="D2469" s="2" t="s">
        <v>52</v>
      </c>
    </row>
    <row r="2470" spans="1:4" ht="15.75" customHeight="1" x14ac:dyDescent="0.3">
      <c r="A2470" s="4">
        <v>44180</v>
      </c>
      <c r="B2470" s="2">
        <v>5646.87</v>
      </c>
      <c r="C2470" s="2">
        <v>-650157.27</v>
      </c>
      <c r="D2470" s="2" t="s">
        <v>54</v>
      </c>
    </row>
    <row r="2471" spans="1:4" ht="15.75" hidden="1" customHeight="1" x14ac:dyDescent="0.3">
      <c r="A2471" s="4">
        <v>44180</v>
      </c>
      <c r="B2471" s="2">
        <v>9564</v>
      </c>
      <c r="C2471" s="2">
        <v>-621532.38</v>
      </c>
      <c r="D2471" s="2" t="s">
        <v>55</v>
      </c>
    </row>
    <row r="2472" spans="1:4" ht="15.75" hidden="1" customHeight="1" x14ac:dyDescent="0.3">
      <c r="A2472" s="4">
        <v>44180</v>
      </c>
      <c r="B2472" s="2">
        <v>9291.17</v>
      </c>
      <c r="C2472" s="2">
        <v>85050.16</v>
      </c>
      <c r="D2472" s="2" t="s">
        <v>53</v>
      </c>
    </row>
    <row r="2473" spans="1:4" ht="15.75" hidden="1" customHeight="1" x14ac:dyDescent="0.3">
      <c r="A2473" s="4">
        <v>44180</v>
      </c>
      <c r="B2473" s="2">
        <v>803.28</v>
      </c>
      <c r="C2473" s="2">
        <v>-8176.95</v>
      </c>
      <c r="D2473" s="2" t="s">
        <v>52</v>
      </c>
    </row>
    <row r="2474" spans="1:4" ht="15.75" hidden="1" customHeight="1" x14ac:dyDescent="0.3">
      <c r="A2474" s="4">
        <v>44181</v>
      </c>
      <c r="B2474" s="2">
        <v>8680.0300000000007</v>
      </c>
      <c r="C2474" s="2">
        <v>-338218.04</v>
      </c>
      <c r="D2474" s="2" t="s">
        <v>55</v>
      </c>
    </row>
    <row r="2475" spans="1:4" ht="15.75" customHeight="1" x14ac:dyDescent="0.3">
      <c r="A2475" s="4">
        <v>44181</v>
      </c>
      <c r="B2475" s="2">
        <v>6395.7</v>
      </c>
      <c r="C2475" s="2">
        <v>-257970.07</v>
      </c>
      <c r="D2475" s="2" t="s">
        <v>54</v>
      </c>
    </row>
    <row r="2476" spans="1:4" ht="15.75" hidden="1" customHeight="1" x14ac:dyDescent="0.3">
      <c r="A2476" s="4">
        <v>44181</v>
      </c>
      <c r="B2476" s="2">
        <v>1565.32</v>
      </c>
      <c r="C2476" s="2">
        <v>-22758.57</v>
      </c>
      <c r="D2476" s="2" t="s">
        <v>52</v>
      </c>
    </row>
    <row r="2477" spans="1:4" ht="15.75" hidden="1" customHeight="1" x14ac:dyDescent="0.3">
      <c r="A2477" s="4">
        <v>44181</v>
      </c>
      <c r="B2477" s="2">
        <v>11119.54</v>
      </c>
      <c r="C2477" s="2">
        <v>-266015.43</v>
      </c>
      <c r="D2477" s="2" t="s">
        <v>53</v>
      </c>
    </row>
    <row r="2478" spans="1:4" ht="15.75" hidden="1" customHeight="1" x14ac:dyDescent="0.3">
      <c r="A2478" s="4">
        <v>44182</v>
      </c>
      <c r="B2478" s="2">
        <v>9614.7900000000009</v>
      </c>
      <c r="C2478" s="2">
        <v>-510823.54</v>
      </c>
      <c r="D2478" s="2" t="s">
        <v>53</v>
      </c>
    </row>
    <row r="2479" spans="1:4" ht="15.75" hidden="1" customHeight="1" x14ac:dyDescent="0.3">
      <c r="A2479" s="4">
        <v>44182</v>
      </c>
      <c r="B2479" s="2">
        <v>8917.99</v>
      </c>
      <c r="C2479" s="2">
        <v>-509749.66</v>
      </c>
      <c r="D2479" s="2" t="s">
        <v>55</v>
      </c>
    </row>
    <row r="2480" spans="1:4" ht="15.75" hidden="1" customHeight="1" x14ac:dyDescent="0.3">
      <c r="A2480" s="4">
        <v>44182</v>
      </c>
      <c r="B2480" s="2">
        <v>1255.3</v>
      </c>
      <c r="C2480" s="2">
        <v>-45780.76</v>
      </c>
      <c r="D2480" s="2" t="s">
        <v>52</v>
      </c>
    </row>
    <row r="2481" spans="1:4" ht="15.75" customHeight="1" x14ac:dyDescent="0.3">
      <c r="A2481" s="4">
        <v>44182</v>
      </c>
      <c r="B2481" s="2">
        <v>7147.76</v>
      </c>
      <c r="C2481" s="2">
        <v>-720512.95</v>
      </c>
      <c r="D2481" s="2" t="s">
        <v>54</v>
      </c>
    </row>
    <row r="2482" spans="1:4" ht="15.75" hidden="1" customHeight="1" x14ac:dyDescent="0.3">
      <c r="A2482" s="4">
        <v>44183</v>
      </c>
      <c r="B2482" s="2">
        <v>8726.9699999999993</v>
      </c>
      <c r="C2482" s="2">
        <v>89875.88</v>
      </c>
      <c r="D2482" s="2" t="s">
        <v>53</v>
      </c>
    </row>
    <row r="2483" spans="1:4" ht="15.75" hidden="1" customHeight="1" x14ac:dyDescent="0.3">
      <c r="A2483" s="4">
        <v>44183</v>
      </c>
      <c r="B2483" s="2">
        <v>1057.31</v>
      </c>
      <c r="C2483" s="2">
        <v>22614.98</v>
      </c>
      <c r="D2483" s="2" t="s">
        <v>52</v>
      </c>
    </row>
    <row r="2484" spans="1:4" ht="15.75" hidden="1" customHeight="1" x14ac:dyDescent="0.3">
      <c r="A2484" s="4">
        <v>44183</v>
      </c>
      <c r="B2484" s="2">
        <v>7903.11</v>
      </c>
      <c r="C2484" s="2">
        <v>100256.08</v>
      </c>
      <c r="D2484" s="2" t="s">
        <v>55</v>
      </c>
    </row>
    <row r="2485" spans="1:4" ht="15.75" customHeight="1" x14ac:dyDescent="0.3">
      <c r="A2485" s="4">
        <v>44183</v>
      </c>
      <c r="B2485" s="2">
        <v>5271.8</v>
      </c>
      <c r="C2485" s="2">
        <v>16776.43</v>
      </c>
      <c r="D2485" s="2" t="s">
        <v>54</v>
      </c>
    </row>
    <row r="2486" spans="1:4" ht="15.75" hidden="1" customHeight="1" x14ac:dyDescent="0.3">
      <c r="A2486" s="4">
        <v>44185</v>
      </c>
      <c r="B2486" s="2">
        <v>47.38</v>
      </c>
      <c r="C2486" s="2">
        <v>-978.16</v>
      </c>
      <c r="D2486" s="2" t="s">
        <v>52</v>
      </c>
    </row>
    <row r="2487" spans="1:4" ht="15.75" hidden="1" customHeight="1" x14ac:dyDescent="0.3">
      <c r="A2487" s="4">
        <v>44185</v>
      </c>
      <c r="B2487" s="2">
        <v>434.03</v>
      </c>
      <c r="C2487" s="2">
        <v>-8932.44</v>
      </c>
      <c r="D2487" s="2" t="s">
        <v>53</v>
      </c>
    </row>
    <row r="2488" spans="1:4" ht="15.75" hidden="1" customHeight="1" x14ac:dyDescent="0.3">
      <c r="A2488" s="4">
        <v>44185</v>
      </c>
      <c r="B2488" s="2">
        <v>534.65</v>
      </c>
      <c r="C2488" s="2">
        <v>-821.38</v>
      </c>
      <c r="D2488" s="2" t="s">
        <v>55</v>
      </c>
    </row>
    <row r="2489" spans="1:4" ht="15.75" customHeight="1" x14ac:dyDescent="0.3">
      <c r="A2489" s="4">
        <v>44185</v>
      </c>
      <c r="B2489" s="2">
        <v>78.099999999999994</v>
      </c>
      <c r="C2489" s="2">
        <v>-63106.66</v>
      </c>
      <c r="D2489" s="2" t="s">
        <v>54</v>
      </c>
    </row>
    <row r="2490" spans="1:4" ht="15.75" hidden="1" customHeight="1" x14ac:dyDescent="0.3">
      <c r="A2490" s="4">
        <v>44186</v>
      </c>
      <c r="B2490" s="2">
        <v>1268.53</v>
      </c>
      <c r="C2490" s="2">
        <v>-5035.25</v>
      </c>
      <c r="D2490" s="2" t="s">
        <v>52</v>
      </c>
    </row>
    <row r="2491" spans="1:4" ht="15.75" hidden="1" customHeight="1" x14ac:dyDescent="0.3">
      <c r="A2491" s="4">
        <v>44186</v>
      </c>
      <c r="B2491" s="2">
        <v>12259.35</v>
      </c>
      <c r="C2491" s="2">
        <v>-442724.86</v>
      </c>
      <c r="D2491" s="2" t="s">
        <v>55</v>
      </c>
    </row>
    <row r="2492" spans="1:4" ht="15.75" hidden="1" customHeight="1" x14ac:dyDescent="0.3">
      <c r="A2492" s="4">
        <v>44186</v>
      </c>
      <c r="B2492" s="2">
        <v>13079.65</v>
      </c>
      <c r="C2492" s="2">
        <v>-216944.88</v>
      </c>
      <c r="D2492" s="2" t="s">
        <v>53</v>
      </c>
    </row>
    <row r="2493" spans="1:4" ht="15.75" customHeight="1" x14ac:dyDescent="0.3">
      <c r="A2493" s="4">
        <v>44186</v>
      </c>
      <c r="B2493" s="2">
        <v>7769.98</v>
      </c>
      <c r="C2493" s="2">
        <v>-464538.04</v>
      </c>
      <c r="D2493" s="2" t="s">
        <v>54</v>
      </c>
    </row>
    <row r="2494" spans="1:4" ht="15.75" hidden="1" customHeight="1" x14ac:dyDescent="0.3">
      <c r="A2494" s="4">
        <v>44187</v>
      </c>
      <c r="B2494" s="2">
        <v>10370.39</v>
      </c>
      <c r="C2494" s="2">
        <v>66627.25</v>
      </c>
      <c r="D2494" s="2" t="s">
        <v>53</v>
      </c>
    </row>
    <row r="2495" spans="1:4" ht="15.75" hidden="1" customHeight="1" x14ac:dyDescent="0.3">
      <c r="A2495" s="4">
        <v>44187</v>
      </c>
      <c r="B2495" s="2">
        <v>926.94</v>
      </c>
      <c r="C2495" s="2">
        <v>-6291.39</v>
      </c>
      <c r="D2495" s="2" t="s">
        <v>52</v>
      </c>
    </row>
    <row r="2496" spans="1:4" ht="15.75" hidden="1" customHeight="1" x14ac:dyDescent="0.3">
      <c r="A2496" s="4">
        <v>44187</v>
      </c>
      <c r="B2496" s="2">
        <v>10345.52</v>
      </c>
      <c r="C2496" s="2">
        <v>80010.820000000007</v>
      </c>
      <c r="D2496" s="2" t="s">
        <v>55</v>
      </c>
    </row>
    <row r="2497" spans="1:4" ht="15.75" customHeight="1" x14ac:dyDescent="0.3">
      <c r="A2497" s="4">
        <v>44187</v>
      </c>
      <c r="B2497" s="2">
        <v>6122.15</v>
      </c>
      <c r="C2497" s="2">
        <v>-42441.09</v>
      </c>
      <c r="D2497" s="2" t="s">
        <v>54</v>
      </c>
    </row>
    <row r="2498" spans="1:4" ht="15.75" hidden="1" customHeight="1" x14ac:dyDescent="0.3">
      <c r="A2498" s="4">
        <v>44188</v>
      </c>
      <c r="B2498" s="2">
        <v>9231.4699999999993</v>
      </c>
      <c r="C2498" s="2">
        <v>139580.07</v>
      </c>
      <c r="D2498" s="2" t="s">
        <v>53</v>
      </c>
    </row>
    <row r="2499" spans="1:4" ht="15.75" hidden="1" customHeight="1" x14ac:dyDescent="0.3">
      <c r="A2499" s="4">
        <v>44188</v>
      </c>
      <c r="B2499" s="2">
        <v>9609.49</v>
      </c>
      <c r="C2499" s="2">
        <v>-331158.40000000002</v>
      </c>
      <c r="D2499" s="2" t="s">
        <v>55</v>
      </c>
    </row>
    <row r="2500" spans="1:4" ht="15.75" hidden="1" customHeight="1" x14ac:dyDescent="0.3">
      <c r="A2500" s="4">
        <v>44188</v>
      </c>
      <c r="B2500" s="2">
        <v>763.59</v>
      </c>
      <c r="C2500" s="2">
        <v>4261</v>
      </c>
      <c r="D2500" s="2" t="s">
        <v>52</v>
      </c>
    </row>
    <row r="2501" spans="1:4" ht="15.75" customHeight="1" x14ac:dyDescent="0.3">
      <c r="A2501" s="4">
        <v>44188</v>
      </c>
      <c r="B2501" s="2">
        <v>5788.43</v>
      </c>
      <c r="C2501" s="2">
        <v>16683.78</v>
      </c>
      <c r="D2501" s="2" t="s">
        <v>54</v>
      </c>
    </row>
    <row r="2502" spans="1:4" ht="15.75" hidden="1" customHeight="1" x14ac:dyDescent="0.3">
      <c r="A2502" s="4">
        <v>44189</v>
      </c>
      <c r="B2502" s="2">
        <v>321.39</v>
      </c>
      <c r="C2502" s="2">
        <v>-1867.2</v>
      </c>
      <c r="D2502" s="2" t="s">
        <v>52</v>
      </c>
    </row>
    <row r="2503" spans="1:4" ht="15.75" customHeight="1" x14ac:dyDescent="0.3">
      <c r="A2503" s="4">
        <v>44189</v>
      </c>
      <c r="B2503" s="2">
        <v>4004.67</v>
      </c>
      <c r="C2503" s="2">
        <v>-6221.27</v>
      </c>
      <c r="D2503" s="2" t="s">
        <v>54</v>
      </c>
    </row>
    <row r="2504" spans="1:4" ht="15.75" hidden="1" customHeight="1" x14ac:dyDescent="0.3">
      <c r="A2504" s="4">
        <v>44189</v>
      </c>
      <c r="B2504" s="2">
        <v>7437.38</v>
      </c>
      <c r="C2504" s="2">
        <v>-66703.820000000007</v>
      </c>
      <c r="D2504" s="2" t="s">
        <v>55</v>
      </c>
    </row>
    <row r="2505" spans="1:4" ht="15.75" hidden="1" customHeight="1" x14ac:dyDescent="0.3">
      <c r="A2505" s="4">
        <v>44189</v>
      </c>
      <c r="B2505" s="2">
        <v>5105.8999999999996</v>
      </c>
      <c r="C2505" s="2">
        <v>18992.27</v>
      </c>
      <c r="D2505" s="2" t="s">
        <v>53</v>
      </c>
    </row>
    <row r="2506" spans="1:4" ht="15.75" hidden="1" customHeight="1" x14ac:dyDescent="0.3">
      <c r="A2506" s="4">
        <v>44192</v>
      </c>
      <c r="B2506" s="2">
        <v>88.09</v>
      </c>
      <c r="C2506" s="2">
        <v>-9805.3799999999992</v>
      </c>
      <c r="D2506" s="2" t="s">
        <v>55</v>
      </c>
    </row>
    <row r="2507" spans="1:4" ht="15.75" hidden="1" customHeight="1" x14ac:dyDescent="0.3">
      <c r="A2507" s="4">
        <v>44192</v>
      </c>
      <c r="B2507" s="2">
        <v>268.58</v>
      </c>
      <c r="C2507" s="2">
        <v>-3186.92</v>
      </c>
      <c r="D2507" s="2" t="s">
        <v>53</v>
      </c>
    </row>
    <row r="2508" spans="1:4" ht="15.75" hidden="1" customHeight="1" x14ac:dyDescent="0.3">
      <c r="A2508" s="4">
        <v>44192</v>
      </c>
      <c r="B2508" s="2">
        <v>28.95</v>
      </c>
      <c r="C2508" s="2">
        <v>340.28</v>
      </c>
      <c r="D2508" s="2" t="s">
        <v>52</v>
      </c>
    </row>
    <row r="2509" spans="1:4" ht="15.75" customHeight="1" x14ac:dyDescent="0.3">
      <c r="A2509" s="4">
        <v>44192</v>
      </c>
      <c r="B2509" s="2">
        <v>234.04</v>
      </c>
      <c r="C2509" s="2">
        <v>-131426.45000000001</v>
      </c>
      <c r="D2509" s="2" t="s">
        <v>54</v>
      </c>
    </row>
    <row r="2510" spans="1:4" ht="15.75" hidden="1" customHeight="1" x14ac:dyDescent="0.3">
      <c r="A2510" s="4">
        <v>44193</v>
      </c>
      <c r="B2510" s="2">
        <v>10377.299999999999</v>
      </c>
      <c r="C2510" s="2">
        <v>156818.12</v>
      </c>
      <c r="D2510" s="2" t="s">
        <v>53</v>
      </c>
    </row>
    <row r="2511" spans="1:4" ht="15.75" hidden="1" customHeight="1" x14ac:dyDescent="0.3">
      <c r="A2511" s="4">
        <v>44193</v>
      </c>
      <c r="B2511" s="2">
        <v>666.11</v>
      </c>
      <c r="C2511" s="2">
        <v>7282.47</v>
      </c>
      <c r="D2511" s="2" t="s">
        <v>52</v>
      </c>
    </row>
    <row r="2512" spans="1:4" ht="15.75" customHeight="1" x14ac:dyDescent="0.3">
      <c r="A2512" s="4">
        <v>44193</v>
      </c>
      <c r="B2512" s="2">
        <v>6968.33</v>
      </c>
      <c r="C2512" s="2">
        <v>23154.26</v>
      </c>
      <c r="D2512" s="2" t="s">
        <v>54</v>
      </c>
    </row>
    <row r="2513" spans="1:4" ht="15.75" hidden="1" customHeight="1" x14ac:dyDescent="0.3">
      <c r="A2513" s="4">
        <v>44193</v>
      </c>
      <c r="B2513" s="2">
        <v>8459.6</v>
      </c>
      <c r="C2513" s="2">
        <v>139171.64000000001</v>
      </c>
      <c r="D2513" s="2" t="s">
        <v>55</v>
      </c>
    </row>
    <row r="2514" spans="1:4" ht="15.75" customHeight="1" x14ac:dyDescent="0.3">
      <c r="A2514" s="4">
        <v>44194</v>
      </c>
      <c r="B2514" s="2">
        <v>5917.3</v>
      </c>
      <c r="C2514" s="2">
        <v>227748.05</v>
      </c>
      <c r="D2514" s="2" t="s">
        <v>54</v>
      </c>
    </row>
    <row r="2515" spans="1:4" ht="15.75" hidden="1" customHeight="1" x14ac:dyDescent="0.3">
      <c r="A2515" s="4">
        <v>44194</v>
      </c>
      <c r="B2515" s="2">
        <v>11029.64</v>
      </c>
      <c r="C2515" s="2">
        <v>62200.9</v>
      </c>
      <c r="D2515" s="2" t="s">
        <v>53</v>
      </c>
    </row>
    <row r="2516" spans="1:4" ht="15.75" hidden="1" customHeight="1" x14ac:dyDescent="0.3">
      <c r="A2516" s="4">
        <v>44194</v>
      </c>
      <c r="B2516" s="2">
        <v>570.85</v>
      </c>
      <c r="C2516" s="2">
        <v>5454.3</v>
      </c>
      <c r="D2516" s="2" t="s">
        <v>52</v>
      </c>
    </row>
    <row r="2517" spans="1:4" ht="15.75" hidden="1" customHeight="1" x14ac:dyDescent="0.3">
      <c r="A2517" s="4">
        <v>44194</v>
      </c>
      <c r="B2517" s="2">
        <v>6765.41</v>
      </c>
      <c r="C2517" s="2">
        <v>93118.09</v>
      </c>
      <c r="D2517" s="2" t="s">
        <v>55</v>
      </c>
    </row>
    <row r="2518" spans="1:4" ht="15.75" customHeight="1" x14ac:dyDescent="0.3">
      <c r="A2518" s="4">
        <v>44195</v>
      </c>
      <c r="B2518" s="2">
        <v>5871.76</v>
      </c>
      <c r="C2518" s="2">
        <v>114100.03</v>
      </c>
      <c r="D2518" s="2" t="s">
        <v>54</v>
      </c>
    </row>
    <row r="2519" spans="1:4" ht="15.75" hidden="1" customHeight="1" x14ac:dyDescent="0.3">
      <c r="A2519" s="4">
        <v>44195</v>
      </c>
      <c r="B2519" s="2">
        <v>1103.3800000000001</v>
      </c>
      <c r="C2519" s="2">
        <v>-12850.2</v>
      </c>
      <c r="D2519" s="2" t="s">
        <v>52</v>
      </c>
    </row>
    <row r="2520" spans="1:4" ht="15.75" hidden="1" customHeight="1" x14ac:dyDescent="0.3">
      <c r="A2520" s="4">
        <v>44195</v>
      </c>
      <c r="B2520" s="2">
        <v>10600.78</v>
      </c>
      <c r="C2520" s="2">
        <v>-258232.78</v>
      </c>
      <c r="D2520" s="2" t="s">
        <v>55</v>
      </c>
    </row>
    <row r="2521" spans="1:4" ht="15.75" hidden="1" customHeight="1" x14ac:dyDescent="0.3">
      <c r="A2521" s="4">
        <v>44195</v>
      </c>
      <c r="B2521" s="2">
        <v>11521.29</v>
      </c>
      <c r="C2521" s="2">
        <v>-43787.24</v>
      </c>
      <c r="D2521" s="2" t="s">
        <v>53</v>
      </c>
    </row>
    <row r="2522" spans="1:4" ht="15.75" hidden="1" customHeight="1" x14ac:dyDescent="0.3">
      <c r="A2522" s="4">
        <v>44196</v>
      </c>
      <c r="B2522" s="2">
        <v>9401.75</v>
      </c>
      <c r="C2522" s="2">
        <v>-364220.9</v>
      </c>
      <c r="D2522" s="2" t="s">
        <v>55</v>
      </c>
    </row>
    <row r="2523" spans="1:4" ht="15.75" customHeight="1" x14ac:dyDescent="0.3">
      <c r="A2523" s="4">
        <v>44196</v>
      </c>
      <c r="B2523" s="2">
        <v>6183.06</v>
      </c>
      <c r="C2523" s="2">
        <v>112423.67999999999</v>
      </c>
      <c r="D2523" s="2" t="s">
        <v>54</v>
      </c>
    </row>
    <row r="2524" spans="1:4" ht="15.75" hidden="1" customHeight="1" x14ac:dyDescent="0.3">
      <c r="A2524" s="4">
        <v>44196</v>
      </c>
      <c r="B2524" s="2">
        <v>12191.18</v>
      </c>
      <c r="C2524" s="2">
        <v>-7222.24</v>
      </c>
      <c r="D2524" s="2" t="s">
        <v>53</v>
      </c>
    </row>
    <row r="2525" spans="1:4" ht="15.75" hidden="1" customHeight="1" x14ac:dyDescent="0.3">
      <c r="A2525" s="4">
        <v>44196</v>
      </c>
      <c r="B2525" s="2">
        <v>550</v>
      </c>
      <c r="C2525" s="2">
        <v>-7341.28</v>
      </c>
      <c r="D2525" s="2" t="s">
        <v>52</v>
      </c>
    </row>
    <row r="2526" spans="1:4" ht="15.75" hidden="1" customHeight="1" x14ac:dyDescent="0.3">
      <c r="A2526" s="4">
        <v>44199</v>
      </c>
      <c r="B2526" s="2">
        <v>524.58000000000004</v>
      </c>
      <c r="C2526" s="2">
        <v>963.55</v>
      </c>
      <c r="D2526" s="2" t="s">
        <v>53</v>
      </c>
    </row>
    <row r="2527" spans="1:4" ht="15.75" hidden="1" customHeight="1" x14ac:dyDescent="0.3">
      <c r="A2527" s="4">
        <v>44199</v>
      </c>
      <c r="B2527" s="2">
        <v>234.68</v>
      </c>
      <c r="C2527" s="2">
        <v>-21505.29</v>
      </c>
      <c r="D2527" s="2" t="s">
        <v>55</v>
      </c>
    </row>
    <row r="2528" spans="1:4" ht="15.75" hidden="1" customHeight="1" x14ac:dyDescent="0.3">
      <c r="A2528" s="4">
        <v>44199</v>
      </c>
      <c r="B2528" s="2">
        <v>26.27</v>
      </c>
      <c r="C2528" s="2">
        <v>-844.9</v>
      </c>
      <c r="D2528" s="2" t="s">
        <v>52</v>
      </c>
    </row>
    <row r="2529" spans="1:4" ht="15.75" customHeight="1" x14ac:dyDescent="0.3">
      <c r="A2529" s="4">
        <v>44199</v>
      </c>
      <c r="B2529" s="2">
        <v>475.58</v>
      </c>
      <c r="C2529" s="2">
        <v>-373540.36</v>
      </c>
      <c r="D2529" s="2" t="s">
        <v>54</v>
      </c>
    </row>
    <row r="2530" spans="1:4" ht="15.75" customHeight="1" x14ac:dyDescent="0.3">
      <c r="A2530" s="4">
        <v>44200</v>
      </c>
      <c r="B2530" s="2">
        <v>9059.73</v>
      </c>
      <c r="C2530" s="2">
        <v>-892648.59</v>
      </c>
      <c r="D2530" s="2" t="s">
        <v>54</v>
      </c>
    </row>
    <row r="2531" spans="1:4" ht="15.75" hidden="1" customHeight="1" x14ac:dyDescent="0.3">
      <c r="A2531" s="4">
        <v>44200</v>
      </c>
      <c r="B2531" s="2">
        <v>13304.12</v>
      </c>
      <c r="C2531" s="2">
        <v>185147.6</v>
      </c>
      <c r="D2531" s="2" t="s">
        <v>53</v>
      </c>
    </row>
    <row r="2532" spans="1:4" ht="15.75" hidden="1" customHeight="1" x14ac:dyDescent="0.3">
      <c r="A2532" s="4">
        <v>44200</v>
      </c>
      <c r="B2532" s="2">
        <v>10655.22</v>
      </c>
      <c r="C2532" s="2">
        <v>40685.01</v>
      </c>
      <c r="D2532" s="2" t="s">
        <v>55</v>
      </c>
    </row>
    <row r="2533" spans="1:4" ht="15.75" hidden="1" customHeight="1" x14ac:dyDescent="0.3">
      <c r="A2533" s="4">
        <v>44200</v>
      </c>
      <c r="B2533" s="2">
        <v>1162.32</v>
      </c>
      <c r="C2533" s="2">
        <v>-7668.4</v>
      </c>
      <c r="D2533" s="2" t="s">
        <v>52</v>
      </c>
    </row>
    <row r="2534" spans="1:4" ht="15.75" customHeight="1" x14ac:dyDescent="0.3">
      <c r="A2534" s="4">
        <v>44201</v>
      </c>
      <c r="B2534" s="2">
        <v>9310.41</v>
      </c>
      <c r="C2534" s="2">
        <v>89556.85</v>
      </c>
      <c r="D2534" s="2" t="s">
        <v>54</v>
      </c>
    </row>
    <row r="2535" spans="1:4" ht="15.75" hidden="1" customHeight="1" x14ac:dyDescent="0.3">
      <c r="A2535" s="4">
        <v>44201</v>
      </c>
      <c r="B2535" s="2">
        <v>1477.14</v>
      </c>
      <c r="C2535" s="2">
        <v>-28649.46</v>
      </c>
      <c r="D2535" s="2" t="s">
        <v>52</v>
      </c>
    </row>
    <row r="2536" spans="1:4" ht="15.75" hidden="1" customHeight="1" x14ac:dyDescent="0.3">
      <c r="A2536" s="4">
        <v>44201</v>
      </c>
      <c r="B2536" s="2">
        <v>10848.65</v>
      </c>
      <c r="C2536" s="2">
        <v>121021.13</v>
      </c>
      <c r="D2536" s="2" t="s">
        <v>53</v>
      </c>
    </row>
    <row r="2537" spans="1:4" ht="15.75" hidden="1" customHeight="1" x14ac:dyDescent="0.3">
      <c r="A2537" s="4">
        <v>44201</v>
      </c>
      <c r="B2537" s="2">
        <v>8812.31</v>
      </c>
      <c r="C2537" s="2">
        <v>36636.379999999997</v>
      </c>
      <c r="D2537" s="2" t="s">
        <v>55</v>
      </c>
    </row>
    <row r="2538" spans="1:4" ht="15.75" hidden="1" customHeight="1" x14ac:dyDescent="0.3">
      <c r="A2538" s="4">
        <v>44202</v>
      </c>
      <c r="B2538" s="2">
        <v>15585.81</v>
      </c>
      <c r="C2538" s="2">
        <v>7005.33</v>
      </c>
      <c r="D2538" s="2" t="s">
        <v>53</v>
      </c>
    </row>
    <row r="2539" spans="1:4" ht="15.75" hidden="1" customHeight="1" x14ac:dyDescent="0.3">
      <c r="A2539" s="4">
        <v>44202</v>
      </c>
      <c r="B2539" s="2">
        <v>10325.98</v>
      </c>
      <c r="C2539" s="2">
        <v>-119135.62</v>
      </c>
      <c r="D2539" s="2" t="s">
        <v>55</v>
      </c>
    </row>
    <row r="2540" spans="1:4" ht="15.75" hidden="1" customHeight="1" x14ac:dyDescent="0.3">
      <c r="A2540" s="4">
        <v>44202</v>
      </c>
      <c r="B2540" s="2">
        <v>1356.05</v>
      </c>
      <c r="C2540" s="2">
        <v>18010.900000000001</v>
      </c>
      <c r="D2540" s="2" t="s">
        <v>52</v>
      </c>
    </row>
    <row r="2541" spans="1:4" ht="15.75" customHeight="1" x14ac:dyDescent="0.3">
      <c r="A2541" s="4">
        <v>44202</v>
      </c>
      <c r="B2541" s="2">
        <v>13255.62</v>
      </c>
      <c r="C2541" s="2">
        <v>-433524.42</v>
      </c>
      <c r="D2541" s="2" t="s">
        <v>54</v>
      </c>
    </row>
    <row r="2542" spans="1:4" ht="15.75" hidden="1" customHeight="1" x14ac:dyDescent="0.3">
      <c r="A2542" s="4">
        <v>44203</v>
      </c>
      <c r="B2542" s="2">
        <v>9700.43</v>
      </c>
      <c r="C2542" s="2">
        <v>190226.81</v>
      </c>
      <c r="D2542" s="2" t="s">
        <v>55</v>
      </c>
    </row>
    <row r="2543" spans="1:4" ht="15.75" hidden="1" customHeight="1" x14ac:dyDescent="0.3">
      <c r="A2543" s="4">
        <v>44203</v>
      </c>
      <c r="B2543" s="2">
        <v>1186.83</v>
      </c>
      <c r="C2543" s="2">
        <v>-29011.94</v>
      </c>
      <c r="D2543" s="2" t="s">
        <v>52</v>
      </c>
    </row>
    <row r="2544" spans="1:4" ht="15.75" hidden="1" customHeight="1" x14ac:dyDescent="0.3">
      <c r="A2544" s="4">
        <v>44203</v>
      </c>
      <c r="B2544" s="2">
        <v>11239.82</v>
      </c>
      <c r="C2544" s="2">
        <v>66306.67</v>
      </c>
      <c r="D2544" s="2" t="s">
        <v>53</v>
      </c>
    </row>
    <row r="2545" spans="1:4" ht="15.75" customHeight="1" x14ac:dyDescent="0.3">
      <c r="A2545" s="4">
        <v>44203</v>
      </c>
      <c r="B2545" s="2">
        <v>7976.9</v>
      </c>
      <c r="C2545" s="2">
        <v>172859.94</v>
      </c>
      <c r="D2545" s="2" t="s">
        <v>54</v>
      </c>
    </row>
    <row r="2546" spans="1:4" ht="15.75" hidden="1" customHeight="1" x14ac:dyDescent="0.3">
      <c r="A2546" s="4">
        <v>44204</v>
      </c>
      <c r="B2546" s="2">
        <v>1316.74</v>
      </c>
      <c r="C2546" s="2">
        <v>-41891.42</v>
      </c>
      <c r="D2546" s="2" t="s">
        <v>52</v>
      </c>
    </row>
    <row r="2547" spans="1:4" ht="15.75" hidden="1" customHeight="1" x14ac:dyDescent="0.3">
      <c r="A2547" s="4">
        <v>44204</v>
      </c>
      <c r="B2547" s="2">
        <v>12696.23</v>
      </c>
      <c r="C2547" s="2">
        <v>-29745.279999999999</v>
      </c>
      <c r="D2547" s="2" t="s">
        <v>53</v>
      </c>
    </row>
    <row r="2548" spans="1:4" ht="15.75" customHeight="1" x14ac:dyDescent="0.3">
      <c r="A2548" s="4">
        <v>44204</v>
      </c>
      <c r="B2548" s="2">
        <v>12783.78</v>
      </c>
      <c r="C2548" s="2">
        <v>-1932441.69</v>
      </c>
      <c r="D2548" s="2" t="s">
        <v>54</v>
      </c>
    </row>
    <row r="2549" spans="1:4" ht="15.75" hidden="1" customHeight="1" x14ac:dyDescent="0.3">
      <c r="A2549" s="4">
        <v>44204</v>
      </c>
      <c r="B2549" s="2">
        <v>7720.25</v>
      </c>
      <c r="C2549" s="2">
        <v>-53398.84</v>
      </c>
      <c r="D2549" s="2" t="s">
        <v>55</v>
      </c>
    </row>
    <row r="2550" spans="1:4" ht="15.75" hidden="1" customHeight="1" x14ac:dyDescent="0.3">
      <c r="A2550" s="4">
        <v>44206</v>
      </c>
      <c r="B2550" s="2">
        <v>253.95</v>
      </c>
      <c r="C2550" s="2">
        <v>-18876.34</v>
      </c>
      <c r="D2550" s="2" t="s">
        <v>55</v>
      </c>
    </row>
    <row r="2551" spans="1:4" ht="15.75" hidden="1" customHeight="1" x14ac:dyDescent="0.3">
      <c r="A2551" s="4">
        <v>44206</v>
      </c>
      <c r="B2551" s="2">
        <v>40.6</v>
      </c>
      <c r="C2551" s="2">
        <v>-10478.200000000001</v>
      </c>
      <c r="D2551" s="2" t="s">
        <v>52</v>
      </c>
    </row>
    <row r="2552" spans="1:4" ht="15.75" hidden="1" customHeight="1" x14ac:dyDescent="0.3">
      <c r="A2552" s="4">
        <v>44206</v>
      </c>
      <c r="B2552" s="2">
        <v>382.68</v>
      </c>
      <c r="C2552" s="2">
        <v>-26639.31</v>
      </c>
      <c r="D2552" s="2" t="s">
        <v>53</v>
      </c>
    </row>
    <row r="2553" spans="1:4" ht="15.75" customHeight="1" x14ac:dyDescent="0.3">
      <c r="A2553" s="4">
        <v>44206</v>
      </c>
      <c r="B2553" s="2">
        <v>249.25</v>
      </c>
      <c r="C2553" s="2">
        <v>-30351.200000000001</v>
      </c>
      <c r="D2553" s="2" t="s">
        <v>54</v>
      </c>
    </row>
    <row r="2554" spans="1:4" ht="15.75" hidden="1" customHeight="1" x14ac:dyDescent="0.3">
      <c r="A2554" s="4">
        <v>44207</v>
      </c>
      <c r="B2554" s="2">
        <v>918.79</v>
      </c>
      <c r="C2554" s="2">
        <v>-37880.44</v>
      </c>
      <c r="D2554" s="2" t="s">
        <v>52</v>
      </c>
    </row>
    <row r="2555" spans="1:4" ht="15.75" customHeight="1" x14ac:dyDescent="0.3">
      <c r="A2555" s="4">
        <v>44207</v>
      </c>
      <c r="B2555" s="2">
        <v>8544.7999999999993</v>
      </c>
      <c r="C2555" s="2">
        <v>-304485.46000000002</v>
      </c>
      <c r="D2555" s="2" t="s">
        <v>54</v>
      </c>
    </row>
    <row r="2556" spans="1:4" ht="15.75" hidden="1" customHeight="1" x14ac:dyDescent="0.3">
      <c r="A2556" s="4">
        <v>44207</v>
      </c>
      <c r="B2556" s="2">
        <v>11954.91</v>
      </c>
      <c r="C2556" s="2">
        <v>-124762.39</v>
      </c>
      <c r="D2556" s="2" t="s">
        <v>53</v>
      </c>
    </row>
    <row r="2557" spans="1:4" ht="15.75" hidden="1" customHeight="1" x14ac:dyDescent="0.3">
      <c r="A2557" s="4">
        <v>44207</v>
      </c>
      <c r="B2557" s="2">
        <v>8840.0400000000009</v>
      </c>
      <c r="C2557" s="2">
        <v>31385.200000000001</v>
      </c>
      <c r="D2557" s="2" t="s">
        <v>55</v>
      </c>
    </row>
    <row r="2558" spans="1:4" ht="15.75" hidden="1" customHeight="1" x14ac:dyDescent="0.3">
      <c r="A2558" s="4">
        <v>44208</v>
      </c>
      <c r="B2558" s="2">
        <v>846.21</v>
      </c>
      <c r="C2558" s="2">
        <v>11690.5</v>
      </c>
      <c r="D2558" s="2" t="s">
        <v>52</v>
      </c>
    </row>
    <row r="2559" spans="1:4" ht="15.75" hidden="1" customHeight="1" x14ac:dyDescent="0.3">
      <c r="A2559" s="4">
        <v>44208</v>
      </c>
      <c r="B2559" s="2">
        <v>9744.57</v>
      </c>
      <c r="C2559" s="2">
        <v>-351605.29</v>
      </c>
      <c r="D2559" s="2" t="s">
        <v>55</v>
      </c>
    </row>
    <row r="2560" spans="1:4" ht="15.75" hidden="1" customHeight="1" x14ac:dyDescent="0.3">
      <c r="A2560" s="4">
        <v>44208</v>
      </c>
      <c r="B2560" s="2">
        <v>11210.55</v>
      </c>
      <c r="C2560" s="2">
        <v>43600.61</v>
      </c>
      <c r="D2560" s="2" t="s">
        <v>53</v>
      </c>
    </row>
    <row r="2561" spans="1:4" ht="15.75" customHeight="1" x14ac:dyDescent="0.3">
      <c r="A2561" s="4">
        <v>44208</v>
      </c>
      <c r="B2561" s="2">
        <v>8692.32</v>
      </c>
      <c r="C2561" s="2">
        <v>-118603.26</v>
      </c>
      <c r="D2561" s="2" t="s">
        <v>54</v>
      </c>
    </row>
    <row r="2562" spans="1:4" ht="15.75" hidden="1" customHeight="1" x14ac:dyDescent="0.3">
      <c r="A2562" s="4">
        <v>44209</v>
      </c>
      <c r="B2562" s="2">
        <v>10338.57</v>
      </c>
      <c r="C2562" s="2">
        <v>-10907.09</v>
      </c>
      <c r="D2562" s="2" t="s">
        <v>53</v>
      </c>
    </row>
    <row r="2563" spans="1:4" ht="15.75" hidden="1" customHeight="1" x14ac:dyDescent="0.3">
      <c r="A2563" s="4">
        <v>44209</v>
      </c>
      <c r="B2563" s="2">
        <v>744.65</v>
      </c>
      <c r="C2563" s="2">
        <v>7089.09</v>
      </c>
      <c r="D2563" s="2" t="s">
        <v>52</v>
      </c>
    </row>
    <row r="2564" spans="1:4" ht="15.75" customHeight="1" x14ac:dyDescent="0.3">
      <c r="A2564" s="4">
        <v>44209</v>
      </c>
      <c r="B2564" s="2">
        <v>7736.99</v>
      </c>
      <c r="C2564" s="2">
        <v>120403.46</v>
      </c>
      <c r="D2564" s="2" t="s">
        <v>54</v>
      </c>
    </row>
    <row r="2565" spans="1:4" ht="15.75" hidden="1" customHeight="1" x14ac:dyDescent="0.3">
      <c r="A2565" s="4">
        <v>44209</v>
      </c>
      <c r="B2565" s="2">
        <v>10135.469999999999</v>
      </c>
      <c r="C2565" s="2">
        <v>-136999.09</v>
      </c>
      <c r="D2565" s="2" t="s">
        <v>55</v>
      </c>
    </row>
    <row r="2566" spans="1:4" ht="15.75" hidden="1" customHeight="1" x14ac:dyDescent="0.3">
      <c r="A2566" s="4">
        <v>44210</v>
      </c>
      <c r="B2566" s="2">
        <v>864.97</v>
      </c>
      <c r="C2566" s="2">
        <v>6052.81</v>
      </c>
      <c r="D2566" s="2" t="s">
        <v>52</v>
      </c>
    </row>
    <row r="2567" spans="1:4" ht="15.75" hidden="1" customHeight="1" x14ac:dyDescent="0.3">
      <c r="A2567" s="4">
        <v>44210</v>
      </c>
      <c r="B2567" s="2">
        <v>9330.98</v>
      </c>
      <c r="C2567" s="2">
        <v>-2309.16</v>
      </c>
      <c r="D2567" s="2" t="s">
        <v>55</v>
      </c>
    </row>
    <row r="2568" spans="1:4" ht="15.75" hidden="1" customHeight="1" x14ac:dyDescent="0.3">
      <c r="A2568" s="4">
        <v>44210</v>
      </c>
      <c r="B2568" s="2">
        <v>12719.35</v>
      </c>
      <c r="C2568" s="2">
        <v>-36236.78</v>
      </c>
      <c r="D2568" s="2" t="s">
        <v>53</v>
      </c>
    </row>
    <row r="2569" spans="1:4" ht="15.75" customHeight="1" x14ac:dyDescent="0.3">
      <c r="A2569" s="4">
        <v>44210</v>
      </c>
      <c r="B2569" s="2">
        <v>8665.02</v>
      </c>
      <c r="C2569" s="2">
        <v>-2619.63</v>
      </c>
      <c r="D2569" s="2" t="s">
        <v>54</v>
      </c>
    </row>
    <row r="2570" spans="1:4" ht="15.75" hidden="1" customHeight="1" x14ac:dyDescent="0.3">
      <c r="A2570" s="4">
        <v>44211</v>
      </c>
      <c r="B2570" s="2">
        <v>556.82000000000005</v>
      </c>
      <c r="C2570" s="2">
        <v>4754.6000000000004</v>
      </c>
      <c r="D2570" s="2" t="s">
        <v>52</v>
      </c>
    </row>
    <row r="2571" spans="1:4" ht="15.75" hidden="1" customHeight="1" x14ac:dyDescent="0.3">
      <c r="A2571" s="4">
        <v>44211</v>
      </c>
      <c r="B2571" s="2">
        <v>9865.2199999999993</v>
      </c>
      <c r="C2571" s="2">
        <v>-90473.45</v>
      </c>
      <c r="D2571" s="2" t="s">
        <v>53</v>
      </c>
    </row>
    <row r="2572" spans="1:4" ht="15.75" customHeight="1" x14ac:dyDescent="0.3">
      <c r="A2572" s="4">
        <v>44211</v>
      </c>
      <c r="B2572" s="2">
        <v>10663.79</v>
      </c>
      <c r="C2572" s="2">
        <v>63449.16</v>
      </c>
      <c r="D2572" s="2" t="s">
        <v>54</v>
      </c>
    </row>
    <row r="2573" spans="1:4" ht="15.75" hidden="1" customHeight="1" x14ac:dyDescent="0.3">
      <c r="A2573" s="4">
        <v>44211</v>
      </c>
      <c r="B2573" s="2">
        <v>9067.27</v>
      </c>
      <c r="C2573" s="2">
        <v>44296.42</v>
      </c>
      <c r="D2573" s="2" t="s">
        <v>55</v>
      </c>
    </row>
    <row r="2574" spans="1:4" ht="15.75" hidden="1" customHeight="1" x14ac:dyDescent="0.3">
      <c r="A2574" s="4">
        <v>44213</v>
      </c>
      <c r="B2574" s="2">
        <v>386.73</v>
      </c>
      <c r="C2574" s="2">
        <v>-61634.44</v>
      </c>
      <c r="D2574" s="2" t="s">
        <v>53</v>
      </c>
    </row>
    <row r="2575" spans="1:4" ht="15.75" hidden="1" customHeight="1" x14ac:dyDescent="0.3">
      <c r="A2575" s="4">
        <v>44213</v>
      </c>
      <c r="B2575" s="2">
        <v>157.09</v>
      </c>
      <c r="C2575" s="2">
        <v>-16422.349999999999</v>
      </c>
      <c r="D2575" s="2" t="s">
        <v>55</v>
      </c>
    </row>
    <row r="2576" spans="1:4" ht="15.75" hidden="1" customHeight="1" x14ac:dyDescent="0.3">
      <c r="A2576" s="4">
        <v>44213</v>
      </c>
      <c r="B2576" s="2">
        <v>34.08</v>
      </c>
      <c r="C2576" s="2">
        <v>44.08</v>
      </c>
      <c r="D2576" s="2" t="s">
        <v>52</v>
      </c>
    </row>
    <row r="2577" spans="1:4" ht="15.75" customHeight="1" x14ac:dyDescent="0.3">
      <c r="A2577" s="4">
        <v>44213</v>
      </c>
      <c r="B2577" s="2">
        <v>677.79</v>
      </c>
      <c r="C2577" s="2">
        <v>-183825.8</v>
      </c>
      <c r="D2577" s="2" t="s">
        <v>54</v>
      </c>
    </row>
    <row r="2578" spans="1:4" ht="15.75" customHeight="1" x14ac:dyDescent="0.3">
      <c r="A2578" s="4">
        <v>44214</v>
      </c>
      <c r="B2578" s="2">
        <v>9266.59</v>
      </c>
      <c r="C2578" s="2">
        <v>-20251.560000000001</v>
      </c>
      <c r="D2578" s="2" t="s">
        <v>54</v>
      </c>
    </row>
    <row r="2579" spans="1:4" ht="15.75" hidden="1" customHeight="1" x14ac:dyDescent="0.3">
      <c r="A2579" s="4">
        <v>44214</v>
      </c>
      <c r="B2579" s="2">
        <v>8747.5499999999993</v>
      </c>
      <c r="C2579" s="2">
        <v>-88019.39</v>
      </c>
      <c r="D2579" s="2" t="s">
        <v>53</v>
      </c>
    </row>
    <row r="2580" spans="1:4" ht="15.75" hidden="1" customHeight="1" x14ac:dyDescent="0.3">
      <c r="A2580" s="4">
        <v>44214</v>
      </c>
      <c r="B2580" s="2">
        <v>7586.36</v>
      </c>
      <c r="C2580" s="2">
        <v>-12584.37</v>
      </c>
      <c r="D2580" s="2" t="s">
        <v>55</v>
      </c>
    </row>
    <row r="2581" spans="1:4" ht="15.75" hidden="1" customHeight="1" x14ac:dyDescent="0.3">
      <c r="A2581" s="4">
        <v>44214</v>
      </c>
      <c r="B2581" s="2">
        <v>437.89</v>
      </c>
      <c r="C2581" s="2">
        <v>-4335.3500000000004</v>
      </c>
      <c r="D2581" s="2" t="s">
        <v>52</v>
      </c>
    </row>
    <row r="2582" spans="1:4" ht="15.75" hidden="1" customHeight="1" x14ac:dyDescent="0.3">
      <c r="A2582" s="4">
        <v>44215</v>
      </c>
      <c r="B2582" s="2">
        <v>11664.2</v>
      </c>
      <c r="C2582" s="2">
        <v>63116.639999999999</v>
      </c>
      <c r="D2582" s="2" t="s">
        <v>53</v>
      </c>
    </row>
    <row r="2583" spans="1:4" ht="15.75" customHeight="1" x14ac:dyDescent="0.3">
      <c r="A2583" s="4">
        <v>44215</v>
      </c>
      <c r="B2583" s="2">
        <v>11767.78</v>
      </c>
      <c r="C2583" s="2">
        <v>157684.87</v>
      </c>
      <c r="D2583" s="2" t="s">
        <v>54</v>
      </c>
    </row>
    <row r="2584" spans="1:4" ht="15.75" hidden="1" customHeight="1" x14ac:dyDescent="0.3">
      <c r="A2584" s="4">
        <v>44215</v>
      </c>
      <c r="B2584" s="2">
        <v>847.33</v>
      </c>
      <c r="C2584" s="2">
        <v>10717.97</v>
      </c>
      <c r="D2584" s="2" t="s">
        <v>52</v>
      </c>
    </row>
    <row r="2585" spans="1:4" ht="15.75" hidden="1" customHeight="1" x14ac:dyDescent="0.3">
      <c r="A2585" s="4">
        <v>44215</v>
      </c>
      <c r="B2585" s="2">
        <v>8381.76</v>
      </c>
      <c r="C2585" s="2">
        <v>-7498.26</v>
      </c>
      <c r="D2585" s="2" t="s">
        <v>55</v>
      </c>
    </row>
    <row r="2586" spans="1:4" ht="15.75" customHeight="1" x14ac:dyDescent="0.3">
      <c r="A2586" s="4">
        <v>44216</v>
      </c>
      <c r="B2586" s="2">
        <v>15546.57</v>
      </c>
      <c r="C2586" s="2">
        <v>-620909.30000000005</v>
      </c>
      <c r="D2586" s="2" t="s">
        <v>54</v>
      </c>
    </row>
    <row r="2587" spans="1:4" ht="15.75" hidden="1" customHeight="1" x14ac:dyDescent="0.3">
      <c r="A2587" s="4">
        <v>44216</v>
      </c>
      <c r="B2587" s="2">
        <v>11603.79</v>
      </c>
      <c r="C2587" s="2">
        <v>105323.97</v>
      </c>
      <c r="D2587" s="2" t="s">
        <v>55</v>
      </c>
    </row>
    <row r="2588" spans="1:4" ht="15.75" hidden="1" customHeight="1" x14ac:dyDescent="0.3">
      <c r="A2588" s="4">
        <v>44216</v>
      </c>
      <c r="B2588" s="2">
        <v>12269.52</v>
      </c>
      <c r="C2588" s="2">
        <v>-91216.82</v>
      </c>
      <c r="D2588" s="2" t="s">
        <v>53</v>
      </c>
    </row>
    <row r="2589" spans="1:4" ht="15.75" hidden="1" customHeight="1" x14ac:dyDescent="0.3">
      <c r="A2589" s="4">
        <v>44216</v>
      </c>
      <c r="B2589" s="2">
        <v>660.28</v>
      </c>
      <c r="C2589" s="2">
        <v>-701.82</v>
      </c>
      <c r="D2589" s="2" t="s">
        <v>52</v>
      </c>
    </row>
    <row r="2590" spans="1:4" ht="15.75" customHeight="1" x14ac:dyDescent="0.3">
      <c r="A2590" s="4">
        <v>44217</v>
      </c>
      <c r="B2590" s="2">
        <v>10042.9</v>
      </c>
      <c r="C2590" s="2">
        <v>33486.879999999997</v>
      </c>
      <c r="D2590" s="2" t="s">
        <v>54</v>
      </c>
    </row>
    <row r="2591" spans="1:4" ht="15.75" hidden="1" customHeight="1" x14ac:dyDescent="0.3">
      <c r="A2591" s="4">
        <v>44217</v>
      </c>
      <c r="B2591" s="2">
        <v>11343.4</v>
      </c>
      <c r="C2591" s="2">
        <v>62490.26</v>
      </c>
      <c r="D2591" s="2" t="s">
        <v>53</v>
      </c>
    </row>
    <row r="2592" spans="1:4" ht="15.75" hidden="1" customHeight="1" x14ac:dyDescent="0.3">
      <c r="A2592" s="4">
        <v>44217</v>
      </c>
      <c r="B2592" s="2">
        <v>9601.76</v>
      </c>
      <c r="C2592" s="2">
        <v>-70853.72</v>
      </c>
      <c r="D2592" s="2" t="s">
        <v>55</v>
      </c>
    </row>
    <row r="2593" spans="1:4" ht="15.75" hidden="1" customHeight="1" x14ac:dyDescent="0.3">
      <c r="A2593" s="4">
        <v>44217</v>
      </c>
      <c r="B2593" s="2">
        <v>1011.91</v>
      </c>
      <c r="C2593" s="2">
        <v>15784.76</v>
      </c>
      <c r="D2593" s="2" t="s">
        <v>52</v>
      </c>
    </row>
    <row r="2594" spans="1:4" ht="15.75" hidden="1" customHeight="1" x14ac:dyDescent="0.3">
      <c r="A2594" s="4">
        <v>44218</v>
      </c>
      <c r="B2594" s="2">
        <v>8953.1299999999992</v>
      </c>
      <c r="C2594" s="2">
        <v>215843.24</v>
      </c>
      <c r="D2594" s="2" t="s">
        <v>55</v>
      </c>
    </row>
    <row r="2595" spans="1:4" ht="15.75" hidden="1" customHeight="1" x14ac:dyDescent="0.3">
      <c r="A2595" s="4">
        <v>44218</v>
      </c>
      <c r="B2595" s="2">
        <v>679.81</v>
      </c>
      <c r="C2595" s="2">
        <v>-5274.85</v>
      </c>
      <c r="D2595" s="2" t="s">
        <v>52</v>
      </c>
    </row>
    <row r="2596" spans="1:4" ht="15.75" hidden="1" customHeight="1" x14ac:dyDescent="0.3">
      <c r="A2596" s="4">
        <v>44218</v>
      </c>
      <c r="B2596" s="2">
        <v>9935.69</v>
      </c>
      <c r="C2596" s="2">
        <v>77950.53</v>
      </c>
      <c r="D2596" s="2" t="s">
        <v>53</v>
      </c>
    </row>
    <row r="2597" spans="1:4" ht="15.75" customHeight="1" x14ac:dyDescent="0.3">
      <c r="A2597" s="4">
        <v>44218</v>
      </c>
      <c r="B2597" s="2">
        <v>12368.23</v>
      </c>
      <c r="C2597" s="2">
        <v>-200699.49</v>
      </c>
      <c r="D2597" s="2" t="s">
        <v>54</v>
      </c>
    </row>
    <row r="2598" spans="1:4" ht="15.75" customHeight="1" x14ac:dyDescent="0.3">
      <c r="A2598" s="4">
        <v>44220</v>
      </c>
      <c r="B2598" s="2">
        <v>129.19999999999999</v>
      </c>
      <c r="C2598" s="2">
        <v>-5173.2</v>
      </c>
      <c r="D2598" s="2" t="s">
        <v>54</v>
      </c>
    </row>
    <row r="2599" spans="1:4" ht="15.75" hidden="1" customHeight="1" x14ac:dyDescent="0.3">
      <c r="A2599" s="4">
        <v>44220</v>
      </c>
      <c r="B2599" s="2">
        <v>92.24</v>
      </c>
      <c r="C2599" s="2">
        <v>-2832.38</v>
      </c>
      <c r="D2599" s="2" t="s">
        <v>53</v>
      </c>
    </row>
    <row r="2600" spans="1:4" ht="15.75" hidden="1" customHeight="1" x14ac:dyDescent="0.3">
      <c r="A2600" s="4">
        <v>44220</v>
      </c>
      <c r="B2600" s="2">
        <v>10.38</v>
      </c>
      <c r="C2600" s="2">
        <v>-120.98</v>
      </c>
      <c r="D2600" s="2" t="s">
        <v>52</v>
      </c>
    </row>
    <row r="2601" spans="1:4" ht="15.75" hidden="1" customHeight="1" x14ac:dyDescent="0.3">
      <c r="A2601" s="4">
        <v>44220</v>
      </c>
      <c r="B2601" s="2">
        <v>58.77</v>
      </c>
      <c r="C2601" s="2">
        <v>-1754.21</v>
      </c>
      <c r="D2601" s="2" t="s">
        <v>55</v>
      </c>
    </row>
    <row r="2602" spans="1:4" ht="15.75" customHeight="1" x14ac:dyDescent="0.3">
      <c r="A2602" s="4">
        <v>44221</v>
      </c>
      <c r="B2602" s="2">
        <v>14085.28</v>
      </c>
      <c r="C2602" s="2">
        <v>103879.48</v>
      </c>
      <c r="D2602" s="2" t="s">
        <v>54</v>
      </c>
    </row>
    <row r="2603" spans="1:4" ht="15.75" hidden="1" customHeight="1" x14ac:dyDescent="0.3">
      <c r="A2603" s="4">
        <v>44221</v>
      </c>
      <c r="B2603" s="2">
        <v>12134.43</v>
      </c>
      <c r="C2603" s="2">
        <v>281762.5</v>
      </c>
      <c r="D2603" s="2" t="s">
        <v>55</v>
      </c>
    </row>
    <row r="2604" spans="1:4" ht="15.75" hidden="1" customHeight="1" x14ac:dyDescent="0.3">
      <c r="A2604" s="4">
        <v>44221</v>
      </c>
      <c r="B2604" s="2">
        <v>659.52</v>
      </c>
      <c r="C2604" s="2">
        <v>-5037.8</v>
      </c>
      <c r="D2604" s="2" t="s">
        <v>52</v>
      </c>
    </row>
    <row r="2605" spans="1:4" ht="15.75" hidden="1" customHeight="1" x14ac:dyDescent="0.3">
      <c r="A2605" s="4">
        <v>44221</v>
      </c>
      <c r="B2605" s="2">
        <v>11732.39</v>
      </c>
      <c r="C2605" s="2">
        <v>118980.27</v>
      </c>
      <c r="D2605" s="2" t="s">
        <v>53</v>
      </c>
    </row>
    <row r="2606" spans="1:4" ht="15.75" customHeight="1" x14ac:dyDescent="0.3">
      <c r="A2606" s="4">
        <v>44222</v>
      </c>
      <c r="B2606" s="2">
        <v>11564.33</v>
      </c>
      <c r="C2606" s="2">
        <v>288254.52</v>
      </c>
      <c r="D2606" s="2" t="s">
        <v>54</v>
      </c>
    </row>
    <row r="2607" spans="1:4" ht="15.75" hidden="1" customHeight="1" x14ac:dyDescent="0.3">
      <c r="A2607" s="4">
        <v>44222</v>
      </c>
      <c r="B2607" s="2">
        <v>691.82</v>
      </c>
      <c r="C2607" s="2">
        <v>-29.17</v>
      </c>
      <c r="D2607" s="2" t="s">
        <v>52</v>
      </c>
    </row>
    <row r="2608" spans="1:4" ht="15.75" hidden="1" customHeight="1" x14ac:dyDescent="0.3">
      <c r="A2608" s="4">
        <v>44222</v>
      </c>
      <c r="B2608" s="2">
        <v>14661.57</v>
      </c>
      <c r="C2608" s="2">
        <v>-13333.08</v>
      </c>
      <c r="D2608" s="2" t="s">
        <v>55</v>
      </c>
    </row>
    <row r="2609" spans="1:4" ht="15.75" hidden="1" customHeight="1" x14ac:dyDescent="0.3">
      <c r="A2609" s="4">
        <v>44222</v>
      </c>
      <c r="B2609" s="2">
        <v>10807.39</v>
      </c>
      <c r="C2609" s="2">
        <v>93778.5</v>
      </c>
      <c r="D2609" s="2" t="s">
        <v>53</v>
      </c>
    </row>
    <row r="2610" spans="1:4" ht="15.75" hidden="1" customHeight="1" x14ac:dyDescent="0.3">
      <c r="A2610" s="4">
        <v>44223</v>
      </c>
      <c r="B2610" s="2">
        <v>16040.39</v>
      </c>
      <c r="C2610" s="2">
        <v>12623.28</v>
      </c>
      <c r="D2610" s="2" t="s">
        <v>53</v>
      </c>
    </row>
    <row r="2611" spans="1:4" ht="15.75" hidden="1" customHeight="1" x14ac:dyDescent="0.3">
      <c r="A2611" s="4">
        <v>44223</v>
      </c>
      <c r="B2611" s="2">
        <v>18044.759999999998</v>
      </c>
      <c r="C2611" s="2">
        <v>316420.52</v>
      </c>
      <c r="D2611" s="2" t="s">
        <v>55</v>
      </c>
    </row>
    <row r="2612" spans="1:4" ht="15.75" hidden="1" customHeight="1" x14ac:dyDescent="0.3">
      <c r="A2612" s="4">
        <v>44223</v>
      </c>
      <c r="B2612" s="2">
        <v>743.18</v>
      </c>
      <c r="C2612" s="2">
        <v>-5460.41</v>
      </c>
      <c r="D2612" s="2" t="s">
        <v>52</v>
      </c>
    </row>
    <row r="2613" spans="1:4" ht="15.75" customHeight="1" x14ac:dyDescent="0.3">
      <c r="A2613" s="4">
        <v>44223</v>
      </c>
      <c r="B2613" s="2">
        <v>12907.16</v>
      </c>
      <c r="C2613" s="2">
        <v>-16618.349999999999</v>
      </c>
      <c r="D2613" s="2" t="s">
        <v>54</v>
      </c>
    </row>
    <row r="2614" spans="1:4" ht="15.75" hidden="1" customHeight="1" x14ac:dyDescent="0.3">
      <c r="A2614" s="4">
        <v>44224</v>
      </c>
      <c r="B2614" s="2">
        <v>10928.36</v>
      </c>
      <c r="C2614" s="2">
        <v>240594.03</v>
      </c>
      <c r="D2614" s="2" t="s">
        <v>55</v>
      </c>
    </row>
    <row r="2615" spans="1:4" ht="15.75" hidden="1" customHeight="1" x14ac:dyDescent="0.3">
      <c r="A2615" s="4">
        <v>44224</v>
      </c>
      <c r="B2615" s="2">
        <v>1904.61</v>
      </c>
      <c r="C2615" s="2">
        <v>6524.34</v>
      </c>
      <c r="D2615" s="2" t="s">
        <v>52</v>
      </c>
    </row>
    <row r="2616" spans="1:4" ht="15.75" hidden="1" customHeight="1" x14ac:dyDescent="0.3">
      <c r="A2616" s="4">
        <v>44224</v>
      </c>
      <c r="B2616" s="2">
        <v>12020.75</v>
      </c>
      <c r="C2616" s="2">
        <v>207817.24</v>
      </c>
      <c r="D2616" s="2" t="s">
        <v>53</v>
      </c>
    </row>
    <row r="2617" spans="1:4" ht="15.75" customHeight="1" x14ac:dyDescent="0.3">
      <c r="A2617" s="4">
        <v>44224</v>
      </c>
      <c r="B2617" s="2">
        <v>15668</v>
      </c>
      <c r="C2617" s="2">
        <v>-53189.41</v>
      </c>
      <c r="D2617" s="2" t="s">
        <v>54</v>
      </c>
    </row>
    <row r="2618" spans="1:4" ht="15.75" hidden="1" customHeight="1" x14ac:dyDescent="0.3">
      <c r="A2618" s="4">
        <v>44225</v>
      </c>
      <c r="B2618" s="2">
        <v>12008.91</v>
      </c>
      <c r="C2618" s="2">
        <v>412677.39</v>
      </c>
      <c r="D2618" s="2" t="s">
        <v>55</v>
      </c>
    </row>
    <row r="2619" spans="1:4" ht="15.75" hidden="1" customHeight="1" x14ac:dyDescent="0.3">
      <c r="A2619" s="4">
        <v>44225</v>
      </c>
      <c r="B2619" s="2">
        <v>2601.6999999999998</v>
      </c>
      <c r="C2619" s="2">
        <v>-101823.18</v>
      </c>
      <c r="D2619" s="2" t="s">
        <v>52</v>
      </c>
    </row>
    <row r="2620" spans="1:4" ht="15.75" hidden="1" customHeight="1" x14ac:dyDescent="0.3">
      <c r="A2620" s="4">
        <v>44225</v>
      </c>
      <c r="B2620" s="2">
        <v>10286.379999999999</v>
      </c>
      <c r="C2620" s="2">
        <v>128701.58</v>
      </c>
      <c r="D2620" s="2" t="s">
        <v>53</v>
      </c>
    </row>
    <row r="2621" spans="1:4" ht="15.75" customHeight="1" x14ac:dyDescent="0.3">
      <c r="A2621" s="4">
        <v>44225</v>
      </c>
      <c r="B2621" s="2">
        <v>15859.29</v>
      </c>
      <c r="C2621" s="2">
        <v>62804.28</v>
      </c>
      <c r="D2621" s="2" t="s">
        <v>54</v>
      </c>
    </row>
    <row r="2622" spans="1:4" ht="15.75" hidden="1" customHeight="1" x14ac:dyDescent="0.3">
      <c r="A2622" s="4">
        <v>44227</v>
      </c>
      <c r="B2622" s="2">
        <v>273.88</v>
      </c>
      <c r="C2622" s="2">
        <v>4679.09</v>
      </c>
      <c r="D2622" s="2" t="s">
        <v>53</v>
      </c>
    </row>
    <row r="2623" spans="1:4" ht="15.75" hidden="1" customHeight="1" x14ac:dyDescent="0.3">
      <c r="A2623" s="4">
        <v>44227</v>
      </c>
      <c r="B2623" s="2">
        <v>91.07</v>
      </c>
      <c r="C2623" s="2">
        <v>2614.61</v>
      </c>
      <c r="D2623" s="2" t="s">
        <v>55</v>
      </c>
    </row>
    <row r="2624" spans="1:4" ht="15.75" customHeight="1" x14ac:dyDescent="0.3">
      <c r="A2624" s="4">
        <v>44227</v>
      </c>
      <c r="B2624" s="2">
        <v>452.26</v>
      </c>
      <c r="C2624" s="2">
        <v>99214.9</v>
      </c>
      <c r="D2624" s="2" t="s">
        <v>54</v>
      </c>
    </row>
    <row r="2625" spans="1:4" ht="15.75" hidden="1" customHeight="1" x14ac:dyDescent="0.3">
      <c r="A2625" s="4">
        <v>44227</v>
      </c>
      <c r="B2625" s="2">
        <v>51.71</v>
      </c>
      <c r="C2625" s="2">
        <v>-3557.44</v>
      </c>
      <c r="D2625" s="2" t="s">
        <v>52</v>
      </c>
    </row>
    <row r="2626" spans="1:4" ht="15.75" hidden="1" customHeight="1" x14ac:dyDescent="0.3">
      <c r="A2626" s="4">
        <v>44228</v>
      </c>
      <c r="B2626" s="2">
        <v>12642.57</v>
      </c>
      <c r="C2626" s="2">
        <v>438757.28</v>
      </c>
      <c r="D2626" s="2" t="s">
        <v>55</v>
      </c>
    </row>
    <row r="2627" spans="1:4" ht="15.75" hidden="1" customHeight="1" x14ac:dyDescent="0.3">
      <c r="A2627" s="4">
        <v>44228</v>
      </c>
      <c r="B2627" s="2">
        <v>1282.3</v>
      </c>
      <c r="C2627" s="2">
        <v>-41262.25</v>
      </c>
      <c r="D2627" s="2" t="s">
        <v>52</v>
      </c>
    </row>
    <row r="2628" spans="1:4" ht="15.75" customHeight="1" x14ac:dyDescent="0.3">
      <c r="A2628" s="4">
        <v>44228</v>
      </c>
      <c r="B2628" s="2">
        <v>16734.88</v>
      </c>
      <c r="C2628" s="2">
        <v>862735.21</v>
      </c>
      <c r="D2628" s="2" t="s">
        <v>54</v>
      </c>
    </row>
    <row r="2629" spans="1:4" ht="15.75" hidden="1" customHeight="1" x14ac:dyDescent="0.3">
      <c r="A2629" s="4">
        <v>44228</v>
      </c>
      <c r="B2629" s="2">
        <v>12311.39</v>
      </c>
      <c r="C2629" s="2">
        <v>105161.19</v>
      </c>
      <c r="D2629" s="2" t="s">
        <v>53</v>
      </c>
    </row>
    <row r="2630" spans="1:4" ht="15.75" customHeight="1" x14ac:dyDescent="0.3">
      <c r="A2630" s="4">
        <v>44229</v>
      </c>
      <c r="B2630" s="2">
        <v>15304.6</v>
      </c>
      <c r="C2630" s="2">
        <v>-240668.76</v>
      </c>
      <c r="D2630" s="2" t="s">
        <v>54</v>
      </c>
    </row>
    <row r="2631" spans="1:4" ht="15.75" hidden="1" customHeight="1" x14ac:dyDescent="0.3">
      <c r="A2631" s="4">
        <v>44229</v>
      </c>
      <c r="B2631" s="2">
        <v>16909.97</v>
      </c>
      <c r="C2631" s="2">
        <v>34399.519999999997</v>
      </c>
      <c r="D2631" s="2" t="s">
        <v>53</v>
      </c>
    </row>
    <row r="2632" spans="1:4" ht="15.75" hidden="1" customHeight="1" x14ac:dyDescent="0.3">
      <c r="A2632" s="4">
        <v>44229</v>
      </c>
      <c r="B2632" s="2">
        <v>11062.88</v>
      </c>
      <c r="C2632" s="2">
        <v>56628.32</v>
      </c>
      <c r="D2632" s="2" t="s">
        <v>55</v>
      </c>
    </row>
    <row r="2633" spans="1:4" ht="15.75" hidden="1" customHeight="1" x14ac:dyDescent="0.3">
      <c r="A2633" s="4">
        <v>44229</v>
      </c>
      <c r="B2633" s="2">
        <v>1818.18</v>
      </c>
      <c r="C2633" s="2">
        <v>-43514.33</v>
      </c>
      <c r="D2633" s="2" t="s">
        <v>52</v>
      </c>
    </row>
    <row r="2634" spans="1:4" ht="15.75" customHeight="1" x14ac:dyDescent="0.3">
      <c r="A2634" s="4">
        <v>44230</v>
      </c>
      <c r="B2634" s="2">
        <v>10244.200000000001</v>
      </c>
      <c r="C2634" s="2">
        <v>206190.05</v>
      </c>
      <c r="D2634" s="2" t="s">
        <v>54</v>
      </c>
    </row>
    <row r="2635" spans="1:4" ht="15.75" hidden="1" customHeight="1" x14ac:dyDescent="0.3">
      <c r="A2635" s="4">
        <v>44230</v>
      </c>
      <c r="B2635" s="2">
        <v>12047.12</v>
      </c>
      <c r="C2635" s="2">
        <v>-88795.199999999997</v>
      </c>
      <c r="D2635" s="2" t="s">
        <v>55</v>
      </c>
    </row>
    <row r="2636" spans="1:4" ht="15.75" hidden="1" customHeight="1" x14ac:dyDescent="0.3">
      <c r="A2636" s="4">
        <v>44230</v>
      </c>
      <c r="B2636" s="2">
        <v>13260.94</v>
      </c>
      <c r="C2636" s="2">
        <v>58748.41</v>
      </c>
      <c r="D2636" s="2" t="s">
        <v>53</v>
      </c>
    </row>
    <row r="2637" spans="1:4" ht="15.75" hidden="1" customHeight="1" x14ac:dyDescent="0.3">
      <c r="A2637" s="4">
        <v>44230</v>
      </c>
      <c r="B2637" s="2">
        <v>928.36</v>
      </c>
      <c r="C2637" s="2">
        <v>-5278.51</v>
      </c>
      <c r="D2637" s="2" t="s">
        <v>52</v>
      </c>
    </row>
    <row r="2638" spans="1:4" ht="15.75" hidden="1" customHeight="1" x14ac:dyDescent="0.3">
      <c r="A2638" s="4">
        <v>44231</v>
      </c>
      <c r="B2638" s="2">
        <v>13604.21</v>
      </c>
      <c r="C2638" s="2">
        <v>-825983.86</v>
      </c>
      <c r="D2638" s="2" t="s">
        <v>53</v>
      </c>
    </row>
    <row r="2639" spans="1:4" ht="15.75" hidden="1" customHeight="1" x14ac:dyDescent="0.3">
      <c r="A2639" s="4">
        <v>44231</v>
      </c>
      <c r="B2639" s="2">
        <v>17625.759999999998</v>
      </c>
      <c r="C2639" s="2">
        <v>138066.91</v>
      </c>
      <c r="D2639" s="2" t="s">
        <v>55</v>
      </c>
    </row>
    <row r="2640" spans="1:4" ht="15.75" customHeight="1" x14ac:dyDescent="0.3">
      <c r="A2640" s="4">
        <v>44231</v>
      </c>
      <c r="B2640" s="2">
        <v>18403.29</v>
      </c>
      <c r="C2640" s="2">
        <v>-3388882.14</v>
      </c>
      <c r="D2640" s="2" t="s">
        <v>54</v>
      </c>
    </row>
    <row r="2641" spans="1:4" ht="15.75" hidden="1" customHeight="1" x14ac:dyDescent="0.3">
      <c r="A2641" s="4">
        <v>44231</v>
      </c>
      <c r="B2641" s="2">
        <v>2224.58</v>
      </c>
      <c r="C2641" s="2">
        <v>-377858.43</v>
      </c>
      <c r="D2641" s="2" t="s">
        <v>52</v>
      </c>
    </row>
    <row r="2642" spans="1:4" ht="15.75" hidden="1" customHeight="1" x14ac:dyDescent="0.3">
      <c r="A2642" s="4">
        <v>44232</v>
      </c>
      <c r="B2642" s="2">
        <v>11266.92</v>
      </c>
      <c r="C2642" s="2">
        <v>3208.4</v>
      </c>
      <c r="D2642" s="2" t="s">
        <v>55</v>
      </c>
    </row>
    <row r="2643" spans="1:4" ht="15.75" hidden="1" customHeight="1" x14ac:dyDescent="0.3">
      <c r="A2643" s="4">
        <v>44232</v>
      </c>
      <c r="B2643" s="2">
        <v>3536.95</v>
      </c>
      <c r="C2643" s="2">
        <v>-20806.55</v>
      </c>
      <c r="D2643" s="2" t="s">
        <v>52</v>
      </c>
    </row>
    <row r="2644" spans="1:4" ht="15.75" hidden="1" customHeight="1" x14ac:dyDescent="0.3">
      <c r="A2644" s="4">
        <v>44232</v>
      </c>
      <c r="B2644" s="2">
        <v>12793.64</v>
      </c>
      <c r="C2644" s="2">
        <v>-211443.33</v>
      </c>
      <c r="D2644" s="2" t="s">
        <v>53</v>
      </c>
    </row>
    <row r="2645" spans="1:4" ht="15.75" customHeight="1" x14ac:dyDescent="0.3">
      <c r="A2645" s="4">
        <v>44232</v>
      </c>
      <c r="B2645" s="2">
        <v>9447.32</v>
      </c>
      <c r="C2645" s="2">
        <v>-380268.72</v>
      </c>
      <c r="D2645" s="2" t="s">
        <v>54</v>
      </c>
    </row>
    <row r="2646" spans="1:4" ht="15.75" hidden="1" customHeight="1" x14ac:dyDescent="0.3">
      <c r="A2646" s="4">
        <v>44234</v>
      </c>
      <c r="B2646" s="2">
        <v>277.73</v>
      </c>
      <c r="C2646" s="2">
        <v>-14173.82</v>
      </c>
      <c r="D2646" s="2" t="s">
        <v>53</v>
      </c>
    </row>
    <row r="2647" spans="1:4" ht="15.75" customHeight="1" x14ac:dyDescent="0.3">
      <c r="A2647" s="4">
        <v>44234</v>
      </c>
      <c r="B2647" s="2">
        <v>190.46</v>
      </c>
      <c r="C2647" s="2">
        <v>-60108.26</v>
      </c>
      <c r="D2647" s="2" t="s">
        <v>54</v>
      </c>
    </row>
    <row r="2648" spans="1:4" ht="15.75" hidden="1" customHeight="1" x14ac:dyDescent="0.3">
      <c r="A2648" s="4">
        <v>44234</v>
      </c>
      <c r="B2648" s="2">
        <v>26.95</v>
      </c>
      <c r="C2648" s="2">
        <v>-1024.77</v>
      </c>
      <c r="D2648" s="2" t="s">
        <v>52</v>
      </c>
    </row>
    <row r="2649" spans="1:4" ht="15.75" hidden="1" customHeight="1" x14ac:dyDescent="0.3">
      <c r="A2649" s="4">
        <v>44234</v>
      </c>
      <c r="B2649" s="2">
        <v>142.83000000000001</v>
      </c>
      <c r="C2649" s="2">
        <v>-7477.46</v>
      </c>
      <c r="D2649" s="2" t="s">
        <v>55</v>
      </c>
    </row>
    <row r="2650" spans="1:4" ht="15.75" hidden="1" customHeight="1" x14ac:dyDescent="0.3">
      <c r="A2650" s="4">
        <v>44235</v>
      </c>
      <c r="B2650" s="2">
        <v>16473.59</v>
      </c>
      <c r="C2650" s="2">
        <v>236999.01</v>
      </c>
      <c r="D2650" s="2" t="s">
        <v>55</v>
      </c>
    </row>
    <row r="2651" spans="1:4" ht="15.75" customHeight="1" x14ac:dyDescent="0.3">
      <c r="A2651" s="4">
        <v>44235</v>
      </c>
      <c r="B2651" s="2">
        <v>9986.67</v>
      </c>
      <c r="C2651" s="2">
        <v>-772512.82</v>
      </c>
      <c r="D2651" s="2" t="s">
        <v>54</v>
      </c>
    </row>
    <row r="2652" spans="1:4" ht="15.75" hidden="1" customHeight="1" x14ac:dyDescent="0.3">
      <c r="A2652" s="4">
        <v>44235</v>
      </c>
      <c r="B2652" s="2">
        <v>2081.9899999999998</v>
      </c>
      <c r="C2652" s="2">
        <v>22599.91</v>
      </c>
      <c r="D2652" s="2" t="s">
        <v>52</v>
      </c>
    </row>
    <row r="2653" spans="1:4" ht="15.75" hidden="1" customHeight="1" x14ac:dyDescent="0.3">
      <c r="A2653" s="4">
        <v>44235</v>
      </c>
      <c r="B2653" s="2">
        <v>11472.43</v>
      </c>
      <c r="C2653" s="2">
        <v>-88250.4</v>
      </c>
      <c r="D2653" s="2" t="s">
        <v>53</v>
      </c>
    </row>
    <row r="2654" spans="1:4" ht="15.75" hidden="1" customHeight="1" x14ac:dyDescent="0.3">
      <c r="A2654" s="4">
        <v>44236</v>
      </c>
      <c r="B2654" s="2">
        <v>12807.7</v>
      </c>
      <c r="C2654" s="2">
        <v>-299442.27</v>
      </c>
      <c r="D2654" s="2" t="s">
        <v>53</v>
      </c>
    </row>
    <row r="2655" spans="1:4" ht="15.75" hidden="1" customHeight="1" x14ac:dyDescent="0.3">
      <c r="A2655" s="4">
        <v>44236</v>
      </c>
      <c r="B2655" s="2">
        <v>21606.67</v>
      </c>
      <c r="C2655" s="2">
        <v>-550447.93999999994</v>
      </c>
      <c r="D2655" s="2" t="s">
        <v>55</v>
      </c>
    </row>
    <row r="2656" spans="1:4" ht="15.75" hidden="1" customHeight="1" x14ac:dyDescent="0.3">
      <c r="A2656" s="4">
        <v>44236</v>
      </c>
      <c r="B2656" s="2">
        <v>2586.3000000000002</v>
      </c>
      <c r="C2656" s="2">
        <v>76779.240000000005</v>
      </c>
      <c r="D2656" s="2" t="s">
        <v>52</v>
      </c>
    </row>
    <row r="2657" spans="1:4" ht="15.75" customHeight="1" x14ac:dyDescent="0.3">
      <c r="A2657" s="4">
        <v>44236</v>
      </c>
      <c r="B2657" s="2">
        <v>9031.5300000000007</v>
      </c>
      <c r="C2657" s="2">
        <v>-417304.43</v>
      </c>
      <c r="D2657" s="2" t="s">
        <v>54</v>
      </c>
    </row>
    <row r="2658" spans="1:4" ht="15.75" hidden="1" customHeight="1" x14ac:dyDescent="0.3">
      <c r="A2658" s="4">
        <v>44237</v>
      </c>
      <c r="B2658" s="2">
        <v>12767.12</v>
      </c>
      <c r="C2658" s="2">
        <v>-1189384.1399999999</v>
      </c>
      <c r="D2658" s="2" t="s">
        <v>55</v>
      </c>
    </row>
    <row r="2659" spans="1:4" ht="15.75" hidden="1" customHeight="1" x14ac:dyDescent="0.3">
      <c r="A2659" s="4">
        <v>44237</v>
      </c>
      <c r="B2659" s="2">
        <v>1411.58</v>
      </c>
      <c r="C2659" s="2">
        <v>-12237.25</v>
      </c>
      <c r="D2659" s="2" t="s">
        <v>52</v>
      </c>
    </row>
    <row r="2660" spans="1:4" ht="15.75" hidden="1" customHeight="1" x14ac:dyDescent="0.3">
      <c r="A2660" s="4">
        <v>44237</v>
      </c>
      <c r="B2660" s="2">
        <v>11739.94</v>
      </c>
      <c r="C2660" s="2">
        <v>-178361.72</v>
      </c>
      <c r="D2660" s="2" t="s">
        <v>53</v>
      </c>
    </row>
    <row r="2661" spans="1:4" ht="15.75" customHeight="1" x14ac:dyDescent="0.3">
      <c r="A2661" s="4">
        <v>44237</v>
      </c>
      <c r="B2661" s="2">
        <v>9910.06</v>
      </c>
      <c r="C2661" s="2">
        <v>-79857.710000000006</v>
      </c>
      <c r="D2661" s="2" t="s">
        <v>54</v>
      </c>
    </row>
    <row r="2662" spans="1:4" ht="15.75" hidden="1" customHeight="1" x14ac:dyDescent="0.3">
      <c r="A2662" s="4">
        <v>44238</v>
      </c>
      <c r="B2662" s="2">
        <v>12063.87</v>
      </c>
      <c r="C2662" s="2">
        <v>235665.5</v>
      </c>
      <c r="D2662" s="2" t="s">
        <v>55</v>
      </c>
    </row>
    <row r="2663" spans="1:4" ht="15.75" hidden="1" customHeight="1" x14ac:dyDescent="0.3">
      <c r="A2663" s="4">
        <v>44238</v>
      </c>
      <c r="B2663" s="2">
        <v>9902.9699999999993</v>
      </c>
      <c r="C2663" s="2">
        <v>1955.39</v>
      </c>
      <c r="D2663" s="2" t="s">
        <v>53</v>
      </c>
    </row>
    <row r="2664" spans="1:4" ht="15.75" customHeight="1" x14ac:dyDescent="0.3">
      <c r="A2664" s="4">
        <v>44238</v>
      </c>
      <c r="B2664" s="2">
        <v>9478.06</v>
      </c>
      <c r="C2664" s="2">
        <v>-14202.23</v>
      </c>
      <c r="D2664" s="2" t="s">
        <v>54</v>
      </c>
    </row>
    <row r="2665" spans="1:4" ht="15.75" hidden="1" customHeight="1" x14ac:dyDescent="0.3">
      <c r="A2665" s="4">
        <v>44238</v>
      </c>
      <c r="B2665" s="2">
        <v>927</v>
      </c>
      <c r="C2665" s="2">
        <v>14776.41</v>
      </c>
      <c r="D2665" s="2" t="s">
        <v>52</v>
      </c>
    </row>
    <row r="2666" spans="1:4" ht="15.75" customHeight="1" x14ac:dyDescent="0.3">
      <c r="A2666" s="4">
        <v>44239</v>
      </c>
      <c r="B2666" s="2">
        <v>10379.09</v>
      </c>
      <c r="C2666" s="2">
        <v>-128764.76</v>
      </c>
      <c r="D2666" s="2" t="s">
        <v>54</v>
      </c>
    </row>
    <row r="2667" spans="1:4" ht="15.75" hidden="1" customHeight="1" x14ac:dyDescent="0.3">
      <c r="A2667" s="4">
        <v>44239</v>
      </c>
      <c r="B2667" s="2">
        <v>10871.32</v>
      </c>
      <c r="C2667" s="2">
        <v>-12728.87</v>
      </c>
      <c r="D2667" s="2" t="s">
        <v>55</v>
      </c>
    </row>
    <row r="2668" spans="1:4" ht="15.75" hidden="1" customHeight="1" x14ac:dyDescent="0.3">
      <c r="A2668" s="4">
        <v>44239</v>
      </c>
      <c r="B2668" s="2">
        <v>11873.92</v>
      </c>
      <c r="C2668" s="2">
        <v>83519.990000000005</v>
      </c>
      <c r="D2668" s="2" t="s">
        <v>53</v>
      </c>
    </row>
    <row r="2669" spans="1:4" ht="15.75" hidden="1" customHeight="1" x14ac:dyDescent="0.3">
      <c r="A2669" s="4">
        <v>44239</v>
      </c>
      <c r="B2669" s="2">
        <v>1274.2</v>
      </c>
      <c r="C2669" s="2">
        <v>57806.19</v>
      </c>
      <c r="D2669" s="2" t="s">
        <v>52</v>
      </c>
    </row>
    <row r="2670" spans="1:4" ht="15.75" hidden="1" customHeight="1" x14ac:dyDescent="0.3">
      <c r="A2670" s="4">
        <v>44241</v>
      </c>
      <c r="B2670" s="2">
        <v>124.98</v>
      </c>
      <c r="C2670" s="2">
        <v>-7951.73</v>
      </c>
      <c r="D2670" s="2" t="s">
        <v>53</v>
      </c>
    </row>
    <row r="2671" spans="1:4" ht="15.75" hidden="1" customHeight="1" x14ac:dyDescent="0.3">
      <c r="A2671" s="4">
        <v>44241</v>
      </c>
      <c r="B2671" s="2">
        <v>40.31</v>
      </c>
      <c r="C2671" s="2">
        <v>-3707.28</v>
      </c>
      <c r="D2671" s="2" t="s">
        <v>52</v>
      </c>
    </row>
    <row r="2672" spans="1:4" ht="15.75" hidden="1" customHeight="1" x14ac:dyDescent="0.3">
      <c r="A2672" s="4">
        <v>44241</v>
      </c>
      <c r="B2672" s="2">
        <v>263.25</v>
      </c>
      <c r="C2672" s="2">
        <v>-98040.639999999999</v>
      </c>
      <c r="D2672" s="2" t="s">
        <v>55</v>
      </c>
    </row>
    <row r="2673" spans="1:4" ht="15.75" customHeight="1" x14ac:dyDescent="0.3">
      <c r="A2673" s="4">
        <v>44241</v>
      </c>
      <c r="B2673" s="2">
        <v>147.43</v>
      </c>
      <c r="C2673" s="2">
        <v>58.04</v>
      </c>
      <c r="D2673" s="2" t="s">
        <v>54</v>
      </c>
    </row>
    <row r="2674" spans="1:4" ht="15.75" hidden="1" customHeight="1" x14ac:dyDescent="0.3">
      <c r="A2674" s="4">
        <v>44242</v>
      </c>
      <c r="B2674" s="2">
        <v>10002.64</v>
      </c>
      <c r="C2674" s="2">
        <v>-700409.15</v>
      </c>
      <c r="D2674" s="2" t="s">
        <v>55</v>
      </c>
    </row>
    <row r="2675" spans="1:4" ht="15.75" hidden="1" customHeight="1" x14ac:dyDescent="0.3">
      <c r="A2675" s="4">
        <v>44242</v>
      </c>
      <c r="B2675" s="2">
        <v>851.74</v>
      </c>
      <c r="C2675" s="2">
        <v>-15753.26</v>
      </c>
      <c r="D2675" s="2" t="s">
        <v>52</v>
      </c>
    </row>
    <row r="2676" spans="1:4" ht="15.75" hidden="1" customHeight="1" x14ac:dyDescent="0.3">
      <c r="A2676" s="4">
        <v>44242</v>
      </c>
      <c r="B2676" s="2">
        <v>8399.4599999999991</v>
      </c>
      <c r="C2676" s="2">
        <v>23852.89</v>
      </c>
      <c r="D2676" s="2" t="s">
        <v>53</v>
      </c>
    </row>
    <row r="2677" spans="1:4" ht="15.75" customHeight="1" x14ac:dyDescent="0.3">
      <c r="A2677" s="4">
        <v>44242</v>
      </c>
      <c r="B2677" s="2">
        <v>6898.41</v>
      </c>
      <c r="C2677" s="2">
        <v>128979.12</v>
      </c>
      <c r="D2677" s="2" t="s">
        <v>54</v>
      </c>
    </row>
    <row r="2678" spans="1:4" ht="15.75" hidden="1" customHeight="1" x14ac:dyDescent="0.3">
      <c r="A2678" s="4">
        <v>44243</v>
      </c>
      <c r="B2678" s="2">
        <v>16123.55</v>
      </c>
      <c r="C2678" s="2">
        <v>-16078.36</v>
      </c>
      <c r="D2678" s="2" t="s">
        <v>53</v>
      </c>
    </row>
    <row r="2679" spans="1:4" ht="15.75" hidden="1" customHeight="1" x14ac:dyDescent="0.3">
      <c r="A2679" s="4">
        <v>44243</v>
      </c>
      <c r="B2679" s="2">
        <v>1815.78</v>
      </c>
      <c r="C2679" s="2">
        <v>-89060.14</v>
      </c>
      <c r="D2679" s="2" t="s">
        <v>52</v>
      </c>
    </row>
    <row r="2680" spans="1:4" ht="15.75" hidden="1" customHeight="1" x14ac:dyDescent="0.3">
      <c r="A2680" s="4">
        <v>44243</v>
      </c>
      <c r="B2680" s="2">
        <v>16040.29</v>
      </c>
      <c r="C2680" s="2">
        <v>-1199332.18</v>
      </c>
      <c r="D2680" s="2" t="s">
        <v>55</v>
      </c>
    </row>
    <row r="2681" spans="1:4" ht="15.75" customHeight="1" x14ac:dyDescent="0.3">
      <c r="A2681" s="4">
        <v>44243</v>
      </c>
      <c r="B2681" s="2">
        <v>15845.83</v>
      </c>
      <c r="C2681" s="2">
        <v>-613337.84</v>
      </c>
      <c r="D2681" s="2" t="s">
        <v>54</v>
      </c>
    </row>
    <row r="2682" spans="1:4" ht="15.75" customHeight="1" x14ac:dyDescent="0.3">
      <c r="A2682" s="4">
        <v>44244</v>
      </c>
      <c r="B2682" s="2">
        <v>15070.2</v>
      </c>
      <c r="C2682" s="2">
        <v>-586397</v>
      </c>
      <c r="D2682" s="2" t="s">
        <v>54</v>
      </c>
    </row>
    <row r="2683" spans="1:4" ht="15.75" hidden="1" customHeight="1" x14ac:dyDescent="0.3">
      <c r="A2683" s="4">
        <v>44244</v>
      </c>
      <c r="B2683" s="2">
        <v>11818.69</v>
      </c>
      <c r="C2683" s="2">
        <v>-286618.58</v>
      </c>
      <c r="D2683" s="2" t="s">
        <v>53</v>
      </c>
    </row>
    <row r="2684" spans="1:4" ht="15.75" hidden="1" customHeight="1" x14ac:dyDescent="0.3">
      <c r="A2684" s="4">
        <v>44244</v>
      </c>
      <c r="B2684" s="2">
        <v>9030.11</v>
      </c>
      <c r="C2684" s="2">
        <v>115906.36</v>
      </c>
      <c r="D2684" s="2" t="s">
        <v>55</v>
      </c>
    </row>
    <row r="2685" spans="1:4" ht="15.75" hidden="1" customHeight="1" x14ac:dyDescent="0.3">
      <c r="A2685" s="4">
        <v>44244</v>
      </c>
      <c r="B2685" s="2">
        <v>1309.96</v>
      </c>
      <c r="C2685" s="2">
        <v>-29544.16</v>
      </c>
      <c r="D2685" s="2" t="s">
        <v>52</v>
      </c>
    </row>
    <row r="2686" spans="1:4" ht="15.75" customHeight="1" x14ac:dyDescent="0.3">
      <c r="A2686" s="4">
        <v>44245</v>
      </c>
      <c r="B2686" s="2">
        <v>13679.86</v>
      </c>
      <c r="C2686" s="2">
        <v>115236.34</v>
      </c>
      <c r="D2686" s="2" t="s">
        <v>54</v>
      </c>
    </row>
    <row r="2687" spans="1:4" ht="15.75" hidden="1" customHeight="1" x14ac:dyDescent="0.3">
      <c r="A2687" s="4">
        <v>44245</v>
      </c>
      <c r="B2687" s="2">
        <v>1358.22</v>
      </c>
      <c r="C2687" s="2">
        <v>24574.76</v>
      </c>
      <c r="D2687" s="2" t="s">
        <v>52</v>
      </c>
    </row>
    <row r="2688" spans="1:4" ht="15.75" hidden="1" customHeight="1" x14ac:dyDescent="0.3">
      <c r="A2688" s="4">
        <v>44245</v>
      </c>
      <c r="B2688" s="2">
        <v>13769.7</v>
      </c>
      <c r="C2688" s="2">
        <v>-923177.3</v>
      </c>
      <c r="D2688" s="2" t="s">
        <v>55</v>
      </c>
    </row>
    <row r="2689" spans="1:4" ht="15.75" hidden="1" customHeight="1" x14ac:dyDescent="0.3">
      <c r="A2689" s="4">
        <v>44245</v>
      </c>
      <c r="B2689" s="2">
        <v>10185.040000000001</v>
      </c>
      <c r="C2689" s="2">
        <v>-66827.55</v>
      </c>
      <c r="D2689" s="2" t="s">
        <v>53</v>
      </c>
    </row>
    <row r="2690" spans="1:4" ht="15.75" hidden="1" customHeight="1" x14ac:dyDescent="0.3">
      <c r="A2690" s="4">
        <v>44246</v>
      </c>
      <c r="B2690" s="2">
        <v>1191.67</v>
      </c>
      <c r="C2690" s="2">
        <v>8925.2000000000007</v>
      </c>
      <c r="D2690" s="2" t="s">
        <v>52</v>
      </c>
    </row>
    <row r="2691" spans="1:4" ht="15.75" hidden="1" customHeight="1" x14ac:dyDescent="0.3">
      <c r="A2691" s="4">
        <v>44246</v>
      </c>
      <c r="B2691" s="2">
        <v>10307.57</v>
      </c>
      <c r="C2691" s="2">
        <v>-781712.06</v>
      </c>
      <c r="D2691" s="2" t="s">
        <v>55</v>
      </c>
    </row>
    <row r="2692" spans="1:4" ht="15.75" customHeight="1" x14ac:dyDescent="0.3">
      <c r="A2692" s="4">
        <v>44246</v>
      </c>
      <c r="B2692" s="2">
        <v>12917.44</v>
      </c>
      <c r="C2692" s="2">
        <v>-341598.3</v>
      </c>
      <c r="D2692" s="2" t="s">
        <v>54</v>
      </c>
    </row>
    <row r="2693" spans="1:4" ht="15.75" hidden="1" customHeight="1" x14ac:dyDescent="0.3">
      <c r="A2693" s="4">
        <v>44246</v>
      </c>
      <c r="B2693" s="2">
        <v>10363.379999999999</v>
      </c>
      <c r="C2693" s="2">
        <v>-45667.37</v>
      </c>
      <c r="D2693" s="2" t="s">
        <v>53</v>
      </c>
    </row>
    <row r="2694" spans="1:4" ht="15.75" hidden="1" customHeight="1" x14ac:dyDescent="0.3">
      <c r="A2694" s="4">
        <v>44248</v>
      </c>
      <c r="B2694" s="2">
        <v>345.85</v>
      </c>
      <c r="C2694" s="2">
        <v>-70053.100000000006</v>
      </c>
      <c r="D2694" s="2" t="s">
        <v>55</v>
      </c>
    </row>
    <row r="2695" spans="1:4" ht="15.75" customHeight="1" x14ac:dyDescent="0.3">
      <c r="A2695" s="4">
        <v>44248</v>
      </c>
      <c r="B2695" s="2">
        <v>299.76</v>
      </c>
      <c r="C2695" s="2">
        <v>-4757.53</v>
      </c>
      <c r="D2695" s="2" t="s">
        <v>54</v>
      </c>
    </row>
    <row r="2696" spans="1:4" ht="15.75" hidden="1" customHeight="1" x14ac:dyDescent="0.3">
      <c r="A2696" s="4">
        <v>44248</v>
      </c>
      <c r="B2696" s="2">
        <v>235.66</v>
      </c>
      <c r="C2696" s="2">
        <v>-3739.59</v>
      </c>
      <c r="D2696" s="2" t="s">
        <v>53</v>
      </c>
    </row>
    <row r="2697" spans="1:4" ht="15.75" hidden="1" customHeight="1" x14ac:dyDescent="0.3">
      <c r="A2697" s="4">
        <v>44248</v>
      </c>
      <c r="B2697" s="2">
        <v>53.64</v>
      </c>
      <c r="C2697" s="2">
        <v>233.86</v>
      </c>
      <c r="D2697" s="2" t="s">
        <v>52</v>
      </c>
    </row>
    <row r="2698" spans="1:4" ht="15.75" hidden="1" customHeight="1" x14ac:dyDescent="0.3">
      <c r="A2698" s="4">
        <v>44249</v>
      </c>
      <c r="B2698" s="2">
        <v>10666.46</v>
      </c>
      <c r="C2698" s="2">
        <v>-95843.07</v>
      </c>
      <c r="D2698" s="2" t="s">
        <v>53</v>
      </c>
    </row>
    <row r="2699" spans="1:4" ht="15.75" customHeight="1" x14ac:dyDescent="0.3">
      <c r="A2699" s="4">
        <v>44249</v>
      </c>
      <c r="B2699" s="2">
        <v>11971.73</v>
      </c>
      <c r="C2699" s="2">
        <v>-1105360.52</v>
      </c>
      <c r="D2699" s="2" t="s">
        <v>54</v>
      </c>
    </row>
    <row r="2700" spans="1:4" ht="15.75" hidden="1" customHeight="1" x14ac:dyDescent="0.3">
      <c r="A2700" s="4">
        <v>44249</v>
      </c>
      <c r="B2700" s="2">
        <v>16888.900000000001</v>
      </c>
      <c r="C2700" s="2">
        <v>-764880.17</v>
      </c>
      <c r="D2700" s="2" t="s">
        <v>55</v>
      </c>
    </row>
    <row r="2701" spans="1:4" ht="15.75" hidden="1" customHeight="1" x14ac:dyDescent="0.3">
      <c r="A2701" s="4">
        <v>44249</v>
      </c>
      <c r="B2701" s="2">
        <v>1544.85</v>
      </c>
      <c r="C2701" s="2">
        <v>-59337.98</v>
      </c>
      <c r="D2701" s="2" t="s">
        <v>52</v>
      </c>
    </row>
    <row r="2702" spans="1:4" ht="15.75" hidden="1" customHeight="1" x14ac:dyDescent="0.3">
      <c r="A2702" s="4">
        <v>44250</v>
      </c>
      <c r="B2702" s="2">
        <v>9092.5499999999993</v>
      </c>
      <c r="C2702" s="2">
        <v>-71760.009999999995</v>
      </c>
      <c r="D2702" s="2" t="s">
        <v>53</v>
      </c>
    </row>
    <row r="2703" spans="1:4" ht="15.75" customHeight="1" x14ac:dyDescent="0.3">
      <c r="A2703" s="4">
        <v>44250</v>
      </c>
      <c r="B2703" s="2">
        <v>10151.48</v>
      </c>
      <c r="C2703" s="2">
        <v>36120.800000000003</v>
      </c>
      <c r="D2703" s="2" t="s">
        <v>54</v>
      </c>
    </row>
    <row r="2704" spans="1:4" ht="15.75" hidden="1" customHeight="1" x14ac:dyDescent="0.3">
      <c r="A2704" s="4">
        <v>44250</v>
      </c>
      <c r="B2704" s="2">
        <v>1199.27</v>
      </c>
      <c r="C2704" s="2">
        <v>12724.08</v>
      </c>
      <c r="D2704" s="2" t="s">
        <v>52</v>
      </c>
    </row>
    <row r="2705" spans="1:4" ht="15.75" hidden="1" customHeight="1" x14ac:dyDescent="0.3">
      <c r="A2705" s="4">
        <v>44250</v>
      </c>
      <c r="B2705" s="2">
        <v>11807.84</v>
      </c>
      <c r="C2705" s="2">
        <v>-279645.81</v>
      </c>
      <c r="D2705" s="2" t="s">
        <v>55</v>
      </c>
    </row>
    <row r="2706" spans="1:4" ht="15.75" hidden="1" customHeight="1" x14ac:dyDescent="0.3">
      <c r="A2706" s="4">
        <v>44251</v>
      </c>
      <c r="B2706" s="2">
        <v>1286.67</v>
      </c>
      <c r="C2706" s="2">
        <v>-23495.26</v>
      </c>
      <c r="D2706" s="2" t="s">
        <v>52</v>
      </c>
    </row>
    <row r="2707" spans="1:4" ht="15.75" customHeight="1" x14ac:dyDescent="0.3">
      <c r="A2707" s="4">
        <v>44251</v>
      </c>
      <c r="B2707" s="2">
        <v>12538.79</v>
      </c>
      <c r="C2707" s="2">
        <v>-177981.41</v>
      </c>
      <c r="D2707" s="2" t="s">
        <v>54</v>
      </c>
    </row>
    <row r="2708" spans="1:4" ht="15.75" hidden="1" customHeight="1" x14ac:dyDescent="0.3">
      <c r="A2708" s="4">
        <v>44251</v>
      </c>
      <c r="B2708" s="2">
        <v>11459.34</v>
      </c>
      <c r="C2708" s="2">
        <v>-81725.759999999995</v>
      </c>
      <c r="D2708" s="2" t="s">
        <v>53</v>
      </c>
    </row>
    <row r="2709" spans="1:4" ht="15.75" hidden="1" customHeight="1" x14ac:dyDescent="0.3">
      <c r="A2709" s="4">
        <v>44251</v>
      </c>
      <c r="B2709" s="2">
        <v>11197.34</v>
      </c>
      <c r="C2709" s="2">
        <v>-2319439.0499999998</v>
      </c>
      <c r="D2709" s="2" t="s">
        <v>55</v>
      </c>
    </row>
    <row r="2710" spans="1:4" ht="15.75" hidden="1" customHeight="1" x14ac:dyDescent="0.3">
      <c r="A2710" s="4">
        <v>44252</v>
      </c>
      <c r="B2710" s="2">
        <v>1284.3399999999999</v>
      </c>
      <c r="C2710" s="2">
        <v>-18774.12</v>
      </c>
      <c r="D2710" s="2" t="s">
        <v>52</v>
      </c>
    </row>
    <row r="2711" spans="1:4" ht="15.75" customHeight="1" x14ac:dyDescent="0.3">
      <c r="A2711" s="4">
        <v>44252</v>
      </c>
      <c r="B2711" s="2">
        <v>14784.16</v>
      </c>
      <c r="C2711" s="2">
        <v>241322.93</v>
      </c>
      <c r="D2711" s="2" t="s">
        <v>54</v>
      </c>
    </row>
    <row r="2712" spans="1:4" ht="15.75" hidden="1" customHeight="1" x14ac:dyDescent="0.3">
      <c r="A2712" s="4">
        <v>44252</v>
      </c>
      <c r="B2712" s="2">
        <v>14015.46</v>
      </c>
      <c r="C2712" s="2">
        <v>-310708.65999999997</v>
      </c>
      <c r="D2712" s="2" t="s">
        <v>55</v>
      </c>
    </row>
    <row r="2713" spans="1:4" ht="15.75" hidden="1" customHeight="1" x14ac:dyDescent="0.3">
      <c r="A2713" s="4">
        <v>44252</v>
      </c>
      <c r="B2713" s="2">
        <v>13605.41</v>
      </c>
      <c r="C2713" s="2">
        <v>-126408.86</v>
      </c>
      <c r="D2713" s="2" t="s">
        <v>53</v>
      </c>
    </row>
    <row r="2714" spans="1:4" ht="15.75" hidden="1" customHeight="1" x14ac:dyDescent="0.3">
      <c r="A2714" s="4">
        <v>44253</v>
      </c>
      <c r="B2714" s="2">
        <v>12889.53</v>
      </c>
      <c r="C2714" s="2">
        <v>-927714.46</v>
      </c>
      <c r="D2714" s="2" t="s">
        <v>55</v>
      </c>
    </row>
    <row r="2715" spans="1:4" ht="15.75" customHeight="1" x14ac:dyDescent="0.3">
      <c r="A2715" s="4">
        <v>44253</v>
      </c>
      <c r="B2715" s="2">
        <v>15531.29</v>
      </c>
      <c r="C2715" s="2">
        <v>-2962408.22</v>
      </c>
      <c r="D2715" s="2" t="s">
        <v>54</v>
      </c>
    </row>
    <row r="2716" spans="1:4" ht="15.75" hidden="1" customHeight="1" x14ac:dyDescent="0.3">
      <c r="A2716" s="4">
        <v>44253</v>
      </c>
      <c r="B2716" s="2">
        <v>11867.64</v>
      </c>
      <c r="C2716" s="2">
        <v>-96366.17</v>
      </c>
      <c r="D2716" s="2" t="s">
        <v>53</v>
      </c>
    </row>
    <row r="2717" spans="1:4" ht="15.75" hidden="1" customHeight="1" x14ac:dyDescent="0.3">
      <c r="A2717" s="4">
        <v>44253</v>
      </c>
      <c r="B2717" s="2">
        <v>1425.52</v>
      </c>
      <c r="C2717" s="2">
        <v>-42985.02</v>
      </c>
      <c r="D2717" s="2" t="s">
        <v>52</v>
      </c>
    </row>
    <row r="2718" spans="1:4" ht="15.75" hidden="1" customHeight="1" x14ac:dyDescent="0.3">
      <c r="A2718" s="4">
        <v>44255</v>
      </c>
      <c r="B2718" s="2">
        <v>177.13</v>
      </c>
      <c r="C2718" s="2">
        <v>-933.84</v>
      </c>
      <c r="D2718" s="2" t="s">
        <v>55</v>
      </c>
    </row>
    <row r="2719" spans="1:4" ht="15.75" customHeight="1" x14ac:dyDescent="0.3">
      <c r="A2719" s="4">
        <v>44255</v>
      </c>
      <c r="B2719" s="2">
        <v>227.76</v>
      </c>
      <c r="C2719" s="2">
        <v>24781.29</v>
      </c>
      <c r="D2719" s="2" t="s">
        <v>54</v>
      </c>
    </row>
    <row r="2720" spans="1:4" ht="15.75" hidden="1" customHeight="1" x14ac:dyDescent="0.3">
      <c r="A2720" s="4">
        <v>44255</v>
      </c>
      <c r="B2720" s="2">
        <v>381.47</v>
      </c>
      <c r="C2720" s="2">
        <v>19311.78</v>
      </c>
      <c r="D2720" s="2" t="s">
        <v>53</v>
      </c>
    </row>
    <row r="2721" spans="1:4" ht="15.75" hidden="1" customHeight="1" x14ac:dyDescent="0.3">
      <c r="A2721" s="4">
        <v>44255</v>
      </c>
      <c r="B2721" s="2">
        <v>18.16</v>
      </c>
      <c r="C2721" s="2">
        <v>-173.81</v>
      </c>
      <c r="D2721" s="2" t="s">
        <v>52</v>
      </c>
    </row>
    <row r="2722" spans="1:4" ht="15.75" hidden="1" customHeight="1" x14ac:dyDescent="0.3">
      <c r="A2722" s="4">
        <v>44256</v>
      </c>
      <c r="B2722" s="2">
        <v>10360.81</v>
      </c>
      <c r="C2722" s="2">
        <v>-56811.95</v>
      </c>
      <c r="D2722" s="2" t="s">
        <v>53</v>
      </c>
    </row>
    <row r="2723" spans="1:4" ht="15.75" hidden="1" customHeight="1" x14ac:dyDescent="0.3">
      <c r="A2723" s="4">
        <v>44256</v>
      </c>
      <c r="B2723" s="2">
        <v>7668.69</v>
      </c>
      <c r="C2723" s="2">
        <v>-10135.1</v>
      </c>
      <c r="D2723" s="2" t="s">
        <v>55</v>
      </c>
    </row>
    <row r="2724" spans="1:4" ht="15.75" customHeight="1" x14ac:dyDescent="0.3">
      <c r="A2724" s="4">
        <v>44256</v>
      </c>
      <c r="B2724" s="2">
        <v>12466.41</v>
      </c>
      <c r="C2724" s="2">
        <v>-35863.42</v>
      </c>
      <c r="D2724" s="2" t="s">
        <v>54</v>
      </c>
    </row>
    <row r="2725" spans="1:4" ht="15.75" hidden="1" customHeight="1" x14ac:dyDescent="0.3">
      <c r="A2725" s="4">
        <v>44256</v>
      </c>
      <c r="B2725" s="2">
        <v>1271.9100000000001</v>
      </c>
      <c r="C2725" s="2">
        <v>-47217.97</v>
      </c>
      <c r="D2725" s="2" t="s">
        <v>52</v>
      </c>
    </row>
    <row r="2726" spans="1:4" ht="15.75" customHeight="1" x14ac:dyDescent="0.3">
      <c r="A2726" s="4">
        <v>44257</v>
      </c>
      <c r="B2726" s="2">
        <v>13288.56</v>
      </c>
      <c r="C2726" s="2">
        <v>-1489753.45</v>
      </c>
      <c r="D2726" s="2" t="s">
        <v>54</v>
      </c>
    </row>
    <row r="2727" spans="1:4" ht="15.75" hidden="1" customHeight="1" x14ac:dyDescent="0.3">
      <c r="A2727" s="4">
        <v>44257</v>
      </c>
      <c r="B2727" s="2">
        <v>1353.25</v>
      </c>
      <c r="C2727" s="2">
        <v>-4358.2</v>
      </c>
      <c r="D2727" s="2" t="s">
        <v>52</v>
      </c>
    </row>
    <row r="2728" spans="1:4" ht="15.75" hidden="1" customHeight="1" x14ac:dyDescent="0.3">
      <c r="A2728" s="4">
        <v>44257</v>
      </c>
      <c r="B2728" s="2">
        <v>10927.38</v>
      </c>
      <c r="C2728" s="2">
        <v>-268580.69</v>
      </c>
      <c r="D2728" s="2" t="s">
        <v>53</v>
      </c>
    </row>
    <row r="2729" spans="1:4" ht="15.75" hidden="1" customHeight="1" x14ac:dyDescent="0.3">
      <c r="A2729" s="4">
        <v>44257</v>
      </c>
      <c r="B2729" s="2">
        <v>8950.5</v>
      </c>
      <c r="C2729" s="2">
        <v>-293077.46999999997</v>
      </c>
      <c r="D2729" s="2" t="s">
        <v>55</v>
      </c>
    </row>
    <row r="2730" spans="1:4" ht="15.75" hidden="1" customHeight="1" x14ac:dyDescent="0.3">
      <c r="A2730" s="4">
        <v>44258</v>
      </c>
      <c r="B2730" s="2">
        <v>10241.459999999999</v>
      </c>
      <c r="C2730" s="2">
        <v>-8242.99</v>
      </c>
      <c r="D2730" s="2" t="s">
        <v>53</v>
      </c>
    </row>
    <row r="2731" spans="1:4" ht="15.75" hidden="1" customHeight="1" x14ac:dyDescent="0.3">
      <c r="A2731" s="4">
        <v>44258</v>
      </c>
      <c r="B2731" s="2">
        <v>8864.69</v>
      </c>
      <c r="C2731" s="2">
        <v>-19681.87</v>
      </c>
      <c r="D2731" s="2" t="s">
        <v>55</v>
      </c>
    </row>
    <row r="2732" spans="1:4" ht="15.75" hidden="1" customHeight="1" x14ac:dyDescent="0.3">
      <c r="A2732" s="4">
        <v>44258</v>
      </c>
      <c r="B2732" s="2">
        <v>1092.4000000000001</v>
      </c>
      <c r="C2732" s="2">
        <v>-31487.7</v>
      </c>
      <c r="D2732" s="2" t="s">
        <v>52</v>
      </c>
    </row>
    <row r="2733" spans="1:4" ht="15.75" customHeight="1" x14ac:dyDescent="0.3">
      <c r="A2733" s="4">
        <v>44258</v>
      </c>
      <c r="B2733" s="2">
        <v>12401.06</v>
      </c>
      <c r="C2733" s="2">
        <v>-80974.84</v>
      </c>
      <c r="D2733" s="2" t="s">
        <v>54</v>
      </c>
    </row>
    <row r="2734" spans="1:4" ht="15.75" hidden="1" customHeight="1" x14ac:dyDescent="0.3">
      <c r="A2734" s="4">
        <v>44259</v>
      </c>
      <c r="B2734" s="2">
        <v>11867.84</v>
      </c>
      <c r="C2734" s="2">
        <v>-78343.61</v>
      </c>
      <c r="D2734" s="2" t="s">
        <v>53</v>
      </c>
    </row>
    <row r="2735" spans="1:4" ht="15.75" hidden="1" customHeight="1" x14ac:dyDescent="0.3">
      <c r="A2735" s="4">
        <v>44259</v>
      </c>
      <c r="B2735" s="2">
        <v>9616.7099999999991</v>
      </c>
      <c r="C2735" s="2">
        <v>-20763.97</v>
      </c>
      <c r="D2735" s="2" t="s">
        <v>55</v>
      </c>
    </row>
    <row r="2736" spans="1:4" ht="15.75" customHeight="1" x14ac:dyDescent="0.3">
      <c r="A2736" s="4">
        <v>44259</v>
      </c>
      <c r="B2736" s="2">
        <v>15425.03</v>
      </c>
      <c r="C2736" s="2">
        <v>27052.97</v>
      </c>
      <c r="D2736" s="2" t="s">
        <v>54</v>
      </c>
    </row>
    <row r="2737" spans="1:4" ht="15.75" hidden="1" customHeight="1" x14ac:dyDescent="0.3">
      <c r="A2737" s="4">
        <v>44259</v>
      </c>
      <c r="B2737" s="2">
        <v>1960.47</v>
      </c>
      <c r="C2737" s="2">
        <v>-218349.23</v>
      </c>
      <c r="D2737" s="2" t="s">
        <v>52</v>
      </c>
    </row>
    <row r="2738" spans="1:4" ht="15.75" hidden="1" customHeight="1" x14ac:dyDescent="0.3">
      <c r="A2738" s="4">
        <v>44260</v>
      </c>
      <c r="B2738" s="2">
        <v>9771.15</v>
      </c>
      <c r="C2738" s="2">
        <v>-555725.06999999995</v>
      </c>
      <c r="D2738" s="2" t="s">
        <v>55</v>
      </c>
    </row>
    <row r="2739" spans="1:4" ht="15.75" customHeight="1" x14ac:dyDescent="0.3">
      <c r="A2739" s="4">
        <v>44260</v>
      </c>
      <c r="B2739" s="2">
        <v>12879.57</v>
      </c>
      <c r="C2739" s="2">
        <v>6386.44</v>
      </c>
      <c r="D2739" s="2" t="s">
        <v>54</v>
      </c>
    </row>
    <row r="2740" spans="1:4" ht="15.75" hidden="1" customHeight="1" x14ac:dyDescent="0.3">
      <c r="A2740" s="4">
        <v>44260</v>
      </c>
      <c r="B2740" s="2">
        <v>1975.24</v>
      </c>
      <c r="C2740" s="2">
        <v>-266253.53999999998</v>
      </c>
      <c r="D2740" s="2" t="s">
        <v>52</v>
      </c>
    </row>
    <row r="2741" spans="1:4" ht="15.75" hidden="1" customHeight="1" x14ac:dyDescent="0.3">
      <c r="A2741" s="4">
        <v>44260</v>
      </c>
      <c r="B2741" s="2">
        <v>12471.01</v>
      </c>
      <c r="C2741" s="2">
        <v>-747672.42</v>
      </c>
      <c r="D2741" s="2" t="s">
        <v>53</v>
      </c>
    </row>
    <row r="2742" spans="1:4" ht="15.75" hidden="1" customHeight="1" x14ac:dyDescent="0.3">
      <c r="A2742" s="4">
        <v>44262</v>
      </c>
      <c r="B2742" s="2">
        <v>281.69</v>
      </c>
      <c r="C2742" s="2">
        <v>-13868.45</v>
      </c>
      <c r="D2742" s="2" t="s">
        <v>53</v>
      </c>
    </row>
    <row r="2743" spans="1:4" ht="15.75" hidden="1" customHeight="1" x14ac:dyDescent="0.3">
      <c r="A2743" s="4">
        <v>44262</v>
      </c>
      <c r="B2743" s="2">
        <v>47.77</v>
      </c>
      <c r="C2743" s="2">
        <v>-36135.99</v>
      </c>
      <c r="D2743" s="2" t="s">
        <v>52</v>
      </c>
    </row>
    <row r="2744" spans="1:4" ht="15.75" customHeight="1" x14ac:dyDescent="0.3">
      <c r="A2744" s="4">
        <v>44262</v>
      </c>
      <c r="B2744" s="2">
        <v>547.54</v>
      </c>
      <c r="C2744" s="2">
        <v>-81029.5</v>
      </c>
      <c r="D2744" s="2" t="s">
        <v>54</v>
      </c>
    </row>
    <row r="2745" spans="1:4" ht="15.75" hidden="1" customHeight="1" x14ac:dyDescent="0.3">
      <c r="A2745" s="4">
        <v>44262</v>
      </c>
      <c r="B2745" s="2">
        <v>135.63999999999999</v>
      </c>
      <c r="C2745" s="2">
        <v>-8677.9</v>
      </c>
      <c r="D2745" s="2" t="s">
        <v>55</v>
      </c>
    </row>
    <row r="2746" spans="1:4" ht="15.75" hidden="1" customHeight="1" x14ac:dyDescent="0.3">
      <c r="A2746" s="4">
        <v>44263</v>
      </c>
      <c r="B2746" s="2">
        <v>7514.4</v>
      </c>
      <c r="C2746" s="2">
        <v>80752.83</v>
      </c>
      <c r="D2746" s="2" t="s">
        <v>55</v>
      </c>
    </row>
    <row r="2747" spans="1:4" ht="15.75" hidden="1" customHeight="1" x14ac:dyDescent="0.3">
      <c r="A2747" s="4">
        <v>44263</v>
      </c>
      <c r="B2747" s="2">
        <v>1505.77</v>
      </c>
      <c r="C2747" s="2">
        <v>-198694.24</v>
      </c>
      <c r="D2747" s="2" t="s">
        <v>52</v>
      </c>
    </row>
    <row r="2748" spans="1:4" ht="15.75" customHeight="1" x14ac:dyDescent="0.3">
      <c r="A2748" s="4">
        <v>44263</v>
      </c>
      <c r="B2748" s="2">
        <v>15193.88</v>
      </c>
      <c r="C2748" s="2">
        <v>-953913.66</v>
      </c>
      <c r="D2748" s="2" t="s">
        <v>54</v>
      </c>
    </row>
    <row r="2749" spans="1:4" ht="15.75" hidden="1" customHeight="1" x14ac:dyDescent="0.3">
      <c r="A2749" s="4">
        <v>44263</v>
      </c>
      <c r="B2749" s="2">
        <v>11969.87</v>
      </c>
      <c r="C2749" s="2">
        <v>-488450.36</v>
      </c>
      <c r="D2749" s="2" t="s">
        <v>53</v>
      </c>
    </row>
    <row r="2750" spans="1:4" ht="15.75" hidden="1" customHeight="1" x14ac:dyDescent="0.3">
      <c r="A2750" s="4">
        <v>44264</v>
      </c>
      <c r="B2750" s="2">
        <v>2126.64</v>
      </c>
      <c r="C2750" s="2">
        <v>-105058.82</v>
      </c>
      <c r="D2750" s="2" t="s">
        <v>52</v>
      </c>
    </row>
    <row r="2751" spans="1:4" ht="15.75" hidden="1" customHeight="1" x14ac:dyDescent="0.3">
      <c r="A2751" s="4">
        <v>44264</v>
      </c>
      <c r="B2751" s="2">
        <v>8291.5</v>
      </c>
      <c r="C2751" s="2">
        <v>-38729.57</v>
      </c>
      <c r="D2751" s="2" t="s">
        <v>55</v>
      </c>
    </row>
    <row r="2752" spans="1:4" ht="15.75" customHeight="1" x14ac:dyDescent="0.3">
      <c r="A2752" s="4">
        <v>44264</v>
      </c>
      <c r="B2752" s="2">
        <v>13381.74</v>
      </c>
      <c r="C2752" s="2">
        <v>-1158098.6399999999</v>
      </c>
      <c r="D2752" s="2" t="s">
        <v>54</v>
      </c>
    </row>
    <row r="2753" spans="1:4" ht="15.75" hidden="1" customHeight="1" x14ac:dyDescent="0.3">
      <c r="A2753" s="4">
        <v>44264</v>
      </c>
      <c r="B2753" s="2">
        <v>10793.56</v>
      </c>
      <c r="C2753" s="2">
        <v>-79694.460000000006</v>
      </c>
      <c r="D2753" s="2" t="s">
        <v>53</v>
      </c>
    </row>
    <row r="2754" spans="1:4" ht="15.75" customHeight="1" x14ac:dyDescent="0.3">
      <c r="A2754" s="4">
        <v>44265</v>
      </c>
      <c r="B2754" s="2">
        <v>12335.36</v>
      </c>
      <c r="C2754" s="2">
        <v>-177074.89</v>
      </c>
      <c r="D2754" s="2" t="s">
        <v>54</v>
      </c>
    </row>
    <row r="2755" spans="1:4" ht="15.75" hidden="1" customHeight="1" x14ac:dyDescent="0.3">
      <c r="A2755" s="4">
        <v>44265</v>
      </c>
      <c r="B2755" s="2">
        <v>1978.36</v>
      </c>
      <c r="C2755" s="2">
        <v>-5002.83</v>
      </c>
      <c r="D2755" s="2" t="s">
        <v>52</v>
      </c>
    </row>
    <row r="2756" spans="1:4" ht="15.75" hidden="1" customHeight="1" x14ac:dyDescent="0.3">
      <c r="A2756" s="4">
        <v>44265</v>
      </c>
      <c r="B2756" s="2">
        <v>9447.85</v>
      </c>
      <c r="C2756" s="2">
        <v>119682.68</v>
      </c>
      <c r="D2756" s="2" t="s">
        <v>55</v>
      </c>
    </row>
    <row r="2757" spans="1:4" ht="15.75" hidden="1" customHeight="1" x14ac:dyDescent="0.3">
      <c r="A2757" s="4">
        <v>44265</v>
      </c>
      <c r="B2757" s="2">
        <v>11048.44</v>
      </c>
      <c r="C2757" s="2">
        <v>15326.67</v>
      </c>
      <c r="D2757" s="2" t="s">
        <v>53</v>
      </c>
    </row>
    <row r="2758" spans="1:4" ht="15.75" hidden="1" customHeight="1" x14ac:dyDescent="0.3">
      <c r="A2758" s="4">
        <v>44266</v>
      </c>
      <c r="B2758" s="2">
        <v>13430.14</v>
      </c>
      <c r="C2758" s="2">
        <v>52494.15</v>
      </c>
      <c r="D2758" s="2" t="s">
        <v>53</v>
      </c>
    </row>
    <row r="2759" spans="1:4" ht="15.75" customHeight="1" x14ac:dyDescent="0.3">
      <c r="A2759" s="4">
        <v>44266</v>
      </c>
      <c r="B2759" s="2">
        <v>15107.21</v>
      </c>
      <c r="C2759" s="2">
        <v>-379223.34</v>
      </c>
      <c r="D2759" s="2" t="s">
        <v>54</v>
      </c>
    </row>
    <row r="2760" spans="1:4" ht="15.75" hidden="1" customHeight="1" x14ac:dyDescent="0.3">
      <c r="A2760" s="4">
        <v>44266</v>
      </c>
      <c r="B2760" s="2">
        <v>7914.02</v>
      </c>
      <c r="C2760" s="2">
        <v>-69617.509999999995</v>
      </c>
      <c r="D2760" s="2" t="s">
        <v>55</v>
      </c>
    </row>
    <row r="2761" spans="1:4" ht="15.75" hidden="1" customHeight="1" x14ac:dyDescent="0.3">
      <c r="A2761" s="4">
        <v>44266</v>
      </c>
      <c r="B2761" s="2">
        <v>1977.64</v>
      </c>
      <c r="C2761" s="2">
        <v>16748.330000000002</v>
      </c>
      <c r="D2761" s="2" t="s">
        <v>52</v>
      </c>
    </row>
    <row r="2762" spans="1:4" ht="15.75" customHeight="1" x14ac:dyDescent="0.3">
      <c r="A2762" s="4">
        <v>44267</v>
      </c>
      <c r="B2762" s="2">
        <v>15671.3</v>
      </c>
      <c r="C2762" s="2">
        <v>-1217146.82</v>
      </c>
      <c r="D2762" s="2" t="s">
        <v>54</v>
      </c>
    </row>
    <row r="2763" spans="1:4" ht="15.75" hidden="1" customHeight="1" x14ac:dyDescent="0.3">
      <c r="A2763" s="4">
        <v>44267</v>
      </c>
      <c r="B2763" s="2">
        <v>1816.79</v>
      </c>
      <c r="C2763" s="2">
        <v>-18499.830000000002</v>
      </c>
      <c r="D2763" s="2" t="s">
        <v>52</v>
      </c>
    </row>
    <row r="2764" spans="1:4" ht="15.75" hidden="1" customHeight="1" x14ac:dyDescent="0.3">
      <c r="A2764" s="4">
        <v>44267</v>
      </c>
      <c r="B2764" s="2">
        <v>10472.44</v>
      </c>
      <c r="C2764" s="2">
        <v>-85847.07</v>
      </c>
      <c r="D2764" s="2" t="s">
        <v>53</v>
      </c>
    </row>
    <row r="2765" spans="1:4" ht="15.75" hidden="1" customHeight="1" x14ac:dyDescent="0.3">
      <c r="A2765" s="4">
        <v>44267</v>
      </c>
      <c r="B2765" s="2">
        <v>7947.03</v>
      </c>
      <c r="C2765" s="2">
        <v>-269269.21999999997</v>
      </c>
      <c r="D2765" s="2" t="s">
        <v>55</v>
      </c>
    </row>
    <row r="2766" spans="1:4" ht="15.75" customHeight="1" x14ac:dyDescent="0.3">
      <c r="A2766" s="4">
        <v>44269</v>
      </c>
      <c r="B2766" s="2">
        <v>253.19</v>
      </c>
      <c r="C2766" s="2">
        <v>-19106.84</v>
      </c>
      <c r="D2766" s="2" t="s">
        <v>54</v>
      </c>
    </row>
    <row r="2767" spans="1:4" ht="15.75" hidden="1" customHeight="1" x14ac:dyDescent="0.3">
      <c r="A2767" s="4">
        <v>44269</v>
      </c>
      <c r="B2767" s="2">
        <v>126.9</v>
      </c>
      <c r="C2767" s="2">
        <v>-136417.42000000001</v>
      </c>
      <c r="D2767" s="2" t="s">
        <v>55</v>
      </c>
    </row>
    <row r="2768" spans="1:4" ht="15.75" hidden="1" customHeight="1" x14ac:dyDescent="0.3">
      <c r="A2768" s="4">
        <v>44269</v>
      </c>
      <c r="B2768" s="2">
        <v>40.590000000000003</v>
      </c>
      <c r="C2768" s="2">
        <v>-2706.77</v>
      </c>
      <c r="D2768" s="2" t="s">
        <v>52</v>
      </c>
    </row>
    <row r="2769" spans="1:4" ht="15.75" hidden="1" customHeight="1" x14ac:dyDescent="0.3">
      <c r="A2769" s="4">
        <v>44269</v>
      </c>
      <c r="B2769" s="2">
        <v>350.9</v>
      </c>
      <c r="C2769" s="2">
        <v>135.4</v>
      </c>
      <c r="D2769" s="2" t="s">
        <v>53</v>
      </c>
    </row>
    <row r="2770" spans="1:4" ht="15.75" customHeight="1" x14ac:dyDescent="0.3">
      <c r="A2770" s="4">
        <v>44270</v>
      </c>
      <c r="B2770" s="2">
        <v>11655.19</v>
      </c>
      <c r="C2770" s="2">
        <v>48556.32</v>
      </c>
      <c r="D2770" s="2" t="s">
        <v>54</v>
      </c>
    </row>
    <row r="2771" spans="1:4" ht="15.75" hidden="1" customHeight="1" x14ac:dyDescent="0.3">
      <c r="A2771" s="4">
        <v>44270</v>
      </c>
      <c r="B2771" s="2">
        <v>11566.17</v>
      </c>
      <c r="C2771" s="2">
        <v>649.34</v>
      </c>
      <c r="D2771" s="2" t="s">
        <v>53</v>
      </c>
    </row>
    <row r="2772" spans="1:4" ht="15.75" hidden="1" customHeight="1" x14ac:dyDescent="0.3">
      <c r="A2772" s="4">
        <v>44270</v>
      </c>
      <c r="B2772" s="2">
        <v>1522.08</v>
      </c>
      <c r="C2772" s="2">
        <v>-41898.83</v>
      </c>
      <c r="D2772" s="2" t="s">
        <v>52</v>
      </c>
    </row>
    <row r="2773" spans="1:4" ht="15.75" hidden="1" customHeight="1" x14ac:dyDescent="0.3">
      <c r="A2773" s="4">
        <v>44270</v>
      </c>
      <c r="B2773" s="2">
        <v>8106.13</v>
      </c>
      <c r="C2773" s="2">
        <v>9182.4699999999993</v>
      </c>
      <c r="D2773" s="2" t="s">
        <v>55</v>
      </c>
    </row>
    <row r="2774" spans="1:4" ht="15.75" hidden="1" customHeight="1" x14ac:dyDescent="0.3">
      <c r="A2774" s="4">
        <v>44271</v>
      </c>
      <c r="B2774" s="2">
        <v>13723.1</v>
      </c>
      <c r="C2774" s="2">
        <v>261759.77</v>
      </c>
      <c r="D2774" s="2" t="s">
        <v>55</v>
      </c>
    </row>
    <row r="2775" spans="1:4" ht="15.75" hidden="1" customHeight="1" x14ac:dyDescent="0.3">
      <c r="A2775" s="4">
        <v>44271</v>
      </c>
      <c r="B2775" s="2">
        <v>11210.61</v>
      </c>
      <c r="C2775" s="2">
        <v>-25016.71</v>
      </c>
      <c r="D2775" s="2" t="s">
        <v>53</v>
      </c>
    </row>
    <row r="2776" spans="1:4" ht="15.75" hidden="1" customHeight="1" x14ac:dyDescent="0.3">
      <c r="A2776" s="4">
        <v>44271</v>
      </c>
      <c r="B2776" s="2">
        <v>1478.59</v>
      </c>
      <c r="C2776" s="2">
        <v>-5290.95</v>
      </c>
      <c r="D2776" s="2" t="s">
        <v>52</v>
      </c>
    </row>
    <row r="2777" spans="1:4" ht="15.75" customHeight="1" x14ac:dyDescent="0.3">
      <c r="A2777" s="4">
        <v>44271</v>
      </c>
      <c r="B2777" s="2">
        <v>13594.82</v>
      </c>
      <c r="C2777" s="2">
        <v>89684.42</v>
      </c>
      <c r="D2777" s="2" t="s">
        <v>54</v>
      </c>
    </row>
    <row r="2778" spans="1:4" ht="15.75" hidden="1" customHeight="1" x14ac:dyDescent="0.3">
      <c r="A2778" s="4">
        <v>44272</v>
      </c>
      <c r="B2778" s="2">
        <v>15716.34</v>
      </c>
      <c r="C2778" s="2">
        <v>146017.38</v>
      </c>
      <c r="D2778" s="2" t="s">
        <v>55</v>
      </c>
    </row>
    <row r="2779" spans="1:4" ht="15.75" customHeight="1" x14ac:dyDescent="0.3">
      <c r="A2779" s="4">
        <v>44272</v>
      </c>
      <c r="B2779" s="2">
        <v>16492.52</v>
      </c>
      <c r="C2779" s="2">
        <v>75263.45</v>
      </c>
      <c r="D2779" s="2" t="s">
        <v>54</v>
      </c>
    </row>
    <row r="2780" spans="1:4" ht="15.75" hidden="1" customHeight="1" x14ac:dyDescent="0.3">
      <c r="A2780" s="4">
        <v>44272</v>
      </c>
      <c r="B2780" s="2">
        <v>1862.86</v>
      </c>
      <c r="C2780" s="2">
        <v>-18585.86</v>
      </c>
      <c r="D2780" s="2" t="s">
        <v>52</v>
      </c>
    </row>
    <row r="2781" spans="1:4" ht="15.75" hidden="1" customHeight="1" x14ac:dyDescent="0.3">
      <c r="A2781" s="4">
        <v>44272</v>
      </c>
      <c r="B2781" s="2">
        <v>11804.35</v>
      </c>
      <c r="C2781" s="2">
        <v>121787.88</v>
      </c>
      <c r="D2781" s="2" t="s">
        <v>53</v>
      </c>
    </row>
    <row r="2782" spans="1:4" ht="15.75" hidden="1" customHeight="1" x14ac:dyDescent="0.3">
      <c r="A2782" s="4">
        <v>44273</v>
      </c>
      <c r="B2782" s="2">
        <v>1459.67</v>
      </c>
      <c r="C2782" s="2">
        <v>18716.150000000001</v>
      </c>
      <c r="D2782" s="2" t="s">
        <v>52</v>
      </c>
    </row>
    <row r="2783" spans="1:4" ht="15.75" customHeight="1" x14ac:dyDescent="0.3">
      <c r="A2783" s="4">
        <v>44273</v>
      </c>
      <c r="B2783" s="2">
        <v>18148.5</v>
      </c>
      <c r="C2783" s="2">
        <v>-525887.35</v>
      </c>
      <c r="D2783" s="2" t="s">
        <v>54</v>
      </c>
    </row>
    <row r="2784" spans="1:4" ht="15.75" hidden="1" customHeight="1" x14ac:dyDescent="0.3">
      <c r="A2784" s="4">
        <v>44273</v>
      </c>
      <c r="B2784" s="2">
        <v>13243.98</v>
      </c>
      <c r="C2784" s="2">
        <v>94940.35</v>
      </c>
      <c r="D2784" s="2" t="s">
        <v>53</v>
      </c>
    </row>
    <row r="2785" spans="1:4" ht="15.75" hidden="1" customHeight="1" x14ac:dyDescent="0.3">
      <c r="A2785" s="4">
        <v>44273</v>
      </c>
      <c r="B2785" s="2">
        <v>16266.4</v>
      </c>
      <c r="C2785" s="2">
        <v>588991.85</v>
      </c>
      <c r="D2785" s="2" t="s">
        <v>55</v>
      </c>
    </row>
    <row r="2786" spans="1:4" ht="15.75" hidden="1" customHeight="1" x14ac:dyDescent="0.3">
      <c r="A2786" s="4">
        <v>44274</v>
      </c>
      <c r="B2786" s="2">
        <v>13405.15</v>
      </c>
      <c r="C2786" s="2">
        <v>141685.93</v>
      </c>
      <c r="D2786" s="2" t="s">
        <v>55</v>
      </c>
    </row>
    <row r="2787" spans="1:4" ht="15.75" hidden="1" customHeight="1" x14ac:dyDescent="0.3">
      <c r="A2787" s="4">
        <v>44274</v>
      </c>
      <c r="B2787" s="2">
        <v>1188.8800000000001</v>
      </c>
      <c r="C2787" s="2">
        <v>9996.82</v>
      </c>
      <c r="D2787" s="2" t="s">
        <v>52</v>
      </c>
    </row>
    <row r="2788" spans="1:4" ht="15.75" customHeight="1" x14ac:dyDescent="0.3">
      <c r="A2788" s="4">
        <v>44274</v>
      </c>
      <c r="B2788" s="2">
        <v>13688.09</v>
      </c>
      <c r="C2788" s="2">
        <v>198653.26</v>
      </c>
      <c r="D2788" s="2" t="s">
        <v>54</v>
      </c>
    </row>
    <row r="2789" spans="1:4" ht="15.75" hidden="1" customHeight="1" x14ac:dyDescent="0.3">
      <c r="A2789" s="4">
        <v>44274</v>
      </c>
      <c r="B2789" s="2">
        <v>11192.24</v>
      </c>
      <c r="C2789" s="2">
        <v>-118942.61</v>
      </c>
      <c r="D2789" s="2" t="s">
        <v>53</v>
      </c>
    </row>
    <row r="2790" spans="1:4" ht="15.75" hidden="1" customHeight="1" x14ac:dyDescent="0.3">
      <c r="A2790" s="4">
        <v>44276</v>
      </c>
      <c r="B2790" s="2">
        <v>565.17999999999995</v>
      </c>
      <c r="C2790" s="2">
        <v>-6960.22</v>
      </c>
      <c r="D2790" s="2" t="s">
        <v>53</v>
      </c>
    </row>
    <row r="2791" spans="1:4" ht="15.75" customHeight="1" x14ac:dyDescent="0.3">
      <c r="A2791" s="4">
        <v>44276</v>
      </c>
      <c r="B2791" s="2">
        <v>592.53</v>
      </c>
      <c r="C2791" s="2">
        <v>5545.66</v>
      </c>
      <c r="D2791" s="2" t="s">
        <v>54</v>
      </c>
    </row>
    <row r="2792" spans="1:4" ht="15.75" hidden="1" customHeight="1" x14ac:dyDescent="0.3">
      <c r="A2792" s="4">
        <v>44276</v>
      </c>
      <c r="B2792" s="2">
        <v>162.24</v>
      </c>
      <c r="C2792" s="2">
        <v>-49.57</v>
      </c>
      <c r="D2792" s="2" t="s">
        <v>52</v>
      </c>
    </row>
    <row r="2793" spans="1:4" ht="15.75" hidden="1" customHeight="1" x14ac:dyDescent="0.3">
      <c r="A2793" s="4">
        <v>44276</v>
      </c>
      <c r="B2793" s="2">
        <v>325.07</v>
      </c>
      <c r="C2793" s="2">
        <v>-11553.73</v>
      </c>
      <c r="D2793" s="2" t="s">
        <v>55</v>
      </c>
    </row>
    <row r="2794" spans="1:4" ht="15.75" customHeight="1" x14ac:dyDescent="0.3">
      <c r="A2794" s="4">
        <v>44277</v>
      </c>
      <c r="B2794" s="2">
        <v>17696.52</v>
      </c>
      <c r="C2794" s="2">
        <v>814543.52</v>
      </c>
      <c r="D2794" s="2" t="s">
        <v>54</v>
      </c>
    </row>
    <row r="2795" spans="1:4" ht="15.75" hidden="1" customHeight="1" x14ac:dyDescent="0.3">
      <c r="A2795" s="4">
        <v>44277</v>
      </c>
      <c r="B2795" s="2">
        <v>1404.13</v>
      </c>
      <c r="C2795" s="2">
        <v>15398.36</v>
      </c>
      <c r="D2795" s="2" t="s">
        <v>52</v>
      </c>
    </row>
    <row r="2796" spans="1:4" ht="15.75" hidden="1" customHeight="1" x14ac:dyDescent="0.3">
      <c r="A2796" s="4">
        <v>44277</v>
      </c>
      <c r="B2796" s="2">
        <v>11652.79</v>
      </c>
      <c r="C2796" s="2">
        <v>65043.59</v>
      </c>
      <c r="D2796" s="2" t="s">
        <v>53</v>
      </c>
    </row>
    <row r="2797" spans="1:4" ht="15.75" hidden="1" customHeight="1" x14ac:dyDescent="0.3">
      <c r="A2797" s="4">
        <v>44277</v>
      </c>
      <c r="B2797" s="2">
        <v>10025.870000000001</v>
      </c>
      <c r="C2797" s="2">
        <v>329253.76000000001</v>
      </c>
      <c r="D2797" s="2" t="s">
        <v>55</v>
      </c>
    </row>
    <row r="2798" spans="1:4" ht="15.75" hidden="1" customHeight="1" x14ac:dyDescent="0.3">
      <c r="A2798" s="4">
        <v>44278</v>
      </c>
      <c r="B2798" s="2">
        <v>14446.34</v>
      </c>
      <c r="C2798" s="2">
        <v>-502183.98</v>
      </c>
      <c r="D2798" s="2" t="s">
        <v>53</v>
      </c>
    </row>
    <row r="2799" spans="1:4" ht="15.75" hidden="1" customHeight="1" x14ac:dyDescent="0.3">
      <c r="A2799" s="4">
        <v>44278</v>
      </c>
      <c r="B2799" s="2">
        <v>1139.44</v>
      </c>
      <c r="C2799" s="2">
        <v>1492.01</v>
      </c>
      <c r="D2799" s="2" t="s">
        <v>52</v>
      </c>
    </row>
    <row r="2800" spans="1:4" ht="15.75" customHeight="1" x14ac:dyDescent="0.3">
      <c r="A2800" s="4">
        <v>44278</v>
      </c>
      <c r="B2800" s="2">
        <v>17204.88</v>
      </c>
      <c r="C2800" s="2">
        <v>217670.23</v>
      </c>
      <c r="D2800" s="2" t="s">
        <v>54</v>
      </c>
    </row>
    <row r="2801" spans="1:4" ht="15.75" hidden="1" customHeight="1" x14ac:dyDescent="0.3">
      <c r="A2801" s="4">
        <v>44278</v>
      </c>
      <c r="B2801" s="2">
        <v>11645.9</v>
      </c>
      <c r="C2801" s="2">
        <v>-515635.15</v>
      </c>
      <c r="D2801" s="2" t="s">
        <v>55</v>
      </c>
    </row>
    <row r="2802" spans="1:4" ht="15.75" hidden="1" customHeight="1" x14ac:dyDescent="0.3">
      <c r="A2802" s="4">
        <v>44279</v>
      </c>
      <c r="B2802" s="2">
        <v>14806.16</v>
      </c>
      <c r="C2802" s="2">
        <v>-694104.33</v>
      </c>
      <c r="D2802" s="2" t="s">
        <v>53</v>
      </c>
    </row>
    <row r="2803" spans="1:4" ht="15.75" hidden="1" customHeight="1" x14ac:dyDescent="0.3">
      <c r="A2803" s="4">
        <v>44279</v>
      </c>
      <c r="B2803" s="2">
        <v>1169.3499999999999</v>
      </c>
      <c r="C2803" s="2">
        <v>-11395.24</v>
      </c>
      <c r="D2803" s="2" t="s">
        <v>52</v>
      </c>
    </row>
    <row r="2804" spans="1:4" ht="15.75" customHeight="1" x14ac:dyDescent="0.3">
      <c r="A2804" s="4">
        <v>44279</v>
      </c>
      <c r="B2804" s="2">
        <v>13566.02</v>
      </c>
      <c r="C2804" s="2">
        <v>476237.78</v>
      </c>
      <c r="D2804" s="2" t="s">
        <v>54</v>
      </c>
    </row>
    <row r="2805" spans="1:4" ht="15.75" hidden="1" customHeight="1" x14ac:dyDescent="0.3">
      <c r="A2805" s="4">
        <v>44279</v>
      </c>
      <c r="B2805" s="2">
        <v>9242.01</v>
      </c>
      <c r="C2805" s="2">
        <v>-565877.02</v>
      </c>
      <c r="D2805" s="2" t="s">
        <v>55</v>
      </c>
    </row>
    <row r="2806" spans="1:4" ht="15.75" hidden="1" customHeight="1" x14ac:dyDescent="0.3">
      <c r="A2806" s="4">
        <v>44280</v>
      </c>
      <c r="B2806" s="2">
        <v>16099.51</v>
      </c>
      <c r="C2806" s="2">
        <v>-669433.49</v>
      </c>
      <c r="D2806" s="2" t="s">
        <v>53</v>
      </c>
    </row>
    <row r="2807" spans="1:4" ht="15.75" customHeight="1" x14ac:dyDescent="0.3">
      <c r="A2807" s="4">
        <v>44280</v>
      </c>
      <c r="B2807" s="2">
        <v>21605.65</v>
      </c>
      <c r="C2807" s="2">
        <v>958446.81</v>
      </c>
      <c r="D2807" s="2" t="s">
        <v>54</v>
      </c>
    </row>
    <row r="2808" spans="1:4" ht="15.75" hidden="1" customHeight="1" x14ac:dyDescent="0.3">
      <c r="A2808" s="4">
        <v>44280</v>
      </c>
      <c r="B2808" s="2">
        <v>1607.85</v>
      </c>
      <c r="C2808" s="2">
        <v>-37720.269999999997</v>
      </c>
      <c r="D2808" s="2" t="s">
        <v>52</v>
      </c>
    </row>
    <row r="2809" spans="1:4" ht="15.75" hidden="1" customHeight="1" x14ac:dyDescent="0.3">
      <c r="A2809" s="4">
        <v>44280</v>
      </c>
      <c r="B2809" s="2">
        <v>9386.58</v>
      </c>
      <c r="C2809" s="2">
        <v>-25895.65</v>
      </c>
      <c r="D2809" s="2" t="s">
        <v>55</v>
      </c>
    </row>
    <row r="2810" spans="1:4" ht="15.75" hidden="1" customHeight="1" x14ac:dyDescent="0.3">
      <c r="A2810" s="4">
        <v>44281</v>
      </c>
      <c r="B2810" s="2">
        <v>1933.17</v>
      </c>
      <c r="C2810" s="2">
        <v>-169398.43</v>
      </c>
      <c r="D2810" s="2" t="s">
        <v>52</v>
      </c>
    </row>
    <row r="2811" spans="1:4" ht="15.75" hidden="1" customHeight="1" x14ac:dyDescent="0.3">
      <c r="A2811" s="4">
        <v>44281</v>
      </c>
      <c r="B2811" s="2">
        <v>7668.02</v>
      </c>
      <c r="C2811" s="2">
        <v>-49958.559999999998</v>
      </c>
      <c r="D2811" s="2" t="s">
        <v>55</v>
      </c>
    </row>
    <row r="2812" spans="1:4" ht="15.75" customHeight="1" x14ac:dyDescent="0.3">
      <c r="A2812" s="4">
        <v>44281</v>
      </c>
      <c r="B2812" s="2">
        <v>15916.63</v>
      </c>
      <c r="C2812" s="2">
        <v>819737.68</v>
      </c>
      <c r="D2812" s="2" t="s">
        <v>54</v>
      </c>
    </row>
    <row r="2813" spans="1:4" ht="15.75" hidden="1" customHeight="1" x14ac:dyDescent="0.3">
      <c r="A2813" s="4">
        <v>44281</v>
      </c>
      <c r="B2813" s="2">
        <v>11845.08</v>
      </c>
      <c r="C2813" s="2">
        <v>-4909.8999999999996</v>
      </c>
      <c r="D2813" s="2" t="s">
        <v>53</v>
      </c>
    </row>
    <row r="2814" spans="1:4" ht="15.75" hidden="1" customHeight="1" x14ac:dyDescent="0.3">
      <c r="A2814" s="4">
        <v>44283</v>
      </c>
      <c r="B2814" s="2">
        <v>65.86</v>
      </c>
      <c r="C2814" s="2">
        <v>-1024.3599999999999</v>
      </c>
      <c r="D2814" s="2" t="s">
        <v>52</v>
      </c>
    </row>
    <row r="2815" spans="1:4" ht="15.75" hidden="1" customHeight="1" x14ac:dyDescent="0.3">
      <c r="A2815" s="4">
        <v>44283</v>
      </c>
      <c r="B2815" s="2">
        <v>293.43</v>
      </c>
      <c r="C2815" s="2">
        <v>-657.01</v>
      </c>
      <c r="D2815" s="2" t="s">
        <v>53</v>
      </c>
    </row>
    <row r="2816" spans="1:4" ht="15.75" hidden="1" customHeight="1" x14ac:dyDescent="0.3">
      <c r="A2816" s="4">
        <v>44283</v>
      </c>
      <c r="B2816" s="2">
        <v>119.86</v>
      </c>
      <c r="C2816" s="2">
        <v>-2688.52</v>
      </c>
      <c r="D2816" s="2" t="s">
        <v>55</v>
      </c>
    </row>
    <row r="2817" spans="1:4" ht="15.75" customHeight="1" x14ac:dyDescent="0.3">
      <c r="A2817" s="4">
        <v>44283</v>
      </c>
      <c r="B2817" s="2">
        <v>280.58</v>
      </c>
      <c r="C2817" s="2">
        <v>-5989.31</v>
      </c>
      <c r="D2817" s="2" t="s">
        <v>54</v>
      </c>
    </row>
    <row r="2818" spans="1:4" ht="15.75" customHeight="1" x14ac:dyDescent="0.3">
      <c r="A2818" s="4">
        <v>44284</v>
      </c>
      <c r="B2818" s="2">
        <v>20716.830000000002</v>
      </c>
      <c r="C2818" s="2">
        <v>-2147559.19</v>
      </c>
      <c r="D2818" s="2" t="s">
        <v>54</v>
      </c>
    </row>
    <row r="2819" spans="1:4" ht="15.75" hidden="1" customHeight="1" x14ac:dyDescent="0.3">
      <c r="A2819" s="4">
        <v>44284</v>
      </c>
      <c r="B2819" s="2">
        <v>15423.66</v>
      </c>
      <c r="C2819" s="2">
        <v>101516.51</v>
      </c>
      <c r="D2819" s="2" t="s">
        <v>53</v>
      </c>
    </row>
    <row r="2820" spans="1:4" ht="15.75" hidden="1" customHeight="1" x14ac:dyDescent="0.3">
      <c r="A2820" s="4">
        <v>44284</v>
      </c>
      <c r="B2820" s="2">
        <v>11063.81</v>
      </c>
      <c r="C2820" s="2">
        <v>-7036.2</v>
      </c>
      <c r="D2820" s="2" t="s">
        <v>55</v>
      </c>
    </row>
    <row r="2821" spans="1:4" ht="15.75" hidden="1" customHeight="1" x14ac:dyDescent="0.3">
      <c r="A2821" s="4">
        <v>44284</v>
      </c>
      <c r="B2821" s="2">
        <v>1667.38</v>
      </c>
      <c r="C2821" s="2">
        <v>-34348.94</v>
      </c>
      <c r="D2821" s="2" t="s">
        <v>52</v>
      </c>
    </row>
    <row r="2822" spans="1:4" ht="15.75" hidden="1" customHeight="1" x14ac:dyDescent="0.3">
      <c r="A2822" s="4">
        <v>44285</v>
      </c>
      <c r="B2822" s="2">
        <v>12880.59</v>
      </c>
      <c r="C2822" s="2">
        <v>-634983.16</v>
      </c>
      <c r="D2822" s="2" t="s">
        <v>53</v>
      </c>
    </row>
    <row r="2823" spans="1:4" ht="15.75" hidden="1" customHeight="1" x14ac:dyDescent="0.3">
      <c r="A2823" s="4">
        <v>44285</v>
      </c>
      <c r="B2823" s="2">
        <v>1932.66</v>
      </c>
      <c r="C2823" s="2">
        <v>-234411.49</v>
      </c>
      <c r="D2823" s="2" t="s">
        <v>52</v>
      </c>
    </row>
    <row r="2824" spans="1:4" ht="15.75" customHeight="1" x14ac:dyDescent="0.3">
      <c r="A2824" s="4">
        <v>44285</v>
      </c>
      <c r="B2824" s="2">
        <v>21072.31</v>
      </c>
      <c r="C2824" s="2">
        <v>-2723096.23</v>
      </c>
      <c r="D2824" s="2" t="s">
        <v>54</v>
      </c>
    </row>
    <row r="2825" spans="1:4" ht="15.75" hidden="1" customHeight="1" x14ac:dyDescent="0.3">
      <c r="A2825" s="4">
        <v>44285</v>
      </c>
      <c r="B2825" s="2">
        <v>9048.26</v>
      </c>
      <c r="C2825" s="2">
        <v>80227.23</v>
      </c>
      <c r="D2825" s="2" t="s">
        <v>55</v>
      </c>
    </row>
    <row r="2826" spans="1:4" ht="15.75" hidden="1" customHeight="1" x14ac:dyDescent="0.3">
      <c r="A2826" s="4">
        <v>44286</v>
      </c>
      <c r="B2826" s="2">
        <v>9556.0400000000009</v>
      </c>
      <c r="C2826" s="2">
        <v>60272.22</v>
      </c>
      <c r="D2826" s="2" t="s">
        <v>55</v>
      </c>
    </row>
    <row r="2827" spans="1:4" ht="15.75" hidden="1" customHeight="1" x14ac:dyDescent="0.3">
      <c r="A2827" s="4">
        <v>44286</v>
      </c>
      <c r="B2827" s="2">
        <v>2608.79</v>
      </c>
      <c r="C2827" s="2">
        <v>-162578.03</v>
      </c>
      <c r="D2827" s="2" t="s">
        <v>52</v>
      </c>
    </row>
    <row r="2828" spans="1:4" ht="15.75" hidden="1" customHeight="1" x14ac:dyDescent="0.3">
      <c r="A2828" s="4">
        <v>44286</v>
      </c>
      <c r="B2828" s="2">
        <v>12667.25</v>
      </c>
      <c r="C2828" s="2">
        <v>-254788.72</v>
      </c>
      <c r="D2828" s="2" t="s">
        <v>53</v>
      </c>
    </row>
    <row r="2829" spans="1:4" ht="15.75" customHeight="1" x14ac:dyDescent="0.3">
      <c r="A2829" s="4">
        <v>44286</v>
      </c>
      <c r="B2829" s="2">
        <v>19244.96</v>
      </c>
      <c r="C2829" s="2">
        <v>-873150.79</v>
      </c>
      <c r="D2829" s="2" t="s">
        <v>54</v>
      </c>
    </row>
    <row r="2830" spans="1:4" ht="15.75" hidden="1" customHeight="1" x14ac:dyDescent="0.3">
      <c r="A2830" s="4">
        <v>44287</v>
      </c>
      <c r="B2830" s="2">
        <v>11818.21</v>
      </c>
      <c r="C2830" s="2">
        <v>-6157.46</v>
      </c>
      <c r="D2830" s="2" t="s">
        <v>53</v>
      </c>
    </row>
    <row r="2831" spans="1:4" ht="15.75" customHeight="1" x14ac:dyDescent="0.3">
      <c r="A2831" s="4">
        <v>44287</v>
      </c>
      <c r="B2831" s="2">
        <v>15153.85</v>
      </c>
      <c r="C2831" s="2">
        <v>-464373.97</v>
      </c>
      <c r="D2831" s="2" t="s">
        <v>54</v>
      </c>
    </row>
    <row r="2832" spans="1:4" ht="15.75" hidden="1" customHeight="1" x14ac:dyDescent="0.3">
      <c r="A2832" s="4">
        <v>44287</v>
      </c>
      <c r="B2832" s="2">
        <v>1945.65</v>
      </c>
      <c r="C2832" s="2">
        <v>-50502.11</v>
      </c>
      <c r="D2832" s="2" t="s">
        <v>52</v>
      </c>
    </row>
    <row r="2833" spans="1:4" ht="15.75" hidden="1" customHeight="1" x14ac:dyDescent="0.3">
      <c r="A2833" s="4">
        <v>44287</v>
      </c>
      <c r="B2833" s="2">
        <v>7913.87</v>
      </c>
      <c r="C2833" s="2">
        <v>7767.73</v>
      </c>
      <c r="D2833" s="2" t="s">
        <v>55</v>
      </c>
    </row>
    <row r="2834" spans="1:4" ht="15.75" hidden="1" customHeight="1" x14ac:dyDescent="0.3">
      <c r="A2834" s="4">
        <v>44288</v>
      </c>
      <c r="B2834" s="2">
        <v>3739.4</v>
      </c>
      <c r="C2834" s="2">
        <v>-50644.14</v>
      </c>
      <c r="D2834" s="2" t="s">
        <v>55</v>
      </c>
    </row>
    <row r="2835" spans="1:4" ht="15.75" hidden="1" customHeight="1" x14ac:dyDescent="0.3">
      <c r="A2835" s="4">
        <v>44288</v>
      </c>
      <c r="B2835" s="2">
        <v>6404.66</v>
      </c>
      <c r="C2835" s="2">
        <v>-25743.66</v>
      </c>
      <c r="D2835" s="2" t="s">
        <v>53</v>
      </c>
    </row>
    <row r="2836" spans="1:4" ht="15.75" customHeight="1" x14ac:dyDescent="0.3">
      <c r="A2836" s="4">
        <v>44288</v>
      </c>
      <c r="B2836" s="2">
        <v>0.06</v>
      </c>
      <c r="C2836" s="2">
        <v>-183.44</v>
      </c>
      <c r="D2836" s="2" t="s">
        <v>54</v>
      </c>
    </row>
    <row r="2837" spans="1:4" ht="15.75" hidden="1" customHeight="1" x14ac:dyDescent="0.3">
      <c r="A2837" s="4">
        <v>44288</v>
      </c>
      <c r="B2837" s="2">
        <v>2014.49</v>
      </c>
      <c r="C2837" s="2">
        <v>216.96</v>
      </c>
      <c r="D2837" s="2" t="s">
        <v>52</v>
      </c>
    </row>
    <row r="2838" spans="1:4" ht="15.75" customHeight="1" x14ac:dyDescent="0.3">
      <c r="A2838" s="4">
        <v>44290</v>
      </c>
      <c r="B2838" s="2">
        <v>323.92</v>
      </c>
      <c r="C2838" s="2">
        <v>-37545.589999999997</v>
      </c>
      <c r="D2838" s="2" t="s">
        <v>54</v>
      </c>
    </row>
    <row r="2839" spans="1:4" ht="15.75" hidden="1" customHeight="1" x14ac:dyDescent="0.3">
      <c r="A2839" s="4">
        <v>44290</v>
      </c>
      <c r="B2839" s="2">
        <v>41.51</v>
      </c>
      <c r="C2839" s="2">
        <v>-704.22</v>
      </c>
      <c r="D2839" s="2" t="s">
        <v>52</v>
      </c>
    </row>
    <row r="2840" spans="1:4" ht="15.75" hidden="1" customHeight="1" x14ac:dyDescent="0.3">
      <c r="A2840" s="4">
        <v>44290</v>
      </c>
      <c r="B2840" s="2">
        <v>228.1</v>
      </c>
      <c r="C2840" s="2">
        <v>-1295.03</v>
      </c>
      <c r="D2840" s="2" t="s">
        <v>53</v>
      </c>
    </row>
    <row r="2841" spans="1:4" ht="15.75" hidden="1" customHeight="1" x14ac:dyDescent="0.3">
      <c r="A2841" s="4">
        <v>44290</v>
      </c>
      <c r="B2841" s="2">
        <v>68.87</v>
      </c>
      <c r="C2841" s="2">
        <v>-872.48</v>
      </c>
      <c r="D2841" s="2" t="s">
        <v>55</v>
      </c>
    </row>
    <row r="2842" spans="1:4" ht="15.75" hidden="1" customHeight="1" x14ac:dyDescent="0.3">
      <c r="A2842" s="4">
        <v>44291</v>
      </c>
      <c r="B2842" s="2">
        <v>10073.49</v>
      </c>
      <c r="C2842" s="2">
        <v>-240214.35</v>
      </c>
      <c r="D2842" s="2" t="s">
        <v>53</v>
      </c>
    </row>
    <row r="2843" spans="1:4" ht="15.75" customHeight="1" x14ac:dyDescent="0.3">
      <c r="A2843" s="4">
        <v>44291</v>
      </c>
      <c r="B2843" s="2">
        <v>12469.68</v>
      </c>
      <c r="C2843" s="2">
        <v>34526.370000000003</v>
      </c>
      <c r="D2843" s="2" t="s">
        <v>54</v>
      </c>
    </row>
    <row r="2844" spans="1:4" ht="15.75" hidden="1" customHeight="1" x14ac:dyDescent="0.3">
      <c r="A2844" s="4">
        <v>44291</v>
      </c>
      <c r="B2844" s="2">
        <v>2256.66</v>
      </c>
      <c r="C2844" s="2">
        <v>14167.48</v>
      </c>
      <c r="D2844" s="2" t="s">
        <v>52</v>
      </c>
    </row>
    <row r="2845" spans="1:4" ht="15.75" hidden="1" customHeight="1" x14ac:dyDescent="0.3">
      <c r="A2845" s="4">
        <v>44291</v>
      </c>
      <c r="B2845" s="2">
        <v>6669.96</v>
      </c>
      <c r="C2845" s="2">
        <v>-592084.61</v>
      </c>
      <c r="D2845" s="2" t="s">
        <v>55</v>
      </c>
    </row>
    <row r="2846" spans="1:4" ht="15.75" hidden="1" customHeight="1" x14ac:dyDescent="0.3">
      <c r="A2846" s="4">
        <v>44292</v>
      </c>
      <c r="B2846" s="2">
        <v>3198.95</v>
      </c>
      <c r="C2846" s="2">
        <v>83663.8</v>
      </c>
      <c r="D2846" s="2" t="s">
        <v>52</v>
      </c>
    </row>
    <row r="2847" spans="1:4" ht="15.75" hidden="1" customHeight="1" x14ac:dyDescent="0.3">
      <c r="A2847" s="4">
        <v>44292</v>
      </c>
      <c r="B2847" s="2">
        <v>13476.82</v>
      </c>
      <c r="C2847" s="2">
        <v>-41850.9</v>
      </c>
      <c r="D2847" s="2" t="s">
        <v>55</v>
      </c>
    </row>
    <row r="2848" spans="1:4" ht="15.75" hidden="1" customHeight="1" x14ac:dyDescent="0.3">
      <c r="A2848" s="4">
        <v>44292</v>
      </c>
      <c r="B2848" s="2">
        <v>12178.07</v>
      </c>
      <c r="C2848" s="2">
        <v>-391644.6</v>
      </c>
      <c r="D2848" s="2" t="s">
        <v>53</v>
      </c>
    </row>
    <row r="2849" spans="1:4" ht="15.75" customHeight="1" x14ac:dyDescent="0.3">
      <c r="A2849" s="4">
        <v>44292</v>
      </c>
      <c r="B2849" s="2">
        <v>15010.39</v>
      </c>
      <c r="C2849" s="2">
        <v>-338085.66</v>
      </c>
      <c r="D2849" s="2" t="s">
        <v>54</v>
      </c>
    </row>
    <row r="2850" spans="1:4" ht="15.75" hidden="1" customHeight="1" x14ac:dyDescent="0.3">
      <c r="A2850" s="4">
        <v>44293</v>
      </c>
      <c r="B2850" s="2">
        <v>1393.75</v>
      </c>
      <c r="C2850" s="2">
        <v>-7547.59</v>
      </c>
      <c r="D2850" s="2" t="s">
        <v>52</v>
      </c>
    </row>
    <row r="2851" spans="1:4" ht="15.75" hidden="1" customHeight="1" x14ac:dyDescent="0.3">
      <c r="A2851" s="4">
        <v>44293</v>
      </c>
      <c r="B2851" s="2">
        <v>10858.06</v>
      </c>
      <c r="C2851" s="2">
        <v>-138425.13</v>
      </c>
      <c r="D2851" s="2" t="s">
        <v>55</v>
      </c>
    </row>
    <row r="2852" spans="1:4" ht="15.75" hidden="1" customHeight="1" x14ac:dyDescent="0.3">
      <c r="A2852" s="4">
        <v>44293</v>
      </c>
      <c r="B2852" s="2">
        <v>14895.21</v>
      </c>
      <c r="C2852" s="2">
        <v>-359509.87</v>
      </c>
      <c r="D2852" s="2" t="s">
        <v>53</v>
      </c>
    </row>
    <row r="2853" spans="1:4" ht="15.75" customHeight="1" x14ac:dyDescent="0.3">
      <c r="A2853" s="4">
        <v>44293</v>
      </c>
      <c r="B2853" s="2">
        <v>14890.46</v>
      </c>
      <c r="C2853" s="2">
        <v>286496.08</v>
      </c>
      <c r="D2853" s="2" t="s">
        <v>54</v>
      </c>
    </row>
    <row r="2854" spans="1:4" ht="15.75" customHeight="1" x14ac:dyDescent="0.3">
      <c r="A2854" s="4">
        <v>44294</v>
      </c>
      <c r="B2854" s="2">
        <v>15300.39</v>
      </c>
      <c r="C2854" s="2">
        <v>-1230575.79</v>
      </c>
      <c r="D2854" s="2" t="s">
        <v>54</v>
      </c>
    </row>
    <row r="2855" spans="1:4" ht="15.75" hidden="1" customHeight="1" x14ac:dyDescent="0.3">
      <c r="A2855" s="4">
        <v>44294</v>
      </c>
      <c r="B2855" s="2">
        <v>1463.3</v>
      </c>
      <c r="C2855" s="2">
        <v>-26057.99</v>
      </c>
      <c r="D2855" s="2" t="s">
        <v>52</v>
      </c>
    </row>
    <row r="2856" spans="1:4" ht="15.75" hidden="1" customHeight="1" x14ac:dyDescent="0.3">
      <c r="A2856" s="4">
        <v>44294</v>
      </c>
      <c r="B2856" s="2">
        <v>8115.99</v>
      </c>
      <c r="C2856" s="2">
        <v>86770.63</v>
      </c>
      <c r="D2856" s="2" t="s">
        <v>55</v>
      </c>
    </row>
    <row r="2857" spans="1:4" ht="15.75" hidden="1" customHeight="1" x14ac:dyDescent="0.3">
      <c r="A2857" s="4">
        <v>44294</v>
      </c>
      <c r="B2857" s="2">
        <v>10814.91</v>
      </c>
      <c r="C2857" s="2">
        <v>-130596.93</v>
      </c>
      <c r="D2857" s="2" t="s">
        <v>53</v>
      </c>
    </row>
    <row r="2858" spans="1:4" ht="15.75" customHeight="1" x14ac:dyDescent="0.3">
      <c r="A2858" s="4">
        <v>44295</v>
      </c>
      <c r="B2858" s="2">
        <v>15403.44</v>
      </c>
      <c r="C2858" s="2">
        <v>-499923.82</v>
      </c>
      <c r="D2858" s="2" t="s">
        <v>54</v>
      </c>
    </row>
    <row r="2859" spans="1:4" ht="15.75" hidden="1" customHeight="1" x14ac:dyDescent="0.3">
      <c r="A2859" s="4">
        <v>44295</v>
      </c>
      <c r="B2859" s="2">
        <v>7989.25</v>
      </c>
      <c r="C2859" s="2">
        <v>-125415.6</v>
      </c>
      <c r="D2859" s="2" t="s">
        <v>55</v>
      </c>
    </row>
    <row r="2860" spans="1:4" ht="15.75" hidden="1" customHeight="1" x14ac:dyDescent="0.3">
      <c r="A2860" s="4">
        <v>44295</v>
      </c>
      <c r="B2860" s="2">
        <v>1735.19</v>
      </c>
      <c r="C2860" s="2">
        <v>-2629.21</v>
      </c>
      <c r="D2860" s="2" t="s">
        <v>52</v>
      </c>
    </row>
    <row r="2861" spans="1:4" ht="15.75" hidden="1" customHeight="1" x14ac:dyDescent="0.3">
      <c r="A2861" s="4">
        <v>44295</v>
      </c>
      <c r="B2861" s="2">
        <v>9257.2000000000007</v>
      </c>
      <c r="C2861" s="2">
        <v>-11047.16</v>
      </c>
      <c r="D2861" s="2" t="s">
        <v>53</v>
      </c>
    </row>
    <row r="2862" spans="1:4" ht="15.75" hidden="1" customHeight="1" x14ac:dyDescent="0.3">
      <c r="A2862" s="4">
        <v>44297</v>
      </c>
      <c r="B2862" s="2">
        <v>187.65</v>
      </c>
      <c r="C2862" s="2">
        <v>-5182.2</v>
      </c>
      <c r="D2862" s="2" t="s">
        <v>53</v>
      </c>
    </row>
    <row r="2863" spans="1:4" ht="15.75" hidden="1" customHeight="1" x14ac:dyDescent="0.3">
      <c r="A2863" s="4">
        <v>44297</v>
      </c>
      <c r="B2863" s="2">
        <v>64.31</v>
      </c>
      <c r="C2863" s="2">
        <v>-1556.37</v>
      </c>
      <c r="D2863" s="2" t="s">
        <v>52</v>
      </c>
    </row>
    <row r="2864" spans="1:4" ht="15.75" hidden="1" customHeight="1" x14ac:dyDescent="0.3">
      <c r="A2864" s="4">
        <v>44297</v>
      </c>
      <c r="B2864" s="2">
        <v>111.07</v>
      </c>
      <c r="C2864" s="2">
        <v>-16251.5</v>
      </c>
      <c r="D2864" s="2" t="s">
        <v>55</v>
      </c>
    </row>
    <row r="2865" spans="1:4" ht="15.75" customHeight="1" x14ac:dyDescent="0.3">
      <c r="A2865" s="4">
        <v>44297</v>
      </c>
      <c r="B2865" s="2">
        <v>261.06</v>
      </c>
      <c r="C2865" s="2">
        <v>-19090.689999999999</v>
      </c>
      <c r="D2865" s="2" t="s">
        <v>54</v>
      </c>
    </row>
    <row r="2866" spans="1:4" ht="15.75" hidden="1" customHeight="1" x14ac:dyDescent="0.3">
      <c r="A2866" s="4">
        <v>44298</v>
      </c>
      <c r="B2866" s="2">
        <v>11656.41</v>
      </c>
      <c r="C2866" s="2">
        <v>253719.23</v>
      </c>
      <c r="D2866" s="2" t="s">
        <v>55</v>
      </c>
    </row>
    <row r="2867" spans="1:4" ht="15.75" hidden="1" customHeight="1" x14ac:dyDescent="0.3">
      <c r="A2867" s="4">
        <v>44298</v>
      </c>
      <c r="B2867" s="2">
        <v>1708.49</v>
      </c>
      <c r="C2867" s="2">
        <v>9122.32</v>
      </c>
      <c r="D2867" s="2" t="s">
        <v>52</v>
      </c>
    </row>
    <row r="2868" spans="1:4" ht="15.75" customHeight="1" x14ac:dyDescent="0.3">
      <c r="A2868" s="4">
        <v>44298</v>
      </c>
      <c r="B2868" s="2">
        <v>15482.35</v>
      </c>
      <c r="C2868" s="2">
        <v>-10299.02</v>
      </c>
      <c r="D2868" s="2" t="s">
        <v>54</v>
      </c>
    </row>
    <row r="2869" spans="1:4" ht="15.75" hidden="1" customHeight="1" x14ac:dyDescent="0.3">
      <c r="A2869" s="4">
        <v>44298</v>
      </c>
      <c r="B2869" s="2">
        <v>10456.92</v>
      </c>
      <c r="C2869" s="2">
        <v>33649.46</v>
      </c>
      <c r="D2869" s="2" t="s">
        <v>53</v>
      </c>
    </row>
    <row r="2870" spans="1:4" ht="15.75" customHeight="1" x14ac:dyDescent="0.3">
      <c r="A2870" s="4">
        <v>44299</v>
      </c>
      <c r="B2870" s="2">
        <v>19034.27</v>
      </c>
      <c r="C2870" s="2">
        <v>-453036.45</v>
      </c>
      <c r="D2870" s="2" t="s">
        <v>54</v>
      </c>
    </row>
    <row r="2871" spans="1:4" ht="15.75" hidden="1" customHeight="1" x14ac:dyDescent="0.3">
      <c r="A2871" s="4">
        <v>44299</v>
      </c>
      <c r="B2871" s="2">
        <v>16118.94</v>
      </c>
      <c r="C2871" s="2">
        <v>-83015.48</v>
      </c>
      <c r="D2871" s="2" t="s">
        <v>53</v>
      </c>
    </row>
    <row r="2872" spans="1:4" ht="15.75" hidden="1" customHeight="1" x14ac:dyDescent="0.3">
      <c r="A2872" s="4">
        <v>44299</v>
      </c>
      <c r="B2872" s="2">
        <v>11440.95</v>
      </c>
      <c r="C2872" s="2">
        <v>157808.74</v>
      </c>
      <c r="D2872" s="2" t="s">
        <v>55</v>
      </c>
    </row>
    <row r="2873" spans="1:4" ht="15.75" hidden="1" customHeight="1" x14ac:dyDescent="0.3">
      <c r="A2873" s="4">
        <v>44299</v>
      </c>
      <c r="B2873" s="2">
        <v>2612.62</v>
      </c>
      <c r="C2873" s="2">
        <v>18629.43</v>
      </c>
      <c r="D2873" s="2" t="s">
        <v>52</v>
      </c>
    </row>
    <row r="2874" spans="1:4" ht="15.75" hidden="1" customHeight="1" x14ac:dyDescent="0.3">
      <c r="A2874" s="4">
        <v>44300</v>
      </c>
      <c r="B2874" s="2">
        <v>1306.06</v>
      </c>
      <c r="C2874" s="2">
        <v>-37554.980000000003</v>
      </c>
      <c r="D2874" s="2" t="s">
        <v>52</v>
      </c>
    </row>
    <row r="2875" spans="1:4" ht="15.75" hidden="1" customHeight="1" x14ac:dyDescent="0.3">
      <c r="A2875" s="4">
        <v>44300</v>
      </c>
      <c r="B2875" s="2">
        <v>16267.93</v>
      </c>
      <c r="C2875" s="2">
        <v>-290721.36</v>
      </c>
      <c r="D2875" s="2" t="s">
        <v>53</v>
      </c>
    </row>
    <row r="2876" spans="1:4" ht="15.75" customHeight="1" x14ac:dyDescent="0.3">
      <c r="A2876" s="4">
        <v>44300</v>
      </c>
      <c r="B2876" s="2">
        <v>13140.67</v>
      </c>
      <c r="C2876" s="2">
        <v>242577.21</v>
      </c>
      <c r="D2876" s="2" t="s">
        <v>54</v>
      </c>
    </row>
    <row r="2877" spans="1:4" ht="15.75" hidden="1" customHeight="1" x14ac:dyDescent="0.3">
      <c r="A2877" s="4">
        <v>44300</v>
      </c>
      <c r="B2877" s="2">
        <v>10261.379999999999</v>
      </c>
      <c r="C2877" s="2">
        <v>118727.21</v>
      </c>
      <c r="D2877" s="2" t="s">
        <v>55</v>
      </c>
    </row>
    <row r="2878" spans="1:4" ht="15.75" hidden="1" customHeight="1" x14ac:dyDescent="0.3">
      <c r="A2878" s="4">
        <v>44301</v>
      </c>
      <c r="B2878" s="2">
        <v>9298.65</v>
      </c>
      <c r="C2878" s="2">
        <v>80083.520000000004</v>
      </c>
      <c r="D2878" s="2" t="s">
        <v>55</v>
      </c>
    </row>
    <row r="2879" spans="1:4" ht="15.75" customHeight="1" x14ac:dyDescent="0.3">
      <c r="A2879" s="4">
        <v>44301</v>
      </c>
      <c r="B2879" s="2">
        <v>18784.89</v>
      </c>
      <c r="C2879" s="2">
        <v>-3101586.63</v>
      </c>
      <c r="D2879" s="2" t="s">
        <v>54</v>
      </c>
    </row>
    <row r="2880" spans="1:4" ht="15.75" hidden="1" customHeight="1" x14ac:dyDescent="0.3">
      <c r="A2880" s="4">
        <v>44301</v>
      </c>
      <c r="B2880" s="2">
        <v>1013.03</v>
      </c>
      <c r="C2880" s="2">
        <v>-35527.79</v>
      </c>
      <c r="D2880" s="2" t="s">
        <v>52</v>
      </c>
    </row>
    <row r="2881" spans="1:4" ht="15.75" hidden="1" customHeight="1" x14ac:dyDescent="0.3">
      <c r="A2881" s="4">
        <v>44301</v>
      </c>
      <c r="B2881" s="2">
        <v>13968.44</v>
      </c>
      <c r="C2881" s="2">
        <v>-17023.689999999999</v>
      </c>
      <c r="D2881" s="2" t="s">
        <v>53</v>
      </c>
    </row>
    <row r="2882" spans="1:4" ht="15.75" hidden="1" customHeight="1" x14ac:dyDescent="0.3">
      <c r="A2882" s="4">
        <v>44302</v>
      </c>
      <c r="B2882" s="2">
        <v>12228.33</v>
      </c>
      <c r="C2882" s="2">
        <v>30127.7</v>
      </c>
      <c r="D2882" s="2" t="s">
        <v>53</v>
      </c>
    </row>
    <row r="2883" spans="1:4" ht="15.75" customHeight="1" x14ac:dyDescent="0.3">
      <c r="A2883" s="4">
        <v>44302</v>
      </c>
      <c r="B2883" s="2">
        <v>12611.37</v>
      </c>
      <c r="C2883" s="2">
        <v>-1491700.55</v>
      </c>
      <c r="D2883" s="2" t="s">
        <v>54</v>
      </c>
    </row>
    <row r="2884" spans="1:4" ht="15.75" hidden="1" customHeight="1" x14ac:dyDescent="0.3">
      <c r="A2884" s="4">
        <v>44302</v>
      </c>
      <c r="B2884" s="2">
        <v>10161.26</v>
      </c>
      <c r="C2884" s="2">
        <v>-226315.53</v>
      </c>
      <c r="D2884" s="2" t="s">
        <v>55</v>
      </c>
    </row>
    <row r="2885" spans="1:4" ht="15.75" hidden="1" customHeight="1" x14ac:dyDescent="0.3">
      <c r="A2885" s="4">
        <v>44302</v>
      </c>
      <c r="B2885" s="2">
        <v>888.78</v>
      </c>
      <c r="C2885" s="2">
        <v>344</v>
      </c>
      <c r="D2885" s="2" t="s">
        <v>52</v>
      </c>
    </row>
    <row r="2886" spans="1:4" ht="15.75" hidden="1" customHeight="1" x14ac:dyDescent="0.3">
      <c r="A2886" s="4">
        <v>44304</v>
      </c>
      <c r="B2886" s="2">
        <v>560.17999999999995</v>
      </c>
      <c r="C2886" s="2">
        <v>-5706.89</v>
      </c>
      <c r="D2886" s="2" t="s">
        <v>53</v>
      </c>
    </row>
    <row r="2887" spans="1:4" ht="15.75" hidden="1" customHeight="1" x14ac:dyDescent="0.3">
      <c r="A2887" s="4">
        <v>44304</v>
      </c>
      <c r="B2887" s="2">
        <v>290.5</v>
      </c>
      <c r="C2887" s="2">
        <v>-7434.61</v>
      </c>
      <c r="D2887" s="2" t="s">
        <v>55</v>
      </c>
    </row>
    <row r="2888" spans="1:4" ht="15.75" hidden="1" customHeight="1" x14ac:dyDescent="0.3">
      <c r="A2888" s="4">
        <v>44304</v>
      </c>
      <c r="B2888" s="2">
        <v>76.69</v>
      </c>
      <c r="C2888" s="2">
        <v>-5258.17</v>
      </c>
      <c r="D2888" s="2" t="s">
        <v>52</v>
      </c>
    </row>
    <row r="2889" spans="1:4" ht="15.75" customHeight="1" x14ac:dyDescent="0.3">
      <c r="A2889" s="4">
        <v>44304</v>
      </c>
      <c r="B2889" s="2">
        <v>220.99</v>
      </c>
      <c r="C2889" s="2">
        <v>-28248.69</v>
      </c>
      <c r="D2889" s="2" t="s">
        <v>54</v>
      </c>
    </row>
    <row r="2890" spans="1:4" ht="15.75" hidden="1" customHeight="1" x14ac:dyDescent="0.3">
      <c r="A2890" s="4">
        <v>44305</v>
      </c>
      <c r="B2890" s="2">
        <v>14330.11</v>
      </c>
      <c r="C2890" s="2">
        <v>-1362371.92</v>
      </c>
      <c r="D2890" s="2" t="s">
        <v>55</v>
      </c>
    </row>
    <row r="2891" spans="1:4" ht="15.75" hidden="1" customHeight="1" x14ac:dyDescent="0.3">
      <c r="A2891" s="4">
        <v>44305</v>
      </c>
      <c r="B2891" s="2">
        <v>17338.22</v>
      </c>
      <c r="C2891" s="2">
        <v>-636265.15</v>
      </c>
      <c r="D2891" s="2" t="s">
        <v>53</v>
      </c>
    </row>
    <row r="2892" spans="1:4" ht="15.75" customHeight="1" x14ac:dyDescent="0.3">
      <c r="A2892" s="4">
        <v>44305</v>
      </c>
      <c r="B2892" s="2">
        <v>12483.95</v>
      </c>
      <c r="C2892" s="2">
        <v>-898130.96</v>
      </c>
      <c r="D2892" s="2" t="s">
        <v>54</v>
      </c>
    </row>
    <row r="2893" spans="1:4" ht="15.75" hidden="1" customHeight="1" x14ac:dyDescent="0.3">
      <c r="A2893" s="4">
        <v>44305</v>
      </c>
      <c r="B2893" s="2">
        <v>3193.51</v>
      </c>
      <c r="C2893" s="2">
        <v>-303436.31</v>
      </c>
      <c r="D2893" s="2" t="s">
        <v>52</v>
      </c>
    </row>
    <row r="2894" spans="1:4" ht="15.75" hidden="1" customHeight="1" x14ac:dyDescent="0.3">
      <c r="A2894" s="4">
        <v>44306</v>
      </c>
      <c r="B2894" s="2">
        <v>2027.11</v>
      </c>
      <c r="C2894" s="2">
        <v>5675.96</v>
      </c>
      <c r="D2894" s="2" t="s">
        <v>52</v>
      </c>
    </row>
    <row r="2895" spans="1:4" ht="15.75" customHeight="1" x14ac:dyDescent="0.3">
      <c r="A2895" s="4">
        <v>44306</v>
      </c>
      <c r="B2895" s="2">
        <v>12270.37</v>
      </c>
      <c r="C2895" s="2">
        <v>37636.71</v>
      </c>
      <c r="D2895" s="2" t="s">
        <v>54</v>
      </c>
    </row>
    <row r="2896" spans="1:4" ht="15.75" hidden="1" customHeight="1" x14ac:dyDescent="0.3">
      <c r="A2896" s="4">
        <v>44306</v>
      </c>
      <c r="B2896" s="2">
        <v>13393.27</v>
      </c>
      <c r="C2896" s="2">
        <v>-407504.68</v>
      </c>
      <c r="D2896" s="2" t="s">
        <v>53</v>
      </c>
    </row>
    <row r="2897" spans="1:4" ht="15.75" hidden="1" customHeight="1" x14ac:dyDescent="0.3">
      <c r="A2897" s="4">
        <v>44306</v>
      </c>
      <c r="B2897" s="2">
        <v>10633.79</v>
      </c>
      <c r="C2897" s="2">
        <v>-185771.48</v>
      </c>
      <c r="D2897" s="2" t="s">
        <v>55</v>
      </c>
    </row>
    <row r="2898" spans="1:4" ht="15.75" hidden="1" customHeight="1" x14ac:dyDescent="0.3">
      <c r="A2898" s="4">
        <v>44307</v>
      </c>
      <c r="B2898" s="2">
        <v>10819.55</v>
      </c>
      <c r="C2898" s="2">
        <v>-62434.5</v>
      </c>
      <c r="D2898" s="2" t="s">
        <v>53</v>
      </c>
    </row>
    <row r="2899" spans="1:4" ht="15.75" customHeight="1" x14ac:dyDescent="0.3">
      <c r="A2899" s="4">
        <v>44307</v>
      </c>
      <c r="B2899" s="2">
        <v>13330.75</v>
      </c>
      <c r="C2899" s="2">
        <v>-394863.13</v>
      </c>
      <c r="D2899" s="2" t="s">
        <v>54</v>
      </c>
    </row>
    <row r="2900" spans="1:4" ht="15.75" hidden="1" customHeight="1" x14ac:dyDescent="0.3">
      <c r="A2900" s="4">
        <v>44307</v>
      </c>
      <c r="B2900" s="2">
        <v>8566.5300000000007</v>
      </c>
      <c r="C2900" s="2">
        <v>-1665.36</v>
      </c>
      <c r="D2900" s="2" t="s">
        <v>55</v>
      </c>
    </row>
    <row r="2901" spans="1:4" ht="15.75" hidden="1" customHeight="1" x14ac:dyDescent="0.3">
      <c r="A2901" s="4">
        <v>44307</v>
      </c>
      <c r="B2901" s="2">
        <v>1819.68</v>
      </c>
      <c r="C2901" s="2">
        <v>-8976.33</v>
      </c>
      <c r="D2901" s="2" t="s">
        <v>52</v>
      </c>
    </row>
    <row r="2902" spans="1:4" ht="15.75" hidden="1" customHeight="1" x14ac:dyDescent="0.3">
      <c r="A2902" s="4">
        <v>44308</v>
      </c>
      <c r="B2902" s="2">
        <v>13464.06</v>
      </c>
      <c r="C2902" s="2">
        <v>69978.66</v>
      </c>
      <c r="D2902" s="2" t="s">
        <v>53</v>
      </c>
    </row>
    <row r="2903" spans="1:4" ht="15.75" hidden="1" customHeight="1" x14ac:dyDescent="0.3">
      <c r="A2903" s="4">
        <v>44308</v>
      </c>
      <c r="B2903" s="2">
        <v>12468.71</v>
      </c>
      <c r="C2903" s="2">
        <v>-383268.51</v>
      </c>
      <c r="D2903" s="2" t="s">
        <v>55</v>
      </c>
    </row>
    <row r="2904" spans="1:4" ht="15.75" customHeight="1" x14ac:dyDescent="0.3">
      <c r="A2904" s="4">
        <v>44308</v>
      </c>
      <c r="B2904" s="2">
        <v>13774.51</v>
      </c>
      <c r="C2904" s="2">
        <v>-137090.9</v>
      </c>
      <c r="D2904" s="2" t="s">
        <v>54</v>
      </c>
    </row>
    <row r="2905" spans="1:4" ht="15.75" hidden="1" customHeight="1" x14ac:dyDescent="0.3">
      <c r="A2905" s="4">
        <v>44308</v>
      </c>
      <c r="B2905" s="2">
        <v>1825.45</v>
      </c>
      <c r="C2905" s="2">
        <v>-19805.439999999999</v>
      </c>
      <c r="D2905" s="2" t="s">
        <v>52</v>
      </c>
    </row>
    <row r="2906" spans="1:4" ht="15.75" hidden="1" customHeight="1" x14ac:dyDescent="0.3">
      <c r="A2906" s="4">
        <v>44309</v>
      </c>
      <c r="B2906" s="2">
        <v>1334.8</v>
      </c>
      <c r="C2906" s="2">
        <v>-43625.62</v>
      </c>
      <c r="D2906" s="2" t="s">
        <v>52</v>
      </c>
    </row>
    <row r="2907" spans="1:4" ht="15.75" hidden="1" customHeight="1" x14ac:dyDescent="0.3">
      <c r="A2907" s="4">
        <v>44309</v>
      </c>
      <c r="B2907" s="2">
        <v>14400.65</v>
      </c>
      <c r="C2907" s="2">
        <v>-249006.82</v>
      </c>
      <c r="D2907" s="2" t="s">
        <v>53</v>
      </c>
    </row>
    <row r="2908" spans="1:4" ht="15.75" customHeight="1" x14ac:dyDescent="0.3">
      <c r="A2908" s="4">
        <v>44309</v>
      </c>
      <c r="B2908" s="2">
        <v>12440.4</v>
      </c>
      <c r="C2908" s="2">
        <v>-187042.59</v>
      </c>
      <c r="D2908" s="2" t="s">
        <v>54</v>
      </c>
    </row>
    <row r="2909" spans="1:4" ht="15.75" hidden="1" customHeight="1" x14ac:dyDescent="0.3">
      <c r="A2909" s="4">
        <v>44309</v>
      </c>
      <c r="B2909" s="2">
        <v>7725.31</v>
      </c>
      <c r="C2909" s="2">
        <v>120901.1</v>
      </c>
      <c r="D2909" s="2" t="s">
        <v>55</v>
      </c>
    </row>
    <row r="2910" spans="1:4" ht="15.75" hidden="1" customHeight="1" x14ac:dyDescent="0.3">
      <c r="A2910" s="4">
        <v>44311</v>
      </c>
      <c r="B2910" s="2">
        <v>335.59</v>
      </c>
      <c r="C2910" s="2">
        <v>8343.2099999999991</v>
      </c>
      <c r="D2910" s="2" t="s">
        <v>55</v>
      </c>
    </row>
    <row r="2911" spans="1:4" ht="15.75" hidden="1" customHeight="1" x14ac:dyDescent="0.3">
      <c r="A2911" s="4">
        <v>44311</v>
      </c>
      <c r="B2911" s="2">
        <v>24.72</v>
      </c>
      <c r="C2911" s="2">
        <v>-952.69</v>
      </c>
      <c r="D2911" s="2" t="s">
        <v>52</v>
      </c>
    </row>
    <row r="2912" spans="1:4" ht="15.75" hidden="1" customHeight="1" x14ac:dyDescent="0.3">
      <c r="A2912" s="4">
        <v>44311</v>
      </c>
      <c r="B2912" s="2">
        <v>371.76</v>
      </c>
      <c r="C2912" s="2">
        <v>-54449.99</v>
      </c>
      <c r="D2912" s="2" t="s">
        <v>53</v>
      </c>
    </row>
    <row r="2913" spans="1:4" ht="15.75" customHeight="1" x14ac:dyDescent="0.3">
      <c r="A2913" s="4">
        <v>44311</v>
      </c>
      <c r="B2913" s="2">
        <v>208.68</v>
      </c>
      <c r="C2913" s="2">
        <v>-15246.29</v>
      </c>
      <c r="D2913" s="2" t="s">
        <v>54</v>
      </c>
    </row>
    <row r="2914" spans="1:4" ht="15.75" customHeight="1" x14ac:dyDescent="0.3">
      <c r="A2914" s="4">
        <v>44312</v>
      </c>
      <c r="B2914" s="2">
        <v>12011.08</v>
      </c>
      <c r="C2914" s="2">
        <v>215308.12</v>
      </c>
      <c r="D2914" s="2" t="s">
        <v>54</v>
      </c>
    </row>
    <row r="2915" spans="1:4" ht="15.75" hidden="1" customHeight="1" x14ac:dyDescent="0.3">
      <c r="A2915" s="4">
        <v>44312</v>
      </c>
      <c r="B2915" s="2">
        <v>2178.4</v>
      </c>
      <c r="C2915" s="2">
        <v>49471.89</v>
      </c>
      <c r="D2915" s="2" t="s">
        <v>52</v>
      </c>
    </row>
    <row r="2916" spans="1:4" ht="15.75" hidden="1" customHeight="1" x14ac:dyDescent="0.3">
      <c r="A2916" s="4">
        <v>44312</v>
      </c>
      <c r="B2916" s="2">
        <v>9171.69</v>
      </c>
      <c r="C2916" s="2">
        <v>39994.69</v>
      </c>
      <c r="D2916" s="2" t="s">
        <v>55</v>
      </c>
    </row>
    <row r="2917" spans="1:4" ht="15.75" hidden="1" customHeight="1" x14ac:dyDescent="0.3">
      <c r="A2917" s="4">
        <v>44312</v>
      </c>
      <c r="B2917" s="2">
        <v>13106.94</v>
      </c>
      <c r="C2917" s="2">
        <v>-140723.19</v>
      </c>
      <c r="D2917" s="2" t="s">
        <v>53</v>
      </c>
    </row>
    <row r="2918" spans="1:4" ht="15.75" customHeight="1" x14ac:dyDescent="0.3">
      <c r="A2918" s="4">
        <v>44313</v>
      </c>
      <c r="B2918" s="2">
        <v>13780.99</v>
      </c>
      <c r="C2918" s="2">
        <v>496955.88</v>
      </c>
      <c r="D2918" s="2" t="s">
        <v>54</v>
      </c>
    </row>
    <row r="2919" spans="1:4" ht="15.75" hidden="1" customHeight="1" x14ac:dyDescent="0.3">
      <c r="A2919" s="4">
        <v>44313</v>
      </c>
      <c r="B2919" s="2">
        <v>11780.24</v>
      </c>
      <c r="C2919" s="2">
        <v>60699.03</v>
      </c>
      <c r="D2919" s="2" t="s">
        <v>53</v>
      </c>
    </row>
    <row r="2920" spans="1:4" ht="15.75" hidden="1" customHeight="1" x14ac:dyDescent="0.3">
      <c r="A2920" s="4">
        <v>44313</v>
      </c>
      <c r="B2920" s="2">
        <v>1762.35</v>
      </c>
      <c r="C2920" s="2">
        <v>-34062.71</v>
      </c>
      <c r="D2920" s="2" t="s">
        <v>52</v>
      </c>
    </row>
    <row r="2921" spans="1:4" ht="15.75" hidden="1" customHeight="1" x14ac:dyDescent="0.3">
      <c r="A2921" s="4">
        <v>44313</v>
      </c>
      <c r="B2921" s="2">
        <v>9733.09</v>
      </c>
      <c r="C2921" s="2">
        <v>94092.65</v>
      </c>
      <c r="D2921" s="2" t="s">
        <v>55</v>
      </c>
    </row>
    <row r="2922" spans="1:4" ht="15.75" hidden="1" customHeight="1" x14ac:dyDescent="0.3">
      <c r="A2922" s="4">
        <v>44314</v>
      </c>
      <c r="B2922" s="2">
        <v>10998.46</v>
      </c>
      <c r="C2922" s="2">
        <v>82804.789999999994</v>
      </c>
      <c r="D2922" s="2" t="s">
        <v>55</v>
      </c>
    </row>
    <row r="2923" spans="1:4" ht="15.75" hidden="1" customHeight="1" x14ac:dyDescent="0.3">
      <c r="A2923" s="4">
        <v>44314</v>
      </c>
      <c r="B2923" s="2">
        <v>16617.91</v>
      </c>
      <c r="C2923" s="2">
        <v>-125585.16</v>
      </c>
      <c r="D2923" s="2" t="s">
        <v>53</v>
      </c>
    </row>
    <row r="2924" spans="1:4" ht="15.75" hidden="1" customHeight="1" x14ac:dyDescent="0.3">
      <c r="A2924" s="4">
        <v>44314</v>
      </c>
      <c r="B2924" s="2">
        <v>1927.53</v>
      </c>
      <c r="C2924" s="2">
        <v>-14002</v>
      </c>
      <c r="D2924" s="2" t="s">
        <v>52</v>
      </c>
    </row>
    <row r="2925" spans="1:4" ht="15.75" customHeight="1" x14ac:dyDescent="0.3">
      <c r="A2925" s="4">
        <v>44314</v>
      </c>
      <c r="B2925" s="2">
        <v>16003.6</v>
      </c>
      <c r="C2925" s="2">
        <v>-497571.83</v>
      </c>
      <c r="D2925" s="2" t="s">
        <v>54</v>
      </c>
    </row>
    <row r="2926" spans="1:4" ht="15.75" hidden="1" customHeight="1" x14ac:dyDescent="0.3">
      <c r="A2926" s="4">
        <v>44315</v>
      </c>
      <c r="B2926" s="2">
        <v>13564.34</v>
      </c>
      <c r="C2926" s="2">
        <v>-56317.65</v>
      </c>
      <c r="D2926" s="2" t="s">
        <v>53</v>
      </c>
    </row>
    <row r="2927" spans="1:4" ht="15.75" customHeight="1" x14ac:dyDescent="0.3">
      <c r="A2927" s="4">
        <v>44315</v>
      </c>
      <c r="B2927" s="2">
        <v>16422.75</v>
      </c>
      <c r="C2927" s="2">
        <v>-437603.5</v>
      </c>
      <c r="D2927" s="2" t="s">
        <v>54</v>
      </c>
    </row>
    <row r="2928" spans="1:4" ht="15.75" hidden="1" customHeight="1" x14ac:dyDescent="0.3">
      <c r="A2928" s="4">
        <v>44315</v>
      </c>
      <c r="B2928" s="2">
        <v>9223.11</v>
      </c>
      <c r="C2928" s="2">
        <v>53897.7</v>
      </c>
      <c r="D2928" s="2" t="s">
        <v>55</v>
      </c>
    </row>
    <row r="2929" spans="1:4" ht="15.75" hidden="1" customHeight="1" x14ac:dyDescent="0.3">
      <c r="A2929" s="4">
        <v>44315</v>
      </c>
      <c r="B2929" s="2">
        <v>1446.43</v>
      </c>
      <c r="C2929" s="2">
        <v>-9541.9599999999991</v>
      </c>
      <c r="D2929" s="2" t="s">
        <v>52</v>
      </c>
    </row>
    <row r="2930" spans="1:4" ht="15.75" hidden="1" customHeight="1" x14ac:dyDescent="0.3">
      <c r="A2930" s="4">
        <v>44316</v>
      </c>
      <c r="B2930" s="2">
        <v>14494.91</v>
      </c>
      <c r="C2930" s="2">
        <v>-341747.03</v>
      </c>
      <c r="D2930" s="2" t="s">
        <v>53</v>
      </c>
    </row>
    <row r="2931" spans="1:4" ht="15.75" customHeight="1" x14ac:dyDescent="0.3">
      <c r="A2931" s="4">
        <v>44316</v>
      </c>
      <c r="B2931" s="2">
        <v>12166.77</v>
      </c>
      <c r="C2931" s="2">
        <v>491719.77</v>
      </c>
      <c r="D2931" s="2" t="s">
        <v>54</v>
      </c>
    </row>
    <row r="2932" spans="1:4" ht="15.75" hidden="1" customHeight="1" x14ac:dyDescent="0.3">
      <c r="A2932" s="4">
        <v>44316</v>
      </c>
      <c r="B2932" s="2">
        <v>12622.39</v>
      </c>
      <c r="C2932" s="2">
        <v>-189210.95</v>
      </c>
      <c r="D2932" s="2" t="s">
        <v>55</v>
      </c>
    </row>
    <row r="2933" spans="1:4" ht="15.75" hidden="1" customHeight="1" x14ac:dyDescent="0.3">
      <c r="A2933" s="4">
        <v>44316</v>
      </c>
      <c r="B2933" s="2">
        <v>1170.8499999999999</v>
      </c>
      <c r="C2933" s="2">
        <v>-15056.64</v>
      </c>
      <c r="D2933" s="2" t="s">
        <v>52</v>
      </c>
    </row>
    <row r="2934" spans="1:4" ht="15.75" hidden="1" customHeight="1" x14ac:dyDescent="0.3">
      <c r="A2934" s="4">
        <v>44317</v>
      </c>
      <c r="B2934" s="2">
        <v>0.09</v>
      </c>
      <c r="C2934" s="2">
        <v>-15.66</v>
      </c>
      <c r="D2934" s="2" t="s">
        <v>53</v>
      </c>
    </row>
    <row r="2935" spans="1:4" ht="15.75" hidden="1" customHeight="1" x14ac:dyDescent="0.3">
      <c r="A2935" s="4">
        <v>44318</v>
      </c>
      <c r="B2935" s="2">
        <v>20</v>
      </c>
      <c r="C2935" s="2">
        <v>-3001.99</v>
      </c>
      <c r="D2935" s="2" t="s">
        <v>52</v>
      </c>
    </row>
    <row r="2936" spans="1:4" ht="15.75" customHeight="1" x14ac:dyDescent="0.3">
      <c r="A2936" s="4">
        <v>44318</v>
      </c>
      <c r="B2936" s="2">
        <v>185.41</v>
      </c>
      <c r="C2936" s="2">
        <v>772.76</v>
      </c>
      <c r="D2936" s="2" t="s">
        <v>54</v>
      </c>
    </row>
    <row r="2937" spans="1:4" ht="15.75" hidden="1" customHeight="1" x14ac:dyDescent="0.3">
      <c r="A2937" s="4">
        <v>44318</v>
      </c>
      <c r="B2937" s="2">
        <v>123.93</v>
      </c>
      <c r="C2937" s="2">
        <v>-8834.11</v>
      </c>
      <c r="D2937" s="2" t="s">
        <v>55</v>
      </c>
    </row>
    <row r="2938" spans="1:4" ht="15.75" hidden="1" customHeight="1" x14ac:dyDescent="0.3">
      <c r="A2938" s="4">
        <v>44318</v>
      </c>
      <c r="B2938" s="2">
        <v>203.61</v>
      </c>
      <c r="C2938" s="2">
        <v>-8465.5499999999993</v>
      </c>
      <c r="D2938" s="2" t="s">
        <v>53</v>
      </c>
    </row>
    <row r="2939" spans="1:4" ht="15.75" hidden="1" customHeight="1" x14ac:dyDescent="0.3">
      <c r="A2939" s="4">
        <v>44319</v>
      </c>
      <c r="B2939" s="2">
        <v>12720.16</v>
      </c>
      <c r="C2939" s="2">
        <v>-42076.9</v>
      </c>
      <c r="D2939" s="2" t="s">
        <v>53</v>
      </c>
    </row>
    <row r="2940" spans="1:4" ht="15.75" hidden="1" customHeight="1" x14ac:dyDescent="0.3">
      <c r="A2940" s="4">
        <v>44319</v>
      </c>
      <c r="B2940" s="2">
        <v>9556.49</v>
      </c>
      <c r="C2940" s="2">
        <v>25208.95</v>
      </c>
      <c r="D2940" s="2" t="s">
        <v>55</v>
      </c>
    </row>
    <row r="2941" spans="1:4" ht="15.75" customHeight="1" x14ac:dyDescent="0.3">
      <c r="A2941" s="4">
        <v>44319</v>
      </c>
      <c r="B2941" s="2">
        <v>15263.62</v>
      </c>
      <c r="C2941" s="2">
        <v>-1337889.8700000001</v>
      </c>
      <c r="D2941" s="2" t="s">
        <v>54</v>
      </c>
    </row>
    <row r="2942" spans="1:4" ht="15.75" hidden="1" customHeight="1" x14ac:dyDescent="0.3">
      <c r="A2942" s="4">
        <v>44319</v>
      </c>
      <c r="B2942" s="2">
        <v>1924.46</v>
      </c>
      <c r="C2942" s="2">
        <v>-12504.9</v>
      </c>
      <c r="D2942" s="2" t="s">
        <v>52</v>
      </c>
    </row>
    <row r="2943" spans="1:4" ht="15.75" hidden="1" customHeight="1" x14ac:dyDescent="0.3">
      <c r="A2943" s="4">
        <v>44320</v>
      </c>
      <c r="B2943" s="2">
        <v>15073.51</v>
      </c>
      <c r="C2943" s="2">
        <v>60436.14</v>
      </c>
      <c r="D2943" s="2" t="s">
        <v>53</v>
      </c>
    </row>
    <row r="2944" spans="1:4" ht="15.75" hidden="1" customHeight="1" x14ac:dyDescent="0.3">
      <c r="A2944" s="4">
        <v>44320</v>
      </c>
      <c r="B2944" s="2">
        <v>1700.45</v>
      </c>
      <c r="C2944" s="2">
        <v>25425.91</v>
      </c>
      <c r="D2944" s="2" t="s">
        <v>52</v>
      </c>
    </row>
    <row r="2945" spans="1:4" ht="15.75" hidden="1" customHeight="1" x14ac:dyDescent="0.3">
      <c r="A2945" s="4">
        <v>44320</v>
      </c>
      <c r="B2945" s="2">
        <v>11945.92</v>
      </c>
      <c r="C2945" s="2">
        <v>199286.98</v>
      </c>
      <c r="D2945" s="2" t="s">
        <v>55</v>
      </c>
    </row>
    <row r="2946" spans="1:4" ht="15.75" customHeight="1" x14ac:dyDescent="0.3">
      <c r="A2946" s="4">
        <v>44320</v>
      </c>
      <c r="B2946" s="2">
        <v>18785.96</v>
      </c>
      <c r="C2946" s="2">
        <v>826525.39</v>
      </c>
      <c r="D2946" s="2" t="s">
        <v>54</v>
      </c>
    </row>
    <row r="2947" spans="1:4" ht="15.75" hidden="1" customHeight="1" x14ac:dyDescent="0.3">
      <c r="A2947" s="4">
        <v>44321</v>
      </c>
      <c r="B2947" s="2">
        <v>13100.86</v>
      </c>
      <c r="C2947" s="2">
        <v>14041.35</v>
      </c>
      <c r="D2947" s="2" t="s">
        <v>53</v>
      </c>
    </row>
    <row r="2948" spans="1:4" ht="15.75" hidden="1" customHeight="1" x14ac:dyDescent="0.3">
      <c r="A2948" s="4">
        <v>44321</v>
      </c>
      <c r="B2948" s="2">
        <v>8385.1200000000008</v>
      </c>
      <c r="C2948" s="2">
        <v>78709.850000000006</v>
      </c>
      <c r="D2948" s="2" t="s">
        <v>55</v>
      </c>
    </row>
    <row r="2949" spans="1:4" ht="15.75" customHeight="1" x14ac:dyDescent="0.3">
      <c r="A2949" s="4">
        <v>44321</v>
      </c>
      <c r="B2949" s="2">
        <v>14159.33</v>
      </c>
      <c r="C2949" s="2">
        <v>473344.89</v>
      </c>
      <c r="D2949" s="2" t="s">
        <v>54</v>
      </c>
    </row>
    <row r="2950" spans="1:4" ht="15.75" hidden="1" customHeight="1" x14ac:dyDescent="0.3">
      <c r="A2950" s="4">
        <v>44321</v>
      </c>
      <c r="B2950" s="2">
        <v>1184.4000000000001</v>
      </c>
      <c r="C2950" s="2">
        <v>1005.35</v>
      </c>
      <c r="D2950" s="2" t="s">
        <v>52</v>
      </c>
    </row>
    <row r="2951" spans="1:4" ht="15.75" hidden="1" customHeight="1" x14ac:dyDescent="0.3">
      <c r="A2951" s="4">
        <v>44322</v>
      </c>
      <c r="B2951" s="2">
        <v>1614.66</v>
      </c>
      <c r="C2951" s="2">
        <v>3934.05</v>
      </c>
      <c r="D2951" s="2" t="s">
        <v>52</v>
      </c>
    </row>
    <row r="2952" spans="1:4" ht="15.75" hidden="1" customHeight="1" x14ac:dyDescent="0.3">
      <c r="A2952" s="4">
        <v>44322</v>
      </c>
      <c r="B2952" s="2">
        <v>14656.55</v>
      </c>
      <c r="C2952" s="2">
        <v>-235089.55</v>
      </c>
      <c r="D2952" s="2" t="s">
        <v>53</v>
      </c>
    </row>
    <row r="2953" spans="1:4" ht="15.75" customHeight="1" x14ac:dyDescent="0.3">
      <c r="A2953" s="4">
        <v>44322</v>
      </c>
      <c r="B2953" s="2">
        <v>17343.990000000002</v>
      </c>
      <c r="C2953" s="2">
        <v>-2699601.49</v>
      </c>
      <c r="D2953" s="2" t="s">
        <v>54</v>
      </c>
    </row>
    <row r="2954" spans="1:4" ht="15.75" hidden="1" customHeight="1" x14ac:dyDescent="0.3">
      <c r="A2954" s="4">
        <v>44322</v>
      </c>
      <c r="B2954" s="2">
        <v>11441.37</v>
      </c>
      <c r="C2954" s="2">
        <v>243498.79</v>
      </c>
      <c r="D2954" s="2" t="s">
        <v>55</v>
      </c>
    </row>
    <row r="2955" spans="1:4" ht="15.75" hidden="1" customHeight="1" x14ac:dyDescent="0.3">
      <c r="A2955" s="4">
        <v>44323</v>
      </c>
      <c r="B2955" s="2">
        <v>1613.33</v>
      </c>
      <c r="C2955" s="2">
        <v>1298.3499999999999</v>
      </c>
      <c r="D2955" s="2" t="s">
        <v>52</v>
      </c>
    </row>
    <row r="2956" spans="1:4" ht="15.75" hidden="1" customHeight="1" x14ac:dyDescent="0.3">
      <c r="A2956" s="4">
        <v>44323</v>
      </c>
      <c r="B2956" s="2">
        <v>19133.919999999998</v>
      </c>
      <c r="C2956" s="2">
        <v>-619386.96</v>
      </c>
      <c r="D2956" s="2" t="s">
        <v>53</v>
      </c>
    </row>
    <row r="2957" spans="1:4" ht="15.75" hidden="1" customHeight="1" x14ac:dyDescent="0.3">
      <c r="A2957" s="4">
        <v>44323</v>
      </c>
      <c r="B2957" s="2">
        <v>10717.99</v>
      </c>
      <c r="C2957" s="2">
        <v>-32923.07</v>
      </c>
      <c r="D2957" s="2" t="s">
        <v>55</v>
      </c>
    </row>
    <row r="2958" spans="1:4" ht="15.75" customHeight="1" x14ac:dyDescent="0.3">
      <c r="A2958" s="4">
        <v>44323</v>
      </c>
      <c r="B2958" s="2">
        <v>18388.05</v>
      </c>
      <c r="C2958" s="2">
        <v>-3563459.29</v>
      </c>
      <c r="D2958" s="2" t="s">
        <v>54</v>
      </c>
    </row>
    <row r="2959" spans="1:4" ht="15.75" hidden="1" customHeight="1" x14ac:dyDescent="0.3">
      <c r="A2959" s="4">
        <v>44325</v>
      </c>
      <c r="B2959" s="2">
        <v>699.87</v>
      </c>
      <c r="C2959" s="2">
        <v>-94574.56</v>
      </c>
      <c r="D2959" s="2" t="s">
        <v>53</v>
      </c>
    </row>
    <row r="2960" spans="1:4" ht="15.75" hidden="1" customHeight="1" x14ac:dyDescent="0.3">
      <c r="A2960" s="4">
        <v>44325</v>
      </c>
      <c r="B2960" s="2">
        <v>64.56</v>
      </c>
      <c r="C2960" s="2">
        <v>-2042.72</v>
      </c>
      <c r="D2960" s="2" t="s">
        <v>52</v>
      </c>
    </row>
    <row r="2961" spans="1:4" ht="15.75" customHeight="1" x14ac:dyDescent="0.3">
      <c r="A2961" s="4">
        <v>44325</v>
      </c>
      <c r="B2961" s="2">
        <v>400.83</v>
      </c>
      <c r="C2961" s="2">
        <v>-64552.1</v>
      </c>
      <c r="D2961" s="2" t="s">
        <v>54</v>
      </c>
    </row>
    <row r="2962" spans="1:4" ht="15.75" hidden="1" customHeight="1" x14ac:dyDescent="0.3">
      <c r="A2962" s="4">
        <v>44325</v>
      </c>
      <c r="B2962" s="2">
        <v>697.78</v>
      </c>
      <c r="C2962" s="2">
        <v>-162688.68</v>
      </c>
      <c r="D2962" s="2" t="s">
        <v>55</v>
      </c>
    </row>
    <row r="2963" spans="1:4" ht="15.75" hidden="1" customHeight="1" x14ac:dyDescent="0.3">
      <c r="A2963" s="4">
        <v>44326</v>
      </c>
      <c r="B2963" s="2">
        <v>13701.47</v>
      </c>
      <c r="C2963" s="2">
        <v>-848963.2</v>
      </c>
      <c r="D2963" s="2" t="s">
        <v>55</v>
      </c>
    </row>
    <row r="2964" spans="1:4" ht="15.75" hidden="1" customHeight="1" x14ac:dyDescent="0.3">
      <c r="A2964" s="4">
        <v>44326</v>
      </c>
      <c r="B2964" s="2">
        <v>1675.03</v>
      </c>
      <c r="C2964" s="2">
        <v>-14723.85</v>
      </c>
      <c r="D2964" s="2" t="s">
        <v>52</v>
      </c>
    </row>
    <row r="2965" spans="1:4" ht="15.75" customHeight="1" x14ac:dyDescent="0.3">
      <c r="A2965" s="4">
        <v>44326</v>
      </c>
      <c r="B2965" s="2">
        <v>14426.95</v>
      </c>
      <c r="C2965" s="2">
        <v>-70160.509999999995</v>
      </c>
      <c r="D2965" s="2" t="s">
        <v>54</v>
      </c>
    </row>
    <row r="2966" spans="1:4" ht="15.75" hidden="1" customHeight="1" x14ac:dyDescent="0.3">
      <c r="A2966" s="4">
        <v>44326</v>
      </c>
      <c r="B2966" s="2">
        <v>18219.990000000002</v>
      </c>
      <c r="C2966" s="2">
        <v>-91424.86</v>
      </c>
      <c r="D2966" s="2" t="s">
        <v>53</v>
      </c>
    </row>
    <row r="2967" spans="1:4" ht="15.75" customHeight="1" x14ac:dyDescent="0.3">
      <c r="A2967" s="4">
        <v>44327</v>
      </c>
      <c r="B2967" s="2">
        <v>16853.52</v>
      </c>
      <c r="C2967" s="2">
        <v>-64544.01</v>
      </c>
      <c r="D2967" s="2" t="s">
        <v>54</v>
      </c>
    </row>
    <row r="2968" spans="1:4" ht="15.75" hidden="1" customHeight="1" x14ac:dyDescent="0.3">
      <c r="A2968" s="4">
        <v>44327</v>
      </c>
      <c r="B2968" s="2">
        <v>17624.650000000001</v>
      </c>
      <c r="C2968" s="2">
        <v>44043.25</v>
      </c>
      <c r="D2968" s="2" t="s">
        <v>53</v>
      </c>
    </row>
    <row r="2969" spans="1:4" ht="15.75" hidden="1" customHeight="1" x14ac:dyDescent="0.3">
      <c r="A2969" s="4">
        <v>44327</v>
      </c>
      <c r="B2969" s="2">
        <v>1634.79</v>
      </c>
      <c r="C2969" s="2">
        <v>-4987.03</v>
      </c>
      <c r="D2969" s="2" t="s">
        <v>52</v>
      </c>
    </row>
    <row r="2970" spans="1:4" ht="15.75" hidden="1" customHeight="1" x14ac:dyDescent="0.3">
      <c r="A2970" s="4">
        <v>44327</v>
      </c>
      <c r="B2970" s="2">
        <v>12643.19</v>
      </c>
      <c r="C2970" s="2">
        <v>116771.69</v>
      </c>
      <c r="D2970" s="2" t="s">
        <v>55</v>
      </c>
    </row>
    <row r="2971" spans="1:4" ht="15.75" customHeight="1" x14ac:dyDescent="0.3">
      <c r="A2971" s="4">
        <v>44328</v>
      </c>
      <c r="B2971" s="2">
        <v>19707.84</v>
      </c>
      <c r="C2971" s="2">
        <v>218442.71</v>
      </c>
      <c r="D2971" s="2" t="s">
        <v>54</v>
      </c>
    </row>
    <row r="2972" spans="1:4" ht="15.75" hidden="1" customHeight="1" x14ac:dyDescent="0.3">
      <c r="A2972" s="4">
        <v>44328</v>
      </c>
      <c r="B2972" s="2">
        <v>1957.95</v>
      </c>
      <c r="C2972" s="2">
        <v>-41176.5</v>
      </c>
      <c r="D2972" s="2" t="s">
        <v>52</v>
      </c>
    </row>
    <row r="2973" spans="1:4" ht="15.75" hidden="1" customHeight="1" x14ac:dyDescent="0.3">
      <c r="A2973" s="4">
        <v>44328</v>
      </c>
      <c r="B2973" s="2">
        <v>19262.79</v>
      </c>
      <c r="C2973" s="2">
        <v>-57315.69</v>
      </c>
      <c r="D2973" s="2" t="s">
        <v>53</v>
      </c>
    </row>
    <row r="2974" spans="1:4" ht="15.75" hidden="1" customHeight="1" x14ac:dyDescent="0.3">
      <c r="A2974" s="4">
        <v>44328</v>
      </c>
      <c r="B2974" s="2">
        <v>17072.189999999999</v>
      </c>
      <c r="C2974" s="2">
        <v>195750.45</v>
      </c>
      <c r="D2974" s="2" t="s">
        <v>55</v>
      </c>
    </row>
    <row r="2975" spans="1:4" ht="15.75" customHeight="1" x14ac:dyDescent="0.3">
      <c r="A2975" s="4">
        <v>44329</v>
      </c>
      <c r="B2975" s="2">
        <v>16622.54</v>
      </c>
      <c r="C2975" s="2">
        <v>-224861.86</v>
      </c>
      <c r="D2975" s="2" t="s">
        <v>54</v>
      </c>
    </row>
    <row r="2976" spans="1:4" ht="15.75" hidden="1" customHeight="1" x14ac:dyDescent="0.3">
      <c r="A2976" s="4">
        <v>44329</v>
      </c>
      <c r="B2976" s="2">
        <v>12404.14</v>
      </c>
      <c r="C2976" s="2">
        <v>74106.2</v>
      </c>
      <c r="D2976" s="2" t="s">
        <v>55</v>
      </c>
    </row>
    <row r="2977" spans="1:4" ht="15.75" hidden="1" customHeight="1" x14ac:dyDescent="0.3">
      <c r="A2977" s="4">
        <v>44329</v>
      </c>
      <c r="B2977" s="2">
        <v>16497.439999999999</v>
      </c>
      <c r="C2977" s="2">
        <v>76183.44</v>
      </c>
      <c r="D2977" s="2" t="s">
        <v>53</v>
      </c>
    </row>
    <row r="2978" spans="1:4" ht="15.75" hidden="1" customHeight="1" x14ac:dyDescent="0.3">
      <c r="A2978" s="4">
        <v>44329</v>
      </c>
      <c r="B2978" s="2">
        <v>1741.38</v>
      </c>
      <c r="C2978" s="2">
        <v>-6111.23</v>
      </c>
      <c r="D2978" s="2" t="s">
        <v>52</v>
      </c>
    </row>
    <row r="2979" spans="1:4" ht="15.75" hidden="1" customHeight="1" x14ac:dyDescent="0.3">
      <c r="A2979" s="4">
        <v>44330</v>
      </c>
      <c r="B2979" s="2">
        <v>1359.01</v>
      </c>
      <c r="C2979" s="2">
        <v>-9109.9</v>
      </c>
      <c r="D2979" s="2" t="s">
        <v>52</v>
      </c>
    </row>
    <row r="2980" spans="1:4" ht="15.75" hidden="1" customHeight="1" x14ac:dyDescent="0.3">
      <c r="A2980" s="4">
        <v>44330</v>
      </c>
      <c r="B2980" s="2">
        <v>10716.92</v>
      </c>
      <c r="C2980" s="2">
        <v>25338.38</v>
      </c>
      <c r="D2980" s="2" t="s">
        <v>55</v>
      </c>
    </row>
    <row r="2981" spans="1:4" ht="15.75" customHeight="1" x14ac:dyDescent="0.3">
      <c r="A2981" s="4">
        <v>44330</v>
      </c>
      <c r="B2981" s="2">
        <v>13879.14</v>
      </c>
      <c r="C2981" s="2">
        <v>-735294.71</v>
      </c>
      <c r="D2981" s="2" t="s">
        <v>54</v>
      </c>
    </row>
    <row r="2982" spans="1:4" ht="15.75" hidden="1" customHeight="1" x14ac:dyDescent="0.3">
      <c r="A2982" s="4">
        <v>44330</v>
      </c>
      <c r="B2982" s="2">
        <v>15821.99</v>
      </c>
      <c r="C2982" s="2">
        <v>-72091.509999999995</v>
      </c>
      <c r="D2982" s="2" t="s">
        <v>53</v>
      </c>
    </row>
    <row r="2983" spans="1:4" ht="15.75" customHeight="1" x14ac:dyDescent="0.3">
      <c r="A2983" s="4">
        <v>44332</v>
      </c>
      <c r="B2983" s="2">
        <v>654.79999999999995</v>
      </c>
      <c r="C2983" s="2">
        <v>-323408.64000000001</v>
      </c>
      <c r="D2983" s="2" t="s">
        <v>54</v>
      </c>
    </row>
    <row r="2984" spans="1:4" ht="15.75" hidden="1" customHeight="1" x14ac:dyDescent="0.3">
      <c r="A2984" s="4">
        <v>44332</v>
      </c>
      <c r="B2984" s="2">
        <v>71.27</v>
      </c>
      <c r="C2984" s="2">
        <v>-2764.41</v>
      </c>
      <c r="D2984" s="2" t="s">
        <v>52</v>
      </c>
    </row>
    <row r="2985" spans="1:4" ht="15.75" hidden="1" customHeight="1" x14ac:dyDescent="0.3">
      <c r="A2985" s="4">
        <v>44332</v>
      </c>
      <c r="B2985" s="2">
        <v>410.11</v>
      </c>
      <c r="C2985" s="2">
        <v>-51887.01</v>
      </c>
      <c r="D2985" s="2" t="s">
        <v>53</v>
      </c>
    </row>
    <row r="2986" spans="1:4" ht="15.75" hidden="1" customHeight="1" x14ac:dyDescent="0.3">
      <c r="A2986" s="4">
        <v>44332</v>
      </c>
      <c r="B2986" s="2">
        <v>132.88999999999999</v>
      </c>
      <c r="C2986" s="2">
        <v>-1892.99</v>
      </c>
      <c r="D2986" s="2" t="s">
        <v>55</v>
      </c>
    </row>
    <row r="2987" spans="1:4" ht="15.75" hidden="1" customHeight="1" x14ac:dyDescent="0.3">
      <c r="A2987" s="4">
        <v>44333</v>
      </c>
      <c r="B2987" s="2">
        <v>11427.28</v>
      </c>
      <c r="C2987" s="2">
        <v>-64172.63</v>
      </c>
      <c r="D2987" s="2" t="s">
        <v>55</v>
      </c>
    </row>
    <row r="2988" spans="1:4" ht="15.75" hidden="1" customHeight="1" x14ac:dyDescent="0.3">
      <c r="A2988" s="4">
        <v>44333</v>
      </c>
      <c r="B2988" s="2">
        <v>14481.51</v>
      </c>
      <c r="C2988" s="2">
        <v>-73724.87</v>
      </c>
      <c r="D2988" s="2" t="s">
        <v>53</v>
      </c>
    </row>
    <row r="2989" spans="1:4" ht="15.75" customHeight="1" x14ac:dyDescent="0.3">
      <c r="A2989" s="4">
        <v>44333</v>
      </c>
      <c r="B2989" s="2">
        <v>15030.53</v>
      </c>
      <c r="C2989" s="2">
        <v>-2161852.7400000002</v>
      </c>
      <c r="D2989" s="2" t="s">
        <v>54</v>
      </c>
    </row>
    <row r="2990" spans="1:4" ht="15.75" hidden="1" customHeight="1" x14ac:dyDescent="0.3">
      <c r="A2990" s="4">
        <v>44333</v>
      </c>
      <c r="B2990" s="2">
        <v>1507.55</v>
      </c>
      <c r="C2990" s="2">
        <v>12609.12</v>
      </c>
      <c r="D2990" s="2" t="s">
        <v>52</v>
      </c>
    </row>
    <row r="2991" spans="1:4" ht="15.75" customHeight="1" x14ac:dyDescent="0.3">
      <c r="A2991" s="4">
        <v>44334</v>
      </c>
      <c r="B2991" s="2">
        <v>11940.47</v>
      </c>
      <c r="C2991" s="2">
        <v>-1006856.15</v>
      </c>
      <c r="D2991" s="2" t="s">
        <v>54</v>
      </c>
    </row>
    <row r="2992" spans="1:4" ht="15.75" hidden="1" customHeight="1" x14ac:dyDescent="0.3">
      <c r="A2992" s="4">
        <v>44334</v>
      </c>
      <c r="B2992" s="2">
        <v>11419.53</v>
      </c>
      <c r="C2992" s="2">
        <v>-727492.89</v>
      </c>
      <c r="D2992" s="2" t="s">
        <v>55</v>
      </c>
    </row>
    <row r="2993" spans="1:4" ht="15.75" hidden="1" customHeight="1" x14ac:dyDescent="0.3">
      <c r="A2993" s="4">
        <v>44334</v>
      </c>
      <c r="B2993" s="2">
        <v>14608.68</v>
      </c>
      <c r="C2993" s="2">
        <v>-730229.03</v>
      </c>
      <c r="D2993" s="2" t="s">
        <v>53</v>
      </c>
    </row>
    <row r="2994" spans="1:4" ht="15.75" hidden="1" customHeight="1" x14ac:dyDescent="0.3">
      <c r="A2994" s="4">
        <v>44334</v>
      </c>
      <c r="B2994" s="2">
        <v>1421.61</v>
      </c>
      <c r="C2994" s="2">
        <v>-10912.83</v>
      </c>
      <c r="D2994" s="2" t="s">
        <v>52</v>
      </c>
    </row>
    <row r="2995" spans="1:4" ht="15.75" hidden="1" customHeight="1" x14ac:dyDescent="0.3">
      <c r="A2995" s="4">
        <v>44335</v>
      </c>
      <c r="B2995" s="2">
        <v>2184.39</v>
      </c>
      <c r="C2995" s="2">
        <v>35845.57</v>
      </c>
      <c r="D2995" s="2" t="s">
        <v>52</v>
      </c>
    </row>
    <row r="2996" spans="1:4" ht="15.75" customHeight="1" x14ac:dyDescent="0.3">
      <c r="A2996" s="4">
        <v>44335</v>
      </c>
      <c r="B2996" s="2">
        <v>19746.439999999999</v>
      </c>
      <c r="C2996" s="2">
        <v>-1016599.77</v>
      </c>
      <c r="D2996" s="2" t="s">
        <v>54</v>
      </c>
    </row>
    <row r="2997" spans="1:4" ht="15.75" hidden="1" customHeight="1" x14ac:dyDescent="0.3">
      <c r="A2997" s="4">
        <v>44335</v>
      </c>
      <c r="B2997" s="2">
        <v>12887.43</v>
      </c>
      <c r="C2997" s="2">
        <v>26474.28</v>
      </c>
      <c r="D2997" s="2" t="s">
        <v>55</v>
      </c>
    </row>
    <row r="2998" spans="1:4" ht="15.75" hidden="1" customHeight="1" x14ac:dyDescent="0.3">
      <c r="A2998" s="4">
        <v>44335</v>
      </c>
      <c r="B2998" s="2">
        <v>14855.98</v>
      </c>
      <c r="C2998" s="2">
        <v>-125638.69</v>
      </c>
      <c r="D2998" s="2" t="s">
        <v>53</v>
      </c>
    </row>
    <row r="2999" spans="1:4" ht="15.75" customHeight="1" x14ac:dyDescent="0.3">
      <c r="A2999" s="4">
        <v>44336</v>
      </c>
      <c r="B2999" s="2">
        <v>13047.5</v>
      </c>
      <c r="C2999" s="2">
        <v>273977.03000000003</v>
      </c>
      <c r="D2999" s="2" t="s">
        <v>54</v>
      </c>
    </row>
    <row r="3000" spans="1:4" ht="15.75" hidden="1" customHeight="1" x14ac:dyDescent="0.3">
      <c r="A3000" s="4">
        <v>44336</v>
      </c>
      <c r="B3000" s="2">
        <v>986.79</v>
      </c>
      <c r="C3000" s="2">
        <v>-5335.62</v>
      </c>
      <c r="D3000" s="2" t="s">
        <v>52</v>
      </c>
    </row>
    <row r="3001" spans="1:4" ht="15.75" hidden="1" customHeight="1" x14ac:dyDescent="0.3">
      <c r="A3001" s="4">
        <v>44336</v>
      </c>
      <c r="B3001" s="2">
        <v>8842.2900000000009</v>
      </c>
      <c r="C3001" s="2">
        <v>-76520.23</v>
      </c>
      <c r="D3001" s="2" t="s">
        <v>55</v>
      </c>
    </row>
    <row r="3002" spans="1:4" ht="15.75" hidden="1" customHeight="1" x14ac:dyDescent="0.3">
      <c r="A3002" s="4">
        <v>44336</v>
      </c>
      <c r="B3002" s="2">
        <v>10264.700000000001</v>
      </c>
      <c r="C3002" s="2">
        <v>-47973.43</v>
      </c>
      <c r="D3002" s="2" t="s">
        <v>53</v>
      </c>
    </row>
    <row r="3003" spans="1:4" ht="15.75" hidden="1" customHeight="1" x14ac:dyDescent="0.3">
      <c r="A3003" s="4">
        <v>44337</v>
      </c>
      <c r="B3003" s="2">
        <v>10341.68</v>
      </c>
      <c r="C3003" s="2">
        <v>-216606.44</v>
      </c>
      <c r="D3003" s="2" t="s">
        <v>55</v>
      </c>
    </row>
    <row r="3004" spans="1:4" ht="15.75" customHeight="1" x14ac:dyDescent="0.3">
      <c r="A3004" s="4">
        <v>44337</v>
      </c>
      <c r="B3004" s="2">
        <v>14082</v>
      </c>
      <c r="C3004" s="2">
        <v>299138.06</v>
      </c>
      <c r="D3004" s="2" t="s">
        <v>54</v>
      </c>
    </row>
    <row r="3005" spans="1:4" ht="15.75" hidden="1" customHeight="1" x14ac:dyDescent="0.3">
      <c r="A3005" s="4">
        <v>44337</v>
      </c>
      <c r="B3005" s="2">
        <v>1231.3900000000001</v>
      </c>
      <c r="C3005" s="2">
        <v>-13702.97</v>
      </c>
      <c r="D3005" s="2" t="s">
        <v>52</v>
      </c>
    </row>
    <row r="3006" spans="1:4" ht="15.75" hidden="1" customHeight="1" x14ac:dyDescent="0.3">
      <c r="A3006" s="4">
        <v>44337</v>
      </c>
      <c r="B3006" s="2">
        <v>12546.52</v>
      </c>
      <c r="C3006" s="2">
        <v>61600.15</v>
      </c>
      <c r="D3006" s="2" t="s">
        <v>53</v>
      </c>
    </row>
    <row r="3007" spans="1:4" ht="15.75" hidden="1" customHeight="1" x14ac:dyDescent="0.3">
      <c r="A3007" s="4">
        <v>44339</v>
      </c>
      <c r="B3007" s="2">
        <v>215.43</v>
      </c>
      <c r="C3007" s="2">
        <v>-1871.1</v>
      </c>
      <c r="D3007" s="2" t="s">
        <v>53</v>
      </c>
    </row>
    <row r="3008" spans="1:4" ht="15.75" hidden="1" customHeight="1" x14ac:dyDescent="0.3">
      <c r="A3008" s="4">
        <v>44339</v>
      </c>
      <c r="B3008" s="2">
        <v>154.55000000000001</v>
      </c>
      <c r="C3008" s="2">
        <v>-4508.93</v>
      </c>
      <c r="D3008" s="2" t="s">
        <v>55</v>
      </c>
    </row>
    <row r="3009" spans="1:4" ht="15.75" customHeight="1" x14ac:dyDescent="0.3">
      <c r="A3009" s="4">
        <v>44339</v>
      </c>
      <c r="B3009" s="2">
        <v>275.41000000000003</v>
      </c>
      <c r="C3009" s="2">
        <v>-692.96</v>
      </c>
      <c r="D3009" s="2" t="s">
        <v>54</v>
      </c>
    </row>
    <row r="3010" spans="1:4" ht="15.75" hidden="1" customHeight="1" x14ac:dyDescent="0.3">
      <c r="A3010" s="4">
        <v>44339</v>
      </c>
      <c r="B3010" s="2">
        <v>15.88</v>
      </c>
      <c r="C3010" s="2">
        <v>-508.29</v>
      </c>
      <c r="D3010" s="2" t="s">
        <v>52</v>
      </c>
    </row>
    <row r="3011" spans="1:4" ht="15.75" hidden="1" customHeight="1" x14ac:dyDescent="0.3">
      <c r="A3011" s="4">
        <v>44340</v>
      </c>
      <c r="B3011" s="2">
        <v>1422.72</v>
      </c>
      <c r="C3011" s="2">
        <v>25331.37</v>
      </c>
      <c r="D3011" s="2" t="s">
        <v>52</v>
      </c>
    </row>
    <row r="3012" spans="1:4" ht="15.75" customHeight="1" x14ac:dyDescent="0.3">
      <c r="A3012" s="4">
        <v>44340</v>
      </c>
      <c r="B3012" s="2">
        <v>12909.33</v>
      </c>
      <c r="C3012" s="2">
        <v>487182.03</v>
      </c>
      <c r="D3012" s="2" t="s">
        <v>54</v>
      </c>
    </row>
    <row r="3013" spans="1:4" ht="15.75" hidden="1" customHeight="1" x14ac:dyDescent="0.3">
      <c r="A3013" s="4">
        <v>44340</v>
      </c>
      <c r="B3013" s="2">
        <v>10169.69</v>
      </c>
      <c r="C3013" s="2">
        <v>98754.98</v>
      </c>
      <c r="D3013" s="2" t="s">
        <v>53</v>
      </c>
    </row>
    <row r="3014" spans="1:4" ht="15.75" hidden="1" customHeight="1" x14ac:dyDescent="0.3">
      <c r="A3014" s="4">
        <v>44340</v>
      </c>
      <c r="B3014" s="2">
        <v>7771.45</v>
      </c>
      <c r="C3014" s="2">
        <v>-28956.45</v>
      </c>
      <c r="D3014" s="2" t="s">
        <v>55</v>
      </c>
    </row>
    <row r="3015" spans="1:4" ht="15.75" hidden="1" customHeight="1" x14ac:dyDescent="0.3">
      <c r="A3015" s="4">
        <v>44341</v>
      </c>
      <c r="B3015" s="2">
        <v>14717.48</v>
      </c>
      <c r="C3015" s="2">
        <v>-341828.52</v>
      </c>
      <c r="D3015" s="2" t="s">
        <v>53</v>
      </c>
    </row>
    <row r="3016" spans="1:4" ht="15.75" hidden="1" customHeight="1" x14ac:dyDescent="0.3">
      <c r="A3016" s="4">
        <v>44341</v>
      </c>
      <c r="B3016" s="2">
        <v>9433.6200000000008</v>
      </c>
      <c r="C3016" s="2">
        <v>53195.45</v>
      </c>
      <c r="D3016" s="2" t="s">
        <v>55</v>
      </c>
    </row>
    <row r="3017" spans="1:4" ht="15.75" customHeight="1" x14ac:dyDescent="0.3">
      <c r="A3017" s="4">
        <v>44341</v>
      </c>
      <c r="B3017" s="2">
        <v>18788.439999999999</v>
      </c>
      <c r="C3017" s="2">
        <v>414498.78</v>
      </c>
      <c r="D3017" s="2" t="s">
        <v>54</v>
      </c>
    </row>
    <row r="3018" spans="1:4" ht="15.75" hidden="1" customHeight="1" x14ac:dyDescent="0.3">
      <c r="A3018" s="4">
        <v>44341</v>
      </c>
      <c r="B3018" s="2">
        <v>1439.2</v>
      </c>
      <c r="C3018" s="2">
        <v>1770.03</v>
      </c>
      <c r="D3018" s="2" t="s">
        <v>52</v>
      </c>
    </row>
    <row r="3019" spans="1:4" ht="15.75" customHeight="1" x14ac:dyDescent="0.3">
      <c r="A3019" s="4">
        <v>44342</v>
      </c>
      <c r="B3019" s="2">
        <v>21082.53</v>
      </c>
      <c r="C3019" s="2">
        <v>-1127064.1499999999</v>
      </c>
      <c r="D3019" s="2" t="s">
        <v>54</v>
      </c>
    </row>
    <row r="3020" spans="1:4" ht="15.75" hidden="1" customHeight="1" x14ac:dyDescent="0.3">
      <c r="A3020" s="4">
        <v>44342</v>
      </c>
      <c r="B3020" s="2">
        <v>12956.58</v>
      </c>
      <c r="C3020" s="2">
        <v>-96028.68</v>
      </c>
      <c r="D3020" s="2" t="s">
        <v>53</v>
      </c>
    </row>
    <row r="3021" spans="1:4" ht="15.75" hidden="1" customHeight="1" x14ac:dyDescent="0.3">
      <c r="A3021" s="4">
        <v>44342</v>
      </c>
      <c r="B3021" s="2">
        <v>1197.18</v>
      </c>
      <c r="C3021" s="2">
        <v>5309.91</v>
      </c>
      <c r="D3021" s="2" t="s">
        <v>52</v>
      </c>
    </row>
    <row r="3022" spans="1:4" ht="15.75" hidden="1" customHeight="1" x14ac:dyDescent="0.3">
      <c r="A3022" s="4">
        <v>44342</v>
      </c>
      <c r="B3022" s="2">
        <v>8723.58</v>
      </c>
      <c r="C3022" s="2">
        <v>197092.71</v>
      </c>
      <c r="D3022" s="2" t="s">
        <v>55</v>
      </c>
    </row>
    <row r="3023" spans="1:4" ht="15.75" hidden="1" customHeight="1" x14ac:dyDescent="0.3">
      <c r="A3023" s="4">
        <v>44343</v>
      </c>
      <c r="B3023" s="2">
        <v>1711.37</v>
      </c>
      <c r="C3023" s="2">
        <v>-42570.79</v>
      </c>
      <c r="D3023" s="2" t="s">
        <v>52</v>
      </c>
    </row>
    <row r="3024" spans="1:4" ht="15.75" hidden="1" customHeight="1" x14ac:dyDescent="0.3">
      <c r="A3024" s="4">
        <v>44343</v>
      </c>
      <c r="B3024" s="2">
        <v>12597.71</v>
      </c>
      <c r="C3024" s="2">
        <v>83619.55</v>
      </c>
      <c r="D3024" s="2" t="s">
        <v>53</v>
      </c>
    </row>
    <row r="3025" spans="1:4" ht="15.75" hidden="1" customHeight="1" x14ac:dyDescent="0.3">
      <c r="A3025" s="4">
        <v>44343</v>
      </c>
      <c r="B3025" s="2">
        <v>10676.99</v>
      </c>
      <c r="C3025" s="2">
        <v>-70337.279999999999</v>
      </c>
      <c r="D3025" s="2" t="s">
        <v>55</v>
      </c>
    </row>
    <row r="3026" spans="1:4" ht="15.75" customHeight="1" x14ac:dyDescent="0.3">
      <c r="A3026" s="4">
        <v>44343</v>
      </c>
      <c r="B3026" s="2">
        <v>16868.689999999999</v>
      </c>
      <c r="C3026" s="2">
        <v>255180.03</v>
      </c>
      <c r="D3026" s="2" t="s">
        <v>54</v>
      </c>
    </row>
    <row r="3027" spans="1:4" ht="15.75" hidden="1" customHeight="1" x14ac:dyDescent="0.3">
      <c r="A3027" s="4">
        <v>44344</v>
      </c>
      <c r="B3027" s="2">
        <v>14716.41</v>
      </c>
      <c r="C3027" s="2">
        <v>-288042.52</v>
      </c>
      <c r="D3027" s="2" t="s">
        <v>53</v>
      </c>
    </row>
    <row r="3028" spans="1:4" ht="15.75" hidden="1" customHeight="1" x14ac:dyDescent="0.3">
      <c r="A3028" s="4">
        <v>44344</v>
      </c>
      <c r="B3028" s="2">
        <v>1496.56</v>
      </c>
      <c r="C3028" s="2">
        <v>-45190.84</v>
      </c>
      <c r="D3028" s="2" t="s">
        <v>52</v>
      </c>
    </row>
    <row r="3029" spans="1:4" ht="15.75" hidden="1" customHeight="1" x14ac:dyDescent="0.3">
      <c r="A3029" s="4">
        <v>44344</v>
      </c>
      <c r="B3029" s="2">
        <v>9760.6</v>
      </c>
      <c r="C3029" s="2">
        <v>37843.699999999997</v>
      </c>
      <c r="D3029" s="2" t="s">
        <v>55</v>
      </c>
    </row>
    <row r="3030" spans="1:4" ht="15.75" customHeight="1" x14ac:dyDescent="0.3">
      <c r="A3030" s="4">
        <v>44344</v>
      </c>
      <c r="B3030" s="2">
        <v>16458.900000000001</v>
      </c>
      <c r="C3030" s="2">
        <v>-409747.18</v>
      </c>
      <c r="D3030" s="2" t="s">
        <v>54</v>
      </c>
    </row>
    <row r="3031" spans="1:4" ht="15.75" hidden="1" customHeight="1" x14ac:dyDescent="0.3">
      <c r="A3031" s="4">
        <v>44346</v>
      </c>
      <c r="B3031" s="2">
        <v>91.64</v>
      </c>
      <c r="C3031" s="2">
        <v>1440.71</v>
      </c>
      <c r="D3031" s="2" t="s">
        <v>55</v>
      </c>
    </row>
    <row r="3032" spans="1:4" ht="15.75" hidden="1" customHeight="1" x14ac:dyDescent="0.3">
      <c r="A3032" s="4">
        <v>44346</v>
      </c>
      <c r="B3032" s="2">
        <v>29.92</v>
      </c>
      <c r="C3032" s="2">
        <v>-433.94</v>
      </c>
      <c r="D3032" s="2" t="s">
        <v>52</v>
      </c>
    </row>
    <row r="3033" spans="1:4" ht="15.75" customHeight="1" x14ac:dyDescent="0.3">
      <c r="A3033" s="4">
        <v>44346</v>
      </c>
      <c r="B3033" s="2">
        <v>132.07</v>
      </c>
      <c r="C3033" s="2">
        <v>-1522.38</v>
      </c>
      <c r="D3033" s="2" t="s">
        <v>54</v>
      </c>
    </row>
    <row r="3034" spans="1:4" ht="15.75" hidden="1" customHeight="1" x14ac:dyDescent="0.3">
      <c r="A3034" s="4">
        <v>44346</v>
      </c>
      <c r="B3034" s="2">
        <v>154.03</v>
      </c>
      <c r="C3034" s="2">
        <v>-953.24</v>
      </c>
      <c r="D3034" s="2" t="s">
        <v>53</v>
      </c>
    </row>
    <row r="3035" spans="1:4" ht="15.75" hidden="1" customHeight="1" x14ac:dyDescent="0.3">
      <c r="A3035" s="4">
        <v>44347</v>
      </c>
      <c r="B3035" s="2">
        <v>7515.63</v>
      </c>
      <c r="C3035" s="2">
        <v>-23552.61</v>
      </c>
      <c r="D3035" s="2" t="s">
        <v>55</v>
      </c>
    </row>
    <row r="3036" spans="1:4" ht="15.75" hidden="1" customHeight="1" x14ac:dyDescent="0.3">
      <c r="A3036" s="4">
        <v>44347</v>
      </c>
      <c r="B3036" s="2">
        <v>9147.6299999999992</v>
      </c>
      <c r="C3036" s="2">
        <v>-112525.02</v>
      </c>
      <c r="D3036" s="2" t="s">
        <v>53</v>
      </c>
    </row>
    <row r="3037" spans="1:4" ht="15.75" hidden="1" customHeight="1" x14ac:dyDescent="0.3">
      <c r="A3037" s="4">
        <v>44347</v>
      </c>
      <c r="B3037" s="2">
        <v>1285.8599999999999</v>
      </c>
      <c r="C3037" s="2">
        <v>12838.86</v>
      </c>
      <c r="D3037" s="2" t="s">
        <v>52</v>
      </c>
    </row>
    <row r="3038" spans="1:4" ht="15.75" customHeight="1" x14ac:dyDescent="0.3">
      <c r="A3038" s="4">
        <v>44347</v>
      </c>
      <c r="B3038" s="2">
        <v>10305.280000000001</v>
      </c>
      <c r="C3038" s="2">
        <v>44448.05</v>
      </c>
      <c r="D3038" s="2" t="s">
        <v>54</v>
      </c>
    </row>
    <row r="3039" spans="1:4" ht="15.75" hidden="1" customHeight="1" x14ac:dyDescent="0.3">
      <c r="A3039" s="4">
        <v>44348</v>
      </c>
      <c r="B3039" s="2">
        <v>15695.48</v>
      </c>
      <c r="C3039" s="2">
        <v>41681.08</v>
      </c>
      <c r="D3039" s="2" t="s">
        <v>53</v>
      </c>
    </row>
    <row r="3040" spans="1:4" ht="15.75" hidden="1" customHeight="1" x14ac:dyDescent="0.3">
      <c r="A3040" s="4">
        <v>44348</v>
      </c>
      <c r="B3040" s="2">
        <v>1594.07</v>
      </c>
      <c r="C3040" s="2">
        <v>-3352.27</v>
      </c>
      <c r="D3040" s="2" t="s">
        <v>52</v>
      </c>
    </row>
    <row r="3041" spans="1:4" ht="15.75" hidden="1" customHeight="1" x14ac:dyDescent="0.3">
      <c r="A3041" s="4">
        <v>44348</v>
      </c>
      <c r="B3041" s="2">
        <v>12329.83</v>
      </c>
      <c r="C3041" s="2">
        <v>-194458.56</v>
      </c>
      <c r="D3041" s="2" t="s">
        <v>55</v>
      </c>
    </row>
    <row r="3042" spans="1:4" ht="15.75" customHeight="1" x14ac:dyDescent="0.3">
      <c r="A3042" s="4">
        <v>44348</v>
      </c>
      <c r="B3042" s="2">
        <v>22240.5</v>
      </c>
      <c r="C3042" s="2">
        <v>-479926.14</v>
      </c>
      <c r="D3042" s="2" t="s">
        <v>54</v>
      </c>
    </row>
    <row r="3043" spans="1:4" ht="15.75" customHeight="1" x14ac:dyDescent="0.3">
      <c r="A3043" s="4">
        <v>44349</v>
      </c>
      <c r="B3043" s="2">
        <v>17600.47</v>
      </c>
      <c r="C3043" s="2">
        <v>645760.12</v>
      </c>
      <c r="D3043" s="2" t="s">
        <v>54</v>
      </c>
    </row>
    <row r="3044" spans="1:4" ht="15.75" hidden="1" customHeight="1" x14ac:dyDescent="0.3">
      <c r="A3044" s="4">
        <v>44349</v>
      </c>
      <c r="B3044" s="2">
        <v>9899.85</v>
      </c>
      <c r="C3044" s="2">
        <v>44177.2</v>
      </c>
      <c r="D3044" s="2" t="s">
        <v>55</v>
      </c>
    </row>
    <row r="3045" spans="1:4" ht="15.75" hidden="1" customHeight="1" x14ac:dyDescent="0.3">
      <c r="A3045" s="4">
        <v>44349</v>
      </c>
      <c r="B3045" s="2">
        <v>14184.95</v>
      </c>
      <c r="C3045" s="2">
        <v>64656.82</v>
      </c>
      <c r="D3045" s="2" t="s">
        <v>53</v>
      </c>
    </row>
    <row r="3046" spans="1:4" ht="15.75" hidden="1" customHeight="1" x14ac:dyDescent="0.3">
      <c r="A3046" s="4">
        <v>44349</v>
      </c>
      <c r="B3046" s="2">
        <v>2158.98</v>
      </c>
      <c r="C3046" s="2">
        <v>10983.91</v>
      </c>
      <c r="D3046" s="2" t="s">
        <v>52</v>
      </c>
    </row>
    <row r="3047" spans="1:4" ht="15.75" hidden="1" customHeight="1" x14ac:dyDescent="0.3">
      <c r="A3047" s="4">
        <v>44350</v>
      </c>
      <c r="B3047" s="2">
        <v>1608.98</v>
      </c>
      <c r="C3047" s="2">
        <v>-64567.21</v>
      </c>
      <c r="D3047" s="2" t="s">
        <v>52</v>
      </c>
    </row>
    <row r="3048" spans="1:4" ht="15.75" hidden="1" customHeight="1" x14ac:dyDescent="0.3">
      <c r="A3048" s="4">
        <v>44350</v>
      </c>
      <c r="B3048" s="2">
        <v>13172.04</v>
      </c>
      <c r="C3048" s="2">
        <v>-106261.21</v>
      </c>
      <c r="D3048" s="2" t="s">
        <v>53</v>
      </c>
    </row>
    <row r="3049" spans="1:4" ht="15.75" customHeight="1" x14ac:dyDescent="0.3">
      <c r="A3049" s="4">
        <v>44350</v>
      </c>
      <c r="B3049" s="2">
        <v>24263.42</v>
      </c>
      <c r="C3049" s="2">
        <v>-5537043.25</v>
      </c>
      <c r="D3049" s="2" t="s">
        <v>54</v>
      </c>
    </row>
    <row r="3050" spans="1:4" ht="15.75" hidden="1" customHeight="1" x14ac:dyDescent="0.3">
      <c r="A3050" s="4">
        <v>44350</v>
      </c>
      <c r="B3050" s="2">
        <v>11264.29</v>
      </c>
      <c r="C3050" s="2">
        <v>-26998.74</v>
      </c>
      <c r="D3050" s="2" t="s">
        <v>55</v>
      </c>
    </row>
    <row r="3051" spans="1:4" ht="15.75" customHeight="1" x14ac:dyDescent="0.3">
      <c r="A3051" s="4">
        <v>44351</v>
      </c>
      <c r="B3051" s="2">
        <v>16559.48</v>
      </c>
      <c r="C3051" s="2">
        <v>-1732352.26</v>
      </c>
      <c r="D3051" s="2" t="s">
        <v>54</v>
      </c>
    </row>
    <row r="3052" spans="1:4" ht="15.75" hidden="1" customHeight="1" x14ac:dyDescent="0.3">
      <c r="A3052" s="4">
        <v>44351</v>
      </c>
      <c r="B3052" s="2">
        <v>1644.88</v>
      </c>
      <c r="C3052" s="2">
        <v>43184.99</v>
      </c>
      <c r="D3052" s="2" t="s">
        <v>52</v>
      </c>
    </row>
    <row r="3053" spans="1:4" ht="15.75" hidden="1" customHeight="1" x14ac:dyDescent="0.3">
      <c r="A3053" s="4">
        <v>44351</v>
      </c>
      <c r="B3053" s="2">
        <v>8327.26</v>
      </c>
      <c r="C3053" s="2">
        <v>12397.82</v>
      </c>
      <c r="D3053" s="2" t="s">
        <v>55</v>
      </c>
    </row>
    <row r="3054" spans="1:4" ht="15.75" hidden="1" customHeight="1" x14ac:dyDescent="0.3">
      <c r="A3054" s="4">
        <v>44351</v>
      </c>
      <c r="B3054" s="2">
        <v>11570.13</v>
      </c>
      <c r="C3054" s="2">
        <v>-72768.77</v>
      </c>
      <c r="D3054" s="2" t="s">
        <v>53</v>
      </c>
    </row>
    <row r="3055" spans="1:4" ht="15.75" hidden="1" customHeight="1" x14ac:dyDescent="0.3">
      <c r="A3055" s="4">
        <v>44353</v>
      </c>
      <c r="B3055" s="2">
        <v>119.99</v>
      </c>
      <c r="C3055" s="2">
        <v>-3719.39</v>
      </c>
      <c r="D3055" s="2" t="s">
        <v>52</v>
      </c>
    </row>
    <row r="3056" spans="1:4" ht="15.75" customHeight="1" x14ac:dyDescent="0.3">
      <c r="A3056" s="4">
        <v>44353</v>
      </c>
      <c r="B3056" s="2">
        <v>164.74</v>
      </c>
      <c r="C3056" s="2">
        <v>-9821.9500000000007</v>
      </c>
      <c r="D3056" s="2" t="s">
        <v>54</v>
      </c>
    </row>
    <row r="3057" spans="1:4" ht="15.75" hidden="1" customHeight="1" x14ac:dyDescent="0.3">
      <c r="A3057" s="4">
        <v>44353</v>
      </c>
      <c r="B3057" s="2">
        <v>147.9</v>
      </c>
      <c r="C3057" s="2">
        <v>-8359.76</v>
      </c>
      <c r="D3057" s="2" t="s">
        <v>53</v>
      </c>
    </row>
    <row r="3058" spans="1:4" ht="15.75" hidden="1" customHeight="1" x14ac:dyDescent="0.3">
      <c r="A3058" s="4">
        <v>44353</v>
      </c>
      <c r="B3058" s="2">
        <v>115.39</v>
      </c>
      <c r="C3058" s="2">
        <v>-1425.78</v>
      </c>
      <c r="D3058" s="2" t="s">
        <v>55</v>
      </c>
    </row>
    <row r="3059" spans="1:4" ht="15.75" hidden="1" customHeight="1" x14ac:dyDescent="0.3">
      <c r="A3059" s="4">
        <v>44354</v>
      </c>
      <c r="B3059" s="2">
        <v>10298.879999999999</v>
      </c>
      <c r="C3059" s="2">
        <v>40746.129999999997</v>
      </c>
      <c r="D3059" s="2" t="s">
        <v>53</v>
      </c>
    </row>
    <row r="3060" spans="1:4" ht="15.75" hidden="1" customHeight="1" x14ac:dyDescent="0.3">
      <c r="A3060" s="4">
        <v>44354</v>
      </c>
      <c r="B3060" s="2">
        <v>1597.05</v>
      </c>
      <c r="C3060" s="2">
        <v>-24926.47</v>
      </c>
      <c r="D3060" s="2" t="s">
        <v>52</v>
      </c>
    </row>
    <row r="3061" spans="1:4" ht="15.75" hidden="1" customHeight="1" x14ac:dyDescent="0.3">
      <c r="A3061" s="4">
        <v>44354</v>
      </c>
      <c r="B3061" s="2">
        <v>8564.15</v>
      </c>
      <c r="C3061" s="2">
        <v>217719.03</v>
      </c>
      <c r="D3061" s="2" t="s">
        <v>55</v>
      </c>
    </row>
    <row r="3062" spans="1:4" ht="15.75" customHeight="1" x14ac:dyDescent="0.3">
      <c r="A3062" s="4">
        <v>44354</v>
      </c>
      <c r="B3062" s="2">
        <v>13402.04</v>
      </c>
      <c r="C3062" s="2">
        <v>-28486.69</v>
      </c>
      <c r="D3062" s="2" t="s">
        <v>54</v>
      </c>
    </row>
    <row r="3063" spans="1:4" ht="15.75" hidden="1" customHeight="1" x14ac:dyDescent="0.3">
      <c r="A3063" s="4">
        <v>44355</v>
      </c>
      <c r="B3063" s="2">
        <v>10396.870000000001</v>
      </c>
      <c r="C3063" s="2">
        <v>116414.75</v>
      </c>
      <c r="D3063" s="2" t="s">
        <v>53</v>
      </c>
    </row>
    <row r="3064" spans="1:4" ht="15.75" hidden="1" customHeight="1" x14ac:dyDescent="0.3">
      <c r="A3064" s="4">
        <v>44355</v>
      </c>
      <c r="B3064" s="2">
        <v>1839.79</v>
      </c>
      <c r="C3064" s="2">
        <v>40264.870000000003</v>
      </c>
      <c r="D3064" s="2" t="s">
        <v>52</v>
      </c>
    </row>
    <row r="3065" spans="1:4" ht="15.75" customHeight="1" x14ac:dyDescent="0.3">
      <c r="A3065" s="4">
        <v>44355</v>
      </c>
      <c r="B3065" s="2">
        <v>17834.43</v>
      </c>
      <c r="C3065" s="2">
        <v>75345.490000000005</v>
      </c>
      <c r="D3065" s="2" t="s">
        <v>54</v>
      </c>
    </row>
    <row r="3066" spans="1:4" ht="15.75" hidden="1" customHeight="1" x14ac:dyDescent="0.3">
      <c r="A3066" s="4">
        <v>44355</v>
      </c>
      <c r="B3066" s="2">
        <v>11227.98</v>
      </c>
      <c r="C3066" s="2">
        <v>299814.13</v>
      </c>
      <c r="D3066" s="2" t="s">
        <v>55</v>
      </c>
    </row>
    <row r="3067" spans="1:4" ht="15.75" hidden="1" customHeight="1" x14ac:dyDescent="0.3">
      <c r="A3067" s="4">
        <v>44356</v>
      </c>
      <c r="B3067" s="2">
        <v>11241.1</v>
      </c>
      <c r="C3067" s="2">
        <v>31232.37</v>
      </c>
      <c r="D3067" s="2" t="s">
        <v>53</v>
      </c>
    </row>
    <row r="3068" spans="1:4" ht="15.75" hidden="1" customHeight="1" x14ac:dyDescent="0.3">
      <c r="A3068" s="4">
        <v>44356</v>
      </c>
      <c r="B3068" s="2">
        <v>11893.57</v>
      </c>
      <c r="C3068" s="2">
        <v>268444.43</v>
      </c>
      <c r="D3068" s="2" t="s">
        <v>55</v>
      </c>
    </row>
    <row r="3069" spans="1:4" ht="15.75" customHeight="1" x14ac:dyDescent="0.3">
      <c r="A3069" s="4">
        <v>44356</v>
      </c>
      <c r="B3069" s="2">
        <v>15748.89</v>
      </c>
      <c r="C3069" s="2">
        <v>376192.34</v>
      </c>
      <c r="D3069" s="2" t="s">
        <v>54</v>
      </c>
    </row>
    <row r="3070" spans="1:4" ht="15.75" hidden="1" customHeight="1" x14ac:dyDescent="0.3">
      <c r="A3070" s="4">
        <v>44356</v>
      </c>
      <c r="B3070" s="2">
        <v>1553.47</v>
      </c>
      <c r="C3070" s="2">
        <v>29878.560000000001</v>
      </c>
      <c r="D3070" s="2" t="s">
        <v>52</v>
      </c>
    </row>
    <row r="3071" spans="1:4" ht="15.75" hidden="1" customHeight="1" x14ac:dyDescent="0.3">
      <c r="A3071" s="4">
        <v>44357</v>
      </c>
      <c r="B3071" s="2">
        <v>13152.41</v>
      </c>
      <c r="C3071" s="2">
        <v>183305.04</v>
      </c>
      <c r="D3071" s="2" t="s">
        <v>53</v>
      </c>
    </row>
    <row r="3072" spans="1:4" ht="15.75" customHeight="1" x14ac:dyDescent="0.3">
      <c r="A3072" s="4">
        <v>44357</v>
      </c>
      <c r="B3072" s="2">
        <v>21357.59</v>
      </c>
      <c r="C3072" s="2">
        <v>-249079.03</v>
      </c>
      <c r="D3072" s="2" t="s">
        <v>54</v>
      </c>
    </row>
    <row r="3073" spans="1:4" ht="15.75" hidden="1" customHeight="1" x14ac:dyDescent="0.3">
      <c r="A3073" s="4">
        <v>44357</v>
      </c>
      <c r="B3073" s="2">
        <v>1573.75</v>
      </c>
      <c r="C3073" s="2">
        <v>21500.43</v>
      </c>
      <c r="D3073" s="2" t="s">
        <v>52</v>
      </c>
    </row>
    <row r="3074" spans="1:4" ht="15.75" hidden="1" customHeight="1" x14ac:dyDescent="0.3">
      <c r="A3074" s="4">
        <v>44357</v>
      </c>
      <c r="B3074" s="2">
        <v>12477.09</v>
      </c>
      <c r="C3074" s="2">
        <v>41096.06</v>
      </c>
      <c r="D3074" s="2" t="s">
        <v>55</v>
      </c>
    </row>
    <row r="3075" spans="1:4" ht="15.75" customHeight="1" x14ac:dyDescent="0.3">
      <c r="A3075" s="4">
        <v>44358</v>
      </c>
      <c r="B3075" s="2">
        <v>18432.61</v>
      </c>
      <c r="C3075" s="2">
        <v>-444856.95</v>
      </c>
      <c r="D3075" s="2" t="s">
        <v>54</v>
      </c>
    </row>
    <row r="3076" spans="1:4" ht="15.75" hidden="1" customHeight="1" x14ac:dyDescent="0.3">
      <c r="A3076" s="4">
        <v>44358</v>
      </c>
      <c r="B3076" s="2">
        <v>1340.91</v>
      </c>
      <c r="C3076" s="2">
        <v>2972.68</v>
      </c>
      <c r="D3076" s="2" t="s">
        <v>52</v>
      </c>
    </row>
    <row r="3077" spans="1:4" ht="15.75" hidden="1" customHeight="1" x14ac:dyDescent="0.3">
      <c r="A3077" s="4">
        <v>44358</v>
      </c>
      <c r="B3077" s="2">
        <v>9606.0400000000009</v>
      </c>
      <c r="C3077" s="2">
        <v>367898.52</v>
      </c>
      <c r="D3077" s="2" t="s">
        <v>55</v>
      </c>
    </row>
    <row r="3078" spans="1:4" ht="15.75" hidden="1" customHeight="1" x14ac:dyDescent="0.3">
      <c r="A3078" s="4">
        <v>44358</v>
      </c>
      <c r="B3078" s="2">
        <v>13109.65</v>
      </c>
      <c r="C3078" s="2">
        <v>-344345.03</v>
      </c>
      <c r="D3078" s="2" t="s">
        <v>53</v>
      </c>
    </row>
    <row r="3079" spans="1:4" ht="15.75" hidden="1" customHeight="1" x14ac:dyDescent="0.3">
      <c r="A3079" s="4">
        <v>44360</v>
      </c>
      <c r="B3079" s="2">
        <v>83.64</v>
      </c>
      <c r="C3079" s="2">
        <v>2940.38</v>
      </c>
      <c r="D3079" s="2" t="s">
        <v>55</v>
      </c>
    </row>
    <row r="3080" spans="1:4" ht="15.75" customHeight="1" x14ac:dyDescent="0.3">
      <c r="A3080" s="4">
        <v>44360</v>
      </c>
      <c r="B3080" s="2">
        <v>403.29</v>
      </c>
      <c r="C3080" s="2">
        <v>-85334.41</v>
      </c>
      <c r="D3080" s="2" t="s">
        <v>54</v>
      </c>
    </row>
    <row r="3081" spans="1:4" ht="15.75" hidden="1" customHeight="1" x14ac:dyDescent="0.3">
      <c r="A3081" s="4">
        <v>44360</v>
      </c>
      <c r="B3081" s="2">
        <v>30.98</v>
      </c>
      <c r="C3081" s="2">
        <v>-524.73</v>
      </c>
      <c r="D3081" s="2" t="s">
        <v>52</v>
      </c>
    </row>
    <row r="3082" spans="1:4" ht="15.75" hidden="1" customHeight="1" x14ac:dyDescent="0.3">
      <c r="A3082" s="4">
        <v>44360</v>
      </c>
      <c r="B3082" s="2">
        <v>408.79</v>
      </c>
      <c r="C3082" s="2">
        <v>-21309.07</v>
      </c>
      <c r="D3082" s="2" t="s">
        <v>53</v>
      </c>
    </row>
    <row r="3083" spans="1:4" ht="15.75" hidden="1" customHeight="1" x14ac:dyDescent="0.3">
      <c r="A3083" s="4">
        <v>44361</v>
      </c>
      <c r="B3083" s="2">
        <v>1242.0999999999999</v>
      </c>
      <c r="C3083" s="2">
        <v>-18619.349999999999</v>
      </c>
      <c r="D3083" s="2" t="s">
        <v>52</v>
      </c>
    </row>
    <row r="3084" spans="1:4" ht="15.75" hidden="1" customHeight="1" x14ac:dyDescent="0.3">
      <c r="A3084" s="4">
        <v>44361</v>
      </c>
      <c r="B3084" s="2">
        <v>11534.43</v>
      </c>
      <c r="C3084" s="2">
        <v>156742.54999999999</v>
      </c>
      <c r="D3084" s="2" t="s">
        <v>53</v>
      </c>
    </row>
    <row r="3085" spans="1:4" ht="15.75" customHeight="1" x14ac:dyDescent="0.3">
      <c r="A3085" s="4">
        <v>44361</v>
      </c>
      <c r="B3085" s="2">
        <v>21692.5</v>
      </c>
      <c r="C3085" s="2">
        <v>-2975372.55</v>
      </c>
      <c r="D3085" s="2" t="s">
        <v>54</v>
      </c>
    </row>
    <row r="3086" spans="1:4" ht="15.75" hidden="1" customHeight="1" x14ac:dyDescent="0.3">
      <c r="A3086" s="4">
        <v>44361</v>
      </c>
      <c r="B3086" s="2">
        <v>9722.02</v>
      </c>
      <c r="C3086" s="2">
        <v>225997.52</v>
      </c>
      <c r="D3086" s="2" t="s">
        <v>55</v>
      </c>
    </row>
    <row r="3087" spans="1:4" ht="15.75" customHeight="1" x14ac:dyDescent="0.3">
      <c r="A3087" s="4">
        <v>44362</v>
      </c>
      <c r="B3087" s="2">
        <v>16465.77</v>
      </c>
      <c r="C3087" s="2">
        <v>-40086.949999999997</v>
      </c>
      <c r="D3087" s="2" t="s">
        <v>54</v>
      </c>
    </row>
    <row r="3088" spans="1:4" ht="15.75" hidden="1" customHeight="1" x14ac:dyDescent="0.3">
      <c r="A3088" s="4">
        <v>44362</v>
      </c>
      <c r="B3088" s="2">
        <v>12871.57</v>
      </c>
      <c r="C3088" s="2">
        <v>-321117.43</v>
      </c>
      <c r="D3088" s="2" t="s">
        <v>55</v>
      </c>
    </row>
    <row r="3089" spans="1:4" ht="15.75" hidden="1" customHeight="1" x14ac:dyDescent="0.3">
      <c r="A3089" s="4">
        <v>44362</v>
      </c>
      <c r="B3089" s="2">
        <v>11260.99</v>
      </c>
      <c r="C3089" s="2">
        <v>94576.63</v>
      </c>
      <c r="D3089" s="2" t="s">
        <v>53</v>
      </c>
    </row>
    <row r="3090" spans="1:4" ht="15.75" hidden="1" customHeight="1" x14ac:dyDescent="0.3">
      <c r="A3090" s="4">
        <v>44362</v>
      </c>
      <c r="B3090" s="2">
        <v>4043.57</v>
      </c>
      <c r="C3090" s="2">
        <v>27549.27</v>
      </c>
      <c r="D3090" s="2" t="s">
        <v>52</v>
      </c>
    </row>
    <row r="3091" spans="1:4" ht="15.75" hidden="1" customHeight="1" x14ac:dyDescent="0.3">
      <c r="A3091" s="4">
        <v>44363</v>
      </c>
      <c r="B3091" s="2">
        <v>14049.7</v>
      </c>
      <c r="C3091" s="2">
        <v>-843856.17</v>
      </c>
      <c r="D3091" s="2" t="s">
        <v>53</v>
      </c>
    </row>
    <row r="3092" spans="1:4" ht="15.75" customHeight="1" x14ac:dyDescent="0.3">
      <c r="A3092" s="4">
        <v>44363</v>
      </c>
      <c r="B3092" s="2">
        <v>30431.85</v>
      </c>
      <c r="C3092" s="2">
        <v>-3008886.11</v>
      </c>
      <c r="D3092" s="2" t="s">
        <v>54</v>
      </c>
    </row>
    <row r="3093" spans="1:4" ht="15.75" hidden="1" customHeight="1" x14ac:dyDescent="0.3">
      <c r="A3093" s="4">
        <v>44363</v>
      </c>
      <c r="B3093" s="2">
        <v>3830.91</v>
      </c>
      <c r="C3093" s="2">
        <v>-86448.18</v>
      </c>
      <c r="D3093" s="2" t="s">
        <v>52</v>
      </c>
    </row>
    <row r="3094" spans="1:4" ht="15.75" hidden="1" customHeight="1" x14ac:dyDescent="0.3">
      <c r="A3094" s="4">
        <v>44363</v>
      </c>
      <c r="B3094" s="2">
        <v>14806.58</v>
      </c>
      <c r="C3094" s="2">
        <v>21967.61</v>
      </c>
      <c r="D3094" s="2" t="s">
        <v>55</v>
      </c>
    </row>
    <row r="3095" spans="1:4" ht="15.75" hidden="1" customHeight="1" x14ac:dyDescent="0.3">
      <c r="A3095" s="4">
        <v>44364</v>
      </c>
      <c r="B3095" s="2">
        <v>18127.759999999998</v>
      </c>
      <c r="C3095" s="2">
        <v>-1948221.61</v>
      </c>
      <c r="D3095" s="2" t="s">
        <v>53</v>
      </c>
    </row>
    <row r="3096" spans="1:4" ht="15.75" hidden="1" customHeight="1" x14ac:dyDescent="0.3">
      <c r="A3096" s="4">
        <v>44364</v>
      </c>
      <c r="B3096" s="2">
        <v>3330.96</v>
      </c>
      <c r="C3096" s="2">
        <v>345136.54</v>
      </c>
      <c r="D3096" s="2" t="s">
        <v>52</v>
      </c>
    </row>
    <row r="3097" spans="1:4" ht="15.75" customHeight="1" x14ac:dyDescent="0.3">
      <c r="A3097" s="4">
        <v>44364</v>
      </c>
      <c r="B3097" s="2">
        <v>24585.73</v>
      </c>
      <c r="C3097" s="2">
        <v>-4266478.8600000003</v>
      </c>
      <c r="D3097" s="2" t="s">
        <v>54</v>
      </c>
    </row>
    <row r="3098" spans="1:4" ht="15.75" hidden="1" customHeight="1" x14ac:dyDescent="0.3">
      <c r="A3098" s="4">
        <v>44364</v>
      </c>
      <c r="B3098" s="2">
        <v>10558.66</v>
      </c>
      <c r="C3098" s="2">
        <v>-991050.46</v>
      </c>
      <c r="D3098" s="2" t="s">
        <v>55</v>
      </c>
    </row>
    <row r="3099" spans="1:4" ht="15.75" hidden="1" customHeight="1" x14ac:dyDescent="0.3">
      <c r="A3099" s="4">
        <v>44365</v>
      </c>
      <c r="B3099" s="2">
        <v>2246.44</v>
      </c>
      <c r="C3099" s="2">
        <v>-1807.62</v>
      </c>
      <c r="D3099" s="2" t="s">
        <v>52</v>
      </c>
    </row>
    <row r="3100" spans="1:4" ht="15.75" hidden="1" customHeight="1" x14ac:dyDescent="0.3">
      <c r="A3100" s="4">
        <v>44365</v>
      </c>
      <c r="B3100" s="2">
        <v>12125.13</v>
      </c>
      <c r="C3100" s="2">
        <v>-936303.88</v>
      </c>
      <c r="D3100" s="2" t="s">
        <v>55</v>
      </c>
    </row>
    <row r="3101" spans="1:4" ht="15.75" hidden="1" customHeight="1" x14ac:dyDescent="0.3">
      <c r="A3101" s="4">
        <v>44365</v>
      </c>
      <c r="B3101" s="2">
        <v>14159.67</v>
      </c>
      <c r="C3101" s="2">
        <v>-1065510.49</v>
      </c>
      <c r="D3101" s="2" t="s">
        <v>53</v>
      </c>
    </row>
    <row r="3102" spans="1:4" ht="15.75" customHeight="1" x14ac:dyDescent="0.3">
      <c r="A3102" s="4">
        <v>44365</v>
      </c>
      <c r="B3102" s="2">
        <v>16819.189999999999</v>
      </c>
      <c r="C3102" s="2">
        <v>-1149115.97</v>
      </c>
      <c r="D3102" s="2" t="s">
        <v>54</v>
      </c>
    </row>
    <row r="3103" spans="1:4" ht="15.75" hidden="1" customHeight="1" x14ac:dyDescent="0.3">
      <c r="A3103" s="4">
        <v>44366</v>
      </c>
      <c r="B3103" s="2">
        <v>0.02</v>
      </c>
      <c r="C3103" s="2">
        <v>14.28</v>
      </c>
      <c r="D3103" s="2" t="s">
        <v>52</v>
      </c>
    </row>
    <row r="3104" spans="1:4" ht="15.75" hidden="1" customHeight="1" x14ac:dyDescent="0.3">
      <c r="A3104" s="4">
        <v>44367</v>
      </c>
      <c r="B3104" s="2">
        <v>240</v>
      </c>
      <c r="C3104" s="2">
        <v>-20787.84</v>
      </c>
      <c r="D3104" s="2" t="s">
        <v>53</v>
      </c>
    </row>
    <row r="3105" spans="1:4" ht="15.75" hidden="1" customHeight="1" x14ac:dyDescent="0.3">
      <c r="A3105" s="4">
        <v>44367</v>
      </c>
      <c r="B3105" s="2">
        <v>257.79000000000002</v>
      </c>
      <c r="C3105" s="2">
        <v>5316.98</v>
      </c>
      <c r="D3105" s="2" t="s">
        <v>55</v>
      </c>
    </row>
    <row r="3106" spans="1:4" ht="15.75" customHeight="1" x14ac:dyDescent="0.3">
      <c r="A3106" s="4">
        <v>44367</v>
      </c>
      <c r="B3106" s="2">
        <v>234.46</v>
      </c>
      <c r="C3106" s="2">
        <v>-218100.91</v>
      </c>
      <c r="D3106" s="2" t="s">
        <v>54</v>
      </c>
    </row>
    <row r="3107" spans="1:4" ht="15.75" hidden="1" customHeight="1" x14ac:dyDescent="0.3">
      <c r="A3107" s="4">
        <v>44367</v>
      </c>
      <c r="B3107" s="2">
        <v>20.67</v>
      </c>
      <c r="C3107" s="2">
        <v>-4042.07</v>
      </c>
      <c r="D3107" s="2" t="s">
        <v>52</v>
      </c>
    </row>
    <row r="3108" spans="1:4" ht="15.75" hidden="1" customHeight="1" x14ac:dyDescent="0.3">
      <c r="A3108" s="4">
        <v>44368</v>
      </c>
      <c r="B3108" s="2">
        <v>10340.040000000001</v>
      </c>
      <c r="C3108" s="2">
        <v>-81622.2</v>
      </c>
      <c r="D3108" s="2" t="s">
        <v>53</v>
      </c>
    </row>
    <row r="3109" spans="1:4" ht="15.75" hidden="1" customHeight="1" x14ac:dyDescent="0.3">
      <c r="A3109" s="4">
        <v>44368</v>
      </c>
      <c r="B3109" s="2">
        <v>2057.62</v>
      </c>
      <c r="C3109" s="2">
        <v>34660.75</v>
      </c>
      <c r="D3109" s="2" t="s">
        <v>52</v>
      </c>
    </row>
    <row r="3110" spans="1:4" ht="15.75" customHeight="1" x14ac:dyDescent="0.3">
      <c r="A3110" s="4">
        <v>44368</v>
      </c>
      <c r="B3110" s="2">
        <v>12811.26</v>
      </c>
      <c r="C3110" s="2">
        <v>-178317.22</v>
      </c>
      <c r="D3110" s="2" t="s">
        <v>54</v>
      </c>
    </row>
    <row r="3111" spans="1:4" ht="15.75" hidden="1" customHeight="1" x14ac:dyDescent="0.3">
      <c r="A3111" s="4">
        <v>44368</v>
      </c>
      <c r="B3111" s="2">
        <v>10606.97</v>
      </c>
      <c r="C3111" s="2">
        <v>-505120.78</v>
      </c>
      <c r="D3111" s="2" t="s">
        <v>55</v>
      </c>
    </row>
    <row r="3112" spans="1:4" ht="15.75" customHeight="1" x14ac:dyDescent="0.3">
      <c r="A3112" s="4">
        <v>44369</v>
      </c>
      <c r="B3112" s="2">
        <v>12162.55</v>
      </c>
      <c r="C3112" s="2">
        <v>101154.19</v>
      </c>
      <c r="D3112" s="2" t="s">
        <v>54</v>
      </c>
    </row>
    <row r="3113" spans="1:4" ht="15.75" hidden="1" customHeight="1" x14ac:dyDescent="0.3">
      <c r="A3113" s="4">
        <v>44369</v>
      </c>
      <c r="B3113" s="2">
        <v>10137.120000000001</v>
      </c>
      <c r="C3113" s="2">
        <v>-17586.89</v>
      </c>
      <c r="D3113" s="2" t="s">
        <v>55</v>
      </c>
    </row>
    <row r="3114" spans="1:4" ht="15.75" hidden="1" customHeight="1" x14ac:dyDescent="0.3">
      <c r="A3114" s="4">
        <v>44369</v>
      </c>
      <c r="B3114" s="2">
        <v>2832.88</v>
      </c>
      <c r="C3114" s="2">
        <v>4090.04</v>
      </c>
      <c r="D3114" s="2" t="s">
        <v>52</v>
      </c>
    </row>
    <row r="3115" spans="1:4" ht="15.75" hidden="1" customHeight="1" x14ac:dyDescent="0.3">
      <c r="A3115" s="4">
        <v>44369</v>
      </c>
      <c r="B3115" s="2">
        <v>12091.64</v>
      </c>
      <c r="C3115" s="2">
        <v>-100703.94</v>
      </c>
      <c r="D3115" s="2" t="s">
        <v>53</v>
      </c>
    </row>
    <row r="3116" spans="1:4" ht="15.75" hidden="1" customHeight="1" x14ac:dyDescent="0.3">
      <c r="A3116" s="4">
        <v>44370</v>
      </c>
      <c r="B3116" s="2">
        <v>10515.75</v>
      </c>
      <c r="C3116" s="2">
        <v>90171.02</v>
      </c>
      <c r="D3116" s="2" t="s">
        <v>53</v>
      </c>
    </row>
    <row r="3117" spans="1:4" ht="15.75" hidden="1" customHeight="1" x14ac:dyDescent="0.3">
      <c r="A3117" s="4">
        <v>44370</v>
      </c>
      <c r="B3117" s="2">
        <v>3296.95</v>
      </c>
      <c r="C3117" s="2">
        <v>-253032.3</v>
      </c>
      <c r="D3117" s="2" t="s">
        <v>52</v>
      </c>
    </row>
    <row r="3118" spans="1:4" ht="15.75" hidden="1" customHeight="1" x14ac:dyDescent="0.3">
      <c r="A3118" s="4">
        <v>44370</v>
      </c>
      <c r="B3118" s="2">
        <v>8345.59</v>
      </c>
      <c r="C3118" s="2">
        <v>10479.69</v>
      </c>
      <c r="D3118" s="2" t="s">
        <v>55</v>
      </c>
    </row>
    <row r="3119" spans="1:4" ht="15.75" customHeight="1" x14ac:dyDescent="0.3">
      <c r="A3119" s="4">
        <v>44370</v>
      </c>
      <c r="B3119" s="2">
        <v>11410.97</v>
      </c>
      <c r="C3119" s="2">
        <v>-48135.17</v>
      </c>
      <c r="D3119" s="2" t="s">
        <v>54</v>
      </c>
    </row>
    <row r="3120" spans="1:4" ht="15.75" hidden="1" customHeight="1" x14ac:dyDescent="0.3">
      <c r="A3120" s="4">
        <v>44371</v>
      </c>
      <c r="B3120" s="2">
        <v>8615.01</v>
      </c>
      <c r="C3120" s="2">
        <v>84983.09</v>
      </c>
      <c r="D3120" s="2" t="s">
        <v>55</v>
      </c>
    </row>
    <row r="3121" spans="1:4" ht="15.75" customHeight="1" x14ac:dyDescent="0.3">
      <c r="A3121" s="4">
        <v>44371</v>
      </c>
      <c r="B3121" s="2">
        <v>10107.35</v>
      </c>
      <c r="C3121" s="2">
        <v>266655.33</v>
      </c>
      <c r="D3121" s="2" t="s">
        <v>54</v>
      </c>
    </row>
    <row r="3122" spans="1:4" ht="15.75" hidden="1" customHeight="1" x14ac:dyDescent="0.3">
      <c r="A3122" s="4">
        <v>44371</v>
      </c>
      <c r="B3122" s="2">
        <v>8335.4599999999991</v>
      </c>
      <c r="C3122" s="2">
        <v>109917.5</v>
      </c>
      <c r="D3122" s="2" t="s">
        <v>53</v>
      </c>
    </row>
    <row r="3123" spans="1:4" ht="15.75" hidden="1" customHeight="1" x14ac:dyDescent="0.3">
      <c r="A3123" s="4">
        <v>44371</v>
      </c>
      <c r="B3123" s="2">
        <v>1889.6</v>
      </c>
      <c r="C3123" s="2">
        <v>28279.61</v>
      </c>
      <c r="D3123" s="2" t="s">
        <v>52</v>
      </c>
    </row>
    <row r="3124" spans="1:4" ht="15.75" hidden="1" customHeight="1" x14ac:dyDescent="0.3">
      <c r="A3124" s="4">
        <v>44372</v>
      </c>
      <c r="B3124" s="2">
        <v>1476.99</v>
      </c>
      <c r="C3124" s="2">
        <v>19181.95</v>
      </c>
      <c r="D3124" s="2" t="s">
        <v>52</v>
      </c>
    </row>
    <row r="3125" spans="1:4" ht="15.75" hidden="1" customHeight="1" x14ac:dyDescent="0.3">
      <c r="A3125" s="4">
        <v>44372</v>
      </c>
      <c r="B3125" s="2">
        <v>7004.18</v>
      </c>
      <c r="C3125" s="2">
        <v>110525.94</v>
      </c>
      <c r="D3125" s="2" t="s">
        <v>55</v>
      </c>
    </row>
    <row r="3126" spans="1:4" ht="15.75" hidden="1" customHeight="1" x14ac:dyDescent="0.3">
      <c r="A3126" s="4">
        <v>44372</v>
      </c>
      <c r="B3126" s="2">
        <v>9059.19</v>
      </c>
      <c r="C3126" s="2">
        <v>74694.210000000006</v>
      </c>
      <c r="D3126" s="2" t="s">
        <v>53</v>
      </c>
    </row>
    <row r="3127" spans="1:4" ht="15.75" customHeight="1" x14ac:dyDescent="0.3">
      <c r="A3127" s="4">
        <v>44372</v>
      </c>
      <c r="B3127" s="2">
        <v>10950.79</v>
      </c>
      <c r="C3127" s="2">
        <v>19458.82</v>
      </c>
      <c r="D3127" s="2" t="s">
        <v>54</v>
      </c>
    </row>
    <row r="3128" spans="1:4" ht="15.75" customHeight="1" x14ac:dyDescent="0.3">
      <c r="A3128" s="4">
        <v>44374</v>
      </c>
      <c r="B3128" s="2">
        <v>242.25</v>
      </c>
      <c r="C3128" s="2">
        <v>17618.11</v>
      </c>
      <c r="D3128" s="2" t="s">
        <v>54</v>
      </c>
    </row>
    <row r="3129" spans="1:4" ht="15.75" hidden="1" customHeight="1" x14ac:dyDescent="0.3">
      <c r="A3129" s="4">
        <v>44374</v>
      </c>
      <c r="B3129" s="2">
        <v>150.12</v>
      </c>
      <c r="C3129" s="2">
        <v>-2889.98</v>
      </c>
      <c r="D3129" s="2" t="s">
        <v>53</v>
      </c>
    </row>
    <row r="3130" spans="1:4" ht="15.75" hidden="1" customHeight="1" x14ac:dyDescent="0.3">
      <c r="A3130" s="4">
        <v>44374</v>
      </c>
      <c r="B3130" s="2">
        <v>24.21</v>
      </c>
      <c r="C3130" s="2">
        <v>-552.54999999999995</v>
      </c>
      <c r="D3130" s="2" t="s">
        <v>52</v>
      </c>
    </row>
    <row r="3131" spans="1:4" ht="15.75" hidden="1" customHeight="1" x14ac:dyDescent="0.3">
      <c r="A3131" s="4">
        <v>44374</v>
      </c>
      <c r="B3131" s="2">
        <v>167.02</v>
      </c>
      <c r="C3131" s="2">
        <v>-319.69</v>
      </c>
      <c r="D3131" s="2" t="s">
        <v>55</v>
      </c>
    </row>
    <row r="3132" spans="1:4" ht="15.75" hidden="1" customHeight="1" x14ac:dyDescent="0.3">
      <c r="A3132" s="4">
        <v>44375</v>
      </c>
      <c r="B3132" s="2">
        <v>2100.56</v>
      </c>
      <c r="C3132" s="2">
        <v>86213.22</v>
      </c>
      <c r="D3132" s="2" t="s">
        <v>52</v>
      </c>
    </row>
    <row r="3133" spans="1:4" ht="15.75" hidden="1" customHeight="1" x14ac:dyDescent="0.3">
      <c r="A3133" s="4">
        <v>44375</v>
      </c>
      <c r="B3133" s="2">
        <v>8121.32</v>
      </c>
      <c r="C3133" s="2">
        <v>203588.47</v>
      </c>
      <c r="D3133" s="2" t="s">
        <v>55</v>
      </c>
    </row>
    <row r="3134" spans="1:4" ht="15.75" hidden="1" customHeight="1" x14ac:dyDescent="0.3">
      <c r="A3134" s="4">
        <v>44375</v>
      </c>
      <c r="B3134" s="2">
        <v>10943.97</v>
      </c>
      <c r="C3134" s="2">
        <v>157752.34</v>
      </c>
      <c r="D3134" s="2" t="s">
        <v>53</v>
      </c>
    </row>
    <row r="3135" spans="1:4" ht="15.75" customHeight="1" x14ac:dyDescent="0.3">
      <c r="A3135" s="4">
        <v>44375</v>
      </c>
      <c r="B3135" s="2">
        <v>12811.45</v>
      </c>
      <c r="C3135" s="2">
        <v>547688.03</v>
      </c>
      <c r="D3135" s="2" t="s">
        <v>54</v>
      </c>
    </row>
    <row r="3136" spans="1:4" ht="15.75" hidden="1" customHeight="1" x14ac:dyDescent="0.3">
      <c r="A3136" s="4">
        <v>44376</v>
      </c>
      <c r="B3136" s="2">
        <v>10296.94</v>
      </c>
      <c r="C3136" s="2">
        <v>-86388.44</v>
      </c>
      <c r="D3136" s="2" t="s">
        <v>53</v>
      </c>
    </row>
    <row r="3137" spans="1:4" ht="15.75" customHeight="1" x14ac:dyDescent="0.3">
      <c r="A3137" s="4">
        <v>44376</v>
      </c>
      <c r="B3137" s="2">
        <v>16587.12</v>
      </c>
      <c r="C3137" s="2">
        <v>-1693327.18</v>
      </c>
      <c r="D3137" s="2" t="s">
        <v>54</v>
      </c>
    </row>
    <row r="3138" spans="1:4" ht="15.75" hidden="1" customHeight="1" x14ac:dyDescent="0.3">
      <c r="A3138" s="4">
        <v>44376</v>
      </c>
      <c r="B3138" s="2">
        <v>8249.1200000000008</v>
      </c>
      <c r="C3138" s="2">
        <v>-196673.2</v>
      </c>
      <c r="D3138" s="2" t="s">
        <v>55</v>
      </c>
    </row>
    <row r="3139" spans="1:4" ht="15.75" hidden="1" customHeight="1" x14ac:dyDescent="0.3">
      <c r="A3139" s="4">
        <v>44376</v>
      </c>
      <c r="B3139" s="2">
        <v>2233.3200000000002</v>
      </c>
      <c r="C3139" s="2">
        <v>57368.36</v>
      </c>
      <c r="D3139" s="2" t="s">
        <v>52</v>
      </c>
    </row>
    <row r="3140" spans="1:4" ht="15.75" hidden="1" customHeight="1" x14ac:dyDescent="0.3">
      <c r="A3140" s="4">
        <v>44377</v>
      </c>
      <c r="B3140" s="2">
        <v>1840.64</v>
      </c>
      <c r="C3140" s="2">
        <v>-4192.42</v>
      </c>
      <c r="D3140" s="2" t="s">
        <v>52</v>
      </c>
    </row>
    <row r="3141" spans="1:4" ht="15.75" hidden="1" customHeight="1" x14ac:dyDescent="0.3">
      <c r="A3141" s="4">
        <v>44377</v>
      </c>
      <c r="B3141" s="2">
        <v>12939.98</v>
      </c>
      <c r="C3141" s="2">
        <v>-39406.51</v>
      </c>
      <c r="D3141" s="2" t="s">
        <v>53</v>
      </c>
    </row>
    <row r="3142" spans="1:4" ht="15.75" hidden="1" customHeight="1" x14ac:dyDescent="0.3">
      <c r="A3142" s="4">
        <v>44377</v>
      </c>
      <c r="B3142" s="2">
        <v>9988.33</v>
      </c>
      <c r="C3142" s="2">
        <v>218453.84</v>
      </c>
      <c r="D3142" s="2" t="s">
        <v>55</v>
      </c>
    </row>
    <row r="3143" spans="1:4" ht="15.75" customHeight="1" x14ac:dyDescent="0.3">
      <c r="A3143" s="4">
        <v>44377</v>
      </c>
      <c r="B3143" s="2">
        <v>12350.04</v>
      </c>
      <c r="C3143" s="2">
        <v>-361660.02</v>
      </c>
      <c r="D3143" s="2" t="s">
        <v>54</v>
      </c>
    </row>
    <row r="3144" spans="1:4" ht="15.75" customHeight="1" x14ac:dyDescent="0.3">
      <c r="A3144" s="4">
        <v>44378</v>
      </c>
      <c r="B3144" s="2">
        <v>12102.61</v>
      </c>
      <c r="C3144" s="2">
        <v>-745323.39</v>
      </c>
      <c r="D3144" s="2" t="s">
        <v>54</v>
      </c>
    </row>
    <row r="3145" spans="1:4" ht="15.75" hidden="1" customHeight="1" x14ac:dyDescent="0.3">
      <c r="A3145" s="4">
        <v>44378</v>
      </c>
      <c r="B3145" s="2">
        <v>2627.62</v>
      </c>
      <c r="C3145" s="2">
        <v>-199969.4</v>
      </c>
      <c r="D3145" s="2" t="s">
        <v>52</v>
      </c>
    </row>
    <row r="3146" spans="1:4" ht="15.75" hidden="1" customHeight="1" x14ac:dyDescent="0.3">
      <c r="A3146" s="4">
        <v>44378</v>
      </c>
      <c r="B3146" s="2">
        <v>11678.36</v>
      </c>
      <c r="C3146" s="2">
        <v>-86835.21</v>
      </c>
      <c r="D3146" s="2" t="s">
        <v>53</v>
      </c>
    </row>
    <row r="3147" spans="1:4" ht="15.75" hidden="1" customHeight="1" x14ac:dyDescent="0.3">
      <c r="A3147" s="4">
        <v>44378</v>
      </c>
      <c r="B3147" s="2">
        <v>10035.61</v>
      </c>
      <c r="C3147" s="2">
        <v>-214340.82</v>
      </c>
      <c r="D3147" s="2" t="s">
        <v>55</v>
      </c>
    </row>
    <row r="3148" spans="1:4" ht="15.75" customHeight="1" x14ac:dyDescent="0.3">
      <c r="A3148" s="4">
        <v>44379</v>
      </c>
      <c r="B3148" s="2">
        <v>13630.05</v>
      </c>
      <c r="C3148" s="2">
        <v>-802034.18</v>
      </c>
      <c r="D3148" s="2" t="s">
        <v>54</v>
      </c>
    </row>
    <row r="3149" spans="1:4" ht="15.75" hidden="1" customHeight="1" x14ac:dyDescent="0.3">
      <c r="A3149" s="4">
        <v>44379</v>
      </c>
      <c r="B3149" s="2">
        <v>2289.14</v>
      </c>
      <c r="C3149" s="2">
        <v>-2512.7399999999998</v>
      </c>
      <c r="D3149" s="2" t="s">
        <v>52</v>
      </c>
    </row>
    <row r="3150" spans="1:4" ht="15.75" hidden="1" customHeight="1" x14ac:dyDescent="0.3">
      <c r="A3150" s="4">
        <v>44379</v>
      </c>
      <c r="B3150" s="2">
        <v>9882.74</v>
      </c>
      <c r="C3150" s="2">
        <v>-211084.85</v>
      </c>
      <c r="D3150" s="2" t="s">
        <v>55</v>
      </c>
    </row>
    <row r="3151" spans="1:4" ht="15.75" hidden="1" customHeight="1" x14ac:dyDescent="0.3">
      <c r="A3151" s="4">
        <v>44379</v>
      </c>
      <c r="B3151" s="2">
        <v>12182.99</v>
      </c>
      <c r="C3151" s="2">
        <v>-182547.38</v>
      </c>
      <c r="D3151" s="2" t="s">
        <v>53</v>
      </c>
    </row>
    <row r="3152" spans="1:4" ht="15.75" customHeight="1" x14ac:dyDescent="0.3">
      <c r="A3152" s="4">
        <v>44381</v>
      </c>
      <c r="B3152" s="2">
        <v>127.31</v>
      </c>
      <c r="C3152" s="2">
        <v>-690.73</v>
      </c>
      <c r="D3152" s="2" t="s">
        <v>54</v>
      </c>
    </row>
    <row r="3153" spans="1:4" ht="15.75" hidden="1" customHeight="1" x14ac:dyDescent="0.3">
      <c r="A3153" s="4">
        <v>44381</v>
      </c>
      <c r="B3153" s="2">
        <v>86.51</v>
      </c>
      <c r="C3153" s="2">
        <v>2900.35</v>
      </c>
      <c r="D3153" s="2" t="s">
        <v>52</v>
      </c>
    </row>
    <row r="3154" spans="1:4" ht="15.75" hidden="1" customHeight="1" x14ac:dyDescent="0.3">
      <c r="A3154" s="4">
        <v>44381</v>
      </c>
      <c r="B3154" s="2">
        <v>284.69</v>
      </c>
      <c r="C3154" s="2">
        <v>-3106.59</v>
      </c>
      <c r="D3154" s="2" t="s">
        <v>55</v>
      </c>
    </row>
    <row r="3155" spans="1:4" ht="15.75" hidden="1" customHeight="1" x14ac:dyDescent="0.3">
      <c r="A3155" s="4">
        <v>44381</v>
      </c>
      <c r="B3155" s="2">
        <v>253.75</v>
      </c>
      <c r="C3155" s="2">
        <v>-3057.58</v>
      </c>
      <c r="D3155" s="2" t="s">
        <v>53</v>
      </c>
    </row>
    <row r="3156" spans="1:4" ht="15.75" hidden="1" customHeight="1" x14ac:dyDescent="0.3">
      <c r="A3156" s="4">
        <v>44382</v>
      </c>
      <c r="B3156" s="2">
        <v>5589.31</v>
      </c>
      <c r="C3156" s="2">
        <v>36118.58</v>
      </c>
      <c r="D3156" s="2" t="s">
        <v>55</v>
      </c>
    </row>
    <row r="3157" spans="1:4" ht="15.75" hidden="1" customHeight="1" x14ac:dyDescent="0.3">
      <c r="A3157" s="4">
        <v>44382</v>
      </c>
      <c r="B3157" s="2">
        <v>1716.94</v>
      </c>
      <c r="C3157" s="2">
        <v>33688.85</v>
      </c>
      <c r="D3157" s="2" t="s">
        <v>52</v>
      </c>
    </row>
    <row r="3158" spans="1:4" ht="15.75" hidden="1" customHeight="1" x14ac:dyDescent="0.3">
      <c r="A3158" s="4">
        <v>44382</v>
      </c>
      <c r="B3158" s="2">
        <v>8489.5499999999993</v>
      </c>
      <c r="C3158" s="2">
        <v>97332.06</v>
      </c>
      <c r="D3158" s="2" t="s">
        <v>53</v>
      </c>
    </row>
    <row r="3159" spans="1:4" ht="15.75" customHeight="1" x14ac:dyDescent="0.3">
      <c r="A3159" s="4">
        <v>44382</v>
      </c>
      <c r="B3159" s="2">
        <v>6546.49</v>
      </c>
      <c r="C3159" s="2">
        <v>157912.38</v>
      </c>
      <c r="D3159" s="2" t="s">
        <v>54</v>
      </c>
    </row>
    <row r="3160" spans="1:4" ht="15.75" hidden="1" customHeight="1" x14ac:dyDescent="0.3">
      <c r="A3160" s="4">
        <v>44383</v>
      </c>
      <c r="B3160" s="2">
        <v>13699.26</v>
      </c>
      <c r="C3160" s="2">
        <v>116238.69</v>
      </c>
      <c r="D3160" s="2" t="s">
        <v>55</v>
      </c>
    </row>
    <row r="3161" spans="1:4" ht="15.75" hidden="1" customHeight="1" x14ac:dyDescent="0.3">
      <c r="A3161" s="4">
        <v>44383</v>
      </c>
      <c r="B3161" s="2">
        <v>1813.86</v>
      </c>
      <c r="C3161" s="2">
        <v>-15330.99</v>
      </c>
      <c r="D3161" s="2" t="s">
        <v>52</v>
      </c>
    </row>
    <row r="3162" spans="1:4" ht="15.75" hidden="1" customHeight="1" x14ac:dyDescent="0.3">
      <c r="A3162" s="4">
        <v>44383</v>
      </c>
      <c r="B3162" s="2">
        <v>14817.79</v>
      </c>
      <c r="C3162" s="2">
        <v>-116366.52</v>
      </c>
      <c r="D3162" s="2" t="s">
        <v>53</v>
      </c>
    </row>
    <row r="3163" spans="1:4" ht="15.75" customHeight="1" x14ac:dyDescent="0.3">
      <c r="A3163" s="4">
        <v>44383</v>
      </c>
      <c r="B3163" s="2">
        <v>16431.87</v>
      </c>
      <c r="C3163" s="2">
        <v>-2227250.7599999998</v>
      </c>
      <c r="D3163" s="2" t="s">
        <v>54</v>
      </c>
    </row>
    <row r="3164" spans="1:4" ht="15.75" hidden="1" customHeight="1" x14ac:dyDescent="0.3">
      <c r="A3164" s="4">
        <v>44384</v>
      </c>
      <c r="B3164" s="2">
        <v>2314.88</v>
      </c>
      <c r="C3164" s="2">
        <v>3250.89</v>
      </c>
      <c r="D3164" s="2" t="s">
        <v>52</v>
      </c>
    </row>
    <row r="3165" spans="1:4" ht="15.75" hidden="1" customHeight="1" x14ac:dyDescent="0.3">
      <c r="A3165" s="4">
        <v>44384</v>
      </c>
      <c r="B3165" s="2">
        <v>10421.41</v>
      </c>
      <c r="C3165" s="2">
        <v>139308.17000000001</v>
      </c>
      <c r="D3165" s="2" t="s">
        <v>55</v>
      </c>
    </row>
    <row r="3166" spans="1:4" ht="15.75" customHeight="1" x14ac:dyDescent="0.3">
      <c r="A3166" s="4">
        <v>44384</v>
      </c>
      <c r="B3166" s="2">
        <v>11872.99</v>
      </c>
      <c r="C3166" s="2">
        <v>423051.15</v>
      </c>
      <c r="D3166" s="2" t="s">
        <v>54</v>
      </c>
    </row>
    <row r="3167" spans="1:4" ht="15.75" hidden="1" customHeight="1" x14ac:dyDescent="0.3">
      <c r="A3167" s="4">
        <v>44384</v>
      </c>
      <c r="B3167" s="2">
        <v>20320.14</v>
      </c>
      <c r="C3167" s="2">
        <v>-125396.42</v>
      </c>
      <c r="D3167" s="2" t="s">
        <v>53</v>
      </c>
    </row>
    <row r="3168" spans="1:4" ht="15.75" hidden="1" customHeight="1" x14ac:dyDescent="0.3">
      <c r="A3168" s="4">
        <v>44385</v>
      </c>
      <c r="B3168" s="2">
        <v>14044.25</v>
      </c>
      <c r="C3168" s="2">
        <v>78545.88</v>
      </c>
      <c r="D3168" s="2" t="s">
        <v>53</v>
      </c>
    </row>
    <row r="3169" spans="1:4" ht="15.75" hidden="1" customHeight="1" x14ac:dyDescent="0.3">
      <c r="A3169" s="4">
        <v>44385</v>
      </c>
      <c r="B3169" s="2">
        <v>7827</v>
      </c>
      <c r="C3169" s="2">
        <v>35706.01</v>
      </c>
      <c r="D3169" s="2" t="s">
        <v>55</v>
      </c>
    </row>
    <row r="3170" spans="1:4" ht="15.75" hidden="1" customHeight="1" x14ac:dyDescent="0.3">
      <c r="A3170" s="4">
        <v>44385</v>
      </c>
      <c r="B3170" s="2">
        <v>2613.5700000000002</v>
      </c>
      <c r="C3170" s="2">
        <v>-156673.85</v>
      </c>
      <c r="D3170" s="2" t="s">
        <v>52</v>
      </c>
    </row>
    <row r="3171" spans="1:4" ht="15.75" customHeight="1" x14ac:dyDescent="0.3">
      <c r="A3171" s="4">
        <v>44385</v>
      </c>
      <c r="B3171" s="2">
        <v>14018.47</v>
      </c>
      <c r="C3171" s="2">
        <v>-118507.88</v>
      </c>
      <c r="D3171" s="2" t="s">
        <v>54</v>
      </c>
    </row>
    <row r="3172" spans="1:4" ht="15.75" hidden="1" customHeight="1" x14ac:dyDescent="0.3">
      <c r="A3172" s="4">
        <v>44386</v>
      </c>
      <c r="B3172" s="2">
        <v>8716.8700000000008</v>
      </c>
      <c r="C3172" s="2">
        <v>-211874.82</v>
      </c>
      <c r="D3172" s="2" t="s">
        <v>55</v>
      </c>
    </row>
    <row r="3173" spans="1:4" ht="15.75" customHeight="1" x14ac:dyDescent="0.3">
      <c r="A3173" s="4">
        <v>44386</v>
      </c>
      <c r="B3173" s="2">
        <v>10125.14</v>
      </c>
      <c r="C3173" s="2">
        <v>113600.72</v>
      </c>
      <c r="D3173" s="2" t="s">
        <v>54</v>
      </c>
    </row>
    <row r="3174" spans="1:4" ht="15.75" hidden="1" customHeight="1" x14ac:dyDescent="0.3">
      <c r="A3174" s="4">
        <v>44386</v>
      </c>
      <c r="B3174" s="2">
        <v>1181.6600000000001</v>
      </c>
      <c r="C3174" s="2">
        <v>6890.77</v>
      </c>
      <c r="D3174" s="2" t="s">
        <v>52</v>
      </c>
    </row>
    <row r="3175" spans="1:4" ht="15.75" hidden="1" customHeight="1" x14ac:dyDescent="0.3">
      <c r="A3175" s="4">
        <v>44386</v>
      </c>
      <c r="B3175" s="2">
        <v>11104.46</v>
      </c>
      <c r="C3175" s="2">
        <v>-135073.75</v>
      </c>
      <c r="D3175" s="2" t="s">
        <v>53</v>
      </c>
    </row>
    <row r="3176" spans="1:4" ht="15.75" hidden="1" customHeight="1" x14ac:dyDescent="0.3">
      <c r="A3176" s="4">
        <v>44388</v>
      </c>
      <c r="B3176" s="2">
        <v>190.32</v>
      </c>
      <c r="C3176" s="2">
        <v>100657.9</v>
      </c>
      <c r="D3176" s="2" t="s">
        <v>55</v>
      </c>
    </row>
    <row r="3177" spans="1:4" ht="15.75" hidden="1" customHeight="1" x14ac:dyDescent="0.3">
      <c r="A3177" s="4">
        <v>44388</v>
      </c>
      <c r="B3177" s="2">
        <v>167.54</v>
      </c>
      <c r="C3177" s="2">
        <v>2128.7800000000002</v>
      </c>
      <c r="D3177" s="2" t="s">
        <v>53</v>
      </c>
    </row>
    <row r="3178" spans="1:4" ht="15.75" hidden="1" customHeight="1" x14ac:dyDescent="0.3">
      <c r="A3178" s="4">
        <v>44388</v>
      </c>
      <c r="B3178" s="2">
        <v>27.5</v>
      </c>
      <c r="C3178" s="2">
        <v>-580.04</v>
      </c>
      <c r="D3178" s="2" t="s">
        <v>52</v>
      </c>
    </row>
    <row r="3179" spans="1:4" ht="15.75" customHeight="1" x14ac:dyDescent="0.3">
      <c r="A3179" s="4">
        <v>44388</v>
      </c>
      <c r="B3179" s="2">
        <v>155.06</v>
      </c>
      <c r="C3179" s="2">
        <v>5579.85</v>
      </c>
      <c r="D3179" s="2" t="s">
        <v>54</v>
      </c>
    </row>
    <row r="3180" spans="1:4" ht="15.75" customHeight="1" x14ac:dyDescent="0.3">
      <c r="A3180" s="4">
        <v>44389</v>
      </c>
      <c r="B3180" s="2">
        <v>13714.44</v>
      </c>
      <c r="C3180" s="2">
        <v>456750.29</v>
      </c>
      <c r="D3180" s="2" t="s">
        <v>54</v>
      </c>
    </row>
    <row r="3181" spans="1:4" ht="15.75" hidden="1" customHeight="1" x14ac:dyDescent="0.3">
      <c r="A3181" s="4">
        <v>44389</v>
      </c>
      <c r="B3181" s="2">
        <v>1152.76</v>
      </c>
      <c r="C3181" s="2">
        <v>-3800.12</v>
      </c>
      <c r="D3181" s="2" t="s">
        <v>52</v>
      </c>
    </row>
    <row r="3182" spans="1:4" ht="15.75" hidden="1" customHeight="1" x14ac:dyDescent="0.3">
      <c r="A3182" s="4">
        <v>44389</v>
      </c>
      <c r="B3182" s="2">
        <v>7845.66</v>
      </c>
      <c r="C3182" s="2">
        <v>241365.58</v>
      </c>
      <c r="D3182" s="2" t="s">
        <v>55</v>
      </c>
    </row>
    <row r="3183" spans="1:4" ht="15.75" hidden="1" customHeight="1" x14ac:dyDescent="0.3">
      <c r="A3183" s="4">
        <v>44389</v>
      </c>
      <c r="B3183" s="2">
        <v>11235.2</v>
      </c>
      <c r="C3183" s="2">
        <v>154893.70000000001</v>
      </c>
      <c r="D3183" s="2" t="s">
        <v>53</v>
      </c>
    </row>
    <row r="3184" spans="1:4" ht="15.75" customHeight="1" x14ac:dyDescent="0.3">
      <c r="A3184" s="4">
        <v>44390</v>
      </c>
      <c r="B3184" s="2">
        <v>16866.34</v>
      </c>
      <c r="C3184" s="2">
        <v>1187898.43</v>
      </c>
      <c r="D3184" s="2" t="s">
        <v>54</v>
      </c>
    </row>
    <row r="3185" spans="1:4" ht="15.75" hidden="1" customHeight="1" x14ac:dyDescent="0.3">
      <c r="A3185" s="4">
        <v>44390</v>
      </c>
      <c r="B3185" s="2">
        <v>16097.46</v>
      </c>
      <c r="C3185" s="2">
        <v>-57554.3</v>
      </c>
      <c r="D3185" s="2" t="s">
        <v>53</v>
      </c>
    </row>
    <row r="3186" spans="1:4" ht="15.75" hidden="1" customHeight="1" x14ac:dyDescent="0.3">
      <c r="A3186" s="4">
        <v>44390</v>
      </c>
      <c r="B3186" s="2">
        <v>8719.74</v>
      </c>
      <c r="C3186" s="2">
        <v>-21472.44</v>
      </c>
      <c r="D3186" s="2" t="s">
        <v>55</v>
      </c>
    </row>
    <row r="3187" spans="1:4" ht="15.75" hidden="1" customHeight="1" x14ac:dyDescent="0.3">
      <c r="A3187" s="4">
        <v>44390</v>
      </c>
      <c r="B3187" s="2">
        <v>3199.92</v>
      </c>
      <c r="C3187" s="2">
        <v>25444.39</v>
      </c>
      <c r="D3187" s="2" t="s">
        <v>52</v>
      </c>
    </row>
    <row r="3188" spans="1:4" ht="15.75" hidden="1" customHeight="1" x14ac:dyDescent="0.3">
      <c r="A3188" s="4">
        <v>44391</v>
      </c>
      <c r="B3188" s="2">
        <v>9057.08</v>
      </c>
      <c r="C3188" s="2">
        <v>254740.01</v>
      </c>
      <c r="D3188" s="2" t="s">
        <v>55</v>
      </c>
    </row>
    <row r="3189" spans="1:4" ht="15.75" customHeight="1" x14ac:dyDescent="0.3">
      <c r="A3189" s="4">
        <v>44391</v>
      </c>
      <c r="B3189" s="2">
        <v>17444.97</v>
      </c>
      <c r="C3189" s="2">
        <v>-1102110.6200000001</v>
      </c>
      <c r="D3189" s="2" t="s">
        <v>54</v>
      </c>
    </row>
    <row r="3190" spans="1:4" ht="15.75" hidden="1" customHeight="1" x14ac:dyDescent="0.3">
      <c r="A3190" s="4">
        <v>44391</v>
      </c>
      <c r="B3190" s="2">
        <v>11297.66</v>
      </c>
      <c r="C3190" s="2">
        <v>167688.32000000001</v>
      </c>
      <c r="D3190" s="2" t="s">
        <v>53</v>
      </c>
    </row>
    <row r="3191" spans="1:4" ht="15.75" hidden="1" customHeight="1" x14ac:dyDescent="0.3">
      <c r="A3191" s="4">
        <v>44391</v>
      </c>
      <c r="B3191" s="2">
        <v>1663.7</v>
      </c>
      <c r="C3191" s="2">
        <v>45059.9</v>
      </c>
      <c r="D3191" s="2" t="s">
        <v>52</v>
      </c>
    </row>
    <row r="3192" spans="1:4" ht="15.75" hidden="1" customHeight="1" x14ac:dyDescent="0.3">
      <c r="A3192" s="4">
        <v>44392</v>
      </c>
      <c r="B3192" s="2">
        <v>13583.89</v>
      </c>
      <c r="C3192" s="2">
        <v>105651.23</v>
      </c>
      <c r="D3192" s="2" t="s">
        <v>53</v>
      </c>
    </row>
    <row r="3193" spans="1:4" ht="15.75" hidden="1" customHeight="1" x14ac:dyDescent="0.3">
      <c r="A3193" s="4">
        <v>44392</v>
      </c>
      <c r="B3193" s="2">
        <v>10643.05</v>
      </c>
      <c r="C3193" s="2">
        <v>394502.43</v>
      </c>
      <c r="D3193" s="2" t="s">
        <v>55</v>
      </c>
    </row>
    <row r="3194" spans="1:4" ht="15.75" customHeight="1" x14ac:dyDescent="0.3">
      <c r="A3194" s="4">
        <v>44392</v>
      </c>
      <c r="B3194" s="2">
        <v>17680.150000000001</v>
      </c>
      <c r="C3194" s="2">
        <v>-472618.08</v>
      </c>
      <c r="D3194" s="2" t="s">
        <v>54</v>
      </c>
    </row>
    <row r="3195" spans="1:4" ht="15.75" hidden="1" customHeight="1" x14ac:dyDescent="0.3">
      <c r="A3195" s="4">
        <v>44392</v>
      </c>
      <c r="B3195" s="2">
        <v>3410</v>
      </c>
      <c r="C3195" s="2">
        <v>131969.91</v>
      </c>
      <c r="D3195" s="2" t="s">
        <v>52</v>
      </c>
    </row>
    <row r="3196" spans="1:4" ht="15.75" customHeight="1" x14ac:dyDescent="0.3">
      <c r="A3196" s="4">
        <v>44393</v>
      </c>
      <c r="B3196" s="2">
        <v>17115.73</v>
      </c>
      <c r="C3196" s="2">
        <v>-22143.45</v>
      </c>
      <c r="D3196" s="2" t="s">
        <v>54</v>
      </c>
    </row>
    <row r="3197" spans="1:4" ht="15.75" hidden="1" customHeight="1" x14ac:dyDescent="0.3">
      <c r="A3197" s="4">
        <v>44393</v>
      </c>
      <c r="B3197" s="2">
        <v>11214.25</v>
      </c>
      <c r="C3197" s="2">
        <v>141295.14000000001</v>
      </c>
      <c r="D3197" s="2" t="s">
        <v>53</v>
      </c>
    </row>
    <row r="3198" spans="1:4" ht="15.75" hidden="1" customHeight="1" x14ac:dyDescent="0.3">
      <c r="A3198" s="4">
        <v>44393</v>
      </c>
      <c r="B3198" s="2">
        <v>1475.37</v>
      </c>
      <c r="C3198" s="2">
        <v>20601.099999999999</v>
      </c>
      <c r="D3198" s="2" t="s">
        <v>52</v>
      </c>
    </row>
    <row r="3199" spans="1:4" ht="15.75" hidden="1" customHeight="1" x14ac:dyDescent="0.3">
      <c r="A3199" s="4">
        <v>44393</v>
      </c>
      <c r="B3199" s="2">
        <v>11147.21</v>
      </c>
      <c r="C3199" s="2">
        <v>362760.1</v>
      </c>
      <c r="D3199" s="2" t="s">
        <v>55</v>
      </c>
    </row>
    <row r="3200" spans="1:4" ht="15.75" customHeight="1" x14ac:dyDescent="0.3">
      <c r="A3200" s="4">
        <v>44395</v>
      </c>
      <c r="B3200" s="2">
        <v>371.86</v>
      </c>
      <c r="C3200" s="2">
        <v>5524.13</v>
      </c>
      <c r="D3200" s="2" t="s">
        <v>54</v>
      </c>
    </row>
    <row r="3201" spans="1:4" ht="15.75" hidden="1" customHeight="1" x14ac:dyDescent="0.3">
      <c r="A3201" s="4">
        <v>44395</v>
      </c>
      <c r="B3201" s="2">
        <v>267.69</v>
      </c>
      <c r="C3201" s="2">
        <v>-8141.81</v>
      </c>
      <c r="D3201" s="2" t="s">
        <v>55</v>
      </c>
    </row>
    <row r="3202" spans="1:4" ht="15.75" hidden="1" customHeight="1" x14ac:dyDescent="0.3">
      <c r="A3202" s="4">
        <v>44395</v>
      </c>
      <c r="B3202" s="2">
        <v>82.33</v>
      </c>
      <c r="C3202" s="2">
        <v>419.33</v>
      </c>
      <c r="D3202" s="2" t="s">
        <v>52</v>
      </c>
    </row>
    <row r="3203" spans="1:4" ht="15.75" hidden="1" customHeight="1" x14ac:dyDescent="0.3">
      <c r="A3203" s="4">
        <v>44395</v>
      </c>
      <c r="B3203" s="2">
        <v>292.54000000000002</v>
      </c>
      <c r="C3203" s="2">
        <v>-234.02</v>
      </c>
      <c r="D3203" s="2" t="s">
        <v>53</v>
      </c>
    </row>
    <row r="3204" spans="1:4" ht="15.75" hidden="1" customHeight="1" x14ac:dyDescent="0.3">
      <c r="A3204" s="4">
        <v>44396</v>
      </c>
      <c r="B3204" s="2">
        <v>1730.36</v>
      </c>
      <c r="C3204" s="2">
        <v>-82495.45</v>
      </c>
      <c r="D3204" s="2" t="s">
        <v>52</v>
      </c>
    </row>
    <row r="3205" spans="1:4" ht="15.75" hidden="1" customHeight="1" x14ac:dyDescent="0.3">
      <c r="A3205" s="4">
        <v>44396</v>
      </c>
      <c r="B3205" s="2">
        <v>15590.21</v>
      </c>
      <c r="C3205" s="2">
        <v>-1434172.67</v>
      </c>
      <c r="D3205" s="2" t="s">
        <v>55</v>
      </c>
    </row>
    <row r="3206" spans="1:4" ht="15.75" hidden="1" customHeight="1" x14ac:dyDescent="0.3">
      <c r="A3206" s="4">
        <v>44396</v>
      </c>
      <c r="B3206" s="2">
        <v>13209.1</v>
      </c>
      <c r="C3206" s="2">
        <v>-314387.92</v>
      </c>
      <c r="D3206" s="2" t="s">
        <v>53</v>
      </c>
    </row>
    <row r="3207" spans="1:4" ht="15.75" customHeight="1" x14ac:dyDescent="0.3">
      <c r="A3207" s="4">
        <v>44396</v>
      </c>
      <c r="B3207" s="2">
        <v>15669.96</v>
      </c>
      <c r="C3207" s="2">
        <v>-1436475.77</v>
      </c>
      <c r="D3207" s="2" t="s">
        <v>54</v>
      </c>
    </row>
    <row r="3208" spans="1:4" ht="15.75" hidden="1" customHeight="1" x14ac:dyDescent="0.3">
      <c r="A3208" s="4">
        <v>44397</v>
      </c>
      <c r="B3208" s="2">
        <v>13255.95</v>
      </c>
      <c r="C3208" s="2">
        <v>-1396686.79</v>
      </c>
      <c r="D3208" s="2" t="s">
        <v>55</v>
      </c>
    </row>
    <row r="3209" spans="1:4" ht="15.75" hidden="1" customHeight="1" x14ac:dyDescent="0.3">
      <c r="A3209" s="4">
        <v>44397</v>
      </c>
      <c r="B3209" s="2">
        <v>12616.41</v>
      </c>
      <c r="C3209" s="2">
        <v>-44260.47</v>
      </c>
      <c r="D3209" s="2" t="s">
        <v>53</v>
      </c>
    </row>
    <row r="3210" spans="1:4" ht="15.75" hidden="1" customHeight="1" x14ac:dyDescent="0.3">
      <c r="A3210" s="4">
        <v>44397</v>
      </c>
      <c r="B3210" s="2">
        <v>1529.57</v>
      </c>
      <c r="C3210" s="2">
        <v>-1266.19</v>
      </c>
      <c r="D3210" s="2" t="s">
        <v>52</v>
      </c>
    </row>
    <row r="3211" spans="1:4" ht="15.75" customHeight="1" x14ac:dyDescent="0.3">
      <c r="A3211" s="4">
        <v>44397</v>
      </c>
      <c r="B3211" s="2">
        <v>12984.93</v>
      </c>
      <c r="C3211" s="2">
        <v>466251.71</v>
      </c>
      <c r="D3211" s="2" t="s">
        <v>54</v>
      </c>
    </row>
    <row r="3212" spans="1:4" ht="15.75" hidden="1" customHeight="1" x14ac:dyDescent="0.3">
      <c r="A3212" s="4">
        <v>44398</v>
      </c>
      <c r="B3212" s="2">
        <v>11221.9</v>
      </c>
      <c r="C3212" s="2">
        <v>121439.58</v>
      </c>
      <c r="D3212" s="2" t="s">
        <v>53</v>
      </c>
    </row>
    <row r="3213" spans="1:4" ht="15.75" customHeight="1" x14ac:dyDescent="0.3">
      <c r="A3213" s="4">
        <v>44398</v>
      </c>
      <c r="B3213" s="2">
        <v>14220.67</v>
      </c>
      <c r="C3213" s="2">
        <v>368136.12</v>
      </c>
      <c r="D3213" s="2" t="s">
        <v>54</v>
      </c>
    </row>
    <row r="3214" spans="1:4" ht="15.75" hidden="1" customHeight="1" x14ac:dyDescent="0.3">
      <c r="A3214" s="4">
        <v>44398</v>
      </c>
      <c r="B3214" s="2">
        <v>9096.77</v>
      </c>
      <c r="C3214" s="2">
        <v>29565.51</v>
      </c>
      <c r="D3214" s="2" t="s">
        <v>55</v>
      </c>
    </row>
    <row r="3215" spans="1:4" ht="15.75" hidden="1" customHeight="1" x14ac:dyDescent="0.3">
      <c r="A3215" s="4">
        <v>44398</v>
      </c>
      <c r="B3215" s="2">
        <v>1937.71</v>
      </c>
      <c r="C3215" s="2">
        <v>-149469.04</v>
      </c>
      <c r="D3215" s="2" t="s">
        <v>52</v>
      </c>
    </row>
    <row r="3216" spans="1:4" ht="15.75" hidden="1" customHeight="1" x14ac:dyDescent="0.3">
      <c r="A3216" s="4">
        <v>44399</v>
      </c>
      <c r="B3216" s="2">
        <v>1288.92</v>
      </c>
      <c r="C3216" s="2">
        <v>11327.94</v>
      </c>
      <c r="D3216" s="2" t="s">
        <v>52</v>
      </c>
    </row>
    <row r="3217" spans="1:4" ht="15.75" hidden="1" customHeight="1" x14ac:dyDescent="0.3">
      <c r="A3217" s="4">
        <v>44399</v>
      </c>
      <c r="B3217" s="2">
        <v>9706.5400000000009</v>
      </c>
      <c r="C3217" s="2">
        <v>46177.26</v>
      </c>
      <c r="D3217" s="2" t="s">
        <v>55</v>
      </c>
    </row>
    <row r="3218" spans="1:4" ht="15.75" hidden="1" customHeight="1" x14ac:dyDescent="0.3">
      <c r="A3218" s="4">
        <v>44399</v>
      </c>
      <c r="B3218" s="2">
        <v>14600.72</v>
      </c>
      <c r="C3218" s="2">
        <v>210962.06</v>
      </c>
      <c r="D3218" s="2" t="s">
        <v>53</v>
      </c>
    </row>
    <row r="3219" spans="1:4" ht="15.75" customHeight="1" x14ac:dyDescent="0.3">
      <c r="A3219" s="4">
        <v>44399</v>
      </c>
      <c r="B3219" s="2">
        <v>14902.87</v>
      </c>
      <c r="C3219" s="2">
        <v>281525.59000000003</v>
      </c>
      <c r="D3219" s="2" t="s">
        <v>54</v>
      </c>
    </row>
    <row r="3220" spans="1:4" ht="15.75" hidden="1" customHeight="1" x14ac:dyDescent="0.3">
      <c r="A3220" s="4">
        <v>44400</v>
      </c>
      <c r="B3220" s="2">
        <v>11174.48</v>
      </c>
      <c r="C3220" s="2">
        <v>167195.97</v>
      </c>
      <c r="D3220" s="2" t="s">
        <v>53</v>
      </c>
    </row>
    <row r="3221" spans="1:4" ht="15.75" hidden="1" customHeight="1" x14ac:dyDescent="0.3">
      <c r="A3221" s="4">
        <v>44400</v>
      </c>
      <c r="B3221" s="2">
        <v>1541.16</v>
      </c>
      <c r="C3221" s="2">
        <v>-32185.33</v>
      </c>
      <c r="D3221" s="2" t="s">
        <v>52</v>
      </c>
    </row>
    <row r="3222" spans="1:4" ht="15.75" hidden="1" customHeight="1" x14ac:dyDescent="0.3">
      <c r="A3222" s="4">
        <v>44400</v>
      </c>
      <c r="B3222" s="2">
        <v>5599.78</v>
      </c>
      <c r="C3222" s="2">
        <v>67905.56</v>
      </c>
      <c r="D3222" s="2" t="s">
        <v>55</v>
      </c>
    </row>
    <row r="3223" spans="1:4" ht="15.75" customHeight="1" x14ac:dyDescent="0.3">
      <c r="A3223" s="4">
        <v>44400</v>
      </c>
      <c r="B3223" s="2">
        <v>17382.88</v>
      </c>
      <c r="C3223" s="2">
        <v>-293643.32</v>
      </c>
      <c r="D3223" s="2" t="s">
        <v>54</v>
      </c>
    </row>
    <row r="3224" spans="1:4" ht="15.75" hidden="1" customHeight="1" x14ac:dyDescent="0.3">
      <c r="A3224" s="4">
        <v>44402</v>
      </c>
      <c r="B3224" s="2">
        <v>245.96</v>
      </c>
      <c r="C3224" s="2">
        <v>211.29</v>
      </c>
      <c r="D3224" s="2" t="s">
        <v>53</v>
      </c>
    </row>
    <row r="3225" spans="1:4" ht="15.75" customHeight="1" x14ac:dyDescent="0.3">
      <c r="A3225" s="4">
        <v>44402</v>
      </c>
      <c r="B3225" s="2">
        <v>175.83</v>
      </c>
      <c r="C3225" s="2">
        <v>-10277.75</v>
      </c>
      <c r="D3225" s="2" t="s">
        <v>54</v>
      </c>
    </row>
    <row r="3226" spans="1:4" ht="15.75" hidden="1" customHeight="1" x14ac:dyDescent="0.3">
      <c r="A3226" s="4">
        <v>44402</v>
      </c>
      <c r="B3226" s="2">
        <v>31.18</v>
      </c>
      <c r="C3226" s="2">
        <v>-1773.05</v>
      </c>
      <c r="D3226" s="2" t="s">
        <v>52</v>
      </c>
    </row>
    <row r="3227" spans="1:4" ht="15.75" hidden="1" customHeight="1" x14ac:dyDescent="0.3">
      <c r="A3227" s="4">
        <v>44402</v>
      </c>
      <c r="B3227" s="2">
        <v>173.99</v>
      </c>
      <c r="C3227" s="2">
        <v>-5002.1899999999996</v>
      </c>
      <c r="D3227" s="2" t="s">
        <v>55</v>
      </c>
    </row>
    <row r="3228" spans="1:4" ht="15.75" hidden="1" customHeight="1" x14ac:dyDescent="0.3">
      <c r="A3228" s="4">
        <v>44403</v>
      </c>
      <c r="B3228" s="2">
        <v>1973.29</v>
      </c>
      <c r="C3228" s="2">
        <v>48336.3</v>
      </c>
      <c r="D3228" s="2" t="s">
        <v>52</v>
      </c>
    </row>
    <row r="3229" spans="1:4" ht="15.75" hidden="1" customHeight="1" x14ac:dyDescent="0.3">
      <c r="A3229" s="4">
        <v>44403</v>
      </c>
      <c r="B3229" s="2">
        <v>9311.15</v>
      </c>
      <c r="C3229" s="2">
        <v>-98371.46</v>
      </c>
      <c r="D3229" s="2" t="s">
        <v>55</v>
      </c>
    </row>
    <row r="3230" spans="1:4" ht="15.75" hidden="1" customHeight="1" x14ac:dyDescent="0.3">
      <c r="A3230" s="4">
        <v>44403</v>
      </c>
      <c r="B3230" s="2">
        <v>12112.16</v>
      </c>
      <c r="C3230" s="2">
        <v>228673.89</v>
      </c>
      <c r="D3230" s="2" t="s">
        <v>53</v>
      </c>
    </row>
    <row r="3231" spans="1:4" ht="15.75" customHeight="1" x14ac:dyDescent="0.3">
      <c r="A3231" s="4">
        <v>44403</v>
      </c>
      <c r="B3231" s="2">
        <v>14050.9</v>
      </c>
      <c r="C3231" s="2">
        <v>700317.15</v>
      </c>
      <c r="D3231" s="2" t="s">
        <v>54</v>
      </c>
    </row>
    <row r="3232" spans="1:4" ht="15.75" hidden="1" customHeight="1" x14ac:dyDescent="0.3">
      <c r="A3232" s="4">
        <v>44404</v>
      </c>
      <c r="B3232" s="2">
        <v>14200.84</v>
      </c>
      <c r="C3232" s="2">
        <v>167601.15</v>
      </c>
      <c r="D3232" s="2" t="s">
        <v>53</v>
      </c>
    </row>
    <row r="3233" spans="1:4" ht="15.75" hidden="1" customHeight="1" x14ac:dyDescent="0.3">
      <c r="A3233" s="4">
        <v>44404</v>
      </c>
      <c r="B3233" s="2">
        <v>2399.12</v>
      </c>
      <c r="C3233" s="2">
        <v>-2476.37</v>
      </c>
      <c r="D3233" s="2" t="s">
        <v>52</v>
      </c>
    </row>
    <row r="3234" spans="1:4" ht="15.75" hidden="1" customHeight="1" x14ac:dyDescent="0.3">
      <c r="A3234" s="4">
        <v>44404</v>
      </c>
      <c r="B3234" s="2">
        <v>10041.39</v>
      </c>
      <c r="C3234" s="2">
        <v>-277771.90999999997</v>
      </c>
      <c r="D3234" s="2" t="s">
        <v>55</v>
      </c>
    </row>
    <row r="3235" spans="1:4" ht="15.75" customHeight="1" x14ac:dyDescent="0.3">
      <c r="A3235" s="4">
        <v>44404</v>
      </c>
      <c r="B3235" s="2">
        <v>17747.78</v>
      </c>
      <c r="C3235" s="2">
        <v>1037612.31</v>
      </c>
      <c r="D3235" s="2" t="s">
        <v>54</v>
      </c>
    </row>
    <row r="3236" spans="1:4" ht="15.75" hidden="1" customHeight="1" x14ac:dyDescent="0.3">
      <c r="A3236" s="4">
        <v>44405</v>
      </c>
      <c r="B3236" s="2">
        <v>12870.1</v>
      </c>
      <c r="C3236" s="2">
        <v>33137.42</v>
      </c>
      <c r="D3236" s="2" t="s">
        <v>55</v>
      </c>
    </row>
    <row r="3237" spans="1:4" ht="15.75" hidden="1" customHeight="1" x14ac:dyDescent="0.3">
      <c r="A3237" s="4">
        <v>44405</v>
      </c>
      <c r="B3237" s="2">
        <v>15792.09</v>
      </c>
      <c r="C3237" s="2">
        <v>285389.59000000003</v>
      </c>
      <c r="D3237" s="2" t="s">
        <v>53</v>
      </c>
    </row>
    <row r="3238" spans="1:4" ht="15.75" customHeight="1" x14ac:dyDescent="0.3">
      <c r="A3238" s="4">
        <v>44405</v>
      </c>
      <c r="B3238" s="2">
        <v>20441.55</v>
      </c>
      <c r="C3238" s="2">
        <v>1145963.02</v>
      </c>
      <c r="D3238" s="2" t="s">
        <v>54</v>
      </c>
    </row>
    <row r="3239" spans="1:4" ht="15.75" hidden="1" customHeight="1" x14ac:dyDescent="0.3">
      <c r="A3239" s="4">
        <v>44405</v>
      </c>
      <c r="B3239" s="2">
        <v>1691.18</v>
      </c>
      <c r="C3239" s="2">
        <v>19220.04</v>
      </c>
      <c r="D3239" s="2" t="s">
        <v>52</v>
      </c>
    </row>
    <row r="3240" spans="1:4" ht="15.75" hidden="1" customHeight="1" x14ac:dyDescent="0.3">
      <c r="A3240" s="4">
        <v>44406</v>
      </c>
      <c r="B3240" s="2">
        <v>9999.24</v>
      </c>
      <c r="C3240" s="2">
        <v>-304206.01</v>
      </c>
      <c r="D3240" s="2" t="s">
        <v>53</v>
      </c>
    </row>
    <row r="3241" spans="1:4" ht="15.75" hidden="1" customHeight="1" x14ac:dyDescent="0.3">
      <c r="A3241" s="4">
        <v>44406</v>
      </c>
      <c r="B3241" s="2">
        <v>1412.08</v>
      </c>
      <c r="C3241" s="2">
        <v>14541.94</v>
      </c>
      <c r="D3241" s="2" t="s">
        <v>52</v>
      </c>
    </row>
    <row r="3242" spans="1:4" ht="15.75" customHeight="1" x14ac:dyDescent="0.3">
      <c r="A3242" s="4">
        <v>44406</v>
      </c>
      <c r="B3242" s="2">
        <v>19051.87</v>
      </c>
      <c r="C3242" s="2">
        <v>-2382047.54</v>
      </c>
      <c r="D3242" s="2" t="s">
        <v>54</v>
      </c>
    </row>
    <row r="3243" spans="1:4" ht="15.75" hidden="1" customHeight="1" x14ac:dyDescent="0.3">
      <c r="A3243" s="4">
        <v>44406</v>
      </c>
      <c r="B3243" s="2">
        <v>6951.67</v>
      </c>
      <c r="C3243" s="2">
        <v>-680096.9</v>
      </c>
      <c r="D3243" s="2" t="s">
        <v>55</v>
      </c>
    </row>
    <row r="3244" spans="1:4" ht="15.75" customHeight="1" x14ac:dyDescent="0.3">
      <c r="A3244" s="4">
        <v>44407</v>
      </c>
      <c r="B3244" s="2">
        <v>16910.560000000001</v>
      </c>
      <c r="C3244" s="2">
        <v>203772.28</v>
      </c>
      <c r="D3244" s="2" t="s">
        <v>54</v>
      </c>
    </row>
    <row r="3245" spans="1:4" ht="15.75" hidden="1" customHeight="1" x14ac:dyDescent="0.3">
      <c r="A3245" s="4">
        <v>44407</v>
      </c>
      <c r="B3245" s="2">
        <v>8360.73</v>
      </c>
      <c r="C3245" s="2">
        <v>13958.51</v>
      </c>
      <c r="D3245" s="2" t="s">
        <v>55</v>
      </c>
    </row>
    <row r="3246" spans="1:4" ht="15.75" hidden="1" customHeight="1" x14ac:dyDescent="0.3">
      <c r="A3246" s="4">
        <v>44407</v>
      </c>
      <c r="B3246" s="2">
        <v>870.42</v>
      </c>
      <c r="C3246" s="2">
        <v>6078.57</v>
      </c>
      <c r="D3246" s="2" t="s">
        <v>52</v>
      </c>
    </row>
    <row r="3247" spans="1:4" ht="15.75" hidden="1" customHeight="1" x14ac:dyDescent="0.3">
      <c r="A3247" s="4">
        <v>44407</v>
      </c>
      <c r="B3247" s="2">
        <v>13431.21</v>
      </c>
      <c r="C3247" s="2">
        <v>-99111.57</v>
      </c>
      <c r="D3247" s="2" t="s">
        <v>53</v>
      </c>
    </row>
    <row r="3248" spans="1:4" ht="15.75" hidden="1" customHeight="1" x14ac:dyDescent="0.3">
      <c r="A3248" s="4">
        <v>44409</v>
      </c>
      <c r="B3248" s="2">
        <v>291</v>
      </c>
      <c r="C3248" s="2">
        <v>-5286.49</v>
      </c>
      <c r="D3248" s="2" t="s">
        <v>55</v>
      </c>
    </row>
    <row r="3249" spans="1:4" ht="15.75" hidden="1" customHeight="1" x14ac:dyDescent="0.3">
      <c r="A3249" s="4">
        <v>44409</v>
      </c>
      <c r="B3249" s="2">
        <v>145.46</v>
      </c>
      <c r="C3249" s="2">
        <v>-798.28</v>
      </c>
      <c r="D3249" s="2" t="s">
        <v>53</v>
      </c>
    </row>
    <row r="3250" spans="1:4" ht="15.75" hidden="1" customHeight="1" x14ac:dyDescent="0.3">
      <c r="A3250" s="4">
        <v>44409</v>
      </c>
      <c r="B3250" s="2">
        <v>24.21</v>
      </c>
      <c r="C3250" s="2">
        <v>-950.53</v>
      </c>
      <c r="D3250" s="2" t="s">
        <v>52</v>
      </c>
    </row>
    <row r="3251" spans="1:4" ht="15.75" customHeight="1" x14ac:dyDescent="0.3">
      <c r="A3251" s="4">
        <v>44409</v>
      </c>
      <c r="B3251" s="2">
        <v>373.15</v>
      </c>
      <c r="C3251" s="2">
        <v>12596.36</v>
      </c>
      <c r="D3251" s="2" t="s">
        <v>54</v>
      </c>
    </row>
    <row r="3252" spans="1:4" ht="15.75" hidden="1" customHeight="1" x14ac:dyDescent="0.3">
      <c r="A3252" s="4">
        <v>44410</v>
      </c>
      <c r="B3252" s="2">
        <v>12560.67</v>
      </c>
      <c r="C3252" s="2">
        <v>226487.25</v>
      </c>
      <c r="D3252" s="2" t="s">
        <v>53</v>
      </c>
    </row>
    <row r="3253" spans="1:4" ht="15.75" customHeight="1" x14ac:dyDescent="0.3">
      <c r="A3253" s="4">
        <v>44410</v>
      </c>
      <c r="B3253" s="2">
        <v>21547.24</v>
      </c>
      <c r="C3253" s="2">
        <v>526637.52</v>
      </c>
      <c r="D3253" s="2" t="s">
        <v>54</v>
      </c>
    </row>
    <row r="3254" spans="1:4" ht="15.75" hidden="1" customHeight="1" x14ac:dyDescent="0.3">
      <c r="A3254" s="4">
        <v>44410</v>
      </c>
      <c r="B3254" s="2">
        <v>6854.55</v>
      </c>
      <c r="C3254" s="2">
        <v>105853.71</v>
      </c>
      <c r="D3254" s="2" t="s">
        <v>55</v>
      </c>
    </row>
    <row r="3255" spans="1:4" ht="15.75" hidden="1" customHeight="1" x14ac:dyDescent="0.3">
      <c r="A3255" s="4">
        <v>44410</v>
      </c>
      <c r="B3255" s="2">
        <v>1266.54</v>
      </c>
      <c r="C3255" s="2">
        <v>-8597.5300000000007</v>
      </c>
      <c r="D3255" s="2" t="s">
        <v>52</v>
      </c>
    </row>
    <row r="3256" spans="1:4" ht="15.75" customHeight="1" x14ac:dyDescent="0.3">
      <c r="A3256" s="4">
        <v>44411</v>
      </c>
      <c r="B3256" s="2">
        <v>16823.03</v>
      </c>
      <c r="C3256" s="2">
        <v>983716.25</v>
      </c>
      <c r="D3256" s="2" t="s">
        <v>54</v>
      </c>
    </row>
    <row r="3257" spans="1:4" ht="15.75" hidden="1" customHeight="1" x14ac:dyDescent="0.3">
      <c r="A3257" s="4">
        <v>44411</v>
      </c>
      <c r="B3257" s="2">
        <v>13911.03</v>
      </c>
      <c r="C3257" s="2">
        <v>156746.21</v>
      </c>
      <c r="D3257" s="2" t="s">
        <v>53</v>
      </c>
    </row>
    <row r="3258" spans="1:4" ht="15.75" hidden="1" customHeight="1" x14ac:dyDescent="0.3">
      <c r="A3258" s="4">
        <v>44411</v>
      </c>
      <c r="B3258" s="2">
        <v>2815.64</v>
      </c>
      <c r="C3258" s="2">
        <v>-93363.520000000004</v>
      </c>
      <c r="D3258" s="2" t="s">
        <v>52</v>
      </c>
    </row>
    <row r="3259" spans="1:4" ht="15.75" hidden="1" customHeight="1" x14ac:dyDescent="0.3">
      <c r="A3259" s="4">
        <v>44411</v>
      </c>
      <c r="B3259" s="2">
        <v>8454.4599999999991</v>
      </c>
      <c r="C3259" s="2">
        <v>32998.33</v>
      </c>
      <c r="D3259" s="2" t="s">
        <v>55</v>
      </c>
    </row>
    <row r="3260" spans="1:4" ht="15.75" hidden="1" customHeight="1" x14ac:dyDescent="0.3">
      <c r="A3260" s="4">
        <v>44412</v>
      </c>
      <c r="B3260" s="2">
        <v>17545.34</v>
      </c>
      <c r="C3260" s="2">
        <v>287915.09000000003</v>
      </c>
      <c r="D3260" s="2" t="s">
        <v>53</v>
      </c>
    </row>
    <row r="3261" spans="1:4" ht="15.75" hidden="1" customHeight="1" x14ac:dyDescent="0.3">
      <c r="A3261" s="4">
        <v>44412</v>
      </c>
      <c r="B3261" s="2">
        <v>3068.07</v>
      </c>
      <c r="C3261" s="2">
        <v>133662.64000000001</v>
      </c>
      <c r="D3261" s="2" t="s">
        <v>52</v>
      </c>
    </row>
    <row r="3262" spans="1:4" ht="15.75" hidden="1" customHeight="1" x14ac:dyDescent="0.3">
      <c r="A3262" s="4">
        <v>44412</v>
      </c>
      <c r="B3262" s="2">
        <v>8486.9</v>
      </c>
      <c r="C3262" s="2">
        <v>195128.12</v>
      </c>
      <c r="D3262" s="2" t="s">
        <v>55</v>
      </c>
    </row>
    <row r="3263" spans="1:4" ht="15.75" customHeight="1" x14ac:dyDescent="0.3">
      <c r="A3263" s="4">
        <v>44412</v>
      </c>
      <c r="B3263" s="2">
        <v>25791.49</v>
      </c>
      <c r="C3263" s="2">
        <v>681540.45</v>
      </c>
      <c r="D3263" s="2" t="s">
        <v>54</v>
      </c>
    </row>
    <row r="3264" spans="1:4" ht="15.75" hidden="1" customHeight="1" x14ac:dyDescent="0.3">
      <c r="A3264" s="4">
        <v>44413</v>
      </c>
      <c r="B3264" s="2">
        <v>2037.67</v>
      </c>
      <c r="C3264" s="2">
        <v>26715.79</v>
      </c>
      <c r="D3264" s="2" t="s">
        <v>52</v>
      </c>
    </row>
    <row r="3265" spans="1:4" ht="15.75" hidden="1" customHeight="1" x14ac:dyDescent="0.3">
      <c r="A3265" s="4">
        <v>44413</v>
      </c>
      <c r="B3265" s="2">
        <v>14074.9</v>
      </c>
      <c r="C3265" s="2">
        <v>281509.08</v>
      </c>
      <c r="D3265" s="2" t="s">
        <v>53</v>
      </c>
    </row>
    <row r="3266" spans="1:4" ht="15.75" customHeight="1" x14ac:dyDescent="0.3">
      <c r="A3266" s="4">
        <v>44413</v>
      </c>
      <c r="B3266" s="2">
        <v>20071.41</v>
      </c>
      <c r="C3266" s="2">
        <v>582889.54</v>
      </c>
      <c r="D3266" s="2" t="s">
        <v>54</v>
      </c>
    </row>
    <row r="3267" spans="1:4" ht="15.75" hidden="1" customHeight="1" x14ac:dyDescent="0.3">
      <c r="A3267" s="4">
        <v>44413</v>
      </c>
      <c r="B3267" s="2">
        <v>9756.6</v>
      </c>
      <c r="C3267" s="2">
        <v>229012.72</v>
      </c>
      <c r="D3267" s="2" t="s">
        <v>55</v>
      </c>
    </row>
    <row r="3268" spans="1:4" ht="15.75" hidden="1" customHeight="1" x14ac:dyDescent="0.3">
      <c r="A3268" s="4">
        <v>44414</v>
      </c>
      <c r="B3268" s="2">
        <v>6231.06</v>
      </c>
      <c r="C3268" s="2">
        <v>163143.99</v>
      </c>
      <c r="D3268" s="2" t="s">
        <v>55</v>
      </c>
    </row>
    <row r="3269" spans="1:4" ht="15.75" hidden="1" customHeight="1" x14ac:dyDescent="0.3">
      <c r="A3269" s="4">
        <v>44414</v>
      </c>
      <c r="B3269" s="2">
        <v>1796.66</v>
      </c>
      <c r="C3269" s="2">
        <v>-117658.26</v>
      </c>
      <c r="D3269" s="2" t="s">
        <v>52</v>
      </c>
    </row>
    <row r="3270" spans="1:4" ht="15.75" customHeight="1" x14ac:dyDescent="0.3">
      <c r="A3270" s="4">
        <v>44414</v>
      </c>
      <c r="B3270" s="2">
        <v>23988.22</v>
      </c>
      <c r="C3270" s="2">
        <v>-7555886.9500000002</v>
      </c>
      <c r="D3270" s="2" t="s">
        <v>54</v>
      </c>
    </row>
    <row r="3271" spans="1:4" ht="15.75" hidden="1" customHeight="1" x14ac:dyDescent="0.3">
      <c r="A3271" s="4">
        <v>44414</v>
      </c>
      <c r="B3271" s="2">
        <v>15448.66</v>
      </c>
      <c r="C3271" s="2">
        <v>-1069213.8600000001</v>
      </c>
      <c r="D3271" s="2" t="s">
        <v>53</v>
      </c>
    </row>
    <row r="3272" spans="1:4" ht="15.75" customHeight="1" x14ac:dyDescent="0.3">
      <c r="A3272" s="4">
        <v>44416</v>
      </c>
      <c r="B3272" s="2">
        <v>5044.46</v>
      </c>
      <c r="C3272" s="2">
        <v>-13418631.699999999</v>
      </c>
      <c r="D3272" s="2" t="s">
        <v>54</v>
      </c>
    </row>
    <row r="3273" spans="1:4" ht="15.75" hidden="1" customHeight="1" x14ac:dyDescent="0.3">
      <c r="A3273" s="4">
        <v>44416</v>
      </c>
      <c r="B3273" s="2">
        <v>434.79</v>
      </c>
      <c r="C3273" s="2">
        <v>-223770.14</v>
      </c>
      <c r="D3273" s="2" t="s">
        <v>55</v>
      </c>
    </row>
    <row r="3274" spans="1:4" ht="15.75" hidden="1" customHeight="1" x14ac:dyDescent="0.3">
      <c r="A3274" s="4">
        <v>44416</v>
      </c>
      <c r="B3274" s="2">
        <v>113.02</v>
      </c>
      <c r="C3274" s="2">
        <v>-26408</v>
      </c>
      <c r="D3274" s="2" t="s">
        <v>52</v>
      </c>
    </row>
    <row r="3275" spans="1:4" ht="15.75" hidden="1" customHeight="1" x14ac:dyDescent="0.3">
      <c r="A3275" s="4">
        <v>44416</v>
      </c>
      <c r="B3275" s="2">
        <v>1378.68</v>
      </c>
      <c r="C3275" s="2">
        <v>-462630.98</v>
      </c>
      <c r="D3275" s="2" t="s">
        <v>53</v>
      </c>
    </row>
    <row r="3276" spans="1:4" ht="15.75" hidden="1" customHeight="1" x14ac:dyDescent="0.3">
      <c r="A3276" s="4">
        <v>44417</v>
      </c>
      <c r="B3276" s="2">
        <v>14416.98</v>
      </c>
      <c r="C3276" s="2">
        <v>-152680.67000000001</v>
      </c>
      <c r="D3276" s="2" t="s">
        <v>53</v>
      </c>
    </row>
    <row r="3277" spans="1:4" ht="15.75" hidden="1" customHeight="1" x14ac:dyDescent="0.3">
      <c r="A3277" s="4">
        <v>44417</v>
      </c>
      <c r="B3277" s="2">
        <v>7995.63</v>
      </c>
      <c r="C3277" s="2">
        <v>189966.24</v>
      </c>
      <c r="D3277" s="2" t="s">
        <v>55</v>
      </c>
    </row>
    <row r="3278" spans="1:4" ht="15.75" hidden="1" customHeight="1" x14ac:dyDescent="0.3">
      <c r="A3278" s="4">
        <v>44417</v>
      </c>
      <c r="B3278" s="2">
        <v>1958.13</v>
      </c>
      <c r="C3278" s="2">
        <v>24408.07</v>
      </c>
      <c r="D3278" s="2" t="s">
        <v>52</v>
      </c>
    </row>
    <row r="3279" spans="1:4" ht="15.75" customHeight="1" x14ac:dyDescent="0.3">
      <c r="A3279" s="4">
        <v>44417</v>
      </c>
      <c r="B3279" s="2">
        <v>20710.8</v>
      </c>
      <c r="C3279" s="2">
        <v>63213.78</v>
      </c>
      <c r="D3279" s="2" t="s">
        <v>54</v>
      </c>
    </row>
    <row r="3280" spans="1:4" ht="15.75" hidden="1" customHeight="1" x14ac:dyDescent="0.3">
      <c r="A3280" s="4">
        <v>44418</v>
      </c>
      <c r="B3280" s="2">
        <v>7653.08</v>
      </c>
      <c r="C3280" s="2">
        <v>228954.08</v>
      </c>
      <c r="D3280" s="2" t="s">
        <v>55</v>
      </c>
    </row>
    <row r="3281" spans="1:4" ht="15.75" hidden="1" customHeight="1" x14ac:dyDescent="0.3">
      <c r="A3281" s="4">
        <v>44418</v>
      </c>
      <c r="B3281" s="2">
        <v>1224.3699999999999</v>
      </c>
      <c r="C3281" s="2">
        <v>-64729.75</v>
      </c>
      <c r="D3281" s="2" t="s">
        <v>52</v>
      </c>
    </row>
    <row r="3282" spans="1:4" ht="15.75" customHeight="1" x14ac:dyDescent="0.3">
      <c r="A3282" s="4">
        <v>44418</v>
      </c>
      <c r="B3282" s="2">
        <v>15673.56</v>
      </c>
      <c r="C3282" s="2">
        <v>-443487.18</v>
      </c>
      <c r="D3282" s="2" t="s">
        <v>54</v>
      </c>
    </row>
    <row r="3283" spans="1:4" ht="15.75" hidden="1" customHeight="1" x14ac:dyDescent="0.3">
      <c r="A3283" s="4">
        <v>44418</v>
      </c>
      <c r="B3283" s="2">
        <v>13490.22</v>
      </c>
      <c r="C3283" s="2">
        <v>-570296.19999999995</v>
      </c>
      <c r="D3283" s="2" t="s">
        <v>53</v>
      </c>
    </row>
    <row r="3284" spans="1:4" ht="15.75" hidden="1" customHeight="1" x14ac:dyDescent="0.3">
      <c r="A3284" s="4">
        <v>44419</v>
      </c>
      <c r="B3284" s="2">
        <v>1806.97</v>
      </c>
      <c r="C3284" s="2">
        <v>-23567.57</v>
      </c>
      <c r="D3284" s="2" t="s">
        <v>52</v>
      </c>
    </row>
    <row r="3285" spans="1:4" ht="15.75" hidden="1" customHeight="1" x14ac:dyDescent="0.3">
      <c r="A3285" s="4">
        <v>44419</v>
      </c>
      <c r="B3285" s="2">
        <v>8646.01</v>
      </c>
      <c r="C3285" s="2">
        <v>136285.9</v>
      </c>
      <c r="D3285" s="2" t="s">
        <v>55</v>
      </c>
    </row>
    <row r="3286" spans="1:4" ht="15.75" customHeight="1" x14ac:dyDescent="0.3">
      <c r="A3286" s="4">
        <v>44419</v>
      </c>
      <c r="B3286" s="2">
        <v>17223.080000000002</v>
      </c>
      <c r="C3286" s="2">
        <v>-805441.98</v>
      </c>
      <c r="D3286" s="2" t="s">
        <v>54</v>
      </c>
    </row>
    <row r="3287" spans="1:4" ht="15.75" hidden="1" customHeight="1" x14ac:dyDescent="0.3">
      <c r="A3287" s="4">
        <v>44419</v>
      </c>
      <c r="B3287" s="2">
        <v>14732.47</v>
      </c>
      <c r="C3287" s="2">
        <v>-40489.629999999997</v>
      </c>
      <c r="D3287" s="2" t="s">
        <v>53</v>
      </c>
    </row>
    <row r="3288" spans="1:4" ht="15.75" hidden="1" customHeight="1" x14ac:dyDescent="0.3">
      <c r="A3288" s="4">
        <v>44420</v>
      </c>
      <c r="B3288" s="2">
        <v>7629.4</v>
      </c>
      <c r="C3288" s="2">
        <v>-138050.31</v>
      </c>
      <c r="D3288" s="2" t="s">
        <v>55</v>
      </c>
    </row>
    <row r="3289" spans="1:4" ht="15.75" hidden="1" customHeight="1" x14ac:dyDescent="0.3">
      <c r="A3289" s="4">
        <v>44420</v>
      </c>
      <c r="B3289" s="2">
        <v>863.91</v>
      </c>
      <c r="C3289" s="2">
        <v>2064.98</v>
      </c>
      <c r="D3289" s="2" t="s">
        <v>52</v>
      </c>
    </row>
    <row r="3290" spans="1:4" ht="15.75" customHeight="1" x14ac:dyDescent="0.3">
      <c r="A3290" s="4">
        <v>44420</v>
      </c>
      <c r="B3290" s="2">
        <v>14669.4</v>
      </c>
      <c r="C3290" s="2">
        <v>-608802.32999999996</v>
      </c>
      <c r="D3290" s="2" t="s">
        <v>54</v>
      </c>
    </row>
    <row r="3291" spans="1:4" ht="15.75" hidden="1" customHeight="1" x14ac:dyDescent="0.3">
      <c r="A3291" s="4">
        <v>44420</v>
      </c>
      <c r="B3291" s="2">
        <v>10753.32</v>
      </c>
      <c r="C3291" s="2">
        <v>40530.25</v>
      </c>
      <c r="D3291" s="2" t="s">
        <v>53</v>
      </c>
    </row>
    <row r="3292" spans="1:4" ht="15.75" hidden="1" customHeight="1" x14ac:dyDescent="0.3">
      <c r="A3292" s="4">
        <v>44421</v>
      </c>
      <c r="B3292" s="2">
        <v>8437.64</v>
      </c>
      <c r="C3292" s="2">
        <v>263057.45</v>
      </c>
      <c r="D3292" s="2" t="s">
        <v>55</v>
      </c>
    </row>
    <row r="3293" spans="1:4" ht="15.75" hidden="1" customHeight="1" x14ac:dyDescent="0.3">
      <c r="A3293" s="4">
        <v>44421</v>
      </c>
      <c r="B3293" s="2">
        <v>1382.16</v>
      </c>
      <c r="C3293" s="2">
        <v>34978.22</v>
      </c>
      <c r="D3293" s="2" t="s">
        <v>52</v>
      </c>
    </row>
    <row r="3294" spans="1:4" ht="15.75" hidden="1" customHeight="1" x14ac:dyDescent="0.3">
      <c r="A3294" s="4">
        <v>44421</v>
      </c>
      <c r="B3294" s="2">
        <v>11274.44</v>
      </c>
      <c r="C3294" s="2">
        <v>-104053.98</v>
      </c>
      <c r="D3294" s="2" t="s">
        <v>53</v>
      </c>
    </row>
    <row r="3295" spans="1:4" ht="15.75" customHeight="1" x14ac:dyDescent="0.3">
      <c r="A3295" s="4">
        <v>44421</v>
      </c>
      <c r="B3295" s="2">
        <v>14715.76</v>
      </c>
      <c r="C3295" s="2">
        <v>-2613302.4700000002</v>
      </c>
      <c r="D3295" s="2" t="s">
        <v>54</v>
      </c>
    </row>
    <row r="3296" spans="1:4" ht="15.75" hidden="1" customHeight="1" x14ac:dyDescent="0.3">
      <c r="A3296" s="4">
        <v>44423</v>
      </c>
      <c r="B3296" s="2">
        <v>123.6</v>
      </c>
      <c r="C3296" s="2">
        <v>1422.76</v>
      </c>
      <c r="D3296" s="2" t="s">
        <v>52</v>
      </c>
    </row>
    <row r="3297" spans="1:4" ht="15.75" hidden="1" customHeight="1" x14ac:dyDescent="0.3">
      <c r="A3297" s="4">
        <v>44423</v>
      </c>
      <c r="B3297" s="2">
        <v>217.01</v>
      </c>
      <c r="C3297" s="2">
        <v>5247.25</v>
      </c>
      <c r="D3297" s="2" t="s">
        <v>55</v>
      </c>
    </row>
    <row r="3298" spans="1:4" ht="15.75" hidden="1" customHeight="1" x14ac:dyDescent="0.3">
      <c r="A3298" s="4">
        <v>44423</v>
      </c>
      <c r="B3298" s="2">
        <v>574.15</v>
      </c>
      <c r="C3298" s="2">
        <v>-14028.26</v>
      </c>
      <c r="D3298" s="2" t="s">
        <v>53</v>
      </c>
    </row>
    <row r="3299" spans="1:4" ht="15.75" customHeight="1" x14ac:dyDescent="0.3">
      <c r="A3299" s="4">
        <v>44423</v>
      </c>
      <c r="B3299" s="2">
        <v>257.19</v>
      </c>
      <c r="C3299" s="2">
        <v>-145199.34</v>
      </c>
      <c r="D3299" s="2" t="s">
        <v>54</v>
      </c>
    </row>
    <row r="3300" spans="1:4" ht="15.75" hidden="1" customHeight="1" x14ac:dyDescent="0.3">
      <c r="A3300" s="4">
        <v>44424</v>
      </c>
      <c r="B3300" s="2">
        <v>8292.58</v>
      </c>
      <c r="C3300" s="2">
        <v>254040.41</v>
      </c>
      <c r="D3300" s="2" t="s">
        <v>55</v>
      </c>
    </row>
    <row r="3301" spans="1:4" ht="15.75" customHeight="1" x14ac:dyDescent="0.3">
      <c r="A3301" s="4">
        <v>44424</v>
      </c>
      <c r="B3301" s="2">
        <v>12255.26</v>
      </c>
      <c r="C3301" s="2">
        <v>-690805.87</v>
      </c>
      <c r="D3301" s="2" t="s">
        <v>54</v>
      </c>
    </row>
    <row r="3302" spans="1:4" ht="15.75" hidden="1" customHeight="1" x14ac:dyDescent="0.3">
      <c r="A3302" s="4">
        <v>44424</v>
      </c>
      <c r="B3302" s="2">
        <v>9520.44</v>
      </c>
      <c r="C3302" s="2">
        <v>51567.28</v>
      </c>
      <c r="D3302" s="2" t="s">
        <v>53</v>
      </c>
    </row>
    <row r="3303" spans="1:4" ht="15.75" hidden="1" customHeight="1" x14ac:dyDescent="0.3">
      <c r="A3303" s="4">
        <v>44424</v>
      </c>
      <c r="B3303" s="2">
        <v>1974.47</v>
      </c>
      <c r="C3303" s="2">
        <v>-12745.71</v>
      </c>
      <c r="D3303" s="2" t="s">
        <v>52</v>
      </c>
    </row>
    <row r="3304" spans="1:4" ht="15.75" customHeight="1" x14ac:dyDescent="0.3">
      <c r="A3304" s="4">
        <v>44425</v>
      </c>
      <c r="B3304" s="2">
        <v>11252.94</v>
      </c>
      <c r="C3304" s="2">
        <v>-684649.86</v>
      </c>
      <c r="D3304" s="2" t="s">
        <v>54</v>
      </c>
    </row>
    <row r="3305" spans="1:4" ht="15.75" hidden="1" customHeight="1" x14ac:dyDescent="0.3">
      <c r="A3305" s="4">
        <v>44425</v>
      </c>
      <c r="B3305" s="2">
        <v>9293.26</v>
      </c>
      <c r="C3305" s="2">
        <v>-776791.95</v>
      </c>
      <c r="D3305" s="2" t="s">
        <v>55</v>
      </c>
    </row>
    <row r="3306" spans="1:4" ht="15.75" hidden="1" customHeight="1" x14ac:dyDescent="0.3">
      <c r="A3306" s="4">
        <v>44425</v>
      </c>
      <c r="B3306" s="2">
        <v>13219.24</v>
      </c>
      <c r="C3306" s="2">
        <v>-418568.09</v>
      </c>
      <c r="D3306" s="2" t="s">
        <v>53</v>
      </c>
    </row>
    <row r="3307" spans="1:4" ht="15.75" hidden="1" customHeight="1" x14ac:dyDescent="0.3">
      <c r="A3307" s="4">
        <v>44425</v>
      </c>
      <c r="B3307" s="2">
        <v>1834.77</v>
      </c>
      <c r="C3307" s="2">
        <v>39186.050000000003</v>
      </c>
      <c r="D3307" s="2" t="s">
        <v>52</v>
      </c>
    </row>
    <row r="3308" spans="1:4" ht="15.75" hidden="1" customHeight="1" x14ac:dyDescent="0.3">
      <c r="A3308" s="4">
        <v>44426</v>
      </c>
      <c r="B3308" s="2">
        <v>2042.55</v>
      </c>
      <c r="C3308" s="2">
        <v>41360.21</v>
      </c>
      <c r="D3308" s="2" t="s">
        <v>52</v>
      </c>
    </row>
    <row r="3309" spans="1:4" ht="15.75" hidden="1" customHeight="1" x14ac:dyDescent="0.3">
      <c r="A3309" s="4">
        <v>44426</v>
      </c>
      <c r="B3309" s="2">
        <v>13964.15</v>
      </c>
      <c r="C3309" s="2">
        <v>-46775.38</v>
      </c>
      <c r="D3309" s="2" t="s">
        <v>53</v>
      </c>
    </row>
    <row r="3310" spans="1:4" ht="15.75" customHeight="1" x14ac:dyDescent="0.3">
      <c r="A3310" s="4">
        <v>44426</v>
      </c>
      <c r="B3310" s="2">
        <v>12418.58</v>
      </c>
      <c r="C3310" s="2">
        <v>69168.320000000007</v>
      </c>
      <c r="D3310" s="2" t="s">
        <v>54</v>
      </c>
    </row>
    <row r="3311" spans="1:4" ht="15.75" hidden="1" customHeight="1" x14ac:dyDescent="0.3">
      <c r="A3311" s="4">
        <v>44426</v>
      </c>
      <c r="B3311" s="2">
        <v>7463.88</v>
      </c>
      <c r="C3311" s="2">
        <v>113828.58</v>
      </c>
      <c r="D3311" s="2" t="s">
        <v>55</v>
      </c>
    </row>
    <row r="3312" spans="1:4" ht="15.75" hidden="1" customHeight="1" x14ac:dyDescent="0.3">
      <c r="A3312" s="4">
        <v>44427</v>
      </c>
      <c r="B3312" s="2">
        <v>10973.9</v>
      </c>
      <c r="C3312" s="2">
        <v>-497932.62</v>
      </c>
      <c r="D3312" s="2" t="s">
        <v>53</v>
      </c>
    </row>
    <row r="3313" spans="1:4" ht="15.75" hidden="1" customHeight="1" x14ac:dyDescent="0.3">
      <c r="A3313" s="4">
        <v>44427</v>
      </c>
      <c r="B3313" s="2">
        <v>9092.4699999999993</v>
      </c>
      <c r="C3313" s="2">
        <v>-1423291.08</v>
      </c>
      <c r="D3313" s="2" t="s">
        <v>55</v>
      </c>
    </row>
    <row r="3314" spans="1:4" ht="15.75" customHeight="1" x14ac:dyDescent="0.3">
      <c r="A3314" s="4">
        <v>44427</v>
      </c>
      <c r="B3314" s="2">
        <v>11972.79</v>
      </c>
      <c r="C3314" s="2">
        <v>173862.41</v>
      </c>
      <c r="D3314" s="2" t="s">
        <v>54</v>
      </c>
    </row>
    <row r="3315" spans="1:4" ht="15.75" hidden="1" customHeight="1" x14ac:dyDescent="0.3">
      <c r="A3315" s="4">
        <v>44427</v>
      </c>
      <c r="B3315" s="2">
        <v>1658.58</v>
      </c>
      <c r="C3315" s="2">
        <v>10227.85</v>
      </c>
      <c r="D3315" s="2" t="s">
        <v>52</v>
      </c>
    </row>
    <row r="3316" spans="1:4" ht="15.75" hidden="1" customHeight="1" x14ac:dyDescent="0.3">
      <c r="A3316" s="4">
        <v>44428</v>
      </c>
      <c r="B3316" s="2">
        <v>7480.34</v>
      </c>
      <c r="C3316" s="2">
        <v>-325639.17</v>
      </c>
      <c r="D3316" s="2" t="s">
        <v>55</v>
      </c>
    </row>
    <row r="3317" spans="1:4" ht="15.75" customHeight="1" x14ac:dyDescent="0.3">
      <c r="A3317" s="4">
        <v>44428</v>
      </c>
      <c r="B3317" s="2">
        <v>10265.91</v>
      </c>
      <c r="C3317" s="2">
        <v>382604.43</v>
      </c>
      <c r="D3317" s="2" t="s">
        <v>54</v>
      </c>
    </row>
    <row r="3318" spans="1:4" ht="15.75" hidden="1" customHeight="1" x14ac:dyDescent="0.3">
      <c r="A3318" s="4">
        <v>44428</v>
      </c>
      <c r="B3318" s="2">
        <v>991.48</v>
      </c>
      <c r="C3318" s="2">
        <v>-11869.94</v>
      </c>
      <c r="D3318" s="2" t="s">
        <v>52</v>
      </c>
    </row>
    <row r="3319" spans="1:4" ht="15.75" hidden="1" customHeight="1" x14ac:dyDescent="0.3">
      <c r="A3319" s="4">
        <v>44428</v>
      </c>
      <c r="B3319" s="2">
        <v>11128.89</v>
      </c>
      <c r="C3319" s="2">
        <v>54331.56</v>
      </c>
      <c r="D3319" s="2" t="s">
        <v>53</v>
      </c>
    </row>
    <row r="3320" spans="1:4" ht="15.75" hidden="1" customHeight="1" x14ac:dyDescent="0.3">
      <c r="A3320" s="4">
        <v>44430</v>
      </c>
      <c r="B3320" s="2">
        <v>130.32</v>
      </c>
      <c r="C3320" s="2">
        <v>-2206.19</v>
      </c>
      <c r="D3320" s="2" t="s">
        <v>53</v>
      </c>
    </row>
    <row r="3321" spans="1:4" ht="15.75" customHeight="1" x14ac:dyDescent="0.3">
      <c r="A3321" s="4">
        <v>44430</v>
      </c>
      <c r="B3321" s="2">
        <v>430.62</v>
      </c>
      <c r="C3321" s="2">
        <v>2794.04</v>
      </c>
      <c r="D3321" s="2" t="s">
        <v>54</v>
      </c>
    </row>
    <row r="3322" spans="1:4" ht="15.75" hidden="1" customHeight="1" x14ac:dyDescent="0.3">
      <c r="A3322" s="4">
        <v>44430</v>
      </c>
      <c r="B3322" s="2">
        <v>48.43</v>
      </c>
      <c r="C3322" s="2">
        <v>-732.14</v>
      </c>
      <c r="D3322" s="2" t="s">
        <v>52</v>
      </c>
    </row>
    <row r="3323" spans="1:4" ht="15.75" hidden="1" customHeight="1" x14ac:dyDescent="0.3">
      <c r="A3323" s="4">
        <v>44430</v>
      </c>
      <c r="B3323" s="2">
        <v>241.65</v>
      </c>
      <c r="C3323" s="2">
        <v>-35924.019999999997</v>
      </c>
      <c r="D3323" s="2" t="s">
        <v>55</v>
      </c>
    </row>
    <row r="3324" spans="1:4" ht="15.75" hidden="1" customHeight="1" x14ac:dyDescent="0.3">
      <c r="A3324" s="4">
        <v>44431</v>
      </c>
      <c r="B3324" s="2">
        <v>9176.41</v>
      </c>
      <c r="C3324" s="2">
        <v>244984.09</v>
      </c>
      <c r="D3324" s="2" t="s">
        <v>55</v>
      </c>
    </row>
    <row r="3325" spans="1:4" ht="15.75" customHeight="1" x14ac:dyDescent="0.3">
      <c r="A3325" s="4">
        <v>44431</v>
      </c>
      <c r="B3325" s="2">
        <v>14682.94</v>
      </c>
      <c r="C3325" s="2">
        <v>-1102237.3600000001</v>
      </c>
      <c r="D3325" s="2" t="s">
        <v>54</v>
      </c>
    </row>
    <row r="3326" spans="1:4" ht="15.75" hidden="1" customHeight="1" x14ac:dyDescent="0.3">
      <c r="A3326" s="4">
        <v>44431</v>
      </c>
      <c r="B3326" s="2">
        <v>1596.49</v>
      </c>
      <c r="C3326" s="2">
        <v>9117.9699999999993</v>
      </c>
      <c r="D3326" s="2" t="s">
        <v>52</v>
      </c>
    </row>
    <row r="3327" spans="1:4" ht="15.75" hidden="1" customHeight="1" x14ac:dyDescent="0.3">
      <c r="A3327" s="4">
        <v>44431</v>
      </c>
      <c r="B3327" s="2">
        <v>11259.17</v>
      </c>
      <c r="C3327" s="2">
        <v>8428.98</v>
      </c>
      <c r="D3327" s="2" t="s">
        <v>53</v>
      </c>
    </row>
    <row r="3328" spans="1:4" ht="15.75" customHeight="1" x14ac:dyDescent="0.3">
      <c r="A3328" s="4">
        <v>44432</v>
      </c>
      <c r="B3328" s="2">
        <v>11237.75</v>
      </c>
      <c r="C3328" s="2">
        <v>-35549.410000000003</v>
      </c>
      <c r="D3328" s="2" t="s">
        <v>54</v>
      </c>
    </row>
    <row r="3329" spans="1:4" ht="15.75" hidden="1" customHeight="1" x14ac:dyDescent="0.3">
      <c r="A3329" s="4">
        <v>44432</v>
      </c>
      <c r="B3329" s="2">
        <v>1222.02</v>
      </c>
      <c r="C3329" s="2">
        <v>-15025.87</v>
      </c>
      <c r="D3329" s="2" t="s">
        <v>52</v>
      </c>
    </row>
    <row r="3330" spans="1:4" ht="15.75" hidden="1" customHeight="1" x14ac:dyDescent="0.3">
      <c r="A3330" s="4">
        <v>44432</v>
      </c>
      <c r="B3330" s="2">
        <v>10832.09</v>
      </c>
      <c r="C3330" s="2">
        <v>30997.52</v>
      </c>
      <c r="D3330" s="2" t="s">
        <v>53</v>
      </c>
    </row>
    <row r="3331" spans="1:4" ht="15.75" hidden="1" customHeight="1" x14ac:dyDescent="0.3">
      <c r="A3331" s="4">
        <v>44432</v>
      </c>
      <c r="B3331" s="2">
        <v>8085.47</v>
      </c>
      <c r="C3331" s="2">
        <v>70131.41</v>
      </c>
      <c r="D3331" s="2" t="s">
        <v>55</v>
      </c>
    </row>
    <row r="3332" spans="1:4" ht="15.75" hidden="1" customHeight="1" x14ac:dyDescent="0.3">
      <c r="A3332" s="4">
        <v>44433</v>
      </c>
      <c r="B3332" s="2">
        <v>6786.02</v>
      </c>
      <c r="C3332" s="2">
        <v>2390.44</v>
      </c>
      <c r="D3332" s="2" t="s">
        <v>55</v>
      </c>
    </row>
    <row r="3333" spans="1:4" ht="15.75" customHeight="1" x14ac:dyDescent="0.3">
      <c r="A3333" s="4">
        <v>44433</v>
      </c>
      <c r="B3333" s="2">
        <v>16431.43</v>
      </c>
      <c r="C3333" s="2">
        <v>-40744.83</v>
      </c>
      <c r="D3333" s="2" t="s">
        <v>54</v>
      </c>
    </row>
    <row r="3334" spans="1:4" ht="15.75" hidden="1" customHeight="1" x14ac:dyDescent="0.3">
      <c r="A3334" s="4">
        <v>44433</v>
      </c>
      <c r="B3334" s="2">
        <v>13244.14</v>
      </c>
      <c r="C3334" s="2">
        <v>80285.02</v>
      </c>
      <c r="D3334" s="2" t="s">
        <v>53</v>
      </c>
    </row>
    <row r="3335" spans="1:4" ht="15.75" hidden="1" customHeight="1" x14ac:dyDescent="0.3">
      <c r="A3335" s="4">
        <v>44433</v>
      </c>
      <c r="B3335" s="2">
        <v>1231.1500000000001</v>
      </c>
      <c r="C3335" s="2">
        <v>-5790.01</v>
      </c>
      <c r="D3335" s="2" t="s">
        <v>52</v>
      </c>
    </row>
    <row r="3336" spans="1:4" ht="15.75" hidden="1" customHeight="1" x14ac:dyDescent="0.3">
      <c r="A3336" s="4">
        <v>44434</v>
      </c>
      <c r="B3336" s="2">
        <v>1293</v>
      </c>
      <c r="C3336" s="2">
        <v>7859.63</v>
      </c>
      <c r="D3336" s="2" t="s">
        <v>52</v>
      </c>
    </row>
    <row r="3337" spans="1:4" ht="15.75" hidden="1" customHeight="1" x14ac:dyDescent="0.3">
      <c r="A3337" s="4">
        <v>44434</v>
      </c>
      <c r="B3337" s="2">
        <v>11912.3</v>
      </c>
      <c r="C3337" s="2">
        <v>121267.04</v>
      </c>
      <c r="D3337" s="2" t="s">
        <v>53</v>
      </c>
    </row>
    <row r="3338" spans="1:4" ht="15.75" hidden="1" customHeight="1" x14ac:dyDescent="0.3">
      <c r="A3338" s="4">
        <v>44434</v>
      </c>
      <c r="B3338" s="2">
        <v>7308.29</v>
      </c>
      <c r="C3338" s="2">
        <v>43703.68</v>
      </c>
      <c r="D3338" s="2" t="s">
        <v>55</v>
      </c>
    </row>
    <row r="3339" spans="1:4" ht="15.75" customHeight="1" x14ac:dyDescent="0.3">
      <c r="A3339" s="4">
        <v>44434</v>
      </c>
      <c r="B3339" s="2">
        <v>14497.98</v>
      </c>
      <c r="C3339" s="2">
        <v>321236.46000000002</v>
      </c>
      <c r="D3339" s="2" t="s">
        <v>54</v>
      </c>
    </row>
    <row r="3340" spans="1:4" ht="15.75" hidden="1" customHeight="1" x14ac:dyDescent="0.3">
      <c r="A3340" s="4">
        <v>44435</v>
      </c>
      <c r="B3340" s="2">
        <v>14442.19</v>
      </c>
      <c r="C3340" s="2">
        <v>200808.76</v>
      </c>
      <c r="D3340" s="2" t="s">
        <v>53</v>
      </c>
    </row>
    <row r="3341" spans="1:4" ht="15.75" hidden="1" customHeight="1" x14ac:dyDescent="0.3">
      <c r="A3341" s="4">
        <v>44435</v>
      </c>
      <c r="B3341" s="2">
        <v>7647.64</v>
      </c>
      <c r="C3341" s="2">
        <v>104124.14</v>
      </c>
      <c r="D3341" s="2" t="s">
        <v>55</v>
      </c>
    </row>
    <row r="3342" spans="1:4" ht="15.75" hidden="1" customHeight="1" x14ac:dyDescent="0.3">
      <c r="A3342" s="4">
        <v>44435</v>
      </c>
      <c r="B3342" s="2">
        <v>1560.38</v>
      </c>
      <c r="C3342" s="2">
        <v>37325.440000000002</v>
      </c>
      <c r="D3342" s="2" t="s">
        <v>52</v>
      </c>
    </row>
    <row r="3343" spans="1:4" ht="15.75" customHeight="1" x14ac:dyDescent="0.3">
      <c r="A3343" s="4">
        <v>44435</v>
      </c>
      <c r="B3343" s="2">
        <v>18449.439999999999</v>
      </c>
      <c r="C3343" s="2">
        <v>-422651.57</v>
      </c>
      <c r="D3343" s="2" t="s">
        <v>54</v>
      </c>
    </row>
    <row r="3344" spans="1:4" ht="15.75" hidden="1" customHeight="1" x14ac:dyDescent="0.3">
      <c r="A3344" s="4">
        <v>44436</v>
      </c>
      <c r="B3344" s="2">
        <v>0.04</v>
      </c>
      <c r="C3344" s="2">
        <v>-6.27</v>
      </c>
      <c r="D3344" s="2" t="s">
        <v>53</v>
      </c>
    </row>
    <row r="3345" spans="1:4" ht="15.75" hidden="1" customHeight="1" x14ac:dyDescent="0.3">
      <c r="A3345" s="4">
        <v>44437</v>
      </c>
      <c r="B3345" s="2">
        <v>90.37</v>
      </c>
      <c r="C3345" s="2">
        <v>-4324.0600000000004</v>
      </c>
      <c r="D3345" s="2" t="s">
        <v>53</v>
      </c>
    </row>
    <row r="3346" spans="1:4" ht="15.75" hidden="1" customHeight="1" x14ac:dyDescent="0.3">
      <c r="A3346" s="4">
        <v>44437</v>
      </c>
      <c r="B3346" s="2">
        <v>225.41</v>
      </c>
      <c r="C3346" s="2">
        <v>-3309.61</v>
      </c>
      <c r="D3346" s="2" t="s">
        <v>55</v>
      </c>
    </row>
    <row r="3347" spans="1:4" ht="15.75" customHeight="1" x14ac:dyDescent="0.3">
      <c r="A3347" s="4">
        <v>44437</v>
      </c>
      <c r="B3347" s="2">
        <v>167.15</v>
      </c>
      <c r="C3347" s="2">
        <v>-64105</v>
      </c>
      <c r="D3347" s="2" t="s">
        <v>54</v>
      </c>
    </row>
    <row r="3348" spans="1:4" ht="15.75" hidden="1" customHeight="1" x14ac:dyDescent="0.3">
      <c r="A3348" s="4">
        <v>44437</v>
      </c>
      <c r="B3348" s="2">
        <v>19.68</v>
      </c>
      <c r="C3348" s="2">
        <v>-96.87</v>
      </c>
      <c r="D3348" s="2" t="s">
        <v>52</v>
      </c>
    </row>
    <row r="3349" spans="1:4" ht="15.75" hidden="1" customHeight="1" x14ac:dyDescent="0.3">
      <c r="A3349" s="4">
        <v>44438</v>
      </c>
      <c r="B3349" s="2">
        <v>944.94</v>
      </c>
      <c r="C3349" s="2">
        <v>4335.38</v>
      </c>
      <c r="D3349" s="2" t="s">
        <v>52</v>
      </c>
    </row>
    <row r="3350" spans="1:4" ht="15.75" hidden="1" customHeight="1" x14ac:dyDescent="0.3">
      <c r="A3350" s="4">
        <v>44438</v>
      </c>
      <c r="B3350" s="2">
        <v>5688.71</v>
      </c>
      <c r="C3350" s="2">
        <v>114224.54</v>
      </c>
      <c r="D3350" s="2" t="s">
        <v>55</v>
      </c>
    </row>
    <row r="3351" spans="1:4" ht="15.75" customHeight="1" x14ac:dyDescent="0.3">
      <c r="A3351" s="4">
        <v>44438</v>
      </c>
      <c r="B3351" s="2">
        <v>11583.12</v>
      </c>
      <c r="C3351" s="2">
        <v>-147990.91</v>
      </c>
      <c r="D3351" s="2" t="s">
        <v>54</v>
      </c>
    </row>
    <row r="3352" spans="1:4" ht="15.75" hidden="1" customHeight="1" x14ac:dyDescent="0.3">
      <c r="A3352" s="4">
        <v>44438</v>
      </c>
      <c r="B3352" s="2">
        <v>11613.24</v>
      </c>
      <c r="C3352" s="2">
        <v>88813.94</v>
      </c>
      <c r="D3352" s="2" t="s">
        <v>53</v>
      </c>
    </row>
    <row r="3353" spans="1:4" ht="15.75" hidden="1" customHeight="1" x14ac:dyDescent="0.3">
      <c r="A3353" s="4">
        <v>44439</v>
      </c>
      <c r="B3353" s="2">
        <v>1735.72</v>
      </c>
      <c r="C3353" s="2">
        <v>27300.19</v>
      </c>
      <c r="D3353" s="2" t="s">
        <v>52</v>
      </c>
    </row>
    <row r="3354" spans="1:4" ht="15.75" hidden="1" customHeight="1" x14ac:dyDescent="0.3">
      <c r="A3354" s="4">
        <v>44439</v>
      </c>
      <c r="B3354" s="2">
        <v>10540.07</v>
      </c>
      <c r="C3354" s="2">
        <v>222946.97</v>
      </c>
      <c r="D3354" s="2" t="s">
        <v>55</v>
      </c>
    </row>
    <row r="3355" spans="1:4" ht="15.75" hidden="1" customHeight="1" x14ac:dyDescent="0.3">
      <c r="A3355" s="4">
        <v>44439</v>
      </c>
      <c r="B3355" s="2">
        <v>17053.330000000002</v>
      </c>
      <c r="C3355" s="2">
        <v>-79917.710000000006</v>
      </c>
      <c r="D3355" s="2" t="s">
        <v>53</v>
      </c>
    </row>
    <row r="3356" spans="1:4" ht="15.75" customHeight="1" x14ac:dyDescent="0.3">
      <c r="A3356" s="4">
        <v>44439</v>
      </c>
      <c r="B3356" s="2">
        <v>18530.2</v>
      </c>
      <c r="C3356" s="2">
        <v>484063.22</v>
      </c>
      <c r="D3356" s="2" t="s">
        <v>54</v>
      </c>
    </row>
    <row r="3357" spans="1:4" ht="15.75" customHeight="1" x14ac:dyDescent="0.3">
      <c r="A3357" s="4">
        <v>44440</v>
      </c>
      <c r="B3357" s="2">
        <v>16494.599999999999</v>
      </c>
      <c r="C3357" s="2">
        <v>938506.76</v>
      </c>
      <c r="D3357" s="2" t="s">
        <v>54</v>
      </c>
    </row>
    <row r="3358" spans="1:4" ht="15.75" hidden="1" customHeight="1" x14ac:dyDescent="0.3">
      <c r="A3358" s="4">
        <v>44440</v>
      </c>
      <c r="B3358" s="2">
        <v>2246.54</v>
      </c>
      <c r="C3358" s="2">
        <v>17540.47</v>
      </c>
      <c r="D3358" s="2" t="s">
        <v>52</v>
      </c>
    </row>
    <row r="3359" spans="1:4" ht="15.75" hidden="1" customHeight="1" x14ac:dyDescent="0.3">
      <c r="A3359" s="4">
        <v>44440</v>
      </c>
      <c r="B3359" s="2">
        <v>15707.94</v>
      </c>
      <c r="C3359" s="2">
        <v>-38853.35</v>
      </c>
      <c r="D3359" s="2" t="s">
        <v>53</v>
      </c>
    </row>
    <row r="3360" spans="1:4" ht="15.75" hidden="1" customHeight="1" x14ac:dyDescent="0.3">
      <c r="A3360" s="4">
        <v>44440</v>
      </c>
      <c r="B3360" s="2">
        <v>8054.46</v>
      </c>
      <c r="C3360" s="2">
        <v>155521.28</v>
      </c>
      <c r="D3360" s="2" t="s">
        <v>55</v>
      </c>
    </row>
    <row r="3361" spans="1:4" ht="15.75" customHeight="1" x14ac:dyDescent="0.3">
      <c r="A3361" s="4">
        <v>44441</v>
      </c>
      <c r="B3361" s="2">
        <v>17203.77</v>
      </c>
      <c r="C3361" s="2">
        <v>1115376.97</v>
      </c>
      <c r="D3361" s="2" t="s">
        <v>54</v>
      </c>
    </row>
    <row r="3362" spans="1:4" ht="15.75" hidden="1" customHeight="1" x14ac:dyDescent="0.3">
      <c r="A3362" s="4">
        <v>44441</v>
      </c>
      <c r="B3362" s="2">
        <v>802.73</v>
      </c>
      <c r="C3362" s="2">
        <v>3119.27</v>
      </c>
      <c r="D3362" s="2" t="s">
        <v>52</v>
      </c>
    </row>
    <row r="3363" spans="1:4" ht="15.75" hidden="1" customHeight="1" x14ac:dyDescent="0.3">
      <c r="A3363" s="4">
        <v>44441</v>
      </c>
      <c r="B3363" s="2">
        <v>6671.69</v>
      </c>
      <c r="C3363" s="2">
        <v>-99092.69</v>
      </c>
      <c r="D3363" s="2" t="s">
        <v>55</v>
      </c>
    </row>
    <row r="3364" spans="1:4" ht="15.75" hidden="1" customHeight="1" x14ac:dyDescent="0.3">
      <c r="A3364" s="4">
        <v>44441</v>
      </c>
      <c r="B3364" s="2">
        <v>12291.7</v>
      </c>
      <c r="C3364" s="2">
        <v>-158145.81</v>
      </c>
      <c r="D3364" s="2" t="s">
        <v>53</v>
      </c>
    </row>
    <row r="3365" spans="1:4" ht="15.75" hidden="1" customHeight="1" x14ac:dyDescent="0.3">
      <c r="A3365" s="4">
        <v>44442</v>
      </c>
      <c r="B3365" s="2">
        <v>15094.39</v>
      </c>
      <c r="C3365" s="2">
        <v>-454886.25</v>
      </c>
      <c r="D3365" s="2" t="s">
        <v>53</v>
      </c>
    </row>
    <row r="3366" spans="1:4" ht="15.75" hidden="1" customHeight="1" x14ac:dyDescent="0.3">
      <c r="A3366" s="4">
        <v>44442</v>
      </c>
      <c r="B3366" s="2">
        <v>1172.54</v>
      </c>
      <c r="C3366" s="2">
        <v>313.39999999999998</v>
      </c>
      <c r="D3366" s="2" t="s">
        <v>52</v>
      </c>
    </row>
    <row r="3367" spans="1:4" ht="15.75" customHeight="1" x14ac:dyDescent="0.3">
      <c r="A3367" s="4">
        <v>44442</v>
      </c>
      <c r="B3367" s="2">
        <v>20848.349999999999</v>
      </c>
      <c r="C3367" s="2">
        <v>-729716.87</v>
      </c>
      <c r="D3367" s="2" t="s">
        <v>54</v>
      </c>
    </row>
    <row r="3368" spans="1:4" ht="15.75" hidden="1" customHeight="1" x14ac:dyDescent="0.3">
      <c r="A3368" s="4">
        <v>44442</v>
      </c>
      <c r="B3368" s="2">
        <v>8552.8700000000008</v>
      </c>
      <c r="C3368" s="2">
        <v>-220472.95</v>
      </c>
      <c r="D3368" s="2" t="s">
        <v>55</v>
      </c>
    </row>
    <row r="3369" spans="1:4" ht="15.75" hidden="1" customHeight="1" x14ac:dyDescent="0.3">
      <c r="A3369" s="4">
        <v>44443</v>
      </c>
      <c r="B3369" s="2">
        <v>0.1</v>
      </c>
      <c r="C3369" s="2">
        <v>68.73</v>
      </c>
      <c r="D3369" s="2" t="s">
        <v>53</v>
      </c>
    </row>
    <row r="3370" spans="1:4" ht="15.75" hidden="1" customHeight="1" x14ac:dyDescent="0.3">
      <c r="A3370" s="4">
        <v>44444</v>
      </c>
      <c r="B3370" s="2">
        <v>101.32</v>
      </c>
      <c r="C3370" s="2">
        <v>252.27</v>
      </c>
      <c r="D3370" s="2" t="s">
        <v>52</v>
      </c>
    </row>
    <row r="3371" spans="1:4" ht="15.75" customHeight="1" x14ac:dyDescent="0.3">
      <c r="A3371" s="4">
        <v>44444</v>
      </c>
      <c r="B3371" s="2">
        <v>326.11</v>
      </c>
      <c r="C3371" s="2">
        <v>-13768.26</v>
      </c>
      <c r="D3371" s="2" t="s">
        <v>54</v>
      </c>
    </row>
    <row r="3372" spans="1:4" ht="15.75" hidden="1" customHeight="1" x14ac:dyDescent="0.3">
      <c r="A3372" s="4">
        <v>44444</v>
      </c>
      <c r="B3372" s="2">
        <v>183.37</v>
      </c>
      <c r="C3372" s="2">
        <v>4885.62</v>
      </c>
      <c r="D3372" s="2" t="s">
        <v>55</v>
      </c>
    </row>
    <row r="3373" spans="1:4" ht="15.75" hidden="1" customHeight="1" x14ac:dyDescent="0.3">
      <c r="A3373" s="4">
        <v>44444</v>
      </c>
      <c r="B3373" s="2">
        <v>176.9</v>
      </c>
      <c r="C3373" s="2">
        <v>-2915.8</v>
      </c>
      <c r="D3373" s="2" t="s">
        <v>53</v>
      </c>
    </row>
    <row r="3374" spans="1:4" ht="15.75" hidden="1" customHeight="1" x14ac:dyDescent="0.3">
      <c r="A3374" s="4">
        <v>44445</v>
      </c>
      <c r="B3374" s="2">
        <v>8704.59</v>
      </c>
      <c r="C3374" s="2">
        <v>-14793.35</v>
      </c>
      <c r="D3374" s="2" t="s">
        <v>53</v>
      </c>
    </row>
    <row r="3375" spans="1:4" ht="15.75" hidden="1" customHeight="1" x14ac:dyDescent="0.3">
      <c r="A3375" s="4">
        <v>44445</v>
      </c>
      <c r="B3375" s="2">
        <v>5447.08</v>
      </c>
      <c r="C3375" s="2">
        <v>78034.7</v>
      </c>
      <c r="D3375" s="2" t="s">
        <v>55</v>
      </c>
    </row>
    <row r="3376" spans="1:4" ht="15.75" customHeight="1" x14ac:dyDescent="0.3">
      <c r="A3376" s="4">
        <v>44445</v>
      </c>
      <c r="B3376" s="2">
        <v>9154.73</v>
      </c>
      <c r="C3376" s="2">
        <v>169598.54</v>
      </c>
      <c r="D3376" s="2" t="s">
        <v>54</v>
      </c>
    </row>
    <row r="3377" spans="1:4" ht="15.75" hidden="1" customHeight="1" x14ac:dyDescent="0.3">
      <c r="A3377" s="4">
        <v>44445</v>
      </c>
      <c r="B3377" s="2">
        <v>756.4</v>
      </c>
      <c r="C3377" s="2">
        <v>10187.59</v>
      </c>
      <c r="D3377" s="2" t="s">
        <v>52</v>
      </c>
    </row>
    <row r="3378" spans="1:4" ht="15.75" hidden="1" customHeight="1" x14ac:dyDescent="0.3">
      <c r="A3378" s="4">
        <v>44446</v>
      </c>
      <c r="B3378" s="2">
        <v>18400.45</v>
      </c>
      <c r="C3378" s="2">
        <v>105380.13</v>
      </c>
      <c r="D3378" s="2" t="s">
        <v>53</v>
      </c>
    </row>
    <row r="3379" spans="1:4" ht="15.75" hidden="1" customHeight="1" x14ac:dyDescent="0.3">
      <c r="A3379" s="4">
        <v>44446</v>
      </c>
      <c r="B3379" s="2">
        <v>10308.84</v>
      </c>
      <c r="C3379" s="2">
        <v>52531.61</v>
      </c>
      <c r="D3379" s="2" t="s">
        <v>55</v>
      </c>
    </row>
    <row r="3380" spans="1:4" ht="15.75" customHeight="1" x14ac:dyDescent="0.3">
      <c r="A3380" s="4">
        <v>44446</v>
      </c>
      <c r="B3380" s="2">
        <v>26442.9</v>
      </c>
      <c r="C3380" s="2">
        <v>-4198626.5</v>
      </c>
      <c r="D3380" s="2" t="s">
        <v>54</v>
      </c>
    </row>
    <row r="3381" spans="1:4" ht="15.75" hidden="1" customHeight="1" x14ac:dyDescent="0.3">
      <c r="A3381" s="4">
        <v>44446</v>
      </c>
      <c r="B3381" s="2">
        <v>1564.21</v>
      </c>
      <c r="C3381" s="2">
        <v>-45444.88</v>
      </c>
      <c r="D3381" s="2" t="s">
        <v>52</v>
      </c>
    </row>
    <row r="3382" spans="1:4" ht="15.75" hidden="1" customHeight="1" x14ac:dyDescent="0.3">
      <c r="A3382" s="4">
        <v>44447</v>
      </c>
      <c r="B3382" s="2">
        <v>8557.83</v>
      </c>
      <c r="C3382" s="2">
        <v>44493.67</v>
      </c>
      <c r="D3382" s="2" t="s">
        <v>55</v>
      </c>
    </row>
    <row r="3383" spans="1:4" ht="15.75" hidden="1" customHeight="1" x14ac:dyDescent="0.3">
      <c r="A3383" s="4">
        <v>44447</v>
      </c>
      <c r="B3383" s="2">
        <v>1940.15</v>
      </c>
      <c r="C3383" s="2">
        <v>16338.53</v>
      </c>
      <c r="D3383" s="2" t="s">
        <v>52</v>
      </c>
    </row>
    <row r="3384" spans="1:4" ht="15.75" customHeight="1" x14ac:dyDescent="0.3">
      <c r="A3384" s="4">
        <v>44447</v>
      </c>
      <c r="B3384" s="2">
        <v>16075.95</v>
      </c>
      <c r="C3384" s="2">
        <v>-881599.94</v>
      </c>
      <c r="D3384" s="2" t="s">
        <v>54</v>
      </c>
    </row>
    <row r="3385" spans="1:4" ht="15.75" hidden="1" customHeight="1" x14ac:dyDescent="0.3">
      <c r="A3385" s="4">
        <v>44447</v>
      </c>
      <c r="B3385" s="2">
        <v>15190.78</v>
      </c>
      <c r="C3385" s="2">
        <v>-28149.86</v>
      </c>
      <c r="D3385" s="2" t="s">
        <v>53</v>
      </c>
    </row>
    <row r="3386" spans="1:4" ht="15.75" hidden="1" customHeight="1" x14ac:dyDescent="0.3">
      <c r="A3386" s="4">
        <v>44448</v>
      </c>
      <c r="B3386" s="2">
        <v>1748.35</v>
      </c>
      <c r="C3386" s="2">
        <v>34587.279999999999</v>
      </c>
      <c r="D3386" s="2" t="s">
        <v>52</v>
      </c>
    </row>
    <row r="3387" spans="1:4" ht="15.75" hidden="1" customHeight="1" x14ac:dyDescent="0.3">
      <c r="A3387" s="4">
        <v>44448</v>
      </c>
      <c r="B3387" s="2">
        <v>15295.57</v>
      </c>
      <c r="C3387" s="2">
        <v>143455.13</v>
      </c>
      <c r="D3387" s="2" t="s">
        <v>53</v>
      </c>
    </row>
    <row r="3388" spans="1:4" ht="15.75" hidden="1" customHeight="1" x14ac:dyDescent="0.3">
      <c r="A3388" s="4">
        <v>44448</v>
      </c>
      <c r="B3388" s="2">
        <v>10816.89</v>
      </c>
      <c r="C3388" s="2">
        <v>-235844.08</v>
      </c>
      <c r="D3388" s="2" t="s">
        <v>55</v>
      </c>
    </row>
    <row r="3389" spans="1:4" ht="15.75" customHeight="1" x14ac:dyDescent="0.3">
      <c r="A3389" s="4">
        <v>44448</v>
      </c>
      <c r="B3389" s="2">
        <v>16941.3</v>
      </c>
      <c r="C3389" s="2">
        <v>160896.37</v>
      </c>
      <c r="D3389" s="2" t="s">
        <v>54</v>
      </c>
    </row>
    <row r="3390" spans="1:4" ht="15.75" hidden="1" customHeight="1" x14ac:dyDescent="0.3">
      <c r="A3390" s="4">
        <v>44449</v>
      </c>
      <c r="B3390" s="2">
        <v>1105.55</v>
      </c>
      <c r="C3390" s="2">
        <v>18050.2</v>
      </c>
      <c r="D3390" s="2" t="s">
        <v>52</v>
      </c>
    </row>
    <row r="3391" spans="1:4" ht="15.75" hidden="1" customHeight="1" x14ac:dyDescent="0.3">
      <c r="A3391" s="4">
        <v>44449</v>
      </c>
      <c r="B3391" s="2">
        <v>11963.27</v>
      </c>
      <c r="C3391" s="2">
        <v>80444.740000000005</v>
      </c>
      <c r="D3391" s="2" t="s">
        <v>53</v>
      </c>
    </row>
    <row r="3392" spans="1:4" ht="15.75" customHeight="1" x14ac:dyDescent="0.3">
      <c r="A3392" s="4">
        <v>44449</v>
      </c>
      <c r="B3392" s="2">
        <v>13815.49</v>
      </c>
      <c r="C3392" s="2">
        <v>117668.16</v>
      </c>
      <c r="D3392" s="2" t="s">
        <v>54</v>
      </c>
    </row>
    <row r="3393" spans="1:4" ht="15.75" hidden="1" customHeight="1" x14ac:dyDescent="0.3">
      <c r="A3393" s="4">
        <v>44449</v>
      </c>
      <c r="B3393" s="2">
        <v>8403.16</v>
      </c>
      <c r="C3393" s="2">
        <v>3319.13</v>
      </c>
      <c r="D3393" s="2" t="s">
        <v>55</v>
      </c>
    </row>
    <row r="3394" spans="1:4" ht="15.75" hidden="1" customHeight="1" x14ac:dyDescent="0.3">
      <c r="A3394" s="4">
        <v>44450</v>
      </c>
      <c r="B3394" s="2">
        <v>0.01</v>
      </c>
      <c r="C3394" s="2">
        <v>-1.06</v>
      </c>
      <c r="D3394" s="2" t="s">
        <v>55</v>
      </c>
    </row>
    <row r="3395" spans="1:4" ht="15.75" hidden="1" customHeight="1" x14ac:dyDescent="0.3">
      <c r="A3395" s="4">
        <v>44451</v>
      </c>
      <c r="B3395" s="2">
        <v>165.49</v>
      </c>
      <c r="C3395" s="2">
        <v>-2508.83</v>
      </c>
      <c r="D3395" s="2" t="s">
        <v>53</v>
      </c>
    </row>
    <row r="3396" spans="1:4" ht="15.75" hidden="1" customHeight="1" x14ac:dyDescent="0.3">
      <c r="A3396" s="4">
        <v>44451</v>
      </c>
      <c r="B3396" s="2">
        <v>31.29</v>
      </c>
      <c r="C3396" s="2">
        <v>-1344.14</v>
      </c>
      <c r="D3396" s="2" t="s">
        <v>52</v>
      </c>
    </row>
    <row r="3397" spans="1:4" ht="15.75" customHeight="1" x14ac:dyDescent="0.3">
      <c r="A3397" s="4">
        <v>44451</v>
      </c>
      <c r="B3397" s="2">
        <v>208.14</v>
      </c>
      <c r="C3397" s="2">
        <v>-9499.94</v>
      </c>
      <c r="D3397" s="2" t="s">
        <v>54</v>
      </c>
    </row>
    <row r="3398" spans="1:4" ht="15.75" hidden="1" customHeight="1" x14ac:dyDescent="0.3">
      <c r="A3398" s="4">
        <v>44451</v>
      </c>
      <c r="B3398" s="2">
        <v>135.01</v>
      </c>
      <c r="C3398" s="2">
        <v>3712.23</v>
      </c>
      <c r="D3398" s="2" t="s">
        <v>55</v>
      </c>
    </row>
    <row r="3399" spans="1:4" ht="15.75" hidden="1" customHeight="1" x14ac:dyDescent="0.3">
      <c r="A3399" s="4">
        <v>44452</v>
      </c>
      <c r="B3399" s="2">
        <v>16094.38</v>
      </c>
      <c r="C3399" s="2">
        <v>-154048.72</v>
      </c>
      <c r="D3399" s="2" t="s">
        <v>53</v>
      </c>
    </row>
    <row r="3400" spans="1:4" ht="15.75" hidden="1" customHeight="1" x14ac:dyDescent="0.3">
      <c r="A3400" s="4">
        <v>44452</v>
      </c>
      <c r="B3400" s="2">
        <v>7792.36</v>
      </c>
      <c r="C3400" s="2">
        <v>166510.72</v>
      </c>
      <c r="D3400" s="2" t="s">
        <v>55</v>
      </c>
    </row>
    <row r="3401" spans="1:4" ht="15.75" hidden="1" customHeight="1" x14ac:dyDescent="0.3">
      <c r="A3401" s="4">
        <v>44452</v>
      </c>
      <c r="B3401" s="2">
        <v>1147.1199999999999</v>
      </c>
      <c r="C3401" s="2">
        <v>10925.09</v>
      </c>
      <c r="D3401" s="2" t="s">
        <v>52</v>
      </c>
    </row>
    <row r="3402" spans="1:4" ht="15.75" customHeight="1" x14ac:dyDescent="0.3">
      <c r="A3402" s="4">
        <v>44452</v>
      </c>
      <c r="B3402" s="2">
        <v>15574.37</v>
      </c>
      <c r="C3402" s="2">
        <v>294908.3</v>
      </c>
      <c r="D3402" s="2" t="s">
        <v>54</v>
      </c>
    </row>
    <row r="3403" spans="1:4" ht="15.75" hidden="1" customHeight="1" x14ac:dyDescent="0.3">
      <c r="A3403" s="4">
        <v>44453</v>
      </c>
      <c r="B3403" s="2">
        <v>12326.29</v>
      </c>
      <c r="C3403" s="2">
        <v>126934.72</v>
      </c>
      <c r="D3403" s="2" t="s">
        <v>55</v>
      </c>
    </row>
    <row r="3404" spans="1:4" ht="15.75" hidden="1" customHeight="1" x14ac:dyDescent="0.3">
      <c r="A3404" s="4">
        <v>44453</v>
      </c>
      <c r="B3404" s="2">
        <v>1932.59</v>
      </c>
      <c r="C3404" s="2">
        <v>79062.94</v>
      </c>
      <c r="D3404" s="2" t="s">
        <v>52</v>
      </c>
    </row>
    <row r="3405" spans="1:4" ht="15.75" hidden="1" customHeight="1" x14ac:dyDescent="0.3">
      <c r="A3405" s="4">
        <v>44453</v>
      </c>
      <c r="B3405" s="2">
        <v>15402.8</v>
      </c>
      <c r="C3405" s="2">
        <v>141271.85999999999</v>
      </c>
      <c r="D3405" s="2" t="s">
        <v>53</v>
      </c>
    </row>
    <row r="3406" spans="1:4" ht="15.75" customHeight="1" x14ac:dyDescent="0.3">
      <c r="A3406" s="4">
        <v>44453</v>
      </c>
      <c r="B3406" s="2">
        <v>22593.08</v>
      </c>
      <c r="C3406" s="2">
        <v>630126.35</v>
      </c>
      <c r="D3406" s="2" t="s">
        <v>54</v>
      </c>
    </row>
    <row r="3407" spans="1:4" ht="15.75" customHeight="1" x14ac:dyDescent="0.3">
      <c r="A3407" s="4">
        <v>44454</v>
      </c>
      <c r="B3407" s="2">
        <v>18400.34</v>
      </c>
      <c r="C3407" s="2">
        <v>684816</v>
      </c>
      <c r="D3407" s="2" t="s">
        <v>54</v>
      </c>
    </row>
    <row r="3408" spans="1:4" ht="15.75" hidden="1" customHeight="1" x14ac:dyDescent="0.3">
      <c r="A3408" s="4">
        <v>44454</v>
      </c>
      <c r="B3408" s="2">
        <v>14645.52</v>
      </c>
      <c r="C3408" s="2">
        <v>201030.43</v>
      </c>
      <c r="D3408" s="2" t="s">
        <v>53</v>
      </c>
    </row>
    <row r="3409" spans="1:4" ht="15.75" hidden="1" customHeight="1" x14ac:dyDescent="0.3">
      <c r="A3409" s="4">
        <v>44454</v>
      </c>
      <c r="B3409" s="2">
        <v>8582.94</v>
      </c>
      <c r="C3409" s="2">
        <v>181299.83</v>
      </c>
      <c r="D3409" s="2" t="s">
        <v>55</v>
      </c>
    </row>
    <row r="3410" spans="1:4" ht="15.75" hidden="1" customHeight="1" x14ac:dyDescent="0.3">
      <c r="A3410" s="4">
        <v>44454</v>
      </c>
      <c r="B3410" s="2">
        <v>2783.82</v>
      </c>
      <c r="C3410" s="2">
        <v>-39485.480000000003</v>
      </c>
      <c r="D3410" s="2" t="s">
        <v>52</v>
      </c>
    </row>
    <row r="3411" spans="1:4" ht="15.75" hidden="1" customHeight="1" x14ac:dyDescent="0.3">
      <c r="A3411" s="4">
        <v>44455</v>
      </c>
      <c r="B3411" s="2">
        <v>1746.38</v>
      </c>
      <c r="C3411" s="2">
        <v>44808.15</v>
      </c>
      <c r="D3411" s="2" t="s">
        <v>52</v>
      </c>
    </row>
    <row r="3412" spans="1:4" ht="15.75" hidden="1" customHeight="1" x14ac:dyDescent="0.3">
      <c r="A3412" s="4">
        <v>44455</v>
      </c>
      <c r="B3412" s="2">
        <v>8328.2099999999991</v>
      </c>
      <c r="C3412" s="2">
        <v>113179.1</v>
      </c>
      <c r="D3412" s="2" t="s">
        <v>55</v>
      </c>
    </row>
    <row r="3413" spans="1:4" ht="15.75" hidden="1" customHeight="1" x14ac:dyDescent="0.3">
      <c r="A3413" s="4">
        <v>44455</v>
      </c>
      <c r="B3413" s="2">
        <v>16546.759999999998</v>
      </c>
      <c r="C3413" s="2">
        <v>-464430.14</v>
      </c>
      <c r="D3413" s="2" t="s">
        <v>53</v>
      </c>
    </row>
    <row r="3414" spans="1:4" ht="15.75" customHeight="1" x14ac:dyDescent="0.3">
      <c r="A3414" s="4">
        <v>44455</v>
      </c>
      <c r="B3414" s="2">
        <v>27547.53</v>
      </c>
      <c r="C3414" s="2">
        <v>-8360488.04</v>
      </c>
      <c r="D3414" s="2" t="s">
        <v>54</v>
      </c>
    </row>
    <row r="3415" spans="1:4" ht="15.75" hidden="1" customHeight="1" x14ac:dyDescent="0.3">
      <c r="A3415" s="4">
        <v>44456</v>
      </c>
      <c r="B3415" s="2">
        <v>1335.3</v>
      </c>
      <c r="C3415" s="2">
        <v>-17780.939999999999</v>
      </c>
      <c r="D3415" s="2" t="s">
        <v>52</v>
      </c>
    </row>
    <row r="3416" spans="1:4" ht="15.75" customHeight="1" x14ac:dyDescent="0.3">
      <c r="A3416" s="4">
        <v>44456</v>
      </c>
      <c r="B3416" s="2">
        <v>19745.169999999998</v>
      </c>
      <c r="C3416" s="2">
        <v>187.4</v>
      </c>
      <c r="D3416" s="2" t="s">
        <v>54</v>
      </c>
    </row>
    <row r="3417" spans="1:4" ht="15.75" hidden="1" customHeight="1" x14ac:dyDescent="0.3">
      <c r="A3417" s="4">
        <v>44456</v>
      </c>
      <c r="B3417" s="2">
        <v>7797.01</v>
      </c>
      <c r="C3417" s="2">
        <v>43438.13</v>
      </c>
      <c r="D3417" s="2" t="s">
        <v>55</v>
      </c>
    </row>
    <row r="3418" spans="1:4" ht="15.75" hidden="1" customHeight="1" x14ac:dyDescent="0.3">
      <c r="A3418" s="4">
        <v>44456</v>
      </c>
      <c r="B3418" s="2">
        <v>16441.68</v>
      </c>
      <c r="C3418" s="2">
        <v>-117992.34</v>
      </c>
      <c r="D3418" s="2" t="s">
        <v>53</v>
      </c>
    </row>
    <row r="3419" spans="1:4" ht="15.75" hidden="1" customHeight="1" x14ac:dyDescent="0.3">
      <c r="A3419" s="4">
        <v>44458</v>
      </c>
      <c r="B3419" s="2">
        <v>23.6</v>
      </c>
      <c r="C3419" s="2">
        <v>-659.5</v>
      </c>
      <c r="D3419" s="2" t="s">
        <v>52</v>
      </c>
    </row>
    <row r="3420" spans="1:4" ht="15.75" customHeight="1" x14ac:dyDescent="0.3">
      <c r="A3420" s="4">
        <v>44458</v>
      </c>
      <c r="B3420" s="2">
        <v>375.03</v>
      </c>
      <c r="C3420" s="2">
        <v>-12699.93</v>
      </c>
      <c r="D3420" s="2" t="s">
        <v>54</v>
      </c>
    </row>
    <row r="3421" spans="1:4" ht="15.75" hidden="1" customHeight="1" x14ac:dyDescent="0.3">
      <c r="A3421" s="4">
        <v>44458</v>
      </c>
      <c r="B3421" s="2">
        <v>437.57</v>
      </c>
      <c r="C3421" s="2">
        <v>4617.3599999999997</v>
      </c>
      <c r="D3421" s="2" t="s">
        <v>55</v>
      </c>
    </row>
    <row r="3422" spans="1:4" ht="15.75" hidden="1" customHeight="1" x14ac:dyDescent="0.3">
      <c r="A3422" s="4">
        <v>44458</v>
      </c>
      <c r="B3422" s="2">
        <v>214.82</v>
      </c>
      <c r="C3422" s="2">
        <v>-18306.16</v>
      </c>
      <c r="D3422" s="2" t="s">
        <v>53</v>
      </c>
    </row>
    <row r="3423" spans="1:4" ht="15.75" customHeight="1" x14ac:dyDescent="0.3">
      <c r="A3423" s="4">
        <v>44459</v>
      </c>
      <c r="B3423" s="2">
        <v>16728.650000000001</v>
      </c>
      <c r="C3423" s="2">
        <v>-1305308.46</v>
      </c>
      <c r="D3423" s="2" t="s">
        <v>54</v>
      </c>
    </row>
    <row r="3424" spans="1:4" ht="15.75" hidden="1" customHeight="1" x14ac:dyDescent="0.3">
      <c r="A3424" s="4">
        <v>44459</v>
      </c>
      <c r="B3424" s="2">
        <v>12025.98</v>
      </c>
      <c r="C3424" s="2">
        <v>-236559.64</v>
      </c>
      <c r="D3424" s="2" t="s">
        <v>53</v>
      </c>
    </row>
    <row r="3425" spans="1:4" ht="15.75" hidden="1" customHeight="1" x14ac:dyDescent="0.3">
      <c r="A3425" s="4">
        <v>44459</v>
      </c>
      <c r="B3425" s="2">
        <v>1354.91</v>
      </c>
      <c r="C3425" s="2">
        <v>-10086.969999999999</v>
      </c>
      <c r="D3425" s="2" t="s">
        <v>52</v>
      </c>
    </row>
    <row r="3426" spans="1:4" ht="15.75" hidden="1" customHeight="1" x14ac:dyDescent="0.3">
      <c r="A3426" s="4">
        <v>44459</v>
      </c>
      <c r="B3426" s="2">
        <v>11067.4</v>
      </c>
      <c r="C3426" s="2">
        <v>-151463.48000000001</v>
      </c>
      <c r="D3426" s="2" t="s">
        <v>55</v>
      </c>
    </row>
    <row r="3427" spans="1:4" ht="15.75" customHeight="1" x14ac:dyDescent="0.3">
      <c r="A3427" s="4">
        <v>44460</v>
      </c>
      <c r="B3427" s="2">
        <v>14746.72</v>
      </c>
      <c r="C3427" s="2">
        <v>-1156950.74</v>
      </c>
      <c r="D3427" s="2" t="s">
        <v>54</v>
      </c>
    </row>
    <row r="3428" spans="1:4" ht="15.75" hidden="1" customHeight="1" x14ac:dyDescent="0.3">
      <c r="A3428" s="4">
        <v>44460</v>
      </c>
      <c r="B3428" s="2">
        <v>8858.7199999999993</v>
      </c>
      <c r="C3428" s="2">
        <v>158826.16</v>
      </c>
      <c r="D3428" s="2" t="s">
        <v>55</v>
      </c>
    </row>
    <row r="3429" spans="1:4" ht="15.75" hidden="1" customHeight="1" x14ac:dyDescent="0.3">
      <c r="A3429" s="4">
        <v>44460</v>
      </c>
      <c r="B3429" s="2">
        <v>1191.5899999999999</v>
      </c>
      <c r="C3429" s="2">
        <v>-3121.3</v>
      </c>
      <c r="D3429" s="2" t="s">
        <v>52</v>
      </c>
    </row>
    <row r="3430" spans="1:4" ht="15.75" hidden="1" customHeight="1" x14ac:dyDescent="0.3">
      <c r="A3430" s="4">
        <v>44460</v>
      </c>
      <c r="B3430" s="2">
        <v>13681.22</v>
      </c>
      <c r="C3430" s="2">
        <v>70944.95</v>
      </c>
      <c r="D3430" s="2" t="s">
        <v>53</v>
      </c>
    </row>
    <row r="3431" spans="1:4" ht="15.75" hidden="1" customHeight="1" x14ac:dyDescent="0.3">
      <c r="A3431" s="4">
        <v>44461</v>
      </c>
      <c r="B3431" s="2">
        <v>1508.9</v>
      </c>
      <c r="C3431" s="2">
        <v>17093.02</v>
      </c>
      <c r="D3431" s="2" t="s">
        <v>52</v>
      </c>
    </row>
    <row r="3432" spans="1:4" ht="15.75" hidden="1" customHeight="1" x14ac:dyDescent="0.3">
      <c r="A3432" s="4">
        <v>44461</v>
      </c>
      <c r="B3432" s="2">
        <v>17871.669999999998</v>
      </c>
      <c r="C3432" s="2">
        <v>-132490.31</v>
      </c>
      <c r="D3432" s="2" t="s">
        <v>53</v>
      </c>
    </row>
    <row r="3433" spans="1:4" ht="15.75" customHeight="1" x14ac:dyDescent="0.3">
      <c r="A3433" s="4">
        <v>44461</v>
      </c>
      <c r="B3433" s="2">
        <v>16872.36</v>
      </c>
      <c r="C3433" s="2">
        <v>8521.83</v>
      </c>
      <c r="D3433" s="2" t="s">
        <v>54</v>
      </c>
    </row>
    <row r="3434" spans="1:4" ht="15.75" hidden="1" customHeight="1" x14ac:dyDescent="0.3">
      <c r="A3434" s="4">
        <v>44461</v>
      </c>
      <c r="B3434" s="2">
        <v>14912.67</v>
      </c>
      <c r="C3434" s="2">
        <v>-29550.99</v>
      </c>
      <c r="D3434" s="2" t="s">
        <v>55</v>
      </c>
    </row>
    <row r="3435" spans="1:4" ht="15.75" hidden="1" customHeight="1" x14ac:dyDescent="0.3">
      <c r="A3435" s="4">
        <v>44462</v>
      </c>
      <c r="B3435" s="2">
        <v>16055.35</v>
      </c>
      <c r="C3435" s="2">
        <v>293808.56</v>
      </c>
      <c r="D3435" s="2" t="s">
        <v>53</v>
      </c>
    </row>
    <row r="3436" spans="1:4" ht="15.75" customHeight="1" x14ac:dyDescent="0.3">
      <c r="A3436" s="4">
        <v>44462</v>
      </c>
      <c r="B3436" s="2">
        <v>19174.169999999998</v>
      </c>
      <c r="C3436" s="2">
        <v>-1855828.37</v>
      </c>
      <c r="D3436" s="2" t="s">
        <v>54</v>
      </c>
    </row>
    <row r="3437" spans="1:4" ht="15.75" hidden="1" customHeight="1" x14ac:dyDescent="0.3">
      <c r="A3437" s="4">
        <v>44462</v>
      </c>
      <c r="B3437" s="2">
        <v>11399.64</v>
      </c>
      <c r="C3437" s="2">
        <v>500212.6</v>
      </c>
      <c r="D3437" s="2" t="s">
        <v>55</v>
      </c>
    </row>
    <row r="3438" spans="1:4" ht="15.75" hidden="1" customHeight="1" x14ac:dyDescent="0.3">
      <c r="A3438" s="4">
        <v>44462</v>
      </c>
      <c r="B3438" s="2">
        <v>1767.16</v>
      </c>
      <c r="C3438" s="2">
        <v>-106041.55</v>
      </c>
      <c r="D3438" s="2" t="s">
        <v>52</v>
      </c>
    </row>
    <row r="3439" spans="1:4" ht="15.75" hidden="1" customHeight="1" x14ac:dyDescent="0.3">
      <c r="A3439" s="4">
        <v>44463</v>
      </c>
      <c r="B3439" s="2">
        <v>7648.74</v>
      </c>
      <c r="C3439" s="2">
        <v>112813.54</v>
      </c>
      <c r="D3439" s="2" t="s">
        <v>55</v>
      </c>
    </row>
    <row r="3440" spans="1:4" ht="15.75" customHeight="1" x14ac:dyDescent="0.3">
      <c r="A3440" s="4">
        <v>44463</v>
      </c>
      <c r="B3440" s="2">
        <v>13642.01</v>
      </c>
      <c r="C3440" s="2">
        <v>354357.34</v>
      </c>
      <c r="D3440" s="2" t="s">
        <v>54</v>
      </c>
    </row>
    <row r="3441" spans="1:4" ht="15.75" hidden="1" customHeight="1" x14ac:dyDescent="0.3">
      <c r="A3441" s="4">
        <v>44463</v>
      </c>
      <c r="B3441" s="2">
        <v>2902.56</v>
      </c>
      <c r="C3441" s="2">
        <v>-174244.51</v>
      </c>
      <c r="D3441" s="2" t="s">
        <v>52</v>
      </c>
    </row>
    <row r="3442" spans="1:4" ht="15.75" hidden="1" customHeight="1" x14ac:dyDescent="0.3">
      <c r="A3442" s="4">
        <v>44463</v>
      </c>
      <c r="B3442" s="2">
        <v>10541.94</v>
      </c>
      <c r="C3442" s="2">
        <v>54725.95</v>
      </c>
      <c r="D3442" s="2" t="s">
        <v>53</v>
      </c>
    </row>
    <row r="3443" spans="1:4" ht="15.75" hidden="1" customHeight="1" x14ac:dyDescent="0.3">
      <c r="A3443" s="4">
        <v>44465</v>
      </c>
      <c r="B3443" s="2">
        <v>176.61</v>
      </c>
      <c r="C3443" s="2">
        <v>-31864.49</v>
      </c>
      <c r="D3443" s="2" t="s">
        <v>53</v>
      </c>
    </row>
    <row r="3444" spans="1:4" ht="15.75" hidden="1" customHeight="1" x14ac:dyDescent="0.3">
      <c r="A3444" s="4">
        <v>44465</v>
      </c>
      <c r="B3444" s="2">
        <v>183.02</v>
      </c>
      <c r="C3444" s="2">
        <v>-21290.78</v>
      </c>
      <c r="D3444" s="2" t="s">
        <v>55</v>
      </c>
    </row>
    <row r="3445" spans="1:4" ht="15.75" hidden="1" customHeight="1" x14ac:dyDescent="0.3">
      <c r="A3445" s="4">
        <v>44465</v>
      </c>
      <c r="B3445" s="2">
        <v>100.91</v>
      </c>
      <c r="C3445" s="2">
        <v>-26431.64</v>
      </c>
      <c r="D3445" s="2" t="s">
        <v>52</v>
      </c>
    </row>
    <row r="3446" spans="1:4" ht="15.75" customHeight="1" x14ac:dyDescent="0.3">
      <c r="A3446" s="4">
        <v>44465</v>
      </c>
      <c r="B3446" s="2">
        <v>177.63</v>
      </c>
      <c r="C3446" s="2">
        <v>1092.1199999999999</v>
      </c>
      <c r="D3446" s="2" t="s">
        <v>54</v>
      </c>
    </row>
    <row r="3447" spans="1:4" ht="15.75" customHeight="1" x14ac:dyDescent="0.3">
      <c r="A3447" s="4">
        <v>44466</v>
      </c>
      <c r="B3447" s="2">
        <v>16289.5</v>
      </c>
      <c r="C3447" s="2">
        <v>515575.92</v>
      </c>
      <c r="D3447" s="2" t="s">
        <v>54</v>
      </c>
    </row>
    <row r="3448" spans="1:4" ht="15.75" hidden="1" customHeight="1" x14ac:dyDescent="0.3">
      <c r="A3448" s="4">
        <v>44466</v>
      </c>
      <c r="B3448" s="2">
        <v>14500.94</v>
      </c>
      <c r="C3448" s="2">
        <v>114913.06</v>
      </c>
      <c r="D3448" s="2" t="s">
        <v>53</v>
      </c>
    </row>
    <row r="3449" spans="1:4" ht="15.75" hidden="1" customHeight="1" x14ac:dyDescent="0.3">
      <c r="A3449" s="4">
        <v>44466</v>
      </c>
      <c r="B3449" s="2">
        <v>5411.48</v>
      </c>
      <c r="C3449" s="2">
        <v>-577949.99</v>
      </c>
      <c r="D3449" s="2" t="s">
        <v>52</v>
      </c>
    </row>
    <row r="3450" spans="1:4" ht="15.75" hidden="1" customHeight="1" x14ac:dyDescent="0.3">
      <c r="A3450" s="4">
        <v>44466</v>
      </c>
      <c r="B3450" s="2">
        <v>8628.2199999999993</v>
      </c>
      <c r="C3450" s="2">
        <v>262602.82</v>
      </c>
      <c r="D3450" s="2" t="s">
        <v>55</v>
      </c>
    </row>
    <row r="3451" spans="1:4" ht="15.75" customHeight="1" x14ac:dyDescent="0.3">
      <c r="A3451" s="4">
        <v>44467</v>
      </c>
      <c r="B3451" s="2">
        <v>21867.22</v>
      </c>
      <c r="C3451" s="2">
        <v>-1918825.27</v>
      </c>
      <c r="D3451" s="2" t="s">
        <v>54</v>
      </c>
    </row>
    <row r="3452" spans="1:4" ht="15.75" hidden="1" customHeight="1" x14ac:dyDescent="0.3">
      <c r="A3452" s="4">
        <v>44467</v>
      </c>
      <c r="B3452" s="2">
        <v>14765.72</v>
      </c>
      <c r="C3452" s="2">
        <v>-1501429.26</v>
      </c>
      <c r="D3452" s="2" t="s">
        <v>55</v>
      </c>
    </row>
    <row r="3453" spans="1:4" ht="15.75" hidden="1" customHeight="1" x14ac:dyDescent="0.3">
      <c r="A3453" s="4">
        <v>44467</v>
      </c>
      <c r="B3453" s="2">
        <v>18137.5</v>
      </c>
      <c r="C3453" s="2">
        <v>-60098.36</v>
      </c>
      <c r="D3453" s="2" t="s">
        <v>53</v>
      </c>
    </row>
    <row r="3454" spans="1:4" ht="15.75" hidden="1" customHeight="1" x14ac:dyDescent="0.3">
      <c r="A3454" s="4">
        <v>44467</v>
      </c>
      <c r="B3454" s="2">
        <v>6955.08</v>
      </c>
      <c r="C3454" s="2">
        <v>-1233449.3899999999</v>
      </c>
      <c r="D3454" s="2" t="s">
        <v>52</v>
      </c>
    </row>
    <row r="3455" spans="1:4" ht="15.75" hidden="1" customHeight="1" x14ac:dyDescent="0.3">
      <c r="A3455" s="4">
        <v>44468</v>
      </c>
      <c r="B3455" s="2">
        <v>5196.78</v>
      </c>
      <c r="C3455" s="2">
        <v>-791073.97</v>
      </c>
      <c r="D3455" s="2" t="s">
        <v>52</v>
      </c>
    </row>
    <row r="3456" spans="1:4" ht="15.75" hidden="1" customHeight="1" x14ac:dyDescent="0.3">
      <c r="A3456" s="4">
        <v>44468</v>
      </c>
      <c r="B3456" s="2">
        <v>17590.580000000002</v>
      </c>
      <c r="C3456" s="2">
        <v>-2352972.02</v>
      </c>
      <c r="D3456" s="2" t="s">
        <v>55</v>
      </c>
    </row>
    <row r="3457" spans="1:4" ht="15.75" hidden="1" customHeight="1" x14ac:dyDescent="0.3">
      <c r="A3457" s="4">
        <v>44468</v>
      </c>
      <c r="B3457" s="2">
        <v>20535.599999999999</v>
      </c>
      <c r="C3457" s="2">
        <v>-2061412.54</v>
      </c>
      <c r="D3457" s="2" t="s">
        <v>53</v>
      </c>
    </row>
    <row r="3458" spans="1:4" ht="15.75" customHeight="1" x14ac:dyDescent="0.3">
      <c r="A3458" s="4">
        <v>44468</v>
      </c>
      <c r="B3458" s="2">
        <v>19283.599999999999</v>
      </c>
      <c r="C3458" s="2">
        <v>-391115.98</v>
      </c>
      <c r="D3458" s="2" t="s">
        <v>54</v>
      </c>
    </row>
    <row r="3459" spans="1:4" ht="15.75" hidden="1" customHeight="1" x14ac:dyDescent="0.3">
      <c r="A3459" s="4">
        <v>44469</v>
      </c>
      <c r="B3459" s="2">
        <v>4361.18</v>
      </c>
      <c r="C3459" s="2">
        <v>12566.21</v>
      </c>
      <c r="D3459" s="2" t="s">
        <v>52</v>
      </c>
    </row>
    <row r="3460" spans="1:4" ht="15.75" customHeight="1" x14ac:dyDescent="0.3">
      <c r="A3460" s="4">
        <v>44469</v>
      </c>
      <c r="B3460" s="2">
        <v>23401.54</v>
      </c>
      <c r="C3460" s="2">
        <v>-1301059.81</v>
      </c>
      <c r="D3460" s="2" t="s">
        <v>54</v>
      </c>
    </row>
    <row r="3461" spans="1:4" ht="15.75" hidden="1" customHeight="1" x14ac:dyDescent="0.3">
      <c r="A3461" s="4">
        <v>44469</v>
      </c>
      <c r="B3461" s="2">
        <v>10563.25</v>
      </c>
      <c r="C3461" s="2">
        <v>-347256.77</v>
      </c>
      <c r="D3461" s="2" t="s">
        <v>55</v>
      </c>
    </row>
    <row r="3462" spans="1:4" ht="15.75" hidden="1" customHeight="1" x14ac:dyDescent="0.3">
      <c r="A3462" s="4">
        <v>44469</v>
      </c>
      <c r="B3462" s="2">
        <v>17308.48</v>
      </c>
      <c r="C3462" s="2">
        <v>-689578.56</v>
      </c>
      <c r="D3462" s="2" t="s">
        <v>53</v>
      </c>
    </row>
    <row r="3463" spans="1:4" ht="15.75" customHeight="1" x14ac:dyDescent="0.3">
      <c r="A3463" s="4">
        <v>44470</v>
      </c>
      <c r="B3463" s="2">
        <v>15504.32</v>
      </c>
      <c r="C3463" s="2">
        <v>18909.96</v>
      </c>
      <c r="D3463" s="2" t="s">
        <v>54</v>
      </c>
    </row>
    <row r="3464" spans="1:4" ht="15.75" hidden="1" customHeight="1" x14ac:dyDescent="0.3">
      <c r="A3464" s="4">
        <v>44470</v>
      </c>
      <c r="B3464" s="2">
        <v>10294.33</v>
      </c>
      <c r="C3464" s="2">
        <v>-17689.39</v>
      </c>
      <c r="D3464" s="2" t="s">
        <v>55</v>
      </c>
    </row>
    <row r="3465" spans="1:4" ht="15.75" hidden="1" customHeight="1" x14ac:dyDescent="0.3">
      <c r="A3465" s="4">
        <v>44470</v>
      </c>
      <c r="B3465" s="2">
        <v>12284.48</v>
      </c>
      <c r="C3465" s="2">
        <v>72515.520000000004</v>
      </c>
      <c r="D3465" s="2" t="s">
        <v>53</v>
      </c>
    </row>
    <row r="3466" spans="1:4" ht="15.75" hidden="1" customHeight="1" x14ac:dyDescent="0.3">
      <c r="A3466" s="4">
        <v>44470</v>
      </c>
      <c r="B3466" s="2">
        <v>2831.29</v>
      </c>
      <c r="C3466" s="2">
        <v>24380.43</v>
      </c>
      <c r="D3466" s="2" t="s">
        <v>52</v>
      </c>
    </row>
    <row r="3467" spans="1:4" ht="15.75" hidden="1" customHeight="1" x14ac:dyDescent="0.3">
      <c r="A3467" s="4">
        <v>44472</v>
      </c>
      <c r="B3467" s="2">
        <v>282.56</v>
      </c>
      <c r="C3467" s="2">
        <v>2469.15</v>
      </c>
      <c r="D3467" s="2" t="s">
        <v>55</v>
      </c>
    </row>
    <row r="3468" spans="1:4" ht="15.75" customHeight="1" x14ac:dyDescent="0.3">
      <c r="A3468" s="4">
        <v>44472</v>
      </c>
      <c r="B3468" s="2">
        <v>559.35</v>
      </c>
      <c r="C3468" s="2">
        <v>-22853.9</v>
      </c>
      <c r="D3468" s="2" t="s">
        <v>54</v>
      </c>
    </row>
    <row r="3469" spans="1:4" ht="15.75" hidden="1" customHeight="1" x14ac:dyDescent="0.3">
      <c r="A3469" s="4">
        <v>44472</v>
      </c>
      <c r="B3469" s="2">
        <v>188.86</v>
      </c>
      <c r="C3469" s="2">
        <v>863.74</v>
      </c>
      <c r="D3469" s="2" t="s">
        <v>52</v>
      </c>
    </row>
    <row r="3470" spans="1:4" ht="15.75" hidden="1" customHeight="1" x14ac:dyDescent="0.3">
      <c r="A3470" s="4">
        <v>44472</v>
      </c>
      <c r="B3470" s="2">
        <v>446.01</v>
      </c>
      <c r="C3470" s="2">
        <v>-5922.51</v>
      </c>
      <c r="D3470" s="2" t="s">
        <v>53</v>
      </c>
    </row>
    <row r="3471" spans="1:4" ht="15.75" hidden="1" customHeight="1" x14ac:dyDescent="0.3">
      <c r="A3471" s="4">
        <v>44473</v>
      </c>
      <c r="B3471" s="2">
        <v>14309.28</v>
      </c>
      <c r="C3471" s="2">
        <v>99632.69</v>
      </c>
      <c r="D3471" s="2" t="s">
        <v>53</v>
      </c>
    </row>
    <row r="3472" spans="1:4" ht="15.75" customHeight="1" x14ac:dyDescent="0.3">
      <c r="A3472" s="4">
        <v>44473</v>
      </c>
      <c r="B3472" s="2">
        <v>20701.09</v>
      </c>
      <c r="C3472" s="2">
        <v>-51853.55</v>
      </c>
      <c r="D3472" s="2" t="s">
        <v>54</v>
      </c>
    </row>
    <row r="3473" spans="1:4" ht="15.75" hidden="1" customHeight="1" x14ac:dyDescent="0.3">
      <c r="A3473" s="4">
        <v>44473</v>
      </c>
      <c r="B3473" s="2">
        <v>2954.22</v>
      </c>
      <c r="C3473" s="2">
        <v>36091.730000000003</v>
      </c>
      <c r="D3473" s="2" t="s">
        <v>52</v>
      </c>
    </row>
    <row r="3474" spans="1:4" ht="15.75" hidden="1" customHeight="1" x14ac:dyDescent="0.3">
      <c r="A3474" s="4">
        <v>44473</v>
      </c>
      <c r="B3474" s="2">
        <v>9768.69</v>
      </c>
      <c r="C3474" s="2">
        <v>10967.28</v>
      </c>
      <c r="D3474" s="2" t="s">
        <v>55</v>
      </c>
    </row>
    <row r="3475" spans="1:4" ht="15.75" hidden="1" customHeight="1" x14ac:dyDescent="0.3">
      <c r="A3475" s="4">
        <v>44474</v>
      </c>
      <c r="B3475" s="2">
        <v>14322.78</v>
      </c>
      <c r="C3475" s="2">
        <v>-43753.73</v>
      </c>
      <c r="D3475" s="2" t="s">
        <v>53</v>
      </c>
    </row>
    <row r="3476" spans="1:4" ht="15.75" hidden="1" customHeight="1" x14ac:dyDescent="0.3">
      <c r="A3476" s="4">
        <v>44474</v>
      </c>
      <c r="B3476" s="2">
        <v>9360.77</v>
      </c>
      <c r="C3476" s="2">
        <v>82774.94</v>
      </c>
      <c r="D3476" s="2" t="s">
        <v>55</v>
      </c>
    </row>
    <row r="3477" spans="1:4" ht="15.75" hidden="1" customHeight="1" x14ac:dyDescent="0.3">
      <c r="A3477" s="4">
        <v>44474</v>
      </c>
      <c r="B3477" s="2">
        <v>1748.21</v>
      </c>
      <c r="C3477" s="2">
        <v>-40786.33</v>
      </c>
      <c r="D3477" s="2" t="s">
        <v>52</v>
      </c>
    </row>
    <row r="3478" spans="1:4" ht="15.75" customHeight="1" x14ac:dyDescent="0.3">
      <c r="A3478" s="4">
        <v>44474</v>
      </c>
      <c r="B3478" s="2">
        <v>17757.88</v>
      </c>
      <c r="C3478" s="2">
        <v>237127.17</v>
      </c>
      <c r="D3478" s="2" t="s">
        <v>54</v>
      </c>
    </row>
    <row r="3479" spans="1:4" ht="15.75" hidden="1" customHeight="1" x14ac:dyDescent="0.3">
      <c r="A3479" s="4">
        <v>44475</v>
      </c>
      <c r="B3479" s="2">
        <v>17010.150000000001</v>
      </c>
      <c r="C3479" s="2">
        <v>-545969.42000000004</v>
      </c>
      <c r="D3479" s="2" t="s">
        <v>53</v>
      </c>
    </row>
    <row r="3480" spans="1:4" ht="15.75" hidden="1" customHeight="1" x14ac:dyDescent="0.3">
      <c r="A3480" s="4">
        <v>44475</v>
      </c>
      <c r="B3480" s="2">
        <v>2254.9899999999998</v>
      </c>
      <c r="C3480" s="2">
        <v>-12831.69</v>
      </c>
      <c r="D3480" s="2" t="s">
        <v>52</v>
      </c>
    </row>
    <row r="3481" spans="1:4" ht="15.75" customHeight="1" x14ac:dyDescent="0.3">
      <c r="A3481" s="4">
        <v>44475</v>
      </c>
      <c r="B3481" s="2">
        <v>20911.82</v>
      </c>
      <c r="C3481" s="2">
        <v>615878.47</v>
      </c>
      <c r="D3481" s="2" t="s">
        <v>54</v>
      </c>
    </row>
    <row r="3482" spans="1:4" ht="15.75" hidden="1" customHeight="1" x14ac:dyDescent="0.3">
      <c r="A3482" s="4">
        <v>44475</v>
      </c>
      <c r="B3482" s="2">
        <v>9611.5</v>
      </c>
      <c r="C3482" s="2">
        <v>91423.17</v>
      </c>
      <c r="D3482" s="2" t="s">
        <v>55</v>
      </c>
    </row>
    <row r="3483" spans="1:4" ht="15.75" hidden="1" customHeight="1" x14ac:dyDescent="0.3">
      <c r="A3483" s="4">
        <v>44476</v>
      </c>
      <c r="B3483" s="2">
        <v>12708.84</v>
      </c>
      <c r="C3483" s="2">
        <v>31306.720000000001</v>
      </c>
      <c r="D3483" s="2" t="s">
        <v>53</v>
      </c>
    </row>
    <row r="3484" spans="1:4" ht="15.75" hidden="1" customHeight="1" x14ac:dyDescent="0.3">
      <c r="A3484" s="4">
        <v>44476</v>
      </c>
      <c r="B3484" s="2">
        <v>1466.51</v>
      </c>
      <c r="C3484" s="2">
        <v>-3223.16</v>
      </c>
      <c r="D3484" s="2" t="s">
        <v>52</v>
      </c>
    </row>
    <row r="3485" spans="1:4" ht="15.75" customHeight="1" x14ac:dyDescent="0.3">
      <c r="A3485" s="4">
        <v>44476</v>
      </c>
      <c r="B3485" s="2">
        <v>20601.37</v>
      </c>
      <c r="C3485" s="2">
        <v>795787.72</v>
      </c>
      <c r="D3485" s="2" t="s">
        <v>54</v>
      </c>
    </row>
    <row r="3486" spans="1:4" ht="15.75" hidden="1" customHeight="1" x14ac:dyDescent="0.3">
      <c r="A3486" s="4">
        <v>44476</v>
      </c>
      <c r="B3486" s="2">
        <v>9058.07</v>
      </c>
      <c r="C3486" s="2">
        <v>42879.9</v>
      </c>
      <c r="D3486" s="2" t="s">
        <v>55</v>
      </c>
    </row>
    <row r="3487" spans="1:4" ht="15.75" hidden="1" customHeight="1" x14ac:dyDescent="0.3">
      <c r="A3487" s="4">
        <v>44477</v>
      </c>
      <c r="B3487" s="2">
        <v>2941.72</v>
      </c>
      <c r="C3487" s="2">
        <v>-153109.79</v>
      </c>
      <c r="D3487" s="2" t="s">
        <v>52</v>
      </c>
    </row>
    <row r="3488" spans="1:4" ht="15.75" customHeight="1" x14ac:dyDescent="0.3">
      <c r="A3488" s="4">
        <v>44477</v>
      </c>
      <c r="B3488" s="2">
        <v>24719.61</v>
      </c>
      <c r="C3488" s="2">
        <v>-63755.7</v>
      </c>
      <c r="D3488" s="2" t="s">
        <v>54</v>
      </c>
    </row>
    <row r="3489" spans="1:4" ht="15.75" hidden="1" customHeight="1" x14ac:dyDescent="0.3">
      <c r="A3489" s="4">
        <v>44477</v>
      </c>
      <c r="B3489" s="2">
        <v>13409.9</v>
      </c>
      <c r="C3489" s="2">
        <v>-15179.16</v>
      </c>
      <c r="D3489" s="2" t="s">
        <v>53</v>
      </c>
    </row>
    <row r="3490" spans="1:4" ht="15.75" hidden="1" customHeight="1" x14ac:dyDescent="0.3">
      <c r="A3490" s="4">
        <v>44477</v>
      </c>
      <c r="B3490" s="2">
        <v>8313.89</v>
      </c>
      <c r="C3490" s="2">
        <v>-66564.649999999994</v>
      </c>
      <c r="D3490" s="2" t="s">
        <v>55</v>
      </c>
    </row>
    <row r="3491" spans="1:4" ht="15.75" hidden="1" customHeight="1" x14ac:dyDescent="0.3">
      <c r="A3491" s="4">
        <v>44479</v>
      </c>
      <c r="B3491" s="2">
        <v>181.19</v>
      </c>
      <c r="C3491" s="2">
        <v>-84881.52</v>
      </c>
      <c r="D3491" s="2" t="s">
        <v>52</v>
      </c>
    </row>
    <row r="3492" spans="1:4" ht="15.75" hidden="1" customHeight="1" x14ac:dyDescent="0.3">
      <c r="A3492" s="4">
        <v>44479</v>
      </c>
      <c r="B3492" s="2">
        <v>297.89999999999998</v>
      </c>
      <c r="C3492" s="2">
        <v>-15689.72</v>
      </c>
      <c r="D3492" s="2" t="s">
        <v>53</v>
      </c>
    </row>
    <row r="3493" spans="1:4" ht="15.75" customHeight="1" x14ac:dyDescent="0.3">
      <c r="A3493" s="4">
        <v>44479</v>
      </c>
      <c r="B3493" s="2">
        <v>868.78</v>
      </c>
      <c r="C3493" s="2">
        <v>-154310.94</v>
      </c>
      <c r="D3493" s="2" t="s">
        <v>54</v>
      </c>
    </row>
    <row r="3494" spans="1:4" ht="15.75" hidden="1" customHeight="1" x14ac:dyDescent="0.3">
      <c r="A3494" s="4">
        <v>44479</v>
      </c>
      <c r="B3494" s="2">
        <v>132.11000000000001</v>
      </c>
      <c r="C3494" s="2">
        <v>-5463.43</v>
      </c>
      <c r="D3494" s="2" t="s">
        <v>55</v>
      </c>
    </row>
    <row r="3495" spans="1:4" ht="15.75" customHeight="1" x14ac:dyDescent="0.3">
      <c r="A3495" s="4">
        <v>44480</v>
      </c>
      <c r="B3495" s="2">
        <v>17595.330000000002</v>
      </c>
      <c r="C3495" s="2">
        <v>687727.95</v>
      </c>
      <c r="D3495" s="2" t="s">
        <v>54</v>
      </c>
    </row>
    <row r="3496" spans="1:4" ht="15.75" hidden="1" customHeight="1" x14ac:dyDescent="0.3">
      <c r="A3496" s="4">
        <v>44480</v>
      </c>
      <c r="B3496" s="2">
        <v>11725.06</v>
      </c>
      <c r="C3496" s="2">
        <v>-74543.509999999995</v>
      </c>
      <c r="D3496" s="2" t="s">
        <v>53</v>
      </c>
    </row>
    <row r="3497" spans="1:4" ht="15.75" hidden="1" customHeight="1" x14ac:dyDescent="0.3">
      <c r="A3497" s="4">
        <v>44480</v>
      </c>
      <c r="B3497" s="2">
        <v>9138.7199999999993</v>
      </c>
      <c r="C3497" s="2">
        <v>-40522.1</v>
      </c>
      <c r="D3497" s="2" t="s">
        <v>55</v>
      </c>
    </row>
    <row r="3498" spans="1:4" ht="15.75" hidden="1" customHeight="1" x14ac:dyDescent="0.3">
      <c r="A3498" s="4">
        <v>44480</v>
      </c>
      <c r="B3498" s="2">
        <v>4837.78</v>
      </c>
      <c r="C3498" s="2">
        <v>-1553169.3</v>
      </c>
      <c r="D3498" s="2" t="s">
        <v>52</v>
      </c>
    </row>
    <row r="3499" spans="1:4" ht="15.75" customHeight="1" x14ac:dyDescent="0.3">
      <c r="A3499" s="4">
        <v>44481</v>
      </c>
      <c r="B3499" s="2">
        <v>24812.400000000001</v>
      </c>
      <c r="C3499" s="2">
        <v>1432756.26</v>
      </c>
      <c r="D3499" s="2" t="s">
        <v>54</v>
      </c>
    </row>
    <row r="3500" spans="1:4" ht="15.75" hidden="1" customHeight="1" x14ac:dyDescent="0.3">
      <c r="A3500" s="4">
        <v>44481</v>
      </c>
      <c r="B3500" s="2">
        <v>10549.8</v>
      </c>
      <c r="C3500" s="2">
        <v>123890.78</v>
      </c>
      <c r="D3500" s="2" t="s">
        <v>55</v>
      </c>
    </row>
    <row r="3501" spans="1:4" ht="15.75" hidden="1" customHeight="1" x14ac:dyDescent="0.3">
      <c r="A3501" s="4">
        <v>44481</v>
      </c>
      <c r="B3501" s="2">
        <v>12202.32</v>
      </c>
      <c r="C3501" s="2">
        <v>-139236.9</v>
      </c>
      <c r="D3501" s="2" t="s">
        <v>53</v>
      </c>
    </row>
    <row r="3502" spans="1:4" ht="15.75" hidden="1" customHeight="1" x14ac:dyDescent="0.3">
      <c r="A3502" s="4">
        <v>44481</v>
      </c>
      <c r="B3502" s="2">
        <v>4381.55</v>
      </c>
      <c r="C3502" s="2">
        <v>-632456.36</v>
      </c>
      <c r="D3502" s="2" t="s">
        <v>52</v>
      </c>
    </row>
    <row r="3503" spans="1:4" ht="15.75" customHeight="1" x14ac:dyDescent="0.3">
      <c r="A3503" s="4">
        <v>44482</v>
      </c>
      <c r="B3503" s="2">
        <v>30368.720000000001</v>
      </c>
      <c r="C3503" s="2">
        <v>-1603388.35</v>
      </c>
      <c r="D3503" s="2" t="s">
        <v>54</v>
      </c>
    </row>
    <row r="3504" spans="1:4" ht="15.75" hidden="1" customHeight="1" x14ac:dyDescent="0.3">
      <c r="A3504" s="4">
        <v>44482</v>
      </c>
      <c r="B3504" s="2">
        <v>10084.01</v>
      </c>
      <c r="C3504" s="2">
        <v>84578.46</v>
      </c>
      <c r="D3504" s="2" t="s">
        <v>55</v>
      </c>
    </row>
    <row r="3505" spans="1:4" ht="15.75" hidden="1" customHeight="1" x14ac:dyDescent="0.3">
      <c r="A3505" s="4">
        <v>44482</v>
      </c>
      <c r="B3505" s="2">
        <v>3095.57</v>
      </c>
      <c r="C3505" s="2">
        <v>-49135.28</v>
      </c>
      <c r="D3505" s="2" t="s">
        <v>52</v>
      </c>
    </row>
    <row r="3506" spans="1:4" ht="15.75" hidden="1" customHeight="1" x14ac:dyDescent="0.3">
      <c r="A3506" s="4">
        <v>44482</v>
      </c>
      <c r="B3506" s="2">
        <v>13852.8</v>
      </c>
      <c r="C3506" s="2">
        <v>92974.86</v>
      </c>
      <c r="D3506" s="2" t="s">
        <v>53</v>
      </c>
    </row>
    <row r="3507" spans="1:4" ht="15.75" hidden="1" customHeight="1" x14ac:dyDescent="0.3">
      <c r="A3507" s="4">
        <v>44483</v>
      </c>
      <c r="B3507" s="2">
        <v>8521.4</v>
      </c>
      <c r="C3507" s="2">
        <v>-317103.37</v>
      </c>
      <c r="D3507" s="2" t="s">
        <v>55</v>
      </c>
    </row>
    <row r="3508" spans="1:4" ht="15.75" hidden="1" customHeight="1" x14ac:dyDescent="0.3">
      <c r="A3508" s="4">
        <v>44483</v>
      </c>
      <c r="B3508" s="2">
        <v>10335.44</v>
      </c>
      <c r="C3508" s="2">
        <v>-172492.07</v>
      </c>
      <c r="D3508" s="2" t="s">
        <v>53</v>
      </c>
    </row>
    <row r="3509" spans="1:4" ht="15.75" customHeight="1" x14ac:dyDescent="0.3">
      <c r="A3509" s="4">
        <v>44483</v>
      </c>
      <c r="B3509" s="2">
        <v>18447.169999999998</v>
      </c>
      <c r="C3509" s="2">
        <v>-956473.35</v>
      </c>
      <c r="D3509" s="2" t="s">
        <v>54</v>
      </c>
    </row>
    <row r="3510" spans="1:4" ht="15.75" hidden="1" customHeight="1" x14ac:dyDescent="0.3">
      <c r="A3510" s="4">
        <v>44483</v>
      </c>
      <c r="B3510" s="2">
        <v>2364.63</v>
      </c>
      <c r="C3510" s="2">
        <v>-145198.53</v>
      </c>
      <c r="D3510" s="2" t="s">
        <v>52</v>
      </c>
    </row>
    <row r="3511" spans="1:4" ht="15.75" hidden="1" customHeight="1" x14ac:dyDescent="0.3">
      <c r="A3511" s="4">
        <v>44484</v>
      </c>
      <c r="B3511" s="2">
        <v>3378.04</v>
      </c>
      <c r="C3511" s="2">
        <v>-787729.39</v>
      </c>
      <c r="D3511" s="2" t="s">
        <v>52</v>
      </c>
    </row>
    <row r="3512" spans="1:4" ht="15.75" customHeight="1" x14ac:dyDescent="0.3">
      <c r="A3512" s="4">
        <v>44484</v>
      </c>
      <c r="B3512" s="2">
        <v>22517.97</v>
      </c>
      <c r="C3512" s="2">
        <v>-1540047.39</v>
      </c>
      <c r="D3512" s="2" t="s">
        <v>54</v>
      </c>
    </row>
    <row r="3513" spans="1:4" ht="15.75" hidden="1" customHeight="1" x14ac:dyDescent="0.3">
      <c r="A3513" s="4">
        <v>44484</v>
      </c>
      <c r="B3513" s="2">
        <v>9583.52</v>
      </c>
      <c r="C3513" s="2">
        <v>-17667.759999999998</v>
      </c>
      <c r="D3513" s="2" t="s">
        <v>53</v>
      </c>
    </row>
    <row r="3514" spans="1:4" ht="15.75" hidden="1" customHeight="1" x14ac:dyDescent="0.3">
      <c r="A3514" s="4">
        <v>44484</v>
      </c>
      <c r="B3514" s="2">
        <v>7371.84</v>
      </c>
      <c r="C3514" s="2">
        <v>-191433.63</v>
      </c>
      <c r="D3514" s="2" t="s">
        <v>55</v>
      </c>
    </row>
    <row r="3515" spans="1:4" ht="15.75" hidden="1" customHeight="1" x14ac:dyDescent="0.3">
      <c r="A3515" s="4">
        <v>44486</v>
      </c>
      <c r="B3515" s="2">
        <v>161.97999999999999</v>
      </c>
      <c r="C3515" s="2">
        <v>-12369.77</v>
      </c>
      <c r="D3515" s="2" t="s">
        <v>53</v>
      </c>
    </row>
    <row r="3516" spans="1:4" ht="15.75" hidden="1" customHeight="1" x14ac:dyDescent="0.3">
      <c r="A3516" s="4">
        <v>44486</v>
      </c>
      <c r="B3516" s="2">
        <v>203.78</v>
      </c>
      <c r="C3516" s="2">
        <v>-24520.31</v>
      </c>
      <c r="D3516" s="2" t="s">
        <v>55</v>
      </c>
    </row>
    <row r="3517" spans="1:4" ht="15.75" hidden="1" customHeight="1" x14ac:dyDescent="0.3">
      <c r="A3517" s="4">
        <v>44486</v>
      </c>
      <c r="B3517" s="2">
        <v>72.28</v>
      </c>
      <c r="C3517" s="2">
        <v>-18937.169999999998</v>
      </c>
      <c r="D3517" s="2" t="s">
        <v>52</v>
      </c>
    </row>
    <row r="3518" spans="1:4" ht="15.75" customHeight="1" x14ac:dyDescent="0.3">
      <c r="A3518" s="4">
        <v>44486</v>
      </c>
      <c r="B3518" s="2">
        <v>724.53</v>
      </c>
      <c r="C3518" s="2">
        <v>-75921.22</v>
      </c>
      <c r="D3518" s="2" t="s">
        <v>54</v>
      </c>
    </row>
    <row r="3519" spans="1:4" ht="15.75" hidden="1" customHeight="1" x14ac:dyDescent="0.3">
      <c r="A3519" s="4">
        <v>44487</v>
      </c>
      <c r="B3519" s="2">
        <v>6124.86</v>
      </c>
      <c r="C3519" s="2">
        <v>58429.64</v>
      </c>
      <c r="D3519" s="2" t="s">
        <v>55</v>
      </c>
    </row>
    <row r="3520" spans="1:4" ht="15.75" customHeight="1" x14ac:dyDescent="0.3">
      <c r="A3520" s="4">
        <v>44487</v>
      </c>
      <c r="B3520" s="2">
        <v>19105.52</v>
      </c>
      <c r="C3520" s="2">
        <v>232244.38</v>
      </c>
      <c r="D3520" s="2" t="s">
        <v>54</v>
      </c>
    </row>
    <row r="3521" spans="1:4" ht="15.75" hidden="1" customHeight="1" x14ac:dyDescent="0.3">
      <c r="A3521" s="4">
        <v>44487</v>
      </c>
      <c r="B3521" s="2">
        <v>11055.39</v>
      </c>
      <c r="C3521" s="2">
        <v>18526.349999999999</v>
      </c>
      <c r="D3521" s="2" t="s">
        <v>53</v>
      </c>
    </row>
    <row r="3522" spans="1:4" ht="15.75" hidden="1" customHeight="1" x14ac:dyDescent="0.3">
      <c r="A3522" s="4">
        <v>44487</v>
      </c>
      <c r="B3522" s="2">
        <v>2303.86</v>
      </c>
      <c r="C3522" s="2">
        <v>-21.44</v>
      </c>
      <c r="D3522" s="2" t="s">
        <v>52</v>
      </c>
    </row>
    <row r="3523" spans="1:4" ht="15.75" customHeight="1" x14ac:dyDescent="0.3">
      <c r="A3523" s="4">
        <v>44488</v>
      </c>
      <c r="B3523" s="2">
        <v>23226.15</v>
      </c>
      <c r="C3523" s="2">
        <v>-108047.88</v>
      </c>
      <c r="D3523" s="2" t="s">
        <v>54</v>
      </c>
    </row>
    <row r="3524" spans="1:4" ht="15.75" hidden="1" customHeight="1" x14ac:dyDescent="0.3">
      <c r="A3524" s="4">
        <v>44488</v>
      </c>
      <c r="B3524" s="2">
        <v>8638.3700000000008</v>
      </c>
      <c r="C3524" s="2">
        <v>-584527.92000000004</v>
      </c>
      <c r="D3524" s="2" t="s">
        <v>55</v>
      </c>
    </row>
    <row r="3525" spans="1:4" ht="15.75" hidden="1" customHeight="1" x14ac:dyDescent="0.3">
      <c r="A3525" s="4">
        <v>44488</v>
      </c>
      <c r="B3525" s="2">
        <v>12143.5</v>
      </c>
      <c r="C3525" s="2">
        <v>-228447.92</v>
      </c>
      <c r="D3525" s="2" t="s">
        <v>53</v>
      </c>
    </row>
    <row r="3526" spans="1:4" ht="15.75" hidden="1" customHeight="1" x14ac:dyDescent="0.3">
      <c r="A3526" s="4">
        <v>44488</v>
      </c>
      <c r="B3526" s="2">
        <v>2675.55</v>
      </c>
      <c r="C3526" s="2">
        <v>-165767.03</v>
      </c>
      <c r="D3526" s="2" t="s">
        <v>52</v>
      </c>
    </row>
    <row r="3527" spans="1:4" ht="15.75" hidden="1" customHeight="1" x14ac:dyDescent="0.3">
      <c r="A3527" s="4">
        <v>44489</v>
      </c>
      <c r="B3527" s="2">
        <v>7920.07</v>
      </c>
      <c r="C3527" s="2">
        <v>-191805.78</v>
      </c>
      <c r="D3527" s="2" t="s">
        <v>55</v>
      </c>
    </row>
    <row r="3528" spans="1:4" ht="15.75" customHeight="1" x14ac:dyDescent="0.3">
      <c r="A3528" s="4">
        <v>44489</v>
      </c>
      <c r="B3528" s="2">
        <v>20173.990000000002</v>
      </c>
      <c r="C3528" s="2">
        <v>235718.55</v>
      </c>
      <c r="D3528" s="2" t="s">
        <v>54</v>
      </c>
    </row>
    <row r="3529" spans="1:4" ht="15.75" hidden="1" customHeight="1" x14ac:dyDescent="0.3">
      <c r="A3529" s="4">
        <v>44489</v>
      </c>
      <c r="B3529" s="2">
        <v>2478.15</v>
      </c>
      <c r="C3529" s="2">
        <v>-184546.13</v>
      </c>
      <c r="D3529" s="2" t="s">
        <v>52</v>
      </c>
    </row>
    <row r="3530" spans="1:4" ht="15.75" hidden="1" customHeight="1" x14ac:dyDescent="0.3">
      <c r="A3530" s="4">
        <v>44489</v>
      </c>
      <c r="B3530" s="2">
        <v>9751.68</v>
      </c>
      <c r="C3530" s="2">
        <v>4005.38</v>
      </c>
      <c r="D3530" s="2" t="s">
        <v>53</v>
      </c>
    </row>
    <row r="3531" spans="1:4" ht="15.75" customHeight="1" x14ac:dyDescent="0.3">
      <c r="A3531" s="4">
        <v>44490</v>
      </c>
      <c r="B3531" s="2">
        <v>21324.41</v>
      </c>
      <c r="C3531" s="2">
        <v>706030.32</v>
      </c>
      <c r="D3531" s="2" t="s">
        <v>54</v>
      </c>
    </row>
    <row r="3532" spans="1:4" ht="15.75" hidden="1" customHeight="1" x14ac:dyDescent="0.3">
      <c r="A3532" s="4">
        <v>44490</v>
      </c>
      <c r="B3532" s="2">
        <v>10908.05</v>
      </c>
      <c r="C3532" s="2">
        <v>-6458.58</v>
      </c>
      <c r="D3532" s="2" t="s">
        <v>53</v>
      </c>
    </row>
    <row r="3533" spans="1:4" ht="15.75" hidden="1" customHeight="1" x14ac:dyDescent="0.3">
      <c r="A3533" s="4">
        <v>44490</v>
      </c>
      <c r="B3533" s="2">
        <v>7236.17</v>
      </c>
      <c r="C3533" s="2">
        <v>99845.53</v>
      </c>
      <c r="D3533" s="2" t="s">
        <v>55</v>
      </c>
    </row>
    <row r="3534" spans="1:4" ht="15.75" hidden="1" customHeight="1" x14ac:dyDescent="0.3">
      <c r="A3534" s="4">
        <v>44490</v>
      </c>
      <c r="B3534" s="2">
        <v>2799.49</v>
      </c>
      <c r="C3534" s="2">
        <v>-19004.97</v>
      </c>
      <c r="D3534" s="2" t="s">
        <v>52</v>
      </c>
    </row>
    <row r="3535" spans="1:4" ht="15.75" hidden="1" customHeight="1" x14ac:dyDescent="0.3">
      <c r="A3535" s="4">
        <v>44491</v>
      </c>
      <c r="B3535" s="2">
        <v>8720.7900000000009</v>
      </c>
      <c r="C3535" s="2">
        <v>155630.75</v>
      </c>
      <c r="D3535" s="2" t="s">
        <v>55</v>
      </c>
    </row>
    <row r="3536" spans="1:4" ht="15.75" hidden="1" customHeight="1" x14ac:dyDescent="0.3">
      <c r="A3536" s="4">
        <v>44491</v>
      </c>
      <c r="B3536" s="2">
        <v>2313.52</v>
      </c>
      <c r="C3536" s="2">
        <v>12367.86</v>
      </c>
      <c r="D3536" s="2" t="s">
        <v>52</v>
      </c>
    </row>
    <row r="3537" spans="1:4" ht="15.75" customHeight="1" x14ac:dyDescent="0.3">
      <c r="A3537" s="4">
        <v>44491</v>
      </c>
      <c r="B3537" s="2">
        <v>29808.71</v>
      </c>
      <c r="C3537" s="2">
        <v>-3330873.61</v>
      </c>
      <c r="D3537" s="2" t="s">
        <v>54</v>
      </c>
    </row>
    <row r="3538" spans="1:4" ht="15.75" hidden="1" customHeight="1" x14ac:dyDescent="0.3">
      <c r="A3538" s="4">
        <v>44491</v>
      </c>
      <c r="B3538" s="2">
        <v>11026.29</v>
      </c>
      <c r="C3538" s="2">
        <v>66230.34</v>
      </c>
      <c r="D3538" s="2" t="s">
        <v>53</v>
      </c>
    </row>
    <row r="3539" spans="1:4" ht="15.75" hidden="1" customHeight="1" x14ac:dyDescent="0.3">
      <c r="A3539" s="4">
        <v>44493</v>
      </c>
      <c r="B3539" s="2">
        <v>217.58</v>
      </c>
      <c r="C3539" s="2">
        <v>-15403.96</v>
      </c>
      <c r="D3539" s="2" t="s">
        <v>53</v>
      </c>
    </row>
    <row r="3540" spans="1:4" ht="15.75" hidden="1" customHeight="1" x14ac:dyDescent="0.3">
      <c r="A3540" s="4">
        <v>44493</v>
      </c>
      <c r="B3540" s="2">
        <v>88.41</v>
      </c>
      <c r="C3540" s="2">
        <v>3406.71</v>
      </c>
      <c r="D3540" s="2" t="s">
        <v>52</v>
      </c>
    </row>
    <row r="3541" spans="1:4" ht="15.75" customHeight="1" x14ac:dyDescent="0.3">
      <c r="A3541" s="4">
        <v>44493</v>
      </c>
      <c r="B3541" s="2">
        <v>195.14</v>
      </c>
      <c r="C3541" s="2">
        <v>32.630000000000003</v>
      </c>
      <c r="D3541" s="2" t="s">
        <v>54</v>
      </c>
    </row>
    <row r="3542" spans="1:4" ht="15.75" hidden="1" customHeight="1" x14ac:dyDescent="0.3">
      <c r="A3542" s="4">
        <v>44493</v>
      </c>
      <c r="B3542" s="2">
        <v>132.47</v>
      </c>
      <c r="C3542" s="2">
        <v>2765.09</v>
      </c>
      <c r="D3542" s="2" t="s">
        <v>55</v>
      </c>
    </row>
    <row r="3543" spans="1:4" ht="15.75" hidden="1" customHeight="1" x14ac:dyDescent="0.3">
      <c r="A3543" s="4">
        <v>44494</v>
      </c>
      <c r="B3543" s="2">
        <v>1912.85</v>
      </c>
      <c r="C3543" s="2">
        <v>-3394.34</v>
      </c>
      <c r="D3543" s="2" t="s">
        <v>52</v>
      </c>
    </row>
    <row r="3544" spans="1:4" ht="15.75" hidden="1" customHeight="1" x14ac:dyDescent="0.3">
      <c r="A3544" s="4">
        <v>44494</v>
      </c>
      <c r="B3544" s="2">
        <v>13816.85</v>
      </c>
      <c r="C3544" s="2">
        <v>-32246.85</v>
      </c>
      <c r="D3544" s="2" t="s">
        <v>53</v>
      </c>
    </row>
    <row r="3545" spans="1:4" ht="15.75" hidden="1" customHeight="1" x14ac:dyDescent="0.3">
      <c r="A3545" s="4">
        <v>44494</v>
      </c>
      <c r="B3545" s="2">
        <v>8336.5400000000009</v>
      </c>
      <c r="C3545" s="2">
        <v>210565.61</v>
      </c>
      <c r="D3545" s="2" t="s">
        <v>55</v>
      </c>
    </row>
    <row r="3546" spans="1:4" ht="15.75" customHeight="1" x14ac:dyDescent="0.3">
      <c r="A3546" s="4">
        <v>44494</v>
      </c>
      <c r="B3546" s="2">
        <v>19902.419999999998</v>
      </c>
      <c r="C3546" s="2">
        <v>471865.31</v>
      </c>
      <c r="D3546" s="2" t="s">
        <v>54</v>
      </c>
    </row>
    <row r="3547" spans="1:4" ht="15.75" hidden="1" customHeight="1" x14ac:dyDescent="0.3">
      <c r="A3547" s="4">
        <v>44495</v>
      </c>
      <c r="B3547" s="2">
        <v>12326.35</v>
      </c>
      <c r="C3547" s="2">
        <v>54518.96</v>
      </c>
      <c r="D3547" s="2" t="s">
        <v>53</v>
      </c>
    </row>
    <row r="3548" spans="1:4" ht="15.75" hidden="1" customHeight="1" x14ac:dyDescent="0.3">
      <c r="A3548" s="4">
        <v>44495</v>
      </c>
      <c r="B3548" s="2">
        <v>10108.26</v>
      </c>
      <c r="C3548" s="2">
        <v>48698.7</v>
      </c>
      <c r="D3548" s="2" t="s">
        <v>55</v>
      </c>
    </row>
    <row r="3549" spans="1:4" ht="15.75" hidden="1" customHeight="1" x14ac:dyDescent="0.3">
      <c r="A3549" s="4">
        <v>44495</v>
      </c>
      <c r="B3549" s="2">
        <v>1845.26</v>
      </c>
      <c r="C3549" s="2">
        <v>-79026.62</v>
      </c>
      <c r="D3549" s="2" t="s">
        <v>52</v>
      </c>
    </row>
    <row r="3550" spans="1:4" ht="15.75" customHeight="1" x14ac:dyDescent="0.3">
      <c r="A3550" s="4">
        <v>44495</v>
      </c>
      <c r="B3550" s="2">
        <v>25347.18</v>
      </c>
      <c r="C3550" s="2">
        <v>-215185.13</v>
      </c>
      <c r="D3550" s="2" t="s">
        <v>54</v>
      </c>
    </row>
    <row r="3551" spans="1:4" ht="15.75" hidden="1" customHeight="1" x14ac:dyDescent="0.3">
      <c r="A3551" s="4">
        <v>44496</v>
      </c>
      <c r="B3551" s="2">
        <v>10221.709999999999</v>
      </c>
      <c r="C3551" s="2">
        <v>196682.36</v>
      </c>
      <c r="D3551" s="2" t="s">
        <v>55</v>
      </c>
    </row>
    <row r="3552" spans="1:4" ht="15.75" customHeight="1" x14ac:dyDescent="0.3">
      <c r="A3552" s="4">
        <v>44496</v>
      </c>
      <c r="B3552" s="2">
        <v>24715.03</v>
      </c>
      <c r="C3552" s="2">
        <v>439317.78</v>
      </c>
      <c r="D3552" s="2" t="s">
        <v>54</v>
      </c>
    </row>
    <row r="3553" spans="1:4" ht="15.75" hidden="1" customHeight="1" x14ac:dyDescent="0.3">
      <c r="A3553" s="4">
        <v>44496</v>
      </c>
      <c r="B3553" s="2">
        <v>2586.4699999999998</v>
      </c>
      <c r="C3553" s="2">
        <v>56155.57</v>
      </c>
      <c r="D3553" s="2" t="s">
        <v>52</v>
      </c>
    </row>
    <row r="3554" spans="1:4" ht="15.75" hidden="1" customHeight="1" x14ac:dyDescent="0.3">
      <c r="A3554" s="4">
        <v>44496</v>
      </c>
      <c r="B3554" s="2">
        <v>13791.31</v>
      </c>
      <c r="C3554" s="2">
        <v>165866.87</v>
      </c>
      <c r="D3554" s="2" t="s">
        <v>53</v>
      </c>
    </row>
    <row r="3555" spans="1:4" ht="15.75" hidden="1" customHeight="1" x14ac:dyDescent="0.3">
      <c r="A3555" s="4">
        <v>44497</v>
      </c>
      <c r="B3555" s="2">
        <v>20609.16</v>
      </c>
      <c r="C3555" s="2">
        <v>40349.379999999997</v>
      </c>
      <c r="D3555" s="2" t="s">
        <v>53</v>
      </c>
    </row>
    <row r="3556" spans="1:4" ht="15.75" customHeight="1" x14ac:dyDescent="0.3">
      <c r="A3556" s="4">
        <v>44497</v>
      </c>
      <c r="B3556" s="2">
        <v>27494.63</v>
      </c>
      <c r="C3556" s="2">
        <v>1016677.95</v>
      </c>
      <c r="D3556" s="2" t="s">
        <v>54</v>
      </c>
    </row>
    <row r="3557" spans="1:4" ht="15.75" hidden="1" customHeight="1" x14ac:dyDescent="0.3">
      <c r="A3557" s="4">
        <v>44497</v>
      </c>
      <c r="B3557" s="2">
        <v>2242.44</v>
      </c>
      <c r="C3557" s="2">
        <v>35559.74</v>
      </c>
      <c r="D3557" s="2" t="s">
        <v>52</v>
      </c>
    </row>
    <row r="3558" spans="1:4" ht="15.75" hidden="1" customHeight="1" x14ac:dyDescent="0.3">
      <c r="A3558" s="4">
        <v>44497</v>
      </c>
      <c r="B3558" s="2">
        <v>10216.07</v>
      </c>
      <c r="C3558" s="2">
        <v>53710.32</v>
      </c>
      <c r="D3558" s="2" t="s">
        <v>55</v>
      </c>
    </row>
    <row r="3559" spans="1:4" ht="15.75" customHeight="1" x14ac:dyDescent="0.3">
      <c r="A3559" s="4">
        <v>44498</v>
      </c>
      <c r="B3559" s="2">
        <v>30200.02</v>
      </c>
      <c r="C3559" s="2">
        <v>-594511.23</v>
      </c>
      <c r="D3559" s="2" t="s">
        <v>54</v>
      </c>
    </row>
    <row r="3560" spans="1:4" ht="15.75" hidden="1" customHeight="1" x14ac:dyDescent="0.3">
      <c r="A3560" s="4">
        <v>44498</v>
      </c>
      <c r="B3560" s="2">
        <v>18825.439999999999</v>
      </c>
      <c r="C3560" s="2">
        <v>-545451.56000000006</v>
      </c>
      <c r="D3560" s="2" t="s">
        <v>53</v>
      </c>
    </row>
    <row r="3561" spans="1:4" ht="15.75" hidden="1" customHeight="1" x14ac:dyDescent="0.3">
      <c r="A3561" s="4">
        <v>44498</v>
      </c>
      <c r="B3561" s="2">
        <v>9188.52</v>
      </c>
      <c r="C3561" s="2">
        <v>26450.51</v>
      </c>
      <c r="D3561" s="2" t="s">
        <v>55</v>
      </c>
    </row>
    <row r="3562" spans="1:4" ht="15.75" hidden="1" customHeight="1" x14ac:dyDescent="0.3">
      <c r="A3562" s="4">
        <v>44498</v>
      </c>
      <c r="B3562" s="2">
        <v>2135.88</v>
      </c>
      <c r="C3562" s="2">
        <v>-20447.77</v>
      </c>
      <c r="D3562" s="2" t="s">
        <v>52</v>
      </c>
    </row>
    <row r="3563" spans="1:4" ht="15.75" customHeight="1" x14ac:dyDescent="0.3">
      <c r="A3563" s="4">
        <v>44500</v>
      </c>
      <c r="B3563" s="2">
        <v>428.82</v>
      </c>
      <c r="C3563" s="2">
        <v>-15135.2</v>
      </c>
      <c r="D3563" s="2" t="s">
        <v>54</v>
      </c>
    </row>
    <row r="3564" spans="1:4" ht="15.75" hidden="1" customHeight="1" x14ac:dyDescent="0.3">
      <c r="A3564" s="4">
        <v>44500</v>
      </c>
      <c r="B3564" s="2">
        <v>244.05</v>
      </c>
      <c r="C3564" s="2">
        <v>-7982.33</v>
      </c>
      <c r="D3564" s="2" t="s">
        <v>53</v>
      </c>
    </row>
    <row r="3565" spans="1:4" ht="15.75" hidden="1" customHeight="1" x14ac:dyDescent="0.3">
      <c r="A3565" s="4">
        <v>44500</v>
      </c>
      <c r="B3565" s="2">
        <v>57.35</v>
      </c>
      <c r="C3565" s="2">
        <v>-3896.32</v>
      </c>
      <c r="D3565" s="2" t="s">
        <v>55</v>
      </c>
    </row>
    <row r="3566" spans="1:4" ht="15.75" hidden="1" customHeight="1" x14ac:dyDescent="0.3">
      <c r="A3566" s="4">
        <v>44500</v>
      </c>
      <c r="B3566" s="2">
        <v>117.67</v>
      </c>
      <c r="C3566" s="2">
        <v>-15067.78</v>
      </c>
      <c r="D3566" s="2" t="s">
        <v>52</v>
      </c>
    </row>
    <row r="3567" spans="1:4" ht="15.75" hidden="1" customHeight="1" x14ac:dyDescent="0.3">
      <c r="A3567" s="4">
        <v>44501</v>
      </c>
      <c r="B3567" s="2">
        <v>8727.92</v>
      </c>
      <c r="C3567" s="2">
        <v>14295.61</v>
      </c>
      <c r="D3567" s="2" t="s">
        <v>55</v>
      </c>
    </row>
    <row r="3568" spans="1:4" ht="15.75" customHeight="1" x14ac:dyDescent="0.3">
      <c r="A3568" s="4">
        <v>44501</v>
      </c>
      <c r="B3568" s="2">
        <v>24597.8</v>
      </c>
      <c r="C3568" s="2">
        <v>632901.38</v>
      </c>
      <c r="D3568" s="2" t="s">
        <v>54</v>
      </c>
    </row>
    <row r="3569" spans="1:4" ht="15.75" hidden="1" customHeight="1" x14ac:dyDescent="0.3">
      <c r="A3569" s="4">
        <v>44501</v>
      </c>
      <c r="B3569" s="2">
        <v>2945.84</v>
      </c>
      <c r="C3569" s="2">
        <v>13604.85</v>
      </c>
      <c r="D3569" s="2" t="s">
        <v>52</v>
      </c>
    </row>
    <row r="3570" spans="1:4" ht="15.75" hidden="1" customHeight="1" x14ac:dyDescent="0.3">
      <c r="A3570" s="4">
        <v>44501</v>
      </c>
      <c r="B3570" s="2">
        <v>13372.77</v>
      </c>
      <c r="C3570" s="2">
        <v>79314.429999999993</v>
      </c>
      <c r="D3570" s="2" t="s">
        <v>53</v>
      </c>
    </row>
    <row r="3571" spans="1:4" ht="15.75" hidden="1" customHeight="1" x14ac:dyDescent="0.3">
      <c r="A3571" s="4">
        <v>44502</v>
      </c>
      <c r="B3571" s="2">
        <v>13110.28</v>
      </c>
      <c r="C3571" s="2">
        <v>110112.55</v>
      </c>
      <c r="D3571" s="2" t="s">
        <v>53</v>
      </c>
    </row>
    <row r="3572" spans="1:4" ht="15.75" customHeight="1" x14ac:dyDescent="0.3">
      <c r="A3572" s="4">
        <v>44502</v>
      </c>
      <c r="B3572" s="2">
        <v>26822.04</v>
      </c>
      <c r="C3572" s="2">
        <v>1243886.03</v>
      </c>
      <c r="D3572" s="2" t="s">
        <v>54</v>
      </c>
    </row>
    <row r="3573" spans="1:4" ht="15.75" hidden="1" customHeight="1" x14ac:dyDescent="0.3">
      <c r="A3573" s="4">
        <v>44502</v>
      </c>
      <c r="B3573" s="2">
        <v>9930.06</v>
      </c>
      <c r="C3573" s="2">
        <v>6241.11</v>
      </c>
      <c r="D3573" s="2" t="s">
        <v>55</v>
      </c>
    </row>
    <row r="3574" spans="1:4" ht="15.75" hidden="1" customHeight="1" x14ac:dyDescent="0.3">
      <c r="A3574" s="4">
        <v>44502</v>
      </c>
      <c r="B3574" s="2">
        <v>2603.02</v>
      </c>
      <c r="C3574" s="2">
        <v>62379.6</v>
      </c>
      <c r="D3574" s="2" t="s">
        <v>52</v>
      </c>
    </row>
    <row r="3575" spans="1:4" ht="15.75" hidden="1" customHeight="1" x14ac:dyDescent="0.3">
      <c r="A3575" s="4">
        <v>44503</v>
      </c>
      <c r="B3575" s="2">
        <v>15805.7</v>
      </c>
      <c r="C3575" s="2">
        <v>114874.44</v>
      </c>
      <c r="D3575" s="2" t="s">
        <v>53</v>
      </c>
    </row>
    <row r="3576" spans="1:4" ht="15.75" hidden="1" customHeight="1" x14ac:dyDescent="0.3">
      <c r="A3576" s="4">
        <v>44503</v>
      </c>
      <c r="B3576" s="2">
        <v>10426.290000000001</v>
      </c>
      <c r="C3576" s="2">
        <v>173577.44</v>
      </c>
      <c r="D3576" s="2" t="s">
        <v>55</v>
      </c>
    </row>
    <row r="3577" spans="1:4" ht="15.75" customHeight="1" x14ac:dyDescent="0.3">
      <c r="A3577" s="4">
        <v>44503</v>
      </c>
      <c r="B3577" s="2">
        <v>39308.74</v>
      </c>
      <c r="C3577" s="2">
        <v>-1638383.71</v>
      </c>
      <c r="D3577" s="2" t="s">
        <v>54</v>
      </c>
    </row>
    <row r="3578" spans="1:4" ht="15.75" hidden="1" customHeight="1" x14ac:dyDescent="0.3">
      <c r="A3578" s="4">
        <v>44503</v>
      </c>
      <c r="B3578" s="2">
        <v>2107.48</v>
      </c>
      <c r="C3578" s="2">
        <v>-5685</v>
      </c>
      <c r="D3578" s="2" t="s">
        <v>52</v>
      </c>
    </row>
    <row r="3579" spans="1:4" ht="15.75" hidden="1" customHeight="1" x14ac:dyDescent="0.3">
      <c r="A3579" s="4">
        <v>44504</v>
      </c>
      <c r="B3579" s="2">
        <v>2620.0300000000002</v>
      </c>
      <c r="C3579" s="2">
        <v>66924.23</v>
      </c>
      <c r="D3579" s="2" t="s">
        <v>52</v>
      </c>
    </row>
    <row r="3580" spans="1:4" ht="15.75" customHeight="1" x14ac:dyDescent="0.3">
      <c r="A3580" s="4">
        <v>44504</v>
      </c>
      <c r="B3580" s="2">
        <v>26579.97</v>
      </c>
      <c r="C3580" s="2">
        <v>-1514627.94</v>
      </c>
      <c r="D3580" s="2" t="s">
        <v>54</v>
      </c>
    </row>
    <row r="3581" spans="1:4" ht="15.75" hidden="1" customHeight="1" x14ac:dyDescent="0.3">
      <c r="A3581" s="4">
        <v>44504</v>
      </c>
      <c r="B3581" s="2">
        <v>13885.03</v>
      </c>
      <c r="C3581" s="2">
        <v>-847906.61</v>
      </c>
      <c r="D3581" s="2" t="s">
        <v>55</v>
      </c>
    </row>
    <row r="3582" spans="1:4" ht="15.75" hidden="1" customHeight="1" x14ac:dyDescent="0.3">
      <c r="A3582" s="4">
        <v>44504</v>
      </c>
      <c r="B3582" s="2">
        <v>15824.29</v>
      </c>
      <c r="C3582" s="2">
        <v>-188116.4</v>
      </c>
      <c r="D3582" s="2" t="s">
        <v>53</v>
      </c>
    </row>
    <row r="3583" spans="1:4" ht="15.75" hidden="1" customHeight="1" x14ac:dyDescent="0.3">
      <c r="A3583" s="4">
        <v>44505</v>
      </c>
      <c r="B3583" s="2">
        <v>14995.19</v>
      </c>
      <c r="C3583" s="2">
        <v>33887.480000000003</v>
      </c>
      <c r="D3583" s="2" t="s">
        <v>53</v>
      </c>
    </row>
    <row r="3584" spans="1:4" ht="15.75" hidden="1" customHeight="1" x14ac:dyDescent="0.3">
      <c r="A3584" s="4">
        <v>44505</v>
      </c>
      <c r="B3584" s="2">
        <v>11953.37</v>
      </c>
      <c r="C3584" s="2">
        <v>-1020235.96</v>
      </c>
      <c r="D3584" s="2" t="s">
        <v>55</v>
      </c>
    </row>
    <row r="3585" spans="1:4" ht="15.75" customHeight="1" x14ac:dyDescent="0.3">
      <c r="A3585" s="4">
        <v>44505</v>
      </c>
      <c r="B3585" s="2">
        <v>29090.95</v>
      </c>
      <c r="C3585" s="2">
        <v>-3814131.1</v>
      </c>
      <c r="D3585" s="2" t="s">
        <v>54</v>
      </c>
    </row>
    <row r="3586" spans="1:4" ht="15.75" hidden="1" customHeight="1" x14ac:dyDescent="0.3">
      <c r="A3586" s="4">
        <v>44505</v>
      </c>
      <c r="B3586" s="2">
        <v>2461.59</v>
      </c>
      <c r="C3586" s="2">
        <v>37188.93</v>
      </c>
      <c r="D3586" s="2" t="s">
        <v>52</v>
      </c>
    </row>
    <row r="3587" spans="1:4" ht="15.75" customHeight="1" x14ac:dyDescent="0.3">
      <c r="A3587" s="4">
        <v>44507</v>
      </c>
      <c r="B3587" s="2">
        <v>449.81</v>
      </c>
      <c r="C3587" s="2">
        <v>-65151.97</v>
      </c>
      <c r="D3587" s="2" t="s">
        <v>54</v>
      </c>
    </row>
    <row r="3588" spans="1:4" ht="15.75" hidden="1" customHeight="1" x14ac:dyDescent="0.3">
      <c r="A3588" s="4">
        <v>44507</v>
      </c>
      <c r="B3588" s="2">
        <v>85.73</v>
      </c>
      <c r="C3588" s="2">
        <v>-3923.11</v>
      </c>
      <c r="D3588" s="2" t="s">
        <v>55</v>
      </c>
    </row>
    <row r="3589" spans="1:4" ht="15.75" hidden="1" customHeight="1" x14ac:dyDescent="0.3">
      <c r="A3589" s="4">
        <v>44507</v>
      </c>
      <c r="B3589" s="2">
        <v>102.92</v>
      </c>
      <c r="C3589" s="2">
        <v>-426.59</v>
      </c>
      <c r="D3589" s="2" t="s">
        <v>52</v>
      </c>
    </row>
    <row r="3590" spans="1:4" ht="15.75" hidden="1" customHeight="1" x14ac:dyDescent="0.3">
      <c r="A3590" s="4">
        <v>44507</v>
      </c>
      <c r="B3590" s="2">
        <v>267.18</v>
      </c>
      <c r="C3590" s="2">
        <v>-3673.01</v>
      </c>
      <c r="D3590" s="2" t="s">
        <v>53</v>
      </c>
    </row>
    <row r="3591" spans="1:4" ht="15.75" customHeight="1" x14ac:dyDescent="0.3">
      <c r="A3591" s="4">
        <v>44508</v>
      </c>
      <c r="B3591" s="2">
        <v>21327.21</v>
      </c>
      <c r="C3591" s="2">
        <v>-633693.91</v>
      </c>
      <c r="D3591" s="2" t="s">
        <v>54</v>
      </c>
    </row>
    <row r="3592" spans="1:4" ht="15.75" hidden="1" customHeight="1" x14ac:dyDescent="0.3">
      <c r="A3592" s="4">
        <v>44508</v>
      </c>
      <c r="B3592" s="2">
        <v>2088.36</v>
      </c>
      <c r="C3592" s="2">
        <v>59837.89</v>
      </c>
      <c r="D3592" s="2" t="s">
        <v>52</v>
      </c>
    </row>
    <row r="3593" spans="1:4" ht="15.75" hidden="1" customHeight="1" x14ac:dyDescent="0.3">
      <c r="A3593" s="4">
        <v>44508</v>
      </c>
      <c r="B3593" s="2">
        <v>10868.61</v>
      </c>
      <c r="C3593" s="2">
        <v>170083.94</v>
      </c>
      <c r="D3593" s="2" t="s">
        <v>55</v>
      </c>
    </row>
    <row r="3594" spans="1:4" ht="15.75" hidden="1" customHeight="1" x14ac:dyDescent="0.3">
      <c r="A3594" s="4">
        <v>44508</v>
      </c>
      <c r="B3594" s="2">
        <v>13636.32</v>
      </c>
      <c r="C3594" s="2">
        <v>136077.29</v>
      </c>
      <c r="D3594" s="2" t="s">
        <v>53</v>
      </c>
    </row>
    <row r="3595" spans="1:4" ht="15.75" hidden="1" customHeight="1" x14ac:dyDescent="0.3">
      <c r="A3595" s="4">
        <v>44509</v>
      </c>
      <c r="B3595" s="2">
        <v>16589.86</v>
      </c>
      <c r="C3595" s="2">
        <v>154598.85999999999</v>
      </c>
      <c r="D3595" s="2" t="s">
        <v>53</v>
      </c>
    </row>
    <row r="3596" spans="1:4" ht="15.75" customHeight="1" x14ac:dyDescent="0.3">
      <c r="A3596" s="4">
        <v>44509</v>
      </c>
      <c r="B3596" s="2">
        <v>28915.85</v>
      </c>
      <c r="C3596" s="2">
        <v>136248.04</v>
      </c>
      <c r="D3596" s="2" t="s">
        <v>54</v>
      </c>
    </row>
    <row r="3597" spans="1:4" ht="15.75" hidden="1" customHeight="1" x14ac:dyDescent="0.3">
      <c r="A3597" s="4">
        <v>44509</v>
      </c>
      <c r="B3597" s="2">
        <v>11318.62</v>
      </c>
      <c r="C3597" s="2">
        <v>70416.53</v>
      </c>
      <c r="D3597" s="2" t="s">
        <v>55</v>
      </c>
    </row>
    <row r="3598" spans="1:4" ht="15.75" hidden="1" customHeight="1" x14ac:dyDescent="0.3">
      <c r="A3598" s="4">
        <v>44509</v>
      </c>
      <c r="B3598" s="2">
        <v>2501.31</v>
      </c>
      <c r="C3598" s="2">
        <v>-14679.17</v>
      </c>
      <c r="D3598" s="2" t="s">
        <v>52</v>
      </c>
    </row>
    <row r="3599" spans="1:4" ht="15.75" hidden="1" customHeight="1" x14ac:dyDescent="0.3">
      <c r="A3599" s="4">
        <v>44510</v>
      </c>
      <c r="B3599" s="2">
        <v>24125.53</v>
      </c>
      <c r="C3599" s="2">
        <v>-489671.46</v>
      </c>
      <c r="D3599" s="2" t="s">
        <v>53</v>
      </c>
    </row>
    <row r="3600" spans="1:4" ht="15.75" hidden="1" customHeight="1" x14ac:dyDescent="0.3">
      <c r="A3600" s="4">
        <v>44510</v>
      </c>
      <c r="B3600" s="2">
        <v>3105.51</v>
      </c>
      <c r="C3600" s="2">
        <v>-213089.65</v>
      </c>
      <c r="D3600" s="2" t="s">
        <v>52</v>
      </c>
    </row>
    <row r="3601" spans="1:4" ht="15.75" customHeight="1" x14ac:dyDescent="0.3">
      <c r="A3601" s="4">
        <v>44510</v>
      </c>
      <c r="B3601" s="2">
        <v>34460.519999999997</v>
      </c>
      <c r="C3601" s="2">
        <v>-9967049.3000000007</v>
      </c>
      <c r="D3601" s="2" t="s">
        <v>54</v>
      </c>
    </row>
    <row r="3602" spans="1:4" ht="15.75" hidden="1" customHeight="1" x14ac:dyDescent="0.3">
      <c r="A3602" s="4">
        <v>44510</v>
      </c>
      <c r="B3602" s="2">
        <v>11658.1</v>
      </c>
      <c r="C3602" s="2">
        <v>-417957.29</v>
      </c>
      <c r="D3602" s="2" t="s">
        <v>55</v>
      </c>
    </row>
    <row r="3603" spans="1:4" ht="15.75" customHeight="1" x14ac:dyDescent="0.3">
      <c r="A3603" s="4">
        <v>44511</v>
      </c>
      <c r="B3603" s="2">
        <v>21534.58</v>
      </c>
      <c r="C3603" s="2">
        <v>-300974.06</v>
      </c>
      <c r="D3603" s="2" t="s">
        <v>54</v>
      </c>
    </row>
    <row r="3604" spans="1:4" ht="15.75" hidden="1" customHeight="1" x14ac:dyDescent="0.3">
      <c r="A3604" s="4">
        <v>44511</v>
      </c>
      <c r="B3604" s="2">
        <v>8948.57</v>
      </c>
      <c r="C3604" s="2">
        <v>-348656.75</v>
      </c>
      <c r="D3604" s="2" t="s">
        <v>55</v>
      </c>
    </row>
    <row r="3605" spans="1:4" ht="15.75" hidden="1" customHeight="1" x14ac:dyDescent="0.3">
      <c r="A3605" s="4">
        <v>44511</v>
      </c>
      <c r="B3605" s="2">
        <v>1766.41</v>
      </c>
      <c r="C3605" s="2">
        <v>-55668.79</v>
      </c>
      <c r="D3605" s="2" t="s">
        <v>52</v>
      </c>
    </row>
    <row r="3606" spans="1:4" ht="15.75" hidden="1" customHeight="1" x14ac:dyDescent="0.3">
      <c r="A3606" s="4">
        <v>44511</v>
      </c>
      <c r="B3606" s="2">
        <v>17272.97</v>
      </c>
      <c r="C3606" s="2">
        <v>-648943.14</v>
      </c>
      <c r="D3606" s="2" t="s">
        <v>53</v>
      </c>
    </row>
    <row r="3607" spans="1:4" ht="15.75" hidden="1" customHeight="1" x14ac:dyDescent="0.3">
      <c r="A3607" s="4">
        <v>44512</v>
      </c>
      <c r="B3607" s="2">
        <v>16468.38</v>
      </c>
      <c r="C3607" s="2">
        <v>-31497.99</v>
      </c>
      <c r="D3607" s="2" t="s">
        <v>53</v>
      </c>
    </row>
    <row r="3608" spans="1:4" ht="15.75" hidden="1" customHeight="1" x14ac:dyDescent="0.3">
      <c r="A3608" s="4">
        <v>44512</v>
      </c>
      <c r="B3608" s="2">
        <v>2057.84</v>
      </c>
      <c r="C3608" s="2">
        <v>-22565.73</v>
      </c>
      <c r="D3608" s="2" t="s">
        <v>52</v>
      </c>
    </row>
    <row r="3609" spans="1:4" ht="15.75" hidden="1" customHeight="1" x14ac:dyDescent="0.3">
      <c r="A3609" s="4">
        <v>44512</v>
      </c>
      <c r="B3609" s="2">
        <v>6960.37</v>
      </c>
      <c r="C3609" s="2">
        <v>116701.39</v>
      </c>
      <c r="D3609" s="2" t="s">
        <v>55</v>
      </c>
    </row>
    <row r="3610" spans="1:4" ht="15.75" customHeight="1" x14ac:dyDescent="0.3">
      <c r="A3610" s="4">
        <v>44512</v>
      </c>
      <c r="B3610" s="2">
        <v>24688.05</v>
      </c>
      <c r="C3610" s="2">
        <v>-599053.24</v>
      </c>
      <c r="D3610" s="2" t="s">
        <v>54</v>
      </c>
    </row>
    <row r="3611" spans="1:4" ht="15.75" hidden="1" customHeight="1" x14ac:dyDescent="0.3">
      <c r="A3611" s="4">
        <v>44514</v>
      </c>
      <c r="B3611" s="2">
        <v>104.28</v>
      </c>
      <c r="C3611" s="2">
        <v>-12615.11</v>
      </c>
      <c r="D3611" s="2" t="s">
        <v>53</v>
      </c>
    </row>
    <row r="3612" spans="1:4" ht="15.75" hidden="1" customHeight="1" x14ac:dyDescent="0.3">
      <c r="A3612" s="4">
        <v>44514</v>
      </c>
      <c r="B3612" s="2">
        <v>80.19</v>
      </c>
      <c r="C3612" s="2">
        <v>-2020.04</v>
      </c>
      <c r="D3612" s="2" t="s">
        <v>52</v>
      </c>
    </row>
    <row r="3613" spans="1:4" ht="15.75" customHeight="1" x14ac:dyDescent="0.3">
      <c r="A3613" s="4">
        <v>44514</v>
      </c>
      <c r="B3613" s="2">
        <v>329.69</v>
      </c>
      <c r="C3613" s="2">
        <v>-20789.330000000002</v>
      </c>
      <c r="D3613" s="2" t="s">
        <v>54</v>
      </c>
    </row>
    <row r="3614" spans="1:4" ht="15.75" hidden="1" customHeight="1" x14ac:dyDescent="0.3">
      <c r="A3614" s="4">
        <v>44514</v>
      </c>
      <c r="B3614" s="2">
        <v>69.23</v>
      </c>
      <c r="C3614" s="2">
        <v>401.06</v>
      </c>
      <c r="D3614" s="2" t="s">
        <v>55</v>
      </c>
    </row>
    <row r="3615" spans="1:4" ht="15.75" hidden="1" customHeight="1" x14ac:dyDescent="0.3">
      <c r="A3615" s="4">
        <v>44515</v>
      </c>
      <c r="B3615" s="2">
        <v>1474.73</v>
      </c>
      <c r="C3615" s="2">
        <v>-60349.33</v>
      </c>
      <c r="D3615" s="2" t="s">
        <v>52</v>
      </c>
    </row>
    <row r="3616" spans="1:4" ht="15.75" hidden="1" customHeight="1" x14ac:dyDescent="0.3">
      <c r="A3616" s="4">
        <v>44515</v>
      </c>
      <c r="B3616" s="2">
        <v>22842.07</v>
      </c>
      <c r="C3616" s="2">
        <v>-2219042.2799999998</v>
      </c>
      <c r="D3616" s="2" t="s">
        <v>53</v>
      </c>
    </row>
    <row r="3617" spans="1:4" ht="15.75" customHeight="1" x14ac:dyDescent="0.3">
      <c r="A3617" s="4">
        <v>44515</v>
      </c>
      <c r="B3617" s="2">
        <v>22503.22</v>
      </c>
      <c r="C3617" s="2">
        <v>260159.29</v>
      </c>
      <c r="D3617" s="2" t="s">
        <v>54</v>
      </c>
    </row>
    <row r="3618" spans="1:4" ht="15.75" hidden="1" customHeight="1" x14ac:dyDescent="0.3">
      <c r="A3618" s="4">
        <v>44515</v>
      </c>
      <c r="B3618" s="2">
        <v>7436.14</v>
      </c>
      <c r="C3618" s="2">
        <v>74951.600000000006</v>
      </c>
      <c r="D3618" s="2" t="s">
        <v>55</v>
      </c>
    </row>
    <row r="3619" spans="1:4" ht="15.75" hidden="1" customHeight="1" x14ac:dyDescent="0.3">
      <c r="A3619" s="4">
        <v>44516</v>
      </c>
      <c r="B3619" s="2">
        <v>9812.35</v>
      </c>
      <c r="C3619" s="2">
        <v>116668.43</v>
      </c>
      <c r="D3619" s="2" t="s">
        <v>55</v>
      </c>
    </row>
    <row r="3620" spans="1:4" ht="15.75" hidden="1" customHeight="1" x14ac:dyDescent="0.3">
      <c r="A3620" s="4">
        <v>44516</v>
      </c>
      <c r="B3620" s="2">
        <v>19375.150000000001</v>
      </c>
      <c r="C3620" s="2">
        <v>-928110.06</v>
      </c>
      <c r="D3620" s="2" t="s">
        <v>53</v>
      </c>
    </row>
    <row r="3621" spans="1:4" ht="15.75" hidden="1" customHeight="1" x14ac:dyDescent="0.3">
      <c r="A3621" s="4">
        <v>44516</v>
      </c>
      <c r="B3621" s="2">
        <v>2545.92</v>
      </c>
      <c r="C3621" s="2">
        <v>-260463.02</v>
      </c>
      <c r="D3621" s="2" t="s">
        <v>52</v>
      </c>
    </row>
    <row r="3622" spans="1:4" ht="15.75" customHeight="1" x14ac:dyDescent="0.3">
      <c r="A3622" s="4">
        <v>44516</v>
      </c>
      <c r="B3622" s="2">
        <v>29358.77</v>
      </c>
      <c r="C3622" s="2">
        <v>-1114167.1299999999</v>
      </c>
      <c r="D3622" s="2" t="s">
        <v>54</v>
      </c>
    </row>
    <row r="3623" spans="1:4" ht="15.75" hidden="1" customHeight="1" x14ac:dyDescent="0.3">
      <c r="A3623" s="4">
        <v>44517</v>
      </c>
      <c r="B3623" s="2">
        <v>18318</v>
      </c>
      <c r="C3623" s="2">
        <v>-1476216.28</v>
      </c>
      <c r="D3623" s="2" t="s">
        <v>53</v>
      </c>
    </row>
    <row r="3624" spans="1:4" ht="15.75" customHeight="1" x14ac:dyDescent="0.3">
      <c r="A3624" s="4">
        <v>44517</v>
      </c>
      <c r="B3624" s="2">
        <v>20441.669999999998</v>
      </c>
      <c r="C3624" s="2">
        <v>-26724.58</v>
      </c>
      <c r="D3624" s="2" t="s">
        <v>54</v>
      </c>
    </row>
    <row r="3625" spans="1:4" ht="15.75" hidden="1" customHeight="1" x14ac:dyDescent="0.3">
      <c r="A3625" s="4">
        <v>44517</v>
      </c>
      <c r="B3625" s="2">
        <v>2254.27</v>
      </c>
      <c r="C3625" s="2">
        <v>-16578.52</v>
      </c>
      <c r="D3625" s="2" t="s">
        <v>52</v>
      </c>
    </row>
    <row r="3626" spans="1:4" ht="15.75" hidden="1" customHeight="1" x14ac:dyDescent="0.3">
      <c r="A3626" s="4">
        <v>44517</v>
      </c>
      <c r="B3626" s="2">
        <v>11710.72</v>
      </c>
      <c r="C3626" s="2">
        <v>35902.06</v>
      </c>
      <c r="D3626" s="2" t="s">
        <v>55</v>
      </c>
    </row>
    <row r="3627" spans="1:4" ht="15.75" hidden="1" customHeight="1" x14ac:dyDescent="0.3">
      <c r="A3627" s="4">
        <v>44518</v>
      </c>
      <c r="B3627" s="2">
        <v>1746.15</v>
      </c>
      <c r="C3627" s="2">
        <v>19273.28</v>
      </c>
      <c r="D3627" s="2" t="s">
        <v>52</v>
      </c>
    </row>
    <row r="3628" spans="1:4" ht="15.75" customHeight="1" x14ac:dyDescent="0.3">
      <c r="A3628" s="4">
        <v>44518</v>
      </c>
      <c r="B3628" s="2">
        <v>26279.17</v>
      </c>
      <c r="C3628" s="2">
        <v>816357.27</v>
      </c>
      <c r="D3628" s="2" t="s">
        <v>54</v>
      </c>
    </row>
    <row r="3629" spans="1:4" ht="15.75" hidden="1" customHeight="1" x14ac:dyDescent="0.3">
      <c r="A3629" s="4">
        <v>44518</v>
      </c>
      <c r="B3629" s="2">
        <v>15075.69</v>
      </c>
      <c r="C3629" s="2">
        <v>-36160.71</v>
      </c>
      <c r="D3629" s="2" t="s">
        <v>53</v>
      </c>
    </row>
    <row r="3630" spans="1:4" ht="15.75" hidden="1" customHeight="1" x14ac:dyDescent="0.3">
      <c r="A3630" s="4">
        <v>44518</v>
      </c>
      <c r="B3630" s="2">
        <v>7874.89</v>
      </c>
      <c r="C3630" s="2">
        <v>59324.87</v>
      </c>
      <c r="D3630" s="2" t="s">
        <v>55</v>
      </c>
    </row>
    <row r="3631" spans="1:4" ht="15.75" hidden="1" customHeight="1" x14ac:dyDescent="0.3">
      <c r="A3631" s="4">
        <v>44519</v>
      </c>
      <c r="B3631" s="2">
        <v>10878.7</v>
      </c>
      <c r="C3631" s="2">
        <v>69831.509999999995</v>
      </c>
      <c r="D3631" s="2" t="s">
        <v>55</v>
      </c>
    </row>
    <row r="3632" spans="1:4" ht="15.75" hidden="1" customHeight="1" x14ac:dyDescent="0.3">
      <c r="A3632" s="4">
        <v>44519</v>
      </c>
      <c r="B3632" s="2">
        <v>2087.84</v>
      </c>
      <c r="C3632" s="2">
        <v>51414.47</v>
      </c>
      <c r="D3632" s="2" t="s">
        <v>52</v>
      </c>
    </row>
    <row r="3633" spans="1:4" ht="15.75" customHeight="1" x14ac:dyDescent="0.3">
      <c r="A3633" s="4">
        <v>44519</v>
      </c>
      <c r="B3633" s="2">
        <v>29675.85</v>
      </c>
      <c r="C3633" s="2">
        <v>917294.06</v>
      </c>
      <c r="D3633" s="2" t="s">
        <v>54</v>
      </c>
    </row>
    <row r="3634" spans="1:4" ht="15.75" hidden="1" customHeight="1" x14ac:dyDescent="0.3">
      <c r="A3634" s="4">
        <v>44519</v>
      </c>
      <c r="B3634" s="2">
        <v>19775.86</v>
      </c>
      <c r="C3634" s="2">
        <v>-439256.66</v>
      </c>
      <c r="D3634" s="2" t="s">
        <v>53</v>
      </c>
    </row>
    <row r="3635" spans="1:4" ht="15.75" hidden="1" customHeight="1" x14ac:dyDescent="0.3">
      <c r="A3635" s="4">
        <v>44521</v>
      </c>
      <c r="B3635" s="2">
        <v>231.29</v>
      </c>
      <c r="C3635" s="2">
        <v>4400.43</v>
      </c>
      <c r="D3635" s="2" t="s">
        <v>55</v>
      </c>
    </row>
    <row r="3636" spans="1:4" ht="15.75" hidden="1" customHeight="1" x14ac:dyDescent="0.3">
      <c r="A3636" s="4">
        <v>44521</v>
      </c>
      <c r="B3636" s="2">
        <v>315.11</v>
      </c>
      <c r="C3636" s="2">
        <v>-58982.27</v>
      </c>
      <c r="D3636" s="2" t="s">
        <v>53</v>
      </c>
    </row>
    <row r="3637" spans="1:4" ht="15.75" hidden="1" customHeight="1" x14ac:dyDescent="0.3">
      <c r="A3637" s="4">
        <v>44521</v>
      </c>
      <c r="B3637" s="2">
        <v>76.62</v>
      </c>
      <c r="C3637" s="2">
        <v>-11086.92</v>
      </c>
      <c r="D3637" s="2" t="s">
        <v>52</v>
      </c>
    </row>
    <row r="3638" spans="1:4" ht="15.75" customHeight="1" x14ac:dyDescent="0.3">
      <c r="A3638" s="4">
        <v>44521</v>
      </c>
      <c r="B3638" s="2">
        <v>958.93</v>
      </c>
      <c r="C3638" s="2">
        <v>-146235.79</v>
      </c>
      <c r="D3638" s="2" t="s">
        <v>54</v>
      </c>
    </row>
    <row r="3639" spans="1:4" ht="15.75" customHeight="1" x14ac:dyDescent="0.3">
      <c r="A3639" s="4">
        <v>44522</v>
      </c>
      <c r="B3639" s="2">
        <v>34126.32</v>
      </c>
      <c r="C3639" s="2">
        <v>-3310702.24</v>
      </c>
      <c r="D3639" s="2" t="s">
        <v>54</v>
      </c>
    </row>
    <row r="3640" spans="1:4" ht="15.75" hidden="1" customHeight="1" x14ac:dyDescent="0.3">
      <c r="A3640" s="4">
        <v>44522</v>
      </c>
      <c r="B3640" s="2">
        <v>9526.36</v>
      </c>
      <c r="C3640" s="2">
        <v>93392.72</v>
      </c>
      <c r="D3640" s="2" t="s">
        <v>55</v>
      </c>
    </row>
    <row r="3641" spans="1:4" ht="15.75" hidden="1" customHeight="1" x14ac:dyDescent="0.3">
      <c r="A3641" s="4">
        <v>44522</v>
      </c>
      <c r="B3641" s="2">
        <v>18392.849999999999</v>
      </c>
      <c r="C3641" s="2">
        <v>-241069.57</v>
      </c>
      <c r="D3641" s="2" t="s">
        <v>53</v>
      </c>
    </row>
    <row r="3642" spans="1:4" ht="15.75" hidden="1" customHeight="1" x14ac:dyDescent="0.3">
      <c r="A3642" s="4">
        <v>44522</v>
      </c>
      <c r="B3642" s="2">
        <v>2049.46</v>
      </c>
      <c r="C3642" s="2">
        <v>-86736.88</v>
      </c>
      <c r="D3642" s="2" t="s">
        <v>52</v>
      </c>
    </row>
    <row r="3643" spans="1:4" ht="15.75" hidden="1" customHeight="1" x14ac:dyDescent="0.3">
      <c r="A3643" s="4">
        <v>44523</v>
      </c>
      <c r="B3643" s="2">
        <v>16402.939999999999</v>
      </c>
      <c r="C3643" s="2">
        <v>-139756.78</v>
      </c>
      <c r="D3643" s="2" t="s">
        <v>53</v>
      </c>
    </row>
    <row r="3644" spans="1:4" ht="15.75" hidden="1" customHeight="1" x14ac:dyDescent="0.3">
      <c r="A3644" s="4">
        <v>44523</v>
      </c>
      <c r="B3644" s="2">
        <v>11031.33</v>
      </c>
      <c r="C3644" s="2">
        <v>-15988.02</v>
      </c>
      <c r="D3644" s="2" t="s">
        <v>55</v>
      </c>
    </row>
    <row r="3645" spans="1:4" ht="15.75" hidden="1" customHeight="1" x14ac:dyDescent="0.3">
      <c r="A3645" s="4">
        <v>44523</v>
      </c>
      <c r="B3645" s="2">
        <v>2754.97</v>
      </c>
      <c r="C3645" s="2">
        <v>-54735.08</v>
      </c>
      <c r="D3645" s="2" t="s">
        <v>52</v>
      </c>
    </row>
    <row r="3646" spans="1:4" ht="15.75" customHeight="1" x14ac:dyDescent="0.3">
      <c r="A3646" s="4">
        <v>44523</v>
      </c>
      <c r="B3646" s="2">
        <v>26205.279999999999</v>
      </c>
      <c r="C3646" s="2">
        <v>-2306289.37</v>
      </c>
      <c r="D3646" s="2" t="s">
        <v>54</v>
      </c>
    </row>
    <row r="3647" spans="1:4" ht="15.75" hidden="1" customHeight="1" x14ac:dyDescent="0.3">
      <c r="A3647" s="4">
        <v>44524</v>
      </c>
      <c r="B3647" s="2">
        <v>2950.19</v>
      </c>
      <c r="C3647" s="2">
        <v>-140540.85999999999</v>
      </c>
      <c r="D3647" s="2" t="s">
        <v>52</v>
      </c>
    </row>
    <row r="3648" spans="1:4" ht="15.75" hidden="1" customHeight="1" x14ac:dyDescent="0.3">
      <c r="A3648" s="4">
        <v>44524</v>
      </c>
      <c r="B3648" s="2">
        <v>20129.759999999998</v>
      </c>
      <c r="C3648" s="2">
        <v>-486420.99</v>
      </c>
      <c r="D3648" s="2" t="s">
        <v>53</v>
      </c>
    </row>
    <row r="3649" spans="1:4" ht="15.75" hidden="1" customHeight="1" x14ac:dyDescent="0.3">
      <c r="A3649" s="4">
        <v>44524</v>
      </c>
      <c r="B3649" s="2">
        <v>10834.39</v>
      </c>
      <c r="C3649" s="2">
        <v>-152064.06</v>
      </c>
      <c r="D3649" s="2" t="s">
        <v>55</v>
      </c>
    </row>
    <row r="3650" spans="1:4" ht="15.75" customHeight="1" x14ac:dyDescent="0.3">
      <c r="A3650" s="4">
        <v>44524</v>
      </c>
      <c r="B3650" s="2">
        <v>23380.2</v>
      </c>
      <c r="C3650" s="2">
        <v>-52901.79</v>
      </c>
      <c r="D3650" s="2" t="s">
        <v>54</v>
      </c>
    </row>
    <row r="3651" spans="1:4" ht="15.75" hidden="1" customHeight="1" x14ac:dyDescent="0.3">
      <c r="A3651" s="4">
        <v>44525</v>
      </c>
      <c r="B3651" s="2">
        <v>13839.37</v>
      </c>
      <c r="C3651" s="2">
        <v>81467.75</v>
      </c>
      <c r="D3651" s="2" t="s">
        <v>53</v>
      </c>
    </row>
    <row r="3652" spans="1:4" ht="15.75" customHeight="1" x14ac:dyDescent="0.3">
      <c r="A3652" s="4">
        <v>44525</v>
      </c>
      <c r="B3652" s="2">
        <v>11442.91</v>
      </c>
      <c r="C3652" s="2">
        <v>332690.88</v>
      </c>
      <c r="D3652" s="2" t="s">
        <v>54</v>
      </c>
    </row>
    <row r="3653" spans="1:4" ht="15.75" hidden="1" customHeight="1" x14ac:dyDescent="0.3">
      <c r="A3653" s="4">
        <v>44525</v>
      </c>
      <c r="B3653" s="2">
        <v>7387.1</v>
      </c>
      <c r="C3653" s="2">
        <v>-31622.27</v>
      </c>
      <c r="D3653" s="2" t="s">
        <v>55</v>
      </c>
    </row>
    <row r="3654" spans="1:4" ht="15.75" hidden="1" customHeight="1" x14ac:dyDescent="0.3">
      <c r="A3654" s="4">
        <v>44525</v>
      </c>
      <c r="B3654" s="2">
        <v>1183.53</v>
      </c>
      <c r="C3654" s="2">
        <v>3837.98</v>
      </c>
      <c r="D3654" s="2" t="s">
        <v>52</v>
      </c>
    </row>
    <row r="3655" spans="1:4" ht="15.75" hidden="1" customHeight="1" x14ac:dyDescent="0.3">
      <c r="A3655" s="4">
        <v>44526</v>
      </c>
      <c r="B3655" s="2">
        <v>24887.54</v>
      </c>
      <c r="C3655" s="2">
        <v>-252996.85</v>
      </c>
      <c r="D3655" s="2" t="s">
        <v>53</v>
      </c>
    </row>
    <row r="3656" spans="1:4" ht="15.75" customHeight="1" x14ac:dyDescent="0.3">
      <c r="A3656" s="4">
        <v>44526</v>
      </c>
      <c r="B3656" s="2">
        <v>28030.240000000002</v>
      </c>
      <c r="C3656" s="2">
        <v>-1846973.6</v>
      </c>
      <c r="D3656" s="2" t="s">
        <v>54</v>
      </c>
    </row>
    <row r="3657" spans="1:4" ht="15.75" hidden="1" customHeight="1" x14ac:dyDescent="0.3">
      <c r="A3657" s="4">
        <v>44526</v>
      </c>
      <c r="B3657" s="2">
        <v>11030.34</v>
      </c>
      <c r="C3657" s="2">
        <v>-237507.26</v>
      </c>
      <c r="D3657" s="2" t="s">
        <v>55</v>
      </c>
    </row>
    <row r="3658" spans="1:4" ht="15.75" hidden="1" customHeight="1" x14ac:dyDescent="0.3">
      <c r="A3658" s="4">
        <v>44526</v>
      </c>
      <c r="B3658" s="2">
        <v>3833.29</v>
      </c>
      <c r="C3658" s="2">
        <v>1262.58</v>
      </c>
      <c r="D3658" s="2" t="s">
        <v>52</v>
      </c>
    </row>
    <row r="3659" spans="1:4" ht="15.75" hidden="1" customHeight="1" x14ac:dyDescent="0.3">
      <c r="A3659" s="4">
        <v>44528</v>
      </c>
      <c r="B3659" s="2">
        <v>656.96</v>
      </c>
      <c r="C3659" s="2">
        <v>4639.08</v>
      </c>
      <c r="D3659" s="2" t="s">
        <v>53</v>
      </c>
    </row>
    <row r="3660" spans="1:4" ht="15.75" hidden="1" customHeight="1" x14ac:dyDescent="0.3">
      <c r="A3660" s="4">
        <v>44528</v>
      </c>
      <c r="B3660" s="2">
        <v>97.26</v>
      </c>
      <c r="C3660" s="2">
        <v>-14615.63</v>
      </c>
      <c r="D3660" s="2" t="s">
        <v>55</v>
      </c>
    </row>
    <row r="3661" spans="1:4" ht="15.75" hidden="1" customHeight="1" x14ac:dyDescent="0.3">
      <c r="A3661" s="4">
        <v>44528</v>
      </c>
      <c r="B3661" s="2">
        <v>170.49</v>
      </c>
      <c r="C3661" s="2">
        <v>7137.09</v>
      </c>
      <c r="D3661" s="2" t="s">
        <v>52</v>
      </c>
    </row>
    <row r="3662" spans="1:4" ht="15.75" customHeight="1" x14ac:dyDescent="0.3">
      <c r="A3662" s="4">
        <v>44528</v>
      </c>
      <c r="B3662" s="2">
        <v>717.42</v>
      </c>
      <c r="C3662" s="2">
        <v>-442980.11</v>
      </c>
      <c r="D3662" s="2" t="s">
        <v>54</v>
      </c>
    </row>
    <row r="3663" spans="1:4" ht="15.75" customHeight="1" x14ac:dyDescent="0.3">
      <c r="A3663" s="4">
        <v>44529</v>
      </c>
      <c r="B3663" s="2">
        <v>19038.560000000001</v>
      </c>
      <c r="C3663" s="2">
        <v>-22452.45</v>
      </c>
      <c r="D3663" s="2" t="s">
        <v>54</v>
      </c>
    </row>
    <row r="3664" spans="1:4" ht="15.75" hidden="1" customHeight="1" x14ac:dyDescent="0.3">
      <c r="A3664" s="4">
        <v>44529</v>
      </c>
      <c r="B3664" s="2">
        <v>8280.8799999999992</v>
      </c>
      <c r="C3664" s="2">
        <v>72506.52</v>
      </c>
      <c r="D3664" s="2" t="s">
        <v>55</v>
      </c>
    </row>
    <row r="3665" spans="1:4" ht="15.75" hidden="1" customHeight="1" x14ac:dyDescent="0.3">
      <c r="A3665" s="4">
        <v>44529</v>
      </c>
      <c r="B3665" s="2">
        <v>2633.82</v>
      </c>
      <c r="C3665" s="2">
        <v>5264.93</v>
      </c>
      <c r="D3665" s="2" t="s">
        <v>52</v>
      </c>
    </row>
    <row r="3666" spans="1:4" ht="15.75" hidden="1" customHeight="1" x14ac:dyDescent="0.3">
      <c r="A3666" s="4">
        <v>44529</v>
      </c>
      <c r="B3666" s="2">
        <v>17230.18</v>
      </c>
      <c r="C3666" s="2">
        <v>25375.11</v>
      </c>
      <c r="D3666" s="2" t="s">
        <v>53</v>
      </c>
    </row>
    <row r="3667" spans="1:4" ht="15.75" hidden="1" customHeight="1" x14ac:dyDescent="0.3">
      <c r="A3667" s="4">
        <v>44530</v>
      </c>
      <c r="B3667" s="2">
        <v>26669.439999999999</v>
      </c>
      <c r="C3667" s="2">
        <v>-168570.51</v>
      </c>
      <c r="D3667" s="2" t="s">
        <v>53</v>
      </c>
    </row>
    <row r="3668" spans="1:4" ht="15.75" customHeight="1" x14ac:dyDescent="0.3">
      <c r="A3668" s="4">
        <v>44530</v>
      </c>
      <c r="B3668" s="2">
        <v>26509.35</v>
      </c>
      <c r="C3668" s="2">
        <v>-44910.44</v>
      </c>
      <c r="D3668" s="2" t="s">
        <v>54</v>
      </c>
    </row>
    <row r="3669" spans="1:4" ht="15.75" hidden="1" customHeight="1" x14ac:dyDescent="0.3">
      <c r="A3669" s="4">
        <v>44530</v>
      </c>
      <c r="B3669" s="2">
        <v>3325.73</v>
      </c>
      <c r="C3669" s="2">
        <v>27061.06</v>
      </c>
      <c r="D3669" s="2" t="s">
        <v>52</v>
      </c>
    </row>
    <row r="3670" spans="1:4" ht="15.75" hidden="1" customHeight="1" x14ac:dyDescent="0.3">
      <c r="A3670" s="4">
        <v>44530</v>
      </c>
      <c r="B3670" s="2">
        <v>11917.37</v>
      </c>
      <c r="C3670" s="2">
        <v>-591263.07999999996</v>
      </c>
      <c r="D3670" s="2" t="s">
        <v>55</v>
      </c>
    </row>
    <row r="3671" spans="1:4" ht="15.75" customHeight="1" x14ac:dyDescent="0.3">
      <c r="A3671" s="4">
        <v>44531</v>
      </c>
      <c r="B3671" s="2">
        <v>24034.94</v>
      </c>
      <c r="C3671" s="2">
        <v>547700.63</v>
      </c>
      <c r="D3671" s="2" t="s">
        <v>54</v>
      </c>
    </row>
    <row r="3672" spans="1:4" ht="15.75" hidden="1" customHeight="1" x14ac:dyDescent="0.3">
      <c r="A3672" s="4">
        <v>44531</v>
      </c>
      <c r="B3672" s="2">
        <v>16738.240000000002</v>
      </c>
      <c r="C3672" s="2">
        <v>79910.2</v>
      </c>
      <c r="D3672" s="2" t="s">
        <v>53</v>
      </c>
    </row>
    <row r="3673" spans="1:4" ht="15.75" hidden="1" customHeight="1" x14ac:dyDescent="0.3">
      <c r="A3673" s="4">
        <v>44531</v>
      </c>
      <c r="B3673" s="2">
        <v>9520.2800000000007</v>
      </c>
      <c r="C3673" s="2">
        <v>188673.33</v>
      </c>
      <c r="D3673" s="2" t="s">
        <v>55</v>
      </c>
    </row>
    <row r="3674" spans="1:4" ht="15.75" hidden="1" customHeight="1" x14ac:dyDescent="0.3">
      <c r="A3674" s="4">
        <v>44531</v>
      </c>
      <c r="B3674" s="2">
        <v>1956.98</v>
      </c>
      <c r="C3674" s="2">
        <v>13077.91</v>
      </c>
      <c r="D3674" s="2" t="s">
        <v>52</v>
      </c>
    </row>
    <row r="3675" spans="1:4" ht="15.75" hidden="1" customHeight="1" x14ac:dyDescent="0.3">
      <c r="A3675" s="4">
        <v>44532</v>
      </c>
      <c r="B3675" s="2">
        <v>8508.73</v>
      </c>
      <c r="C3675" s="2">
        <v>180996.04</v>
      </c>
      <c r="D3675" s="2" t="s">
        <v>55</v>
      </c>
    </row>
    <row r="3676" spans="1:4" ht="15.75" hidden="1" customHeight="1" x14ac:dyDescent="0.3">
      <c r="A3676" s="4">
        <v>44532</v>
      </c>
      <c r="B3676" s="2">
        <v>2414.16</v>
      </c>
      <c r="C3676" s="2">
        <v>67054.78</v>
      </c>
      <c r="D3676" s="2" t="s">
        <v>52</v>
      </c>
    </row>
    <row r="3677" spans="1:4" ht="15.75" hidden="1" customHeight="1" x14ac:dyDescent="0.3">
      <c r="A3677" s="4">
        <v>44532</v>
      </c>
      <c r="B3677" s="2">
        <v>15386.66</v>
      </c>
      <c r="C3677" s="2">
        <v>88374.86</v>
      </c>
      <c r="D3677" s="2" t="s">
        <v>53</v>
      </c>
    </row>
    <row r="3678" spans="1:4" ht="15.75" customHeight="1" x14ac:dyDescent="0.3">
      <c r="A3678" s="4">
        <v>44532</v>
      </c>
      <c r="B3678" s="2">
        <v>24743.97</v>
      </c>
      <c r="C3678" s="2">
        <v>-173589.84</v>
      </c>
      <c r="D3678" s="2" t="s">
        <v>54</v>
      </c>
    </row>
    <row r="3679" spans="1:4" ht="15.75" hidden="1" customHeight="1" x14ac:dyDescent="0.3">
      <c r="A3679" s="4">
        <v>44533</v>
      </c>
      <c r="B3679" s="2">
        <v>19098.61</v>
      </c>
      <c r="C3679" s="2">
        <v>168295.11</v>
      </c>
      <c r="D3679" s="2" t="s">
        <v>53</v>
      </c>
    </row>
    <row r="3680" spans="1:4" ht="15.75" customHeight="1" x14ac:dyDescent="0.3">
      <c r="A3680" s="4">
        <v>44533</v>
      </c>
      <c r="B3680" s="2">
        <v>24723.32</v>
      </c>
      <c r="C3680" s="2">
        <v>-384726.49</v>
      </c>
      <c r="D3680" s="2" t="s">
        <v>54</v>
      </c>
    </row>
    <row r="3681" spans="1:4" ht="15.75" hidden="1" customHeight="1" x14ac:dyDescent="0.3">
      <c r="A3681" s="4">
        <v>44533</v>
      </c>
      <c r="B3681" s="2">
        <v>1794.85</v>
      </c>
      <c r="C3681" s="2">
        <v>-3301.59</v>
      </c>
      <c r="D3681" s="2" t="s">
        <v>52</v>
      </c>
    </row>
    <row r="3682" spans="1:4" ht="15.75" hidden="1" customHeight="1" x14ac:dyDescent="0.3">
      <c r="A3682" s="4">
        <v>44533</v>
      </c>
      <c r="B3682" s="2">
        <v>10355.73</v>
      </c>
      <c r="C3682" s="2">
        <v>8680.65</v>
      </c>
      <c r="D3682" s="2" t="s">
        <v>55</v>
      </c>
    </row>
    <row r="3683" spans="1:4" ht="15.75" customHeight="1" x14ac:dyDescent="0.3">
      <c r="A3683" s="4">
        <v>44535</v>
      </c>
      <c r="B3683" s="2">
        <v>392.85</v>
      </c>
      <c r="C3683" s="2">
        <v>-20814.34</v>
      </c>
      <c r="D3683" s="2" t="s">
        <v>54</v>
      </c>
    </row>
    <row r="3684" spans="1:4" ht="15.75" hidden="1" customHeight="1" x14ac:dyDescent="0.3">
      <c r="A3684" s="4">
        <v>44535</v>
      </c>
      <c r="B3684" s="2">
        <v>132.22999999999999</v>
      </c>
      <c r="C3684" s="2">
        <v>4241.12</v>
      </c>
      <c r="D3684" s="2" t="s">
        <v>52</v>
      </c>
    </row>
    <row r="3685" spans="1:4" ht="15.75" hidden="1" customHeight="1" x14ac:dyDescent="0.3">
      <c r="A3685" s="4">
        <v>44535</v>
      </c>
      <c r="B3685" s="2">
        <v>138.71</v>
      </c>
      <c r="C3685" s="2">
        <v>-5312.26</v>
      </c>
      <c r="D3685" s="2" t="s">
        <v>53</v>
      </c>
    </row>
    <row r="3686" spans="1:4" ht="15.75" hidden="1" customHeight="1" x14ac:dyDescent="0.3">
      <c r="A3686" s="4">
        <v>44535</v>
      </c>
      <c r="B3686" s="2">
        <v>122.35</v>
      </c>
      <c r="C3686" s="2">
        <v>-5272.83</v>
      </c>
      <c r="D3686" s="2" t="s">
        <v>55</v>
      </c>
    </row>
    <row r="3687" spans="1:4" ht="15.75" hidden="1" customHeight="1" x14ac:dyDescent="0.3">
      <c r="A3687" s="4">
        <v>44536</v>
      </c>
      <c r="B3687" s="2">
        <v>1575.91</v>
      </c>
      <c r="C3687" s="2">
        <v>5711.62</v>
      </c>
      <c r="D3687" s="2" t="s">
        <v>52</v>
      </c>
    </row>
    <row r="3688" spans="1:4" ht="15.75" hidden="1" customHeight="1" x14ac:dyDescent="0.3">
      <c r="A3688" s="4">
        <v>44536</v>
      </c>
      <c r="B3688" s="2">
        <v>17023.63</v>
      </c>
      <c r="C3688" s="2">
        <v>167272.01</v>
      </c>
      <c r="D3688" s="2" t="s">
        <v>53</v>
      </c>
    </row>
    <row r="3689" spans="1:4" ht="15.75" hidden="1" customHeight="1" x14ac:dyDescent="0.3">
      <c r="A3689" s="4">
        <v>44536</v>
      </c>
      <c r="B3689" s="2">
        <v>8979.5400000000009</v>
      </c>
      <c r="C3689" s="2">
        <v>250254.12</v>
      </c>
      <c r="D3689" s="2" t="s">
        <v>55</v>
      </c>
    </row>
    <row r="3690" spans="1:4" ht="15.75" customHeight="1" x14ac:dyDescent="0.3">
      <c r="A3690" s="4">
        <v>44536</v>
      </c>
      <c r="B3690" s="2">
        <v>23597.09</v>
      </c>
      <c r="C3690" s="2">
        <v>1056304.49</v>
      </c>
      <c r="D3690" s="2" t="s">
        <v>54</v>
      </c>
    </row>
    <row r="3691" spans="1:4" ht="15.75" hidden="1" customHeight="1" x14ac:dyDescent="0.3">
      <c r="A3691" s="4">
        <v>44537</v>
      </c>
      <c r="B3691" s="2">
        <v>20692.97</v>
      </c>
      <c r="C3691" s="2">
        <v>-158094.32999999999</v>
      </c>
      <c r="D3691" s="2" t="s">
        <v>53</v>
      </c>
    </row>
    <row r="3692" spans="1:4" ht="15.75" hidden="1" customHeight="1" x14ac:dyDescent="0.3">
      <c r="A3692" s="4">
        <v>44537</v>
      </c>
      <c r="B3692" s="2">
        <v>12354.4</v>
      </c>
      <c r="C3692" s="2">
        <v>368256.15</v>
      </c>
      <c r="D3692" s="2" t="s">
        <v>55</v>
      </c>
    </row>
    <row r="3693" spans="1:4" ht="15.75" hidden="1" customHeight="1" x14ac:dyDescent="0.3">
      <c r="A3693" s="4">
        <v>44537</v>
      </c>
      <c r="B3693" s="2">
        <v>2259.02</v>
      </c>
      <c r="C3693" s="2">
        <v>-28933.02</v>
      </c>
      <c r="D3693" s="2" t="s">
        <v>52</v>
      </c>
    </row>
    <row r="3694" spans="1:4" ht="15.75" customHeight="1" x14ac:dyDescent="0.3">
      <c r="A3694" s="4">
        <v>44537</v>
      </c>
      <c r="B3694" s="2">
        <v>28195.14</v>
      </c>
      <c r="C3694" s="2">
        <v>1454461.25</v>
      </c>
      <c r="D3694" s="2" t="s">
        <v>54</v>
      </c>
    </row>
    <row r="3695" spans="1:4" ht="15.75" hidden="1" customHeight="1" x14ac:dyDescent="0.3">
      <c r="A3695" s="4">
        <v>44538</v>
      </c>
      <c r="B3695" s="2">
        <v>16200.32</v>
      </c>
      <c r="C3695" s="2">
        <v>11999.15</v>
      </c>
      <c r="D3695" s="2" t="s">
        <v>55</v>
      </c>
    </row>
    <row r="3696" spans="1:4" ht="15.75" hidden="1" customHeight="1" x14ac:dyDescent="0.3">
      <c r="A3696" s="4">
        <v>44538</v>
      </c>
      <c r="B3696" s="2">
        <v>2415.6999999999998</v>
      </c>
      <c r="C3696" s="2">
        <v>13363.58</v>
      </c>
      <c r="D3696" s="2" t="s">
        <v>52</v>
      </c>
    </row>
    <row r="3697" spans="1:4" ht="15.75" hidden="1" customHeight="1" x14ac:dyDescent="0.3">
      <c r="A3697" s="4">
        <v>44538</v>
      </c>
      <c r="B3697" s="2">
        <v>21570.2</v>
      </c>
      <c r="C3697" s="2">
        <v>-111068.1</v>
      </c>
      <c r="D3697" s="2" t="s">
        <v>53</v>
      </c>
    </row>
    <row r="3698" spans="1:4" ht="15.75" customHeight="1" x14ac:dyDescent="0.3">
      <c r="A3698" s="4">
        <v>44538</v>
      </c>
      <c r="B3698" s="2">
        <v>27138.42</v>
      </c>
      <c r="C3698" s="2">
        <v>1010011.08</v>
      </c>
      <c r="D3698" s="2" t="s">
        <v>54</v>
      </c>
    </row>
    <row r="3699" spans="1:4" ht="15.75" hidden="1" customHeight="1" x14ac:dyDescent="0.3">
      <c r="A3699" s="4">
        <v>44539</v>
      </c>
      <c r="B3699" s="2">
        <v>1710.82</v>
      </c>
      <c r="C3699" s="2">
        <v>36249.980000000003</v>
      </c>
      <c r="D3699" s="2" t="s">
        <v>52</v>
      </c>
    </row>
    <row r="3700" spans="1:4" ht="15.75" customHeight="1" x14ac:dyDescent="0.3">
      <c r="A3700" s="4">
        <v>44539</v>
      </c>
      <c r="B3700" s="2">
        <v>30768.41</v>
      </c>
      <c r="C3700" s="2">
        <v>1418771.06</v>
      </c>
      <c r="D3700" s="2" t="s">
        <v>54</v>
      </c>
    </row>
    <row r="3701" spans="1:4" ht="15.75" hidden="1" customHeight="1" x14ac:dyDescent="0.3">
      <c r="A3701" s="4">
        <v>44539</v>
      </c>
      <c r="B3701" s="2">
        <v>9935.2199999999993</v>
      </c>
      <c r="C3701" s="2">
        <v>174094.79</v>
      </c>
      <c r="D3701" s="2" t="s">
        <v>55</v>
      </c>
    </row>
    <row r="3702" spans="1:4" ht="15.75" hidden="1" customHeight="1" x14ac:dyDescent="0.3">
      <c r="A3702" s="4">
        <v>44539</v>
      </c>
      <c r="B3702" s="2">
        <v>18436.79</v>
      </c>
      <c r="C3702" s="2">
        <v>151235.32999999999</v>
      </c>
      <c r="D3702" s="2" t="s">
        <v>53</v>
      </c>
    </row>
    <row r="3703" spans="1:4" ht="15.75" hidden="1" customHeight="1" x14ac:dyDescent="0.3">
      <c r="A3703" s="4">
        <v>44540</v>
      </c>
      <c r="B3703" s="2">
        <v>1970.85</v>
      </c>
      <c r="C3703" s="2">
        <v>21807.46</v>
      </c>
      <c r="D3703" s="2" t="s">
        <v>52</v>
      </c>
    </row>
    <row r="3704" spans="1:4" ht="15.75" customHeight="1" x14ac:dyDescent="0.3">
      <c r="A3704" s="4">
        <v>44540</v>
      </c>
      <c r="B3704" s="2">
        <v>29375.98</v>
      </c>
      <c r="C3704" s="2">
        <v>816637.99</v>
      </c>
      <c r="D3704" s="2" t="s">
        <v>54</v>
      </c>
    </row>
    <row r="3705" spans="1:4" ht="15.75" hidden="1" customHeight="1" x14ac:dyDescent="0.3">
      <c r="A3705" s="4">
        <v>44540</v>
      </c>
      <c r="B3705" s="2">
        <v>20369.580000000002</v>
      </c>
      <c r="C3705" s="2">
        <v>531437.79</v>
      </c>
      <c r="D3705" s="2" t="s">
        <v>53</v>
      </c>
    </row>
    <row r="3706" spans="1:4" ht="15.75" hidden="1" customHeight="1" x14ac:dyDescent="0.3">
      <c r="A3706" s="4">
        <v>44540</v>
      </c>
      <c r="B3706" s="2">
        <v>10546.09</v>
      </c>
      <c r="C3706" s="2">
        <v>78863.850000000006</v>
      </c>
      <c r="D3706" s="2" t="s">
        <v>55</v>
      </c>
    </row>
    <row r="3707" spans="1:4" ht="15.75" hidden="1" customHeight="1" x14ac:dyDescent="0.3">
      <c r="A3707" s="4">
        <v>44541</v>
      </c>
      <c r="B3707" s="2">
        <v>0.02</v>
      </c>
      <c r="C3707" s="2">
        <v>-6.7</v>
      </c>
      <c r="D3707" s="2" t="s">
        <v>53</v>
      </c>
    </row>
    <row r="3708" spans="1:4" ht="15.75" hidden="1" customHeight="1" x14ac:dyDescent="0.3">
      <c r="A3708" s="4">
        <v>44542</v>
      </c>
      <c r="B3708" s="2">
        <v>39.46</v>
      </c>
      <c r="C3708" s="2">
        <v>95.5</v>
      </c>
      <c r="D3708" s="2" t="s">
        <v>52</v>
      </c>
    </row>
    <row r="3709" spans="1:4" ht="15.75" customHeight="1" x14ac:dyDescent="0.3">
      <c r="A3709" s="4">
        <v>44542</v>
      </c>
      <c r="B3709" s="2">
        <v>242.43</v>
      </c>
      <c r="C3709" s="2">
        <v>-3499.86</v>
      </c>
      <c r="D3709" s="2" t="s">
        <v>54</v>
      </c>
    </row>
    <row r="3710" spans="1:4" ht="15.75" hidden="1" customHeight="1" x14ac:dyDescent="0.3">
      <c r="A3710" s="4">
        <v>44542</v>
      </c>
      <c r="B3710" s="2">
        <v>212.4</v>
      </c>
      <c r="C3710" s="2">
        <v>-72016.02</v>
      </c>
      <c r="D3710" s="2" t="s">
        <v>53</v>
      </c>
    </row>
    <row r="3711" spans="1:4" ht="15.75" hidden="1" customHeight="1" x14ac:dyDescent="0.3">
      <c r="A3711" s="4">
        <v>44542</v>
      </c>
      <c r="B3711" s="2">
        <v>128.13</v>
      </c>
      <c r="C3711" s="2">
        <v>-6712.47</v>
      </c>
      <c r="D3711" s="2" t="s">
        <v>55</v>
      </c>
    </row>
    <row r="3712" spans="1:4" ht="15.75" hidden="1" customHeight="1" x14ac:dyDescent="0.3">
      <c r="A3712" s="4">
        <v>44543</v>
      </c>
      <c r="B3712" s="2">
        <v>1618.95</v>
      </c>
      <c r="C3712" s="2">
        <v>17054.03</v>
      </c>
      <c r="D3712" s="2" t="s">
        <v>52</v>
      </c>
    </row>
    <row r="3713" spans="1:4" ht="15.75" hidden="1" customHeight="1" x14ac:dyDescent="0.3">
      <c r="A3713" s="4">
        <v>44543</v>
      </c>
      <c r="B3713" s="2">
        <v>10759.32</v>
      </c>
      <c r="C3713" s="2">
        <v>208485.75</v>
      </c>
      <c r="D3713" s="2" t="s">
        <v>55</v>
      </c>
    </row>
    <row r="3714" spans="1:4" ht="15.75" hidden="1" customHeight="1" x14ac:dyDescent="0.3">
      <c r="A3714" s="4">
        <v>44543</v>
      </c>
      <c r="B3714" s="2">
        <v>21168.99</v>
      </c>
      <c r="C3714" s="2">
        <v>173233.08</v>
      </c>
      <c r="D3714" s="2" t="s">
        <v>53</v>
      </c>
    </row>
    <row r="3715" spans="1:4" ht="15.75" customHeight="1" x14ac:dyDescent="0.3">
      <c r="A3715" s="4">
        <v>44543</v>
      </c>
      <c r="B3715" s="2">
        <v>31842.05</v>
      </c>
      <c r="C3715" s="2">
        <v>1825885.24</v>
      </c>
      <c r="D3715" s="2" t="s">
        <v>54</v>
      </c>
    </row>
    <row r="3716" spans="1:4" ht="15.75" customHeight="1" x14ac:dyDescent="0.3">
      <c r="A3716" s="4">
        <v>44544</v>
      </c>
      <c r="B3716" s="2">
        <v>37783.26</v>
      </c>
      <c r="C3716" s="2">
        <v>-408266.08</v>
      </c>
      <c r="D3716" s="2" t="s">
        <v>54</v>
      </c>
    </row>
    <row r="3717" spans="1:4" ht="15.75" hidden="1" customHeight="1" x14ac:dyDescent="0.3">
      <c r="A3717" s="4">
        <v>44544</v>
      </c>
      <c r="B3717" s="2">
        <v>1565.1</v>
      </c>
      <c r="C3717" s="2">
        <v>19138.43</v>
      </c>
      <c r="D3717" s="2" t="s">
        <v>52</v>
      </c>
    </row>
    <row r="3718" spans="1:4" ht="15.75" hidden="1" customHeight="1" x14ac:dyDescent="0.3">
      <c r="A3718" s="4">
        <v>44544</v>
      </c>
      <c r="B3718" s="2">
        <v>20329.240000000002</v>
      </c>
      <c r="C3718" s="2">
        <v>212850.13</v>
      </c>
      <c r="D3718" s="2" t="s">
        <v>53</v>
      </c>
    </row>
    <row r="3719" spans="1:4" ht="15.75" hidden="1" customHeight="1" x14ac:dyDescent="0.3">
      <c r="A3719" s="4">
        <v>44544</v>
      </c>
      <c r="B3719" s="2">
        <v>10527.36</v>
      </c>
      <c r="C3719" s="2">
        <v>316418.26</v>
      </c>
      <c r="D3719" s="2" t="s">
        <v>55</v>
      </c>
    </row>
    <row r="3720" spans="1:4" ht="15.75" hidden="1" customHeight="1" x14ac:dyDescent="0.3">
      <c r="A3720" s="4">
        <v>44545</v>
      </c>
      <c r="B3720" s="2">
        <v>21324.92</v>
      </c>
      <c r="C3720" s="2">
        <v>238109.44</v>
      </c>
      <c r="D3720" s="2" t="s">
        <v>53</v>
      </c>
    </row>
    <row r="3721" spans="1:4" ht="15.75" customHeight="1" x14ac:dyDescent="0.3">
      <c r="A3721" s="4">
        <v>44545</v>
      </c>
      <c r="B3721" s="2">
        <v>38945.129999999997</v>
      </c>
      <c r="C3721" s="2">
        <v>-3462491.58</v>
      </c>
      <c r="D3721" s="2" t="s">
        <v>54</v>
      </c>
    </row>
    <row r="3722" spans="1:4" ht="15.75" hidden="1" customHeight="1" x14ac:dyDescent="0.3">
      <c r="A3722" s="4">
        <v>44545</v>
      </c>
      <c r="B3722" s="2">
        <v>2096.8000000000002</v>
      </c>
      <c r="C3722" s="2">
        <v>-107197.6</v>
      </c>
      <c r="D3722" s="2" t="s">
        <v>52</v>
      </c>
    </row>
    <row r="3723" spans="1:4" ht="15.75" hidden="1" customHeight="1" x14ac:dyDescent="0.3">
      <c r="A3723" s="4">
        <v>44545</v>
      </c>
      <c r="B3723" s="2">
        <v>11588.04</v>
      </c>
      <c r="C3723" s="2">
        <v>144941.5</v>
      </c>
      <c r="D3723" s="2" t="s">
        <v>55</v>
      </c>
    </row>
    <row r="3724" spans="1:4" ht="15.75" customHeight="1" x14ac:dyDescent="0.3">
      <c r="A3724" s="4">
        <v>44546</v>
      </c>
      <c r="B3724" s="2">
        <v>30889.23</v>
      </c>
      <c r="C3724" s="2">
        <v>-1079149.51</v>
      </c>
      <c r="D3724" s="2" t="s">
        <v>54</v>
      </c>
    </row>
    <row r="3725" spans="1:4" ht="15.75" hidden="1" customHeight="1" x14ac:dyDescent="0.3">
      <c r="A3725" s="4">
        <v>44546</v>
      </c>
      <c r="B3725" s="2">
        <v>1960.7</v>
      </c>
      <c r="C3725" s="2">
        <v>56960.57</v>
      </c>
      <c r="D3725" s="2" t="s">
        <v>52</v>
      </c>
    </row>
    <row r="3726" spans="1:4" ht="15.75" hidden="1" customHeight="1" x14ac:dyDescent="0.3">
      <c r="A3726" s="4">
        <v>44546</v>
      </c>
      <c r="B3726" s="2">
        <v>10420.870000000001</v>
      </c>
      <c r="C3726" s="2">
        <v>360122.29</v>
      </c>
      <c r="D3726" s="2" t="s">
        <v>55</v>
      </c>
    </row>
    <row r="3727" spans="1:4" ht="15.75" hidden="1" customHeight="1" x14ac:dyDescent="0.3">
      <c r="A3727" s="4">
        <v>44546</v>
      </c>
      <c r="B3727" s="2">
        <v>19774.84</v>
      </c>
      <c r="C3727" s="2">
        <v>209993.01</v>
      </c>
      <c r="D3727" s="2" t="s">
        <v>53</v>
      </c>
    </row>
    <row r="3728" spans="1:4" ht="15.75" hidden="1" customHeight="1" x14ac:dyDescent="0.3">
      <c r="A3728" s="4">
        <v>44547</v>
      </c>
      <c r="B3728" s="2">
        <v>2158.41</v>
      </c>
      <c r="C3728" s="2">
        <v>43050.45</v>
      </c>
      <c r="D3728" s="2" t="s">
        <v>52</v>
      </c>
    </row>
    <row r="3729" spans="1:4" ht="15.75" customHeight="1" x14ac:dyDescent="0.3">
      <c r="A3729" s="4">
        <v>44547</v>
      </c>
      <c r="B3729" s="2">
        <v>28922.9</v>
      </c>
      <c r="C3729" s="2">
        <v>-2299544.15</v>
      </c>
      <c r="D3729" s="2" t="s">
        <v>54</v>
      </c>
    </row>
    <row r="3730" spans="1:4" ht="15.75" hidden="1" customHeight="1" x14ac:dyDescent="0.3">
      <c r="A3730" s="4">
        <v>44547</v>
      </c>
      <c r="B3730" s="2">
        <v>19001.77</v>
      </c>
      <c r="C3730" s="2">
        <v>30180.6</v>
      </c>
      <c r="D3730" s="2" t="s">
        <v>53</v>
      </c>
    </row>
    <row r="3731" spans="1:4" ht="15.75" hidden="1" customHeight="1" x14ac:dyDescent="0.3">
      <c r="A3731" s="4">
        <v>44547</v>
      </c>
      <c r="B3731" s="2">
        <v>8699.92</v>
      </c>
      <c r="C3731" s="2">
        <v>60314.55</v>
      </c>
      <c r="D3731" s="2" t="s">
        <v>55</v>
      </c>
    </row>
    <row r="3732" spans="1:4" ht="15.75" hidden="1" customHeight="1" x14ac:dyDescent="0.3">
      <c r="A3732" s="4">
        <v>44549</v>
      </c>
      <c r="B3732" s="2">
        <v>232.58</v>
      </c>
      <c r="C3732" s="2">
        <v>6135.58</v>
      </c>
      <c r="D3732" s="2" t="s">
        <v>53</v>
      </c>
    </row>
    <row r="3733" spans="1:4" ht="15.75" hidden="1" customHeight="1" x14ac:dyDescent="0.3">
      <c r="A3733" s="4">
        <v>44549</v>
      </c>
      <c r="B3733" s="2">
        <v>37.409999999999997</v>
      </c>
      <c r="C3733" s="2">
        <v>-1089.33</v>
      </c>
      <c r="D3733" s="2" t="s">
        <v>52</v>
      </c>
    </row>
    <row r="3734" spans="1:4" ht="15.75" hidden="1" customHeight="1" x14ac:dyDescent="0.3">
      <c r="A3734" s="4">
        <v>44549</v>
      </c>
      <c r="B3734" s="2">
        <v>126.37</v>
      </c>
      <c r="C3734" s="2">
        <v>-10019.08</v>
      </c>
      <c r="D3734" s="2" t="s">
        <v>55</v>
      </c>
    </row>
    <row r="3735" spans="1:4" ht="15.75" customHeight="1" x14ac:dyDescent="0.3">
      <c r="A3735" s="4">
        <v>44549</v>
      </c>
      <c r="B3735" s="2">
        <v>301.67</v>
      </c>
      <c r="C3735" s="2">
        <v>-22031.24</v>
      </c>
      <c r="D3735" s="2" t="s">
        <v>54</v>
      </c>
    </row>
    <row r="3736" spans="1:4" ht="15.75" hidden="1" customHeight="1" x14ac:dyDescent="0.3">
      <c r="A3736" s="4">
        <v>44550</v>
      </c>
      <c r="B3736" s="2">
        <v>21268.18</v>
      </c>
      <c r="C3736" s="2">
        <v>437697.73</v>
      </c>
      <c r="D3736" s="2" t="s">
        <v>53</v>
      </c>
    </row>
    <row r="3737" spans="1:4" ht="15.75" hidden="1" customHeight="1" x14ac:dyDescent="0.3">
      <c r="A3737" s="4">
        <v>44550</v>
      </c>
      <c r="B3737" s="2">
        <v>10649.48</v>
      </c>
      <c r="C3737" s="2">
        <v>-8966.9500000000007</v>
      </c>
      <c r="D3737" s="2" t="s">
        <v>55</v>
      </c>
    </row>
    <row r="3738" spans="1:4" ht="15.75" customHeight="1" x14ac:dyDescent="0.3">
      <c r="A3738" s="4">
        <v>44550</v>
      </c>
      <c r="B3738" s="2">
        <v>23185.71</v>
      </c>
      <c r="C3738" s="2">
        <v>1028019.66</v>
      </c>
      <c r="D3738" s="2" t="s">
        <v>54</v>
      </c>
    </row>
    <row r="3739" spans="1:4" ht="15.75" hidden="1" customHeight="1" x14ac:dyDescent="0.3">
      <c r="A3739" s="4">
        <v>44550</v>
      </c>
      <c r="B3739" s="2">
        <v>1738.4</v>
      </c>
      <c r="C3739" s="2">
        <v>19914.02</v>
      </c>
      <c r="D3739" s="2" t="s">
        <v>52</v>
      </c>
    </row>
    <row r="3740" spans="1:4" ht="15.75" hidden="1" customHeight="1" x14ac:dyDescent="0.3">
      <c r="A3740" s="4">
        <v>44551</v>
      </c>
      <c r="B3740" s="2">
        <v>21280.91</v>
      </c>
      <c r="C3740" s="2">
        <v>242742.22</v>
      </c>
      <c r="D3740" s="2" t="s">
        <v>53</v>
      </c>
    </row>
    <row r="3741" spans="1:4" ht="15.75" hidden="1" customHeight="1" x14ac:dyDescent="0.3">
      <c r="A3741" s="4">
        <v>44551</v>
      </c>
      <c r="B3741" s="2">
        <v>1861.83</v>
      </c>
      <c r="C3741" s="2">
        <v>-23792.05</v>
      </c>
      <c r="D3741" s="2" t="s">
        <v>52</v>
      </c>
    </row>
    <row r="3742" spans="1:4" ht="15.75" customHeight="1" x14ac:dyDescent="0.3">
      <c r="A3742" s="4">
        <v>44551</v>
      </c>
      <c r="B3742" s="2">
        <v>29234.75</v>
      </c>
      <c r="C3742" s="2">
        <v>34537.11</v>
      </c>
      <c r="D3742" s="2" t="s">
        <v>54</v>
      </c>
    </row>
    <row r="3743" spans="1:4" ht="15.75" hidden="1" customHeight="1" x14ac:dyDescent="0.3">
      <c r="A3743" s="4">
        <v>44551</v>
      </c>
      <c r="B3743" s="2">
        <v>9527.15</v>
      </c>
      <c r="C3743" s="2">
        <v>250060.79999999999</v>
      </c>
      <c r="D3743" s="2" t="s">
        <v>55</v>
      </c>
    </row>
    <row r="3744" spans="1:4" ht="15.75" hidden="1" customHeight="1" x14ac:dyDescent="0.3">
      <c r="A3744" s="4">
        <v>44552</v>
      </c>
      <c r="B3744" s="2">
        <v>10090.459999999999</v>
      </c>
      <c r="C3744" s="2">
        <v>-550266.80000000005</v>
      </c>
      <c r="D3744" s="2" t="s">
        <v>55</v>
      </c>
    </row>
    <row r="3745" spans="1:4" ht="15.75" customHeight="1" x14ac:dyDescent="0.3">
      <c r="A3745" s="4">
        <v>44552</v>
      </c>
      <c r="B3745" s="2">
        <v>23690.57</v>
      </c>
      <c r="C3745" s="2">
        <v>-84869.53</v>
      </c>
      <c r="D3745" s="2" t="s">
        <v>54</v>
      </c>
    </row>
    <row r="3746" spans="1:4" ht="15.75" hidden="1" customHeight="1" x14ac:dyDescent="0.3">
      <c r="A3746" s="4">
        <v>44552</v>
      </c>
      <c r="B3746" s="2">
        <v>20814.82</v>
      </c>
      <c r="C3746" s="2">
        <v>-129469.27</v>
      </c>
      <c r="D3746" s="2" t="s">
        <v>53</v>
      </c>
    </row>
    <row r="3747" spans="1:4" ht="15.75" hidden="1" customHeight="1" x14ac:dyDescent="0.3">
      <c r="A3747" s="4">
        <v>44552</v>
      </c>
      <c r="B3747" s="2">
        <v>2386.62</v>
      </c>
      <c r="C3747" s="2">
        <v>-14064.54</v>
      </c>
      <c r="D3747" s="2" t="s">
        <v>52</v>
      </c>
    </row>
    <row r="3748" spans="1:4" ht="15.75" hidden="1" customHeight="1" x14ac:dyDescent="0.3">
      <c r="A3748" s="4">
        <v>44553</v>
      </c>
      <c r="B3748" s="2">
        <v>8127.37</v>
      </c>
      <c r="C3748" s="2">
        <v>-897047.2</v>
      </c>
      <c r="D3748" s="2" t="s">
        <v>55</v>
      </c>
    </row>
    <row r="3749" spans="1:4" ht="15.75" customHeight="1" x14ac:dyDescent="0.3">
      <c r="A3749" s="4">
        <v>44553</v>
      </c>
      <c r="B3749" s="2">
        <v>20884.21</v>
      </c>
      <c r="C3749" s="2">
        <v>-192223.9</v>
      </c>
      <c r="D3749" s="2" t="s">
        <v>54</v>
      </c>
    </row>
    <row r="3750" spans="1:4" ht="15.75" hidden="1" customHeight="1" x14ac:dyDescent="0.3">
      <c r="A3750" s="4">
        <v>44553</v>
      </c>
      <c r="B3750" s="2">
        <v>1534.79</v>
      </c>
      <c r="C3750" s="2">
        <v>-50848.57</v>
      </c>
      <c r="D3750" s="2" t="s">
        <v>52</v>
      </c>
    </row>
    <row r="3751" spans="1:4" ht="15.75" hidden="1" customHeight="1" x14ac:dyDescent="0.3">
      <c r="A3751" s="4">
        <v>44553</v>
      </c>
      <c r="B3751" s="2">
        <v>20053.88</v>
      </c>
      <c r="C3751" s="2">
        <v>122470.98</v>
      </c>
      <c r="D3751" s="2" t="s">
        <v>53</v>
      </c>
    </row>
    <row r="3752" spans="1:4" ht="15.75" hidden="1" customHeight="1" x14ac:dyDescent="0.3">
      <c r="A3752" s="4">
        <v>44554</v>
      </c>
      <c r="B3752" s="2">
        <v>867.51</v>
      </c>
      <c r="C3752" s="2">
        <v>-36213.360000000001</v>
      </c>
      <c r="D3752" s="2" t="s">
        <v>55</v>
      </c>
    </row>
    <row r="3753" spans="1:4" ht="15.75" customHeight="1" x14ac:dyDescent="0.3">
      <c r="A3753" s="4">
        <v>44554</v>
      </c>
      <c r="B3753" s="2">
        <v>7.0000000000000007E-2</v>
      </c>
      <c r="C3753" s="2">
        <v>-15.75</v>
      </c>
      <c r="D3753" s="2" t="s">
        <v>54</v>
      </c>
    </row>
    <row r="3754" spans="1:4" ht="15.75" hidden="1" customHeight="1" x14ac:dyDescent="0.3">
      <c r="A3754" s="4">
        <v>44554</v>
      </c>
      <c r="B3754" s="2">
        <v>7106.22</v>
      </c>
      <c r="C3754" s="2">
        <v>20706.5</v>
      </c>
      <c r="D3754" s="2" t="s">
        <v>53</v>
      </c>
    </row>
    <row r="3755" spans="1:4" ht="15.75" hidden="1" customHeight="1" x14ac:dyDescent="0.3">
      <c r="A3755" s="4">
        <v>44554</v>
      </c>
      <c r="B3755" s="2">
        <v>642.71</v>
      </c>
      <c r="C3755" s="2">
        <v>-9610.23</v>
      </c>
      <c r="D3755" s="2" t="s">
        <v>52</v>
      </c>
    </row>
    <row r="3756" spans="1:4" ht="15.75" customHeight="1" x14ac:dyDescent="0.3">
      <c r="A3756" s="4">
        <v>44556</v>
      </c>
      <c r="B3756" s="2">
        <v>260.48</v>
      </c>
      <c r="C3756" s="2">
        <v>-5206.76</v>
      </c>
      <c r="D3756" s="2" t="s">
        <v>54</v>
      </c>
    </row>
    <row r="3757" spans="1:4" ht="15.75" hidden="1" customHeight="1" x14ac:dyDescent="0.3">
      <c r="A3757" s="4">
        <v>44556</v>
      </c>
      <c r="B3757" s="2">
        <v>29.38</v>
      </c>
      <c r="C3757" s="2">
        <v>-89.66</v>
      </c>
      <c r="D3757" s="2" t="s">
        <v>52</v>
      </c>
    </row>
    <row r="3758" spans="1:4" ht="15.75" hidden="1" customHeight="1" x14ac:dyDescent="0.3">
      <c r="A3758" s="4">
        <v>44556</v>
      </c>
      <c r="B3758" s="2">
        <v>152.30000000000001</v>
      </c>
      <c r="C3758" s="2">
        <v>1686.02</v>
      </c>
      <c r="D3758" s="2" t="s">
        <v>53</v>
      </c>
    </row>
    <row r="3759" spans="1:4" ht="15.75" hidden="1" customHeight="1" x14ac:dyDescent="0.3">
      <c r="A3759" s="4">
        <v>44556</v>
      </c>
      <c r="B3759" s="2">
        <v>20.94</v>
      </c>
      <c r="C3759" s="2">
        <v>-577.86</v>
      </c>
      <c r="D3759" s="2" t="s">
        <v>55</v>
      </c>
    </row>
    <row r="3760" spans="1:4" ht="15.75" customHeight="1" x14ac:dyDescent="0.3">
      <c r="A3760" s="4">
        <v>44557</v>
      </c>
      <c r="B3760" s="2">
        <v>20199.03</v>
      </c>
      <c r="C3760" s="2">
        <v>224043.28</v>
      </c>
      <c r="D3760" s="2" t="s">
        <v>54</v>
      </c>
    </row>
    <row r="3761" spans="1:4" ht="15.75" hidden="1" customHeight="1" x14ac:dyDescent="0.3">
      <c r="A3761" s="4">
        <v>44557</v>
      </c>
      <c r="B3761" s="2">
        <v>16340.27</v>
      </c>
      <c r="C3761" s="2">
        <v>176614.51</v>
      </c>
      <c r="D3761" s="2" t="s">
        <v>53</v>
      </c>
    </row>
    <row r="3762" spans="1:4" ht="15.75" hidden="1" customHeight="1" x14ac:dyDescent="0.3">
      <c r="A3762" s="4">
        <v>44557</v>
      </c>
      <c r="B3762" s="2">
        <v>1901.6</v>
      </c>
      <c r="C3762" s="2">
        <v>-190147.7</v>
      </c>
      <c r="D3762" s="2" t="s">
        <v>52</v>
      </c>
    </row>
    <row r="3763" spans="1:4" ht="15.75" hidden="1" customHeight="1" x14ac:dyDescent="0.3">
      <c r="A3763" s="4">
        <v>44557</v>
      </c>
      <c r="B3763" s="2">
        <v>4979</v>
      </c>
      <c r="C3763" s="2">
        <v>-137713.69</v>
      </c>
      <c r="D3763" s="2" t="s">
        <v>55</v>
      </c>
    </row>
    <row r="3764" spans="1:4" ht="15.75" hidden="1" customHeight="1" x14ac:dyDescent="0.3">
      <c r="A3764" s="4">
        <v>44558</v>
      </c>
      <c r="B3764" s="2">
        <v>5350.15</v>
      </c>
      <c r="C3764" s="2">
        <v>-305561.06</v>
      </c>
      <c r="D3764" s="2" t="s">
        <v>55</v>
      </c>
    </row>
    <row r="3765" spans="1:4" ht="15.75" hidden="1" customHeight="1" x14ac:dyDescent="0.3">
      <c r="A3765" s="4">
        <v>44558</v>
      </c>
      <c r="B3765" s="2">
        <v>1626.23</v>
      </c>
      <c r="C3765" s="2">
        <v>-4164.78</v>
      </c>
      <c r="D3765" s="2" t="s">
        <v>52</v>
      </c>
    </row>
    <row r="3766" spans="1:4" ht="15.75" customHeight="1" x14ac:dyDescent="0.3">
      <c r="A3766" s="4">
        <v>44558</v>
      </c>
      <c r="B3766" s="2">
        <v>21929.64</v>
      </c>
      <c r="C3766" s="2">
        <v>-801814.39</v>
      </c>
      <c r="D3766" s="2" t="s">
        <v>54</v>
      </c>
    </row>
    <row r="3767" spans="1:4" ht="15.75" hidden="1" customHeight="1" x14ac:dyDescent="0.3">
      <c r="A3767" s="4">
        <v>44558</v>
      </c>
      <c r="B3767" s="2">
        <v>22048.55</v>
      </c>
      <c r="C3767" s="2">
        <v>298207.90999999997</v>
      </c>
      <c r="D3767" s="2" t="s">
        <v>53</v>
      </c>
    </row>
    <row r="3768" spans="1:4" ht="15.75" hidden="1" customHeight="1" x14ac:dyDescent="0.3">
      <c r="A3768" s="4">
        <v>44559</v>
      </c>
      <c r="B3768" s="2">
        <v>23380.37</v>
      </c>
      <c r="C3768" s="2">
        <v>-153347.07999999999</v>
      </c>
      <c r="D3768" s="2" t="s">
        <v>53</v>
      </c>
    </row>
    <row r="3769" spans="1:4" ht="15.75" customHeight="1" x14ac:dyDescent="0.3">
      <c r="A3769" s="4">
        <v>44559</v>
      </c>
      <c r="B3769" s="2">
        <v>22425.37</v>
      </c>
      <c r="C3769" s="2">
        <v>-1910857.1</v>
      </c>
      <c r="D3769" s="2" t="s">
        <v>54</v>
      </c>
    </row>
    <row r="3770" spans="1:4" ht="15.75" hidden="1" customHeight="1" x14ac:dyDescent="0.3">
      <c r="A3770" s="4">
        <v>44559</v>
      </c>
      <c r="B3770" s="2">
        <v>7858.12</v>
      </c>
      <c r="C3770" s="2">
        <v>-296058.65000000002</v>
      </c>
      <c r="D3770" s="2" t="s">
        <v>55</v>
      </c>
    </row>
    <row r="3771" spans="1:4" ht="15.75" hidden="1" customHeight="1" x14ac:dyDescent="0.3">
      <c r="A3771" s="4">
        <v>44559</v>
      </c>
      <c r="B3771" s="2">
        <v>2346.9</v>
      </c>
      <c r="C3771" s="2">
        <v>-39700.639999999999</v>
      </c>
      <c r="D3771" s="2" t="s">
        <v>52</v>
      </c>
    </row>
    <row r="3772" spans="1:4" ht="15.75" hidden="1" customHeight="1" x14ac:dyDescent="0.3">
      <c r="A3772" s="4">
        <v>44560</v>
      </c>
      <c r="B3772" s="2">
        <v>7764.8</v>
      </c>
      <c r="C3772" s="2">
        <v>-48163.1</v>
      </c>
      <c r="D3772" s="2" t="s">
        <v>55</v>
      </c>
    </row>
    <row r="3773" spans="1:4" ht="15.75" customHeight="1" x14ac:dyDescent="0.3">
      <c r="A3773" s="4">
        <v>44560</v>
      </c>
      <c r="B3773" s="2">
        <v>17624.21</v>
      </c>
      <c r="C3773" s="2">
        <v>-220829.16</v>
      </c>
      <c r="D3773" s="2" t="s">
        <v>54</v>
      </c>
    </row>
    <row r="3774" spans="1:4" ht="15.75" hidden="1" customHeight="1" x14ac:dyDescent="0.3">
      <c r="A3774" s="4">
        <v>44560</v>
      </c>
      <c r="B3774" s="2">
        <v>26633.919999999998</v>
      </c>
      <c r="C3774" s="2">
        <v>657032.87</v>
      </c>
      <c r="D3774" s="2" t="s">
        <v>53</v>
      </c>
    </row>
    <row r="3775" spans="1:4" ht="15.75" hidden="1" customHeight="1" x14ac:dyDescent="0.3">
      <c r="A3775" s="4">
        <v>44560</v>
      </c>
      <c r="B3775" s="2">
        <v>1774.46</v>
      </c>
      <c r="C3775" s="2">
        <v>-78749.460000000006</v>
      </c>
      <c r="D3775" s="2" t="s">
        <v>52</v>
      </c>
    </row>
    <row r="3776" spans="1:4" ht="15.75" hidden="1" customHeight="1" x14ac:dyDescent="0.3">
      <c r="A3776" s="4">
        <v>44561</v>
      </c>
      <c r="B3776" s="2">
        <v>956.9</v>
      </c>
      <c r="C3776" s="2">
        <v>-14230.32</v>
      </c>
      <c r="D3776" s="2" t="s">
        <v>52</v>
      </c>
    </row>
    <row r="3777" spans="1:4" ht="15.75" customHeight="1" x14ac:dyDescent="0.3">
      <c r="A3777" s="4">
        <v>44561</v>
      </c>
      <c r="B3777" s="2">
        <v>15301.65</v>
      </c>
      <c r="C3777" s="2">
        <v>-2815537.51</v>
      </c>
      <c r="D3777" s="2" t="s">
        <v>54</v>
      </c>
    </row>
    <row r="3778" spans="1:4" ht="15.75" hidden="1" customHeight="1" x14ac:dyDescent="0.3">
      <c r="A3778" s="4">
        <v>44561</v>
      </c>
      <c r="B3778" s="2">
        <v>22746.18</v>
      </c>
      <c r="C3778" s="2">
        <v>-123412.34</v>
      </c>
      <c r="D3778" s="2" t="s">
        <v>53</v>
      </c>
    </row>
    <row r="3779" spans="1:4" ht="15.75" hidden="1" customHeight="1" x14ac:dyDescent="0.3">
      <c r="A3779" s="4">
        <v>44561</v>
      </c>
      <c r="B3779" s="2">
        <v>5214.8500000000004</v>
      </c>
      <c r="C3779" s="2">
        <v>-159135.64000000001</v>
      </c>
      <c r="D3779" s="2" t="s">
        <v>55</v>
      </c>
    </row>
    <row r="3780" spans="1:4" ht="15.75" hidden="1" customHeight="1" x14ac:dyDescent="0.3">
      <c r="A3780" s="4">
        <v>44563</v>
      </c>
      <c r="B3780" s="2">
        <v>33.07</v>
      </c>
      <c r="C3780" s="2">
        <v>-1234.8800000000001</v>
      </c>
      <c r="D3780" s="2" t="s">
        <v>52</v>
      </c>
    </row>
    <row r="3781" spans="1:4" ht="15.75" customHeight="1" x14ac:dyDescent="0.3">
      <c r="A3781" s="4">
        <v>44563</v>
      </c>
      <c r="B3781" s="2">
        <v>386.05</v>
      </c>
      <c r="C3781" s="2">
        <v>-230900.56</v>
      </c>
      <c r="D3781" s="2" t="s">
        <v>54</v>
      </c>
    </row>
    <row r="3782" spans="1:4" ht="15.75" hidden="1" customHeight="1" x14ac:dyDescent="0.3">
      <c r="A3782" s="4">
        <v>44563</v>
      </c>
      <c r="B3782" s="2">
        <v>384.11</v>
      </c>
      <c r="C3782" s="2">
        <v>2223.96</v>
      </c>
      <c r="D3782" s="2" t="s">
        <v>53</v>
      </c>
    </row>
    <row r="3783" spans="1:4" ht="15.75" hidden="1" customHeight="1" x14ac:dyDescent="0.3">
      <c r="A3783" s="4">
        <v>44563</v>
      </c>
      <c r="B3783" s="2">
        <v>90.41</v>
      </c>
      <c r="C3783" s="2">
        <v>-7769.18</v>
      </c>
      <c r="D3783" s="2" t="s">
        <v>55</v>
      </c>
    </row>
    <row r="3784" spans="1:4" ht="15.75" hidden="1" customHeight="1" x14ac:dyDescent="0.3">
      <c r="A3784" s="4">
        <v>44564</v>
      </c>
      <c r="B3784" s="2">
        <v>3479.76</v>
      </c>
      <c r="C3784" s="2">
        <v>-82792.639999999999</v>
      </c>
      <c r="D3784" s="2" t="s">
        <v>52</v>
      </c>
    </row>
    <row r="3785" spans="1:4" ht="15.75" customHeight="1" x14ac:dyDescent="0.3">
      <c r="A3785" s="4">
        <v>44564</v>
      </c>
      <c r="B3785" s="2">
        <v>24227.85</v>
      </c>
      <c r="C3785" s="2">
        <v>-1109867.26</v>
      </c>
      <c r="D3785" s="2" t="s">
        <v>54</v>
      </c>
    </row>
    <row r="3786" spans="1:4" ht="15.75" hidden="1" customHeight="1" x14ac:dyDescent="0.3">
      <c r="A3786" s="4">
        <v>44564</v>
      </c>
      <c r="B3786" s="2">
        <v>7919.64</v>
      </c>
      <c r="C3786" s="2">
        <v>-128029.56</v>
      </c>
      <c r="D3786" s="2" t="s">
        <v>55</v>
      </c>
    </row>
    <row r="3787" spans="1:4" ht="15.75" hidden="1" customHeight="1" x14ac:dyDescent="0.3">
      <c r="A3787" s="4">
        <v>44564</v>
      </c>
      <c r="B3787" s="2">
        <v>31976.29</v>
      </c>
      <c r="C3787" s="2">
        <v>308564.27</v>
      </c>
      <c r="D3787" s="2" t="s">
        <v>53</v>
      </c>
    </row>
    <row r="3788" spans="1:4" ht="15.75" hidden="1" customHeight="1" x14ac:dyDescent="0.3">
      <c r="A3788" s="4">
        <v>44565</v>
      </c>
      <c r="B3788" s="2">
        <v>5185.87</v>
      </c>
      <c r="C3788" s="2">
        <v>-966329.83</v>
      </c>
      <c r="D3788" s="2" t="s">
        <v>52</v>
      </c>
    </row>
    <row r="3789" spans="1:4" ht="15.75" hidden="1" customHeight="1" x14ac:dyDescent="0.3">
      <c r="A3789" s="4">
        <v>44565</v>
      </c>
      <c r="B3789" s="2">
        <v>26792.46</v>
      </c>
      <c r="C3789" s="2">
        <v>-107535.29</v>
      </c>
      <c r="D3789" s="2" t="s">
        <v>53</v>
      </c>
    </row>
    <row r="3790" spans="1:4" ht="15.75" hidden="1" customHeight="1" x14ac:dyDescent="0.3">
      <c r="A3790" s="4">
        <v>44565</v>
      </c>
      <c r="B3790" s="2">
        <v>6429.69</v>
      </c>
      <c r="C3790" s="2">
        <v>-38616.050000000003</v>
      </c>
      <c r="D3790" s="2" t="s">
        <v>55</v>
      </c>
    </row>
    <row r="3791" spans="1:4" ht="15.75" customHeight="1" x14ac:dyDescent="0.3">
      <c r="A3791" s="4">
        <v>44565</v>
      </c>
      <c r="B3791" s="2">
        <v>19871.45</v>
      </c>
      <c r="C3791" s="2">
        <v>771901.29</v>
      </c>
      <c r="D3791" s="2" t="s">
        <v>54</v>
      </c>
    </row>
    <row r="3792" spans="1:4" ht="15.75" customHeight="1" x14ac:dyDescent="0.3">
      <c r="A3792" s="4">
        <v>44566</v>
      </c>
      <c r="B3792" s="2">
        <v>24983.200000000001</v>
      </c>
      <c r="C3792" s="2">
        <v>951454.69</v>
      </c>
      <c r="D3792" s="2" t="s">
        <v>54</v>
      </c>
    </row>
    <row r="3793" spans="1:4" ht="15.75" hidden="1" customHeight="1" x14ac:dyDescent="0.3">
      <c r="A3793" s="4">
        <v>44566</v>
      </c>
      <c r="B3793" s="2">
        <v>3675.19</v>
      </c>
      <c r="C3793" s="2">
        <v>56589.71</v>
      </c>
      <c r="D3793" s="2" t="s">
        <v>52</v>
      </c>
    </row>
    <row r="3794" spans="1:4" ht="15.75" hidden="1" customHeight="1" x14ac:dyDescent="0.3">
      <c r="A3794" s="4">
        <v>44566</v>
      </c>
      <c r="B3794" s="2">
        <v>27980.959999999999</v>
      </c>
      <c r="C3794" s="2">
        <v>-171551.33</v>
      </c>
      <c r="D3794" s="2" t="s">
        <v>53</v>
      </c>
    </row>
    <row r="3795" spans="1:4" ht="15.75" hidden="1" customHeight="1" x14ac:dyDescent="0.3">
      <c r="A3795" s="4">
        <v>44566</v>
      </c>
      <c r="B3795" s="2">
        <v>7624.87</v>
      </c>
      <c r="C3795" s="2">
        <v>-382212.48</v>
      </c>
      <c r="D3795" s="2" t="s">
        <v>55</v>
      </c>
    </row>
    <row r="3796" spans="1:4" ht="15.75" customHeight="1" x14ac:dyDescent="0.3">
      <c r="A3796" s="4">
        <v>44567</v>
      </c>
      <c r="B3796" s="2">
        <v>26501.25</v>
      </c>
      <c r="C3796" s="2">
        <v>-1473544.59</v>
      </c>
      <c r="D3796" s="2" t="s">
        <v>54</v>
      </c>
    </row>
    <row r="3797" spans="1:4" ht="15.75" hidden="1" customHeight="1" x14ac:dyDescent="0.3">
      <c r="A3797" s="4">
        <v>44567</v>
      </c>
      <c r="B3797" s="2">
        <v>27409.23</v>
      </c>
      <c r="C3797" s="2">
        <v>424588.88</v>
      </c>
      <c r="D3797" s="2" t="s">
        <v>53</v>
      </c>
    </row>
    <row r="3798" spans="1:4" ht="15.75" hidden="1" customHeight="1" x14ac:dyDescent="0.3">
      <c r="A3798" s="4">
        <v>44567</v>
      </c>
      <c r="B3798" s="2">
        <v>6432.56</v>
      </c>
      <c r="C3798" s="2">
        <v>-120771.9</v>
      </c>
      <c r="D3798" s="2" t="s">
        <v>55</v>
      </c>
    </row>
    <row r="3799" spans="1:4" ht="15.75" hidden="1" customHeight="1" x14ac:dyDescent="0.3">
      <c r="A3799" s="4">
        <v>44567</v>
      </c>
      <c r="B3799" s="2">
        <v>2580</v>
      </c>
      <c r="C3799" s="2">
        <v>47981.82</v>
      </c>
      <c r="D3799" s="2" t="s">
        <v>52</v>
      </c>
    </row>
    <row r="3800" spans="1:4" ht="15.75" hidden="1" customHeight="1" x14ac:dyDescent="0.3">
      <c r="A3800" s="4">
        <v>44568</v>
      </c>
      <c r="B3800" s="2">
        <v>4879.7299999999996</v>
      </c>
      <c r="C3800" s="2">
        <v>-82915.100000000006</v>
      </c>
      <c r="D3800" s="2" t="s">
        <v>55</v>
      </c>
    </row>
    <row r="3801" spans="1:4" ht="15.75" hidden="1" customHeight="1" x14ac:dyDescent="0.3">
      <c r="A3801" s="4">
        <v>44568</v>
      </c>
      <c r="B3801" s="2">
        <v>27298.32</v>
      </c>
      <c r="C3801" s="2">
        <v>-2654.74</v>
      </c>
      <c r="D3801" s="2" t="s">
        <v>53</v>
      </c>
    </row>
    <row r="3802" spans="1:4" ht="15.75" hidden="1" customHeight="1" x14ac:dyDescent="0.3">
      <c r="A3802" s="4">
        <v>44568</v>
      </c>
      <c r="B3802" s="2">
        <v>2369.5700000000002</v>
      </c>
      <c r="C3802" s="2">
        <v>22348.41</v>
      </c>
      <c r="D3802" s="2" t="s">
        <v>52</v>
      </c>
    </row>
    <row r="3803" spans="1:4" ht="15.75" customHeight="1" x14ac:dyDescent="0.3">
      <c r="A3803" s="4">
        <v>44568</v>
      </c>
      <c r="B3803" s="2">
        <v>22780.1</v>
      </c>
      <c r="C3803" s="2">
        <v>-8458.2099999999991</v>
      </c>
      <c r="D3803" s="2" t="s">
        <v>54</v>
      </c>
    </row>
    <row r="3804" spans="1:4" ht="15.75" hidden="1" customHeight="1" x14ac:dyDescent="0.3">
      <c r="A3804" s="4">
        <v>44570</v>
      </c>
      <c r="B3804" s="2">
        <v>35.26</v>
      </c>
      <c r="C3804" s="2">
        <v>-697.3</v>
      </c>
      <c r="D3804" s="2" t="s">
        <v>52</v>
      </c>
    </row>
    <row r="3805" spans="1:4" ht="15.75" hidden="1" customHeight="1" x14ac:dyDescent="0.3">
      <c r="A3805" s="4">
        <v>44570</v>
      </c>
      <c r="B3805" s="2">
        <v>285.06</v>
      </c>
      <c r="C3805" s="2">
        <v>-431975.83</v>
      </c>
      <c r="D3805" s="2" t="s">
        <v>55</v>
      </c>
    </row>
    <row r="3806" spans="1:4" ht="15.75" customHeight="1" x14ac:dyDescent="0.3">
      <c r="A3806" s="4">
        <v>44570</v>
      </c>
      <c r="B3806" s="2">
        <v>178.47</v>
      </c>
      <c r="C3806" s="2">
        <v>-14810.12</v>
      </c>
      <c r="D3806" s="2" t="s">
        <v>54</v>
      </c>
    </row>
    <row r="3807" spans="1:4" ht="15.75" hidden="1" customHeight="1" x14ac:dyDescent="0.3">
      <c r="A3807" s="4">
        <v>44570</v>
      </c>
      <c r="B3807" s="2">
        <v>504.89</v>
      </c>
      <c r="C3807" s="2">
        <v>1942.8</v>
      </c>
      <c r="D3807" s="2" t="s">
        <v>53</v>
      </c>
    </row>
    <row r="3808" spans="1:4" ht="15.75" hidden="1" customHeight="1" x14ac:dyDescent="0.3">
      <c r="A3808" s="4">
        <v>44571</v>
      </c>
      <c r="B3808" s="2">
        <v>4651.5</v>
      </c>
      <c r="C3808" s="2">
        <v>80253.570000000007</v>
      </c>
      <c r="D3808" s="2" t="s">
        <v>52</v>
      </c>
    </row>
    <row r="3809" spans="1:4" ht="15.75" hidden="1" customHeight="1" x14ac:dyDescent="0.3">
      <c r="A3809" s="4">
        <v>44571</v>
      </c>
      <c r="B3809" s="2">
        <v>32660.29</v>
      </c>
      <c r="C3809" s="2">
        <v>695613.26</v>
      </c>
      <c r="D3809" s="2" t="s">
        <v>53</v>
      </c>
    </row>
    <row r="3810" spans="1:4" ht="15.75" hidden="1" customHeight="1" x14ac:dyDescent="0.3">
      <c r="A3810" s="4">
        <v>44571</v>
      </c>
      <c r="B3810" s="2">
        <v>6200.09</v>
      </c>
      <c r="C3810" s="2">
        <v>167892.71</v>
      </c>
      <c r="D3810" s="2" t="s">
        <v>55</v>
      </c>
    </row>
    <row r="3811" spans="1:4" ht="15.75" customHeight="1" x14ac:dyDescent="0.3">
      <c r="A3811" s="4">
        <v>44571</v>
      </c>
      <c r="B3811" s="2">
        <v>22948.12</v>
      </c>
      <c r="C3811" s="2">
        <v>1183502.3</v>
      </c>
      <c r="D3811" s="2" t="s">
        <v>54</v>
      </c>
    </row>
    <row r="3812" spans="1:4" ht="15.75" hidden="1" customHeight="1" x14ac:dyDescent="0.3">
      <c r="A3812" s="4">
        <v>44572</v>
      </c>
      <c r="B3812" s="2">
        <v>9808.66</v>
      </c>
      <c r="C3812" s="2">
        <v>-13668.81</v>
      </c>
      <c r="D3812" s="2" t="s">
        <v>55</v>
      </c>
    </row>
    <row r="3813" spans="1:4" ht="15.75" hidden="1" customHeight="1" x14ac:dyDescent="0.3">
      <c r="A3813" s="4">
        <v>44572</v>
      </c>
      <c r="B3813" s="2">
        <v>3310.9</v>
      </c>
      <c r="C3813" s="2">
        <v>-148285.98000000001</v>
      </c>
      <c r="D3813" s="2" t="s">
        <v>52</v>
      </c>
    </row>
    <row r="3814" spans="1:4" ht="15.75" customHeight="1" x14ac:dyDescent="0.3">
      <c r="A3814" s="4">
        <v>44572</v>
      </c>
      <c r="B3814" s="2">
        <v>25983.3</v>
      </c>
      <c r="C3814" s="2">
        <v>-517592.9</v>
      </c>
      <c r="D3814" s="2" t="s">
        <v>54</v>
      </c>
    </row>
    <row r="3815" spans="1:4" ht="15.75" hidden="1" customHeight="1" x14ac:dyDescent="0.3">
      <c r="A3815" s="4">
        <v>44572</v>
      </c>
      <c r="B3815" s="2">
        <v>29766.04</v>
      </c>
      <c r="C3815" s="2">
        <v>319280.46000000002</v>
      </c>
      <c r="D3815" s="2" t="s">
        <v>53</v>
      </c>
    </row>
    <row r="3816" spans="1:4" ht="15.75" hidden="1" customHeight="1" x14ac:dyDescent="0.3">
      <c r="A3816" s="4">
        <v>44573</v>
      </c>
      <c r="B3816" s="2">
        <v>31643.15</v>
      </c>
      <c r="C3816" s="2">
        <v>-1882662.79</v>
      </c>
      <c r="D3816" s="2" t="s">
        <v>53</v>
      </c>
    </row>
    <row r="3817" spans="1:4" ht="15.75" hidden="1" customHeight="1" x14ac:dyDescent="0.3">
      <c r="A3817" s="4">
        <v>44573</v>
      </c>
      <c r="B3817" s="2">
        <v>7965.05</v>
      </c>
      <c r="C3817" s="2">
        <v>-801016.22</v>
      </c>
      <c r="D3817" s="2" t="s">
        <v>55</v>
      </c>
    </row>
    <row r="3818" spans="1:4" ht="15.75" customHeight="1" x14ac:dyDescent="0.3">
      <c r="A3818" s="4">
        <v>44573</v>
      </c>
      <c r="B3818" s="2">
        <v>20452.28</v>
      </c>
      <c r="C3818" s="2">
        <v>-157343.45000000001</v>
      </c>
      <c r="D3818" s="2" t="s">
        <v>54</v>
      </c>
    </row>
    <row r="3819" spans="1:4" ht="15.75" hidden="1" customHeight="1" x14ac:dyDescent="0.3">
      <c r="A3819" s="4">
        <v>44573</v>
      </c>
      <c r="B3819" s="2">
        <v>3584.19</v>
      </c>
      <c r="C3819" s="2">
        <v>40877.96</v>
      </c>
      <c r="D3819" s="2" t="s">
        <v>52</v>
      </c>
    </row>
    <row r="3820" spans="1:4" ht="15.75" hidden="1" customHeight="1" x14ac:dyDescent="0.3">
      <c r="A3820" s="4">
        <v>44574</v>
      </c>
      <c r="B3820" s="2">
        <v>3063.97</v>
      </c>
      <c r="C3820" s="2">
        <v>-76422.679999999993</v>
      </c>
      <c r="D3820" s="2" t="s">
        <v>52</v>
      </c>
    </row>
    <row r="3821" spans="1:4" ht="15.75" customHeight="1" x14ac:dyDescent="0.3">
      <c r="A3821" s="4">
        <v>44574</v>
      </c>
      <c r="B3821" s="2">
        <v>24649.16</v>
      </c>
      <c r="C3821" s="2">
        <v>552791</v>
      </c>
      <c r="D3821" s="2" t="s">
        <v>54</v>
      </c>
    </row>
    <row r="3822" spans="1:4" ht="15.75" hidden="1" customHeight="1" x14ac:dyDescent="0.3">
      <c r="A3822" s="4">
        <v>44574</v>
      </c>
      <c r="B3822" s="2">
        <v>7365.33</v>
      </c>
      <c r="C3822" s="2">
        <v>-478602.41</v>
      </c>
      <c r="D3822" s="2" t="s">
        <v>55</v>
      </c>
    </row>
    <row r="3823" spans="1:4" ht="15.75" hidden="1" customHeight="1" x14ac:dyDescent="0.3">
      <c r="A3823" s="4">
        <v>44574</v>
      </c>
      <c r="B3823" s="2">
        <v>27265.01</v>
      </c>
      <c r="C3823" s="2">
        <v>-1101425.6000000001</v>
      </c>
      <c r="D3823" s="2" t="s">
        <v>53</v>
      </c>
    </row>
    <row r="3824" spans="1:4" ht="15.75" hidden="1" customHeight="1" x14ac:dyDescent="0.3">
      <c r="A3824" s="4">
        <v>44575</v>
      </c>
      <c r="B3824" s="2">
        <v>28644.02</v>
      </c>
      <c r="C3824" s="2">
        <v>-183531.55</v>
      </c>
      <c r="D3824" s="2" t="s">
        <v>53</v>
      </c>
    </row>
    <row r="3825" spans="1:4" ht="15.75" customHeight="1" x14ac:dyDescent="0.3">
      <c r="A3825" s="4">
        <v>44575</v>
      </c>
      <c r="B3825" s="2">
        <v>24602.880000000001</v>
      </c>
      <c r="C3825" s="2">
        <v>886705.78</v>
      </c>
      <c r="D3825" s="2" t="s">
        <v>54</v>
      </c>
    </row>
    <row r="3826" spans="1:4" ht="15.75" hidden="1" customHeight="1" x14ac:dyDescent="0.3">
      <c r="A3826" s="4">
        <v>44575</v>
      </c>
      <c r="B3826" s="2">
        <v>6801.91</v>
      </c>
      <c r="C3826" s="2">
        <v>121595.26</v>
      </c>
      <c r="D3826" s="2" t="s">
        <v>55</v>
      </c>
    </row>
    <row r="3827" spans="1:4" ht="15.75" hidden="1" customHeight="1" x14ac:dyDescent="0.3">
      <c r="A3827" s="4">
        <v>44575</v>
      </c>
      <c r="B3827" s="2">
        <v>2985.31</v>
      </c>
      <c r="C3827" s="2">
        <v>29320.38</v>
      </c>
      <c r="D3827" s="2" t="s">
        <v>52</v>
      </c>
    </row>
    <row r="3828" spans="1:4" ht="15.75" hidden="1" customHeight="1" x14ac:dyDescent="0.3">
      <c r="A3828" s="4">
        <v>44577</v>
      </c>
      <c r="B3828" s="2">
        <v>75.83</v>
      </c>
      <c r="C3828" s="2">
        <v>1918.35</v>
      </c>
      <c r="D3828" s="2" t="s">
        <v>52</v>
      </c>
    </row>
    <row r="3829" spans="1:4" ht="15.75" hidden="1" customHeight="1" x14ac:dyDescent="0.3">
      <c r="A3829" s="4">
        <v>44577</v>
      </c>
      <c r="B3829" s="2">
        <v>74.88</v>
      </c>
      <c r="C3829" s="2">
        <v>-1397.89</v>
      </c>
      <c r="D3829" s="2" t="s">
        <v>55</v>
      </c>
    </row>
    <row r="3830" spans="1:4" ht="15.75" hidden="1" customHeight="1" x14ac:dyDescent="0.3">
      <c r="A3830" s="4">
        <v>44577</v>
      </c>
      <c r="B3830" s="2">
        <v>344.6</v>
      </c>
      <c r="C3830" s="2">
        <v>-4660.96</v>
      </c>
      <c r="D3830" s="2" t="s">
        <v>53</v>
      </c>
    </row>
    <row r="3831" spans="1:4" ht="15.75" customHeight="1" x14ac:dyDescent="0.3">
      <c r="A3831" s="4">
        <v>44577</v>
      </c>
      <c r="B3831" s="2">
        <v>137.9</v>
      </c>
      <c r="C3831" s="2">
        <v>-3554.02</v>
      </c>
      <c r="D3831" s="2" t="s">
        <v>54</v>
      </c>
    </row>
    <row r="3832" spans="1:4" ht="15.75" hidden="1" customHeight="1" x14ac:dyDescent="0.3">
      <c r="A3832" s="4">
        <v>44578</v>
      </c>
      <c r="B3832" s="2">
        <v>4591.63</v>
      </c>
      <c r="C3832" s="2">
        <v>67038.789999999994</v>
      </c>
      <c r="D3832" s="2" t="s">
        <v>55</v>
      </c>
    </row>
    <row r="3833" spans="1:4" ht="15.75" customHeight="1" x14ac:dyDescent="0.3">
      <c r="A3833" s="4">
        <v>44578</v>
      </c>
      <c r="B3833" s="2">
        <v>13509.36</v>
      </c>
      <c r="C3833" s="2">
        <v>574755.28</v>
      </c>
      <c r="D3833" s="2" t="s">
        <v>54</v>
      </c>
    </row>
    <row r="3834" spans="1:4" ht="15.75" hidden="1" customHeight="1" x14ac:dyDescent="0.3">
      <c r="A3834" s="4">
        <v>44578</v>
      </c>
      <c r="B3834" s="2">
        <v>22288.82</v>
      </c>
      <c r="C3834" s="2">
        <v>120680.46</v>
      </c>
      <c r="D3834" s="2" t="s">
        <v>53</v>
      </c>
    </row>
    <row r="3835" spans="1:4" ht="15.75" hidden="1" customHeight="1" x14ac:dyDescent="0.3">
      <c r="A3835" s="4">
        <v>44578</v>
      </c>
      <c r="B3835" s="2">
        <v>1470.41</v>
      </c>
      <c r="C3835" s="2">
        <v>-36163.97</v>
      </c>
      <c r="D3835" s="2" t="s">
        <v>52</v>
      </c>
    </row>
    <row r="3836" spans="1:4" ht="15.75" hidden="1" customHeight="1" x14ac:dyDescent="0.3">
      <c r="A3836" s="4">
        <v>44579</v>
      </c>
      <c r="B3836" s="2">
        <v>7374.73</v>
      </c>
      <c r="C3836" s="2">
        <v>-30108.080000000002</v>
      </c>
      <c r="D3836" s="2" t="s">
        <v>55</v>
      </c>
    </row>
    <row r="3837" spans="1:4" ht="15.75" hidden="1" customHeight="1" x14ac:dyDescent="0.3">
      <c r="A3837" s="4">
        <v>44579</v>
      </c>
      <c r="B3837" s="2">
        <v>2945.32</v>
      </c>
      <c r="C3837" s="2">
        <v>-15197.47</v>
      </c>
      <c r="D3837" s="2" t="s">
        <v>52</v>
      </c>
    </row>
    <row r="3838" spans="1:4" ht="15.75" hidden="1" customHeight="1" x14ac:dyDescent="0.3">
      <c r="A3838" s="4">
        <v>44579</v>
      </c>
      <c r="B3838" s="2">
        <v>34014.99</v>
      </c>
      <c r="C3838" s="2">
        <v>-602843.98</v>
      </c>
      <c r="D3838" s="2" t="s">
        <v>53</v>
      </c>
    </row>
    <row r="3839" spans="1:4" ht="15.75" customHeight="1" x14ac:dyDescent="0.3">
      <c r="A3839" s="4">
        <v>44579</v>
      </c>
      <c r="B3839" s="2">
        <v>38891.5</v>
      </c>
      <c r="C3839" s="2">
        <v>3456366.86</v>
      </c>
      <c r="D3839" s="2" t="s">
        <v>54</v>
      </c>
    </row>
    <row r="3840" spans="1:4" ht="15.75" hidden="1" customHeight="1" x14ac:dyDescent="0.3">
      <c r="A3840" s="4">
        <v>44580</v>
      </c>
      <c r="B3840" s="2">
        <v>7679.56</v>
      </c>
      <c r="C3840" s="2">
        <v>86692</v>
      </c>
      <c r="D3840" s="2" t="s">
        <v>55</v>
      </c>
    </row>
    <row r="3841" spans="1:4" ht="15.75" customHeight="1" x14ac:dyDescent="0.3">
      <c r="A3841" s="4">
        <v>44580</v>
      </c>
      <c r="B3841" s="2">
        <v>33052.33</v>
      </c>
      <c r="C3841" s="2">
        <v>-9628531.2599999998</v>
      </c>
      <c r="D3841" s="2" t="s">
        <v>54</v>
      </c>
    </row>
    <row r="3842" spans="1:4" ht="15.75" hidden="1" customHeight="1" x14ac:dyDescent="0.3">
      <c r="A3842" s="4">
        <v>44580</v>
      </c>
      <c r="B3842" s="2">
        <v>21697.73</v>
      </c>
      <c r="C3842" s="2">
        <v>-35799.47</v>
      </c>
      <c r="D3842" s="2" t="s">
        <v>53</v>
      </c>
    </row>
    <row r="3843" spans="1:4" ht="15.75" hidden="1" customHeight="1" x14ac:dyDescent="0.3">
      <c r="A3843" s="4">
        <v>44580</v>
      </c>
      <c r="B3843" s="2">
        <v>2482.9899999999998</v>
      </c>
      <c r="C3843" s="2">
        <v>6310.04</v>
      </c>
      <c r="D3843" s="2" t="s">
        <v>52</v>
      </c>
    </row>
    <row r="3844" spans="1:4" ht="15.75" customHeight="1" x14ac:dyDescent="0.3">
      <c r="A3844" s="4">
        <v>44581</v>
      </c>
      <c r="B3844" s="2">
        <v>21499.19</v>
      </c>
      <c r="C3844" s="2">
        <v>-1235074.27</v>
      </c>
      <c r="D3844" s="2" t="s">
        <v>54</v>
      </c>
    </row>
    <row r="3845" spans="1:4" ht="15.75" hidden="1" customHeight="1" x14ac:dyDescent="0.3">
      <c r="A3845" s="4">
        <v>44581</v>
      </c>
      <c r="B3845" s="2">
        <v>25825.57</v>
      </c>
      <c r="C3845" s="2">
        <v>-591643.04</v>
      </c>
      <c r="D3845" s="2" t="s">
        <v>53</v>
      </c>
    </row>
    <row r="3846" spans="1:4" ht="15.75" hidden="1" customHeight="1" x14ac:dyDescent="0.3">
      <c r="A3846" s="4">
        <v>44581</v>
      </c>
      <c r="B3846" s="2">
        <v>6712.06</v>
      </c>
      <c r="C3846" s="2">
        <v>41954.080000000002</v>
      </c>
      <c r="D3846" s="2" t="s">
        <v>55</v>
      </c>
    </row>
    <row r="3847" spans="1:4" ht="15.75" hidden="1" customHeight="1" x14ac:dyDescent="0.3">
      <c r="A3847" s="4">
        <v>44581</v>
      </c>
      <c r="B3847" s="2">
        <v>2277.96</v>
      </c>
      <c r="C3847" s="2">
        <v>14900.73</v>
      </c>
      <c r="D3847" s="2" t="s">
        <v>52</v>
      </c>
    </row>
    <row r="3848" spans="1:4" ht="15.75" hidden="1" customHeight="1" x14ac:dyDescent="0.3">
      <c r="A3848" s="4">
        <v>44582</v>
      </c>
      <c r="B3848" s="2">
        <v>5307.42</v>
      </c>
      <c r="C3848" s="2">
        <v>-74365.119999999995</v>
      </c>
      <c r="D3848" s="2" t="s">
        <v>55</v>
      </c>
    </row>
    <row r="3849" spans="1:4" ht="15.75" hidden="1" customHeight="1" x14ac:dyDescent="0.3">
      <c r="A3849" s="4">
        <v>44582</v>
      </c>
      <c r="B3849" s="2">
        <v>1772.9</v>
      </c>
      <c r="C3849" s="2">
        <v>11774.11</v>
      </c>
      <c r="D3849" s="2" t="s">
        <v>52</v>
      </c>
    </row>
    <row r="3850" spans="1:4" ht="15.75" customHeight="1" x14ac:dyDescent="0.3">
      <c r="A3850" s="4">
        <v>44582</v>
      </c>
      <c r="B3850" s="2">
        <v>19998.990000000002</v>
      </c>
      <c r="C3850" s="2">
        <v>57503.38</v>
      </c>
      <c r="D3850" s="2" t="s">
        <v>54</v>
      </c>
    </row>
    <row r="3851" spans="1:4" ht="15.75" hidden="1" customHeight="1" x14ac:dyDescent="0.3">
      <c r="A3851" s="4">
        <v>44582</v>
      </c>
      <c r="B3851" s="2">
        <v>22183.9</v>
      </c>
      <c r="C3851" s="2">
        <v>108937.48</v>
      </c>
      <c r="D3851" s="2" t="s">
        <v>53</v>
      </c>
    </row>
    <row r="3852" spans="1:4" ht="15.75" hidden="1" customHeight="1" x14ac:dyDescent="0.3">
      <c r="A3852" s="4">
        <v>44584</v>
      </c>
      <c r="B3852" s="2">
        <v>94.26</v>
      </c>
      <c r="C3852" s="2">
        <v>-7927.14</v>
      </c>
      <c r="D3852" s="2" t="s">
        <v>52</v>
      </c>
    </row>
    <row r="3853" spans="1:4" ht="15.75" hidden="1" customHeight="1" x14ac:dyDescent="0.3">
      <c r="A3853" s="4">
        <v>44584</v>
      </c>
      <c r="B3853" s="2">
        <v>62.76</v>
      </c>
      <c r="C3853" s="2">
        <v>3926.64</v>
      </c>
      <c r="D3853" s="2" t="s">
        <v>55</v>
      </c>
    </row>
    <row r="3854" spans="1:4" ht="15.75" customHeight="1" x14ac:dyDescent="0.3">
      <c r="A3854" s="4">
        <v>44584</v>
      </c>
      <c r="B3854" s="2">
        <v>363.23</v>
      </c>
      <c r="C3854" s="2">
        <v>12615.91</v>
      </c>
      <c r="D3854" s="2" t="s">
        <v>54</v>
      </c>
    </row>
    <row r="3855" spans="1:4" ht="15.75" hidden="1" customHeight="1" x14ac:dyDescent="0.3">
      <c r="A3855" s="4">
        <v>44584</v>
      </c>
      <c r="B3855" s="2">
        <v>212.52</v>
      </c>
      <c r="C3855" s="2">
        <v>-6403.72</v>
      </c>
      <c r="D3855" s="2" t="s">
        <v>53</v>
      </c>
    </row>
    <row r="3856" spans="1:4" ht="15.75" hidden="1" customHeight="1" x14ac:dyDescent="0.3">
      <c r="A3856" s="4">
        <v>44585</v>
      </c>
      <c r="B3856" s="2">
        <v>29860.38</v>
      </c>
      <c r="C3856" s="2">
        <v>272157.44</v>
      </c>
      <c r="D3856" s="2" t="s">
        <v>53</v>
      </c>
    </row>
    <row r="3857" spans="1:4" ht="15.75" hidden="1" customHeight="1" x14ac:dyDescent="0.3">
      <c r="A3857" s="4">
        <v>44585</v>
      </c>
      <c r="B3857" s="2">
        <v>2203.52</v>
      </c>
      <c r="C3857" s="2">
        <v>-168.72</v>
      </c>
      <c r="D3857" s="2" t="s">
        <v>52</v>
      </c>
    </row>
    <row r="3858" spans="1:4" ht="15.75" hidden="1" customHeight="1" x14ac:dyDescent="0.3">
      <c r="A3858" s="4">
        <v>44585</v>
      </c>
      <c r="B3858" s="2">
        <v>7544.32</v>
      </c>
      <c r="C3858" s="2">
        <v>-616835.35</v>
      </c>
      <c r="D3858" s="2" t="s">
        <v>55</v>
      </c>
    </row>
    <row r="3859" spans="1:4" ht="15.75" customHeight="1" x14ac:dyDescent="0.3">
      <c r="A3859" s="4">
        <v>44585</v>
      </c>
      <c r="B3859" s="2">
        <v>27285.81</v>
      </c>
      <c r="C3859" s="2">
        <v>1414791.26</v>
      </c>
      <c r="D3859" s="2" t="s">
        <v>54</v>
      </c>
    </row>
    <row r="3860" spans="1:4" ht="15.75" hidden="1" customHeight="1" x14ac:dyDescent="0.3">
      <c r="A3860" s="4">
        <v>44586</v>
      </c>
      <c r="B3860" s="2">
        <v>6011.91</v>
      </c>
      <c r="C3860" s="2">
        <v>-3692.78</v>
      </c>
      <c r="D3860" s="2" t="s">
        <v>55</v>
      </c>
    </row>
    <row r="3861" spans="1:4" ht="15.75" customHeight="1" x14ac:dyDescent="0.3">
      <c r="A3861" s="4">
        <v>44586</v>
      </c>
      <c r="B3861" s="2">
        <v>30013.72</v>
      </c>
      <c r="C3861" s="2">
        <v>-20619.27</v>
      </c>
      <c r="D3861" s="2" t="s">
        <v>54</v>
      </c>
    </row>
    <row r="3862" spans="1:4" ht="15.75" hidden="1" customHeight="1" x14ac:dyDescent="0.3">
      <c r="A3862" s="4">
        <v>44586</v>
      </c>
      <c r="B3862" s="2">
        <v>30351.66</v>
      </c>
      <c r="C3862" s="2">
        <v>70539.06</v>
      </c>
      <c r="D3862" s="2" t="s">
        <v>53</v>
      </c>
    </row>
    <row r="3863" spans="1:4" ht="15.75" hidden="1" customHeight="1" x14ac:dyDescent="0.3">
      <c r="A3863" s="4">
        <v>44586</v>
      </c>
      <c r="B3863" s="2">
        <v>1870.48</v>
      </c>
      <c r="C3863" s="2">
        <v>11906.56</v>
      </c>
      <c r="D3863" s="2" t="s">
        <v>52</v>
      </c>
    </row>
    <row r="3864" spans="1:4" ht="15.75" hidden="1" customHeight="1" x14ac:dyDescent="0.3">
      <c r="A3864" s="4">
        <v>44587</v>
      </c>
      <c r="B3864" s="2">
        <v>6119.25</v>
      </c>
      <c r="C3864" s="2">
        <v>55476.12</v>
      </c>
      <c r="D3864" s="2" t="s">
        <v>55</v>
      </c>
    </row>
    <row r="3865" spans="1:4" ht="15.75" customHeight="1" x14ac:dyDescent="0.3">
      <c r="A3865" s="4">
        <v>44587</v>
      </c>
      <c r="B3865" s="2">
        <v>33379.870000000003</v>
      </c>
      <c r="C3865" s="2">
        <v>-1999495.06</v>
      </c>
      <c r="D3865" s="2" t="s">
        <v>54</v>
      </c>
    </row>
    <row r="3866" spans="1:4" ht="15.75" hidden="1" customHeight="1" x14ac:dyDescent="0.3">
      <c r="A3866" s="4">
        <v>44587</v>
      </c>
      <c r="B3866" s="2">
        <v>30662.34</v>
      </c>
      <c r="C3866" s="2">
        <v>27024.92</v>
      </c>
      <c r="D3866" s="2" t="s">
        <v>53</v>
      </c>
    </row>
    <row r="3867" spans="1:4" ht="15.75" hidden="1" customHeight="1" x14ac:dyDescent="0.3">
      <c r="A3867" s="4">
        <v>44587</v>
      </c>
      <c r="B3867" s="2">
        <v>1975.71</v>
      </c>
      <c r="C3867" s="2">
        <v>-26829.99</v>
      </c>
      <c r="D3867" s="2" t="s">
        <v>52</v>
      </c>
    </row>
    <row r="3868" spans="1:4" ht="15.75" hidden="1" customHeight="1" x14ac:dyDescent="0.3">
      <c r="A3868" s="4">
        <v>44588</v>
      </c>
      <c r="B3868" s="2">
        <v>2550.7600000000002</v>
      </c>
      <c r="C3868" s="2">
        <v>-95415.65</v>
      </c>
      <c r="D3868" s="2" t="s">
        <v>52</v>
      </c>
    </row>
    <row r="3869" spans="1:4" ht="15.75" hidden="1" customHeight="1" x14ac:dyDescent="0.3">
      <c r="A3869" s="4">
        <v>44588</v>
      </c>
      <c r="B3869" s="2">
        <v>6279.06</v>
      </c>
      <c r="C3869" s="2">
        <v>-501417.07</v>
      </c>
      <c r="D3869" s="2" t="s">
        <v>55</v>
      </c>
    </row>
    <row r="3870" spans="1:4" ht="15.75" hidden="1" customHeight="1" x14ac:dyDescent="0.3">
      <c r="A3870" s="4">
        <v>44588</v>
      </c>
      <c r="B3870" s="2">
        <v>33854.67</v>
      </c>
      <c r="C3870" s="2">
        <v>-3185264.92</v>
      </c>
      <c r="D3870" s="2" t="s">
        <v>53</v>
      </c>
    </row>
    <row r="3871" spans="1:4" ht="15.75" customHeight="1" x14ac:dyDescent="0.3">
      <c r="A3871" s="4">
        <v>44588</v>
      </c>
      <c r="B3871" s="2">
        <v>33297.96</v>
      </c>
      <c r="C3871" s="2">
        <v>-1537777.89</v>
      </c>
      <c r="D3871" s="2" t="s">
        <v>54</v>
      </c>
    </row>
    <row r="3872" spans="1:4" ht="15.75" hidden="1" customHeight="1" x14ac:dyDescent="0.3">
      <c r="A3872" s="4">
        <v>44589</v>
      </c>
      <c r="B3872" s="2">
        <v>2386.08</v>
      </c>
      <c r="C3872" s="2">
        <v>-39410.29</v>
      </c>
      <c r="D3872" s="2" t="s">
        <v>52</v>
      </c>
    </row>
    <row r="3873" spans="1:4" ht="15.75" hidden="1" customHeight="1" x14ac:dyDescent="0.3">
      <c r="A3873" s="4">
        <v>44589</v>
      </c>
      <c r="B3873" s="2">
        <v>5870.22</v>
      </c>
      <c r="C3873" s="2">
        <v>-15889.95</v>
      </c>
      <c r="D3873" s="2" t="s">
        <v>55</v>
      </c>
    </row>
    <row r="3874" spans="1:4" ht="15.75" hidden="1" customHeight="1" x14ac:dyDescent="0.3">
      <c r="A3874" s="4">
        <v>44589</v>
      </c>
      <c r="B3874" s="2">
        <v>28261.52</v>
      </c>
      <c r="C3874" s="2">
        <v>-306360.82</v>
      </c>
      <c r="D3874" s="2" t="s">
        <v>53</v>
      </c>
    </row>
    <row r="3875" spans="1:4" ht="15.75" customHeight="1" x14ac:dyDescent="0.3">
      <c r="A3875" s="4">
        <v>44589</v>
      </c>
      <c r="B3875" s="2">
        <v>27185.67</v>
      </c>
      <c r="C3875" s="2">
        <v>-2421583.84</v>
      </c>
      <c r="D3875" s="2" t="s">
        <v>54</v>
      </c>
    </row>
    <row r="3876" spans="1:4" ht="15.75" hidden="1" customHeight="1" x14ac:dyDescent="0.3">
      <c r="A3876" s="4">
        <v>44590</v>
      </c>
      <c r="B3876" s="2">
        <v>0.04</v>
      </c>
      <c r="C3876" s="2">
        <v>-22.57</v>
      </c>
      <c r="D3876" s="2" t="s">
        <v>52</v>
      </c>
    </row>
    <row r="3877" spans="1:4" ht="15.75" hidden="1" customHeight="1" x14ac:dyDescent="0.3">
      <c r="A3877" s="4">
        <v>44591</v>
      </c>
      <c r="B3877" s="2">
        <v>46.52</v>
      </c>
      <c r="C3877" s="2">
        <v>-739.83</v>
      </c>
      <c r="D3877" s="2" t="s">
        <v>52</v>
      </c>
    </row>
    <row r="3878" spans="1:4" ht="15.75" customHeight="1" x14ac:dyDescent="0.3">
      <c r="A3878" s="4">
        <v>44591</v>
      </c>
      <c r="B3878" s="2">
        <v>278.26</v>
      </c>
      <c r="C3878" s="2">
        <v>7809.64</v>
      </c>
      <c r="D3878" s="2" t="s">
        <v>54</v>
      </c>
    </row>
    <row r="3879" spans="1:4" ht="15.75" hidden="1" customHeight="1" x14ac:dyDescent="0.3">
      <c r="A3879" s="4">
        <v>44591</v>
      </c>
      <c r="B3879" s="2">
        <v>61.56</v>
      </c>
      <c r="C3879" s="2">
        <v>114.45</v>
      </c>
      <c r="D3879" s="2" t="s">
        <v>55</v>
      </c>
    </row>
    <row r="3880" spans="1:4" ht="15.75" hidden="1" customHeight="1" x14ac:dyDescent="0.3">
      <c r="A3880" s="4">
        <v>44591</v>
      </c>
      <c r="B3880" s="2">
        <v>324.61</v>
      </c>
      <c r="C3880" s="2">
        <v>27534.63</v>
      </c>
      <c r="D3880" s="2" t="s">
        <v>53</v>
      </c>
    </row>
    <row r="3881" spans="1:4" ht="15.75" hidden="1" customHeight="1" x14ac:dyDescent="0.3">
      <c r="A3881" s="4">
        <v>44592</v>
      </c>
      <c r="B3881" s="2">
        <v>3000.81</v>
      </c>
      <c r="C3881" s="2">
        <v>6712.45</v>
      </c>
      <c r="D3881" s="2" t="s">
        <v>52</v>
      </c>
    </row>
    <row r="3882" spans="1:4" ht="15.75" customHeight="1" x14ac:dyDescent="0.3">
      <c r="A3882" s="4">
        <v>44592</v>
      </c>
      <c r="B3882" s="2">
        <v>28067.42</v>
      </c>
      <c r="C3882" s="2">
        <v>1120669.31</v>
      </c>
      <c r="D3882" s="2" t="s">
        <v>54</v>
      </c>
    </row>
    <row r="3883" spans="1:4" ht="15.75" hidden="1" customHeight="1" x14ac:dyDescent="0.3">
      <c r="A3883" s="4">
        <v>44592</v>
      </c>
      <c r="B3883" s="2">
        <v>30997.09</v>
      </c>
      <c r="C3883" s="2">
        <v>-7268.32</v>
      </c>
      <c r="D3883" s="2" t="s">
        <v>53</v>
      </c>
    </row>
    <row r="3884" spans="1:4" ht="15.75" hidden="1" customHeight="1" x14ac:dyDescent="0.3">
      <c r="A3884" s="4">
        <v>44592</v>
      </c>
      <c r="B3884" s="2">
        <v>5775.53</v>
      </c>
      <c r="C3884" s="2">
        <v>130960.78</v>
      </c>
      <c r="D3884" s="2" t="s">
        <v>55</v>
      </c>
    </row>
    <row r="3885" spans="1:4" ht="15.75" hidden="1" customHeight="1" x14ac:dyDescent="0.3">
      <c r="A3885" s="4">
        <v>44593</v>
      </c>
      <c r="B3885" s="2">
        <v>26499.78</v>
      </c>
      <c r="C3885" s="2">
        <v>107320.17</v>
      </c>
      <c r="D3885" s="2" t="s">
        <v>53</v>
      </c>
    </row>
    <row r="3886" spans="1:4" ht="15.75" hidden="1" customHeight="1" x14ac:dyDescent="0.3">
      <c r="A3886" s="4">
        <v>44593</v>
      </c>
      <c r="B3886" s="2">
        <v>8280.84</v>
      </c>
      <c r="C3886" s="2">
        <v>48993.67</v>
      </c>
      <c r="D3886" s="2" t="s">
        <v>55</v>
      </c>
    </row>
    <row r="3887" spans="1:4" ht="15.75" customHeight="1" x14ac:dyDescent="0.3">
      <c r="A3887" s="4">
        <v>44593</v>
      </c>
      <c r="B3887" s="2">
        <v>26255.42</v>
      </c>
      <c r="C3887" s="2">
        <v>-395783.01</v>
      </c>
      <c r="D3887" s="2" t="s">
        <v>54</v>
      </c>
    </row>
    <row r="3888" spans="1:4" ht="15.75" hidden="1" customHeight="1" x14ac:dyDescent="0.3">
      <c r="A3888" s="4">
        <v>44593</v>
      </c>
      <c r="B3888" s="2">
        <v>3304.42</v>
      </c>
      <c r="C3888" s="2">
        <v>111691.71</v>
      </c>
      <c r="D3888" s="2" t="s">
        <v>52</v>
      </c>
    </row>
    <row r="3889" spans="1:4" ht="15.75" hidden="1" customHeight="1" x14ac:dyDescent="0.3">
      <c r="A3889" s="4">
        <v>44594</v>
      </c>
      <c r="B3889" s="2">
        <v>6576.13</v>
      </c>
      <c r="C3889" s="2">
        <v>-354820.64</v>
      </c>
      <c r="D3889" s="2" t="s">
        <v>55</v>
      </c>
    </row>
    <row r="3890" spans="1:4" ht="15.75" hidden="1" customHeight="1" x14ac:dyDescent="0.3">
      <c r="A3890" s="4">
        <v>44594</v>
      </c>
      <c r="B3890" s="2">
        <v>28749.78</v>
      </c>
      <c r="C3890" s="2">
        <v>132865.39000000001</v>
      </c>
      <c r="D3890" s="2" t="s">
        <v>53</v>
      </c>
    </row>
    <row r="3891" spans="1:4" ht="15.75" customHeight="1" x14ac:dyDescent="0.3">
      <c r="A3891" s="4">
        <v>44594</v>
      </c>
      <c r="B3891" s="2">
        <v>24634.22</v>
      </c>
      <c r="C3891" s="2">
        <v>458273.31</v>
      </c>
      <c r="D3891" s="2" t="s">
        <v>54</v>
      </c>
    </row>
    <row r="3892" spans="1:4" ht="15.75" hidden="1" customHeight="1" x14ac:dyDescent="0.3">
      <c r="A3892" s="4">
        <v>44594</v>
      </c>
      <c r="B3892" s="2">
        <v>2706.54</v>
      </c>
      <c r="C3892" s="2">
        <v>-10137.01</v>
      </c>
      <c r="D3892" s="2" t="s">
        <v>52</v>
      </c>
    </row>
    <row r="3893" spans="1:4" ht="15.75" hidden="1" customHeight="1" x14ac:dyDescent="0.3">
      <c r="A3893" s="4">
        <v>44595</v>
      </c>
      <c r="B3893" s="2">
        <v>38374.07</v>
      </c>
      <c r="C3893" s="2">
        <v>-1815967.83</v>
      </c>
      <c r="D3893" s="2" t="s">
        <v>53</v>
      </c>
    </row>
    <row r="3894" spans="1:4" ht="15.75" customHeight="1" x14ac:dyDescent="0.3">
      <c r="A3894" s="4">
        <v>44595</v>
      </c>
      <c r="B3894" s="2">
        <v>28277.19</v>
      </c>
      <c r="C3894" s="2">
        <v>-21402</v>
      </c>
      <c r="D3894" s="2" t="s">
        <v>54</v>
      </c>
    </row>
    <row r="3895" spans="1:4" ht="15.75" hidden="1" customHeight="1" x14ac:dyDescent="0.3">
      <c r="A3895" s="4">
        <v>44595</v>
      </c>
      <c r="B3895" s="2">
        <v>8547.58</v>
      </c>
      <c r="C3895" s="2">
        <v>-108091.18</v>
      </c>
      <c r="D3895" s="2" t="s">
        <v>55</v>
      </c>
    </row>
    <row r="3896" spans="1:4" ht="15.75" hidden="1" customHeight="1" x14ac:dyDescent="0.3">
      <c r="A3896" s="4">
        <v>44595</v>
      </c>
      <c r="B3896" s="2">
        <v>2061.54</v>
      </c>
      <c r="C3896" s="2">
        <v>-26214.86</v>
      </c>
      <c r="D3896" s="2" t="s">
        <v>52</v>
      </c>
    </row>
    <row r="3897" spans="1:4" ht="15.75" hidden="1" customHeight="1" x14ac:dyDescent="0.3">
      <c r="A3897" s="4">
        <v>44596</v>
      </c>
      <c r="B3897" s="2">
        <v>26689.29</v>
      </c>
      <c r="C3897" s="2">
        <v>-460250.65</v>
      </c>
      <c r="D3897" s="2" t="s">
        <v>53</v>
      </c>
    </row>
    <row r="3898" spans="1:4" ht="15.75" hidden="1" customHeight="1" x14ac:dyDescent="0.3">
      <c r="A3898" s="4">
        <v>44596</v>
      </c>
      <c r="B3898" s="2">
        <v>6215.04</v>
      </c>
      <c r="C3898" s="2">
        <v>24479.54</v>
      </c>
      <c r="D3898" s="2" t="s">
        <v>55</v>
      </c>
    </row>
    <row r="3899" spans="1:4" ht="15.75" customHeight="1" x14ac:dyDescent="0.3">
      <c r="A3899" s="4">
        <v>44596</v>
      </c>
      <c r="B3899" s="2">
        <v>25825.599999999999</v>
      </c>
      <c r="C3899" s="2">
        <v>886845.67</v>
      </c>
      <c r="D3899" s="2" t="s">
        <v>54</v>
      </c>
    </row>
    <row r="3900" spans="1:4" ht="15.75" hidden="1" customHeight="1" x14ac:dyDescent="0.3">
      <c r="A3900" s="4">
        <v>44596</v>
      </c>
      <c r="B3900" s="2">
        <v>2183.31</v>
      </c>
      <c r="C3900" s="2">
        <v>-13839.77</v>
      </c>
      <c r="D3900" s="2" t="s">
        <v>52</v>
      </c>
    </row>
    <row r="3901" spans="1:4" ht="15.75" hidden="1" customHeight="1" x14ac:dyDescent="0.3">
      <c r="A3901" s="4">
        <v>44597</v>
      </c>
      <c r="B3901" s="2">
        <v>0.01</v>
      </c>
      <c r="C3901" s="2">
        <v>-3.5</v>
      </c>
      <c r="D3901" s="2" t="s">
        <v>55</v>
      </c>
    </row>
    <row r="3902" spans="1:4" ht="15.75" customHeight="1" x14ac:dyDescent="0.3">
      <c r="A3902" s="4">
        <v>44597</v>
      </c>
      <c r="B3902" s="2">
        <v>0.02</v>
      </c>
      <c r="C3902" s="2">
        <v>-44.78</v>
      </c>
      <c r="D3902" s="2" t="s">
        <v>54</v>
      </c>
    </row>
    <row r="3903" spans="1:4" ht="15.75" customHeight="1" x14ac:dyDescent="0.3">
      <c r="A3903" s="4">
        <v>44598</v>
      </c>
      <c r="B3903" s="2">
        <v>451.12</v>
      </c>
      <c r="C3903" s="2">
        <v>22366.63</v>
      </c>
      <c r="D3903" s="2" t="s">
        <v>54</v>
      </c>
    </row>
    <row r="3904" spans="1:4" ht="15.75" hidden="1" customHeight="1" x14ac:dyDescent="0.3">
      <c r="A3904" s="4">
        <v>44598</v>
      </c>
      <c r="B3904" s="2">
        <v>46.03</v>
      </c>
      <c r="C3904" s="2">
        <v>290.11</v>
      </c>
      <c r="D3904" s="2" t="s">
        <v>52</v>
      </c>
    </row>
    <row r="3905" spans="1:4" ht="15.75" hidden="1" customHeight="1" x14ac:dyDescent="0.3">
      <c r="A3905" s="4">
        <v>44598</v>
      </c>
      <c r="B3905" s="2">
        <v>156.12</v>
      </c>
      <c r="C3905" s="2">
        <v>-25343.18</v>
      </c>
      <c r="D3905" s="2" t="s">
        <v>53</v>
      </c>
    </row>
    <row r="3906" spans="1:4" ht="15.75" hidden="1" customHeight="1" x14ac:dyDescent="0.3">
      <c r="A3906" s="4">
        <v>44598</v>
      </c>
      <c r="B3906" s="2">
        <v>54.21</v>
      </c>
      <c r="C3906" s="2">
        <v>-565.83000000000004</v>
      </c>
      <c r="D3906" s="2" t="s">
        <v>55</v>
      </c>
    </row>
    <row r="3907" spans="1:4" ht="15.75" hidden="1" customHeight="1" x14ac:dyDescent="0.3">
      <c r="A3907" s="4">
        <v>44599</v>
      </c>
      <c r="B3907" s="2">
        <v>24600.38</v>
      </c>
      <c r="C3907" s="2">
        <v>251460.8</v>
      </c>
      <c r="D3907" s="2" t="s">
        <v>53</v>
      </c>
    </row>
    <row r="3908" spans="1:4" ht="15.75" customHeight="1" x14ac:dyDescent="0.3">
      <c r="A3908" s="4">
        <v>44599</v>
      </c>
      <c r="B3908" s="2">
        <v>23080.53</v>
      </c>
      <c r="C3908" s="2">
        <v>265240.40000000002</v>
      </c>
      <c r="D3908" s="2" t="s">
        <v>54</v>
      </c>
    </row>
    <row r="3909" spans="1:4" ht="15.75" hidden="1" customHeight="1" x14ac:dyDescent="0.3">
      <c r="A3909" s="4">
        <v>44599</v>
      </c>
      <c r="B3909" s="2">
        <v>6059.05</v>
      </c>
      <c r="C3909" s="2">
        <v>68001.45</v>
      </c>
      <c r="D3909" s="2" t="s">
        <v>55</v>
      </c>
    </row>
    <row r="3910" spans="1:4" ht="15.75" hidden="1" customHeight="1" x14ac:dyDescent="0.3">
      <c r="A3910" s="4">
        <v>44599</v>
      </c>
      <c r="B3910" s="2">
        <v>2118.0700000000002</v>
      </c>
      <c r="C3910" s="2">
        <v>19136.3</v>
      </c>
      <c r="D3910" s="2" t="s">
        <v>52</v>
      </c>
    </row>
    <row r="3911" spans="1:4" ht="15.75" hidden="1" customHeight="1" x14ac:dyDescent="0.3">
      <c r="A3911" s="4">
        <v>44600</v>
      </c>
      <c r="B3911" s="2">
        <v>24598.93</v>
      </c>
      <c r="C3911" s="2">
        <v>214976.61</v>
      </c>
      <c r="D3911" s="2" t="s">
        <v>53</v>
      </c>
    </row>
    <row r="3912" spans="1:4" ht="15.75" customHeight="1" x14ac:dyDescent="0.3">
      <c r="A3912" s="4">
        <v>44600</v>
      </c>
      <c r="B3912" s="2">
        <v>22799.47</v>
      </c>
      <c r="C3912" s="2">
        <v>387719.75</v>
      </c>
      <c r="D3912" s="2" t="s">
        <v>54</v>
      </c>
    </row>
    <row r="3913" spans="1:4" ht="15.75" hidden="1" customHeight="1" x14ac:dyDescent="0.3">
      <c r="A3913" s="4">
        <v>44600</v>
      </c>
      <c r="B3913" s="2">
        <v>6150.94</v>
      </c>
      <c r="C3913" s="2">
        <v>86905.52</v>
      </c>
      <c r="D3913" s="2" t="s">
        <v>55</v>
      </c>
    </row>
    <row r="3914" spans="1:4" ht="15.75" hidden="1" customHeight="1" x14ac:dyDescent="0.3">
      <c r="A3914" s="4">
        <v>44600</v>
      </c>
      <c r="B3914" s="2">
        <v>2631.51</v>
      </c>
      <c r="C3914" s="2">
        <v>-31747.91</v>
      </c>
      <c r="D3914" s="2" t="s">
        <v>52</v>
      </c>
    </row>
    <row r="3915" spans="1:4" ht="15.75" hidden="1" customHeight="1" x14ac:dyDescent="0.3">
      <c r="A3915" s="4">
        <v>44601</v>
      </c>
      <c r="B3915" s="2">
        <v>2005.4</v>
      </c>
      <c r="C3915" s="2">
        <v>17890.46</v>
      </c>
      <c r="D3915" s="2" t="s">
        <v>52</v>
      </c>
    </row>
    <row r="3916" spans="1:4" ht="15.75" customHeight="1" x14ac:dyDescent="0.3">
      <c r="A3916" s="4">
        <v>44601</v>
      </c>
      <c r="B3916" s="2">
        <v>23723.05</v>
      </c>
      <c r="C3916" s="2">
        <v>-433438.65</v>
      </c>
      <c r="D3916" s="2" t="s">
        <v>54</v>
      </c>
    </row>
    <row r="3917" spans="1:4" ht="15.75" hidden="1" customHeight="1" x14ac:dyDescent="0.3">
      <c r="A3917" s="4">
        <v>44601</v>
      </c>
      <c r="B3917" s="2">
        <v>7156.35</v>
      </c>
      <c r="C3917" s="2">
        <v>87971.1</v>
      </c>
      <c r="D3917" s="2" t="s">
        <v>55</v>
      </c>
    </row>
    <row r="3918" spans="1:4" ht="15.75" hidden="1" customHeight="1" x14ac:dyDescent="0.3">
      <c r="A3918" s="4">
        <v>44601</v>
      </c>
      <c r="B3918" s="2">
        <v>23203.09</v>
      </c>
      <c r="C3918" s="2">
        <v>82485.91</v>
      </c>
      <c r="D3918" s="2" t="s">
        <v>53</v>
      </c>
    </row>
    <row r="3919" spans="1:4" ht="15.75" hidden="1" customHeight="1" x14ac:dyDescent="0.3">
      <c r="A3919" s="4">
        <v>44602</v>
      </c>
      <c r="B3919" s="2">
        <v>3614.56</v>
      </c>
      <c r="C3919" s="2">
        <v>-86323.21</v>
      </c>
      <c r="D3919" s="2" t="s">
        <v>52</v>
      </c>
    </row>
    <row r="3920" spans="1:4" ht="15.75" customHeight="1" x14ac:dyDescent="0.3">
      <c r="A3920" s="4">
        <v>44602</v>
      </c>
      <c r="B3920" s="2">
        <v>32084.33</v>
      </c>
      <c r="C3920" s="2">
        <v>667464.47</v>
      </c>
      <c r="D3920" s="2" t="s">
        <v>54</v>
      </c>
    </row>
    <row r="3921" spans="1:4" ht="15.75" hidden="1" customHeight="1" x14ac:dyDescent="0.3">
      <c r="A3921" s="4">
        <v>44602</v>
      </c>
      <c r="B3921" s="2">
        <v>10757.56</v>
      </c>
      <c r="C3921" s="2">
        <v>221015.42</v>
      </c>
      <c r="D3921" s="2" t="s">
        <v>55</v>
      </c>
    </row>
    <row r="3922" spans="1:4" ht="15.75" hidden="1" customHeight="1" x14ac:dyDescent="0.3">
      <c r="A3922" s="4">
        <v>44602</v>
      </c>
      <c r="B3922" s="2">
        <v>36176.44</v>
      </c>
      <c r="C3922" s="2">
        <v>261221.18</v>
      </c>
      <c r="D3922" s="2" t="s">
        <v>53</v>
      </c>
    </row>
    <row r="3923" spans="1:4" ht="15.75" hidden="1" customHeight="1" x14ac:dyDescent="0.3">
      <c r="A3923" s="4">
        <v>44603</v>
      </c>
      <c r="B3923" s="2">
        <v>30713.41</v>
      </c>
      <c r="C3923" s="2">
        <v>86886.04</v>
      </c>
      <c r="D3923" s="2" t="s">
        <v>53</v>
      </c>
    </row>
    <row r="3924" spans="1:4" ht="15.75" hidden="1" customHeight="1" x14ac:dyDescent="0.3">
      <c r="A3924" s="4">
        <v>44603</v>
      </c>
      <c r="B3924" s="2">
        <v>2822.63</v>
      </c>
      <c r="C3924" s="2">
        <v>124213.16</v>
      </c>
      <c r="D3924" s="2" t="s">
        <v>52</v>
      </c>
    </row>
    <row r="3925" spans="1:4" ht="15.75" customHeight="1" x14ac:dyDescent="0.3">
      <c r="A3925" s="4">
        <v>44603</v>
      </c>
      <c r="B3925" s="2">
        <v>32648.09</v>
      </c>
      <c r="C3925" s="2">
        <v>-7579586.5999999996</v>
      </c>
      <c r="D3925" s="2" t="s">
        <v>54</v>
      </c>
    </row>
    <row r="3926" spans="1:4" ht="15.75" hidden="1" customHeight="1" x14ac:dyDescent="0.3">
      <c r="A3926" s="4">
        <v>44603</v>
      </c>
      <c r="B3926" s="2">
        <v>9874.83</v>
      </c>
      <c r="C3926" s="2">
        <v>122148.16</v>
      </c>
      <c r="D3926" s="2" t="s">
        <v>55</v>
      </c>
    </row>
    <row r="3927" spans="1:4" ht="15.75" hidden="1" customHeight="1" x14ac:dyDescent="0.3">
      <c r="A3927" s="4">
        <v>44605</v>
      </c>
      <c r="B3927" s="2">
        <v>63.17</v>
      </c>
      <c r="C3927" s="2">
        <v>6170.71</v>
      </c>
      <c r="D3927" s="2" t="s">
        <v>52</v>
      </c>
    </row>
    <row r="3928" spans="1:4" ht="15.75" hidden="1" customHeight="1" x14ac:dyDescent="0.3">
      <c r="A3928" s="4">
        <v>44605</v>
      </c>
      <c r="B3928" s="2">
        <v>89.6</v>
      </c>
      <c r="C3928" s="2">
        <v>-23338.560000000001</v>
      </c>
      <c r="D3928" s="2" t="s">
        <v>55</v>
      </c>
    </row>
    <row r="3929" spans="1:4" ht="15.75" customHeight="1" x14ac:dyDescent="0.3">
      <c r="A3929" s="4">
        <v>44605</v>
      </c>
      <c r="B3929" s="2">
        <v>538.29</v>
      </c>
      <c r="C3929" s="2">
        <v>-58203.41</v>
      </c>
      <c r="D3929" s="2" t="s">
        <v>54</v>
      </c>
    </row>
    <row r="3930" spans="1:4" ht="15.75" hidden="1" customHeight="1" x14ac:dyDescent="0.3">
      <c r="A3930" s="4">
        <v>44605</v>
      </c>
      <c r="B3930" s="2">
        <v>586.53</v>
      </c>
      <c r="C3930" s="2">
        <v>37620.57</v>
      </c>
      <c r="D3930" s="2" t="s">
        <v>53</v>
      </c>
    </row>
    <row r="3931" spans="1:4" ht="15.75" customHeight="1" x14ac:dyDescent="0.3">
      <c r="A3931" s="4">
        <v>44606</v>
      </c>
      <c r="B3931" s="2">
        <v>29749.91</v>
      </c>
      <c r="C3931" s="2">
        <v>-803703.58</v>
      </c>
      <c r="D3931" s="2" t="s">
        <v>54</v>
      </c>
    </row>
    <row r="3932" spans="1:4" ht="15.75" hidden="1" customHeight="1" x14ac:dyDescent="0.3">
      <c r="A3932" s="4">
        <v>44606</v>
      </c>
      <c r="B3932" s="2">
        <v>9829.2999999999993</v>
      </c>
      <c r="C3932" s="2">
        <v>267171.23</v>
      </c>
      <c r="D3932" s="2" t="s">
        <v>55</v>
      </c>
    </row>
    <row r="3933" spans="1:4" ht="15.75" hidden="1" customHeight="1" x14ac:dyDescent="0.3">
      <c r="A3933" s="4">
        <v>44606</v>
      </c>
      <c r="B3933" s="2">
        <v>30199.84</v>
      </c>
      <c r="C3933" s="2">
        <v>271357.74</v>
      </c>
      <c r="D3933" s="2" t="s">
        <v>53</v>
      </c>
    </row>
    <row r="3934" spans="1:4" ht="15.75" hidden="1" customHeight="1" x14ac:dyDescent="0.3">
      <c r="A3934" s="4">
        <v>44606</v>
      </c>
      <c r="B3934" s="2">
        <v>2601.27</v>
      </c>
      <c r="C3934" s="2">
        <v>16319.16</v>
      </c>
      <c r="D3934" s="2" t="s">
        <v>52</v>
      </c>
    </row>
    <row r="3935" spans="1:4" ht="15.75" hidden="1" customHeight="1" x14ac:dyDescent="0.3">
      <c r="A3935" s="4">
        <v>44607</v>
      </c>
      <c r="B3935" s="2">
        <v>2455.81</v>
      </c>
      <c r="C3935" s="2">
        <v>-4694.75</v>
      </c>
      <c r="D3935" s="2" t="s">
        <v>52</v>
      </c>
    </row>
    <row r="3936" spans="1:4" ht="15.75" hidden="1" customHeight="1" x14ac:dyDescent="0.3">
      <c r="A3936" s="4">
        <v>44607</v>
      </c>
      <c r="B3936" s="2">
        <v>22691.23</v>
      </c>
      <c r="C3936" s="2">
        <v>17183.05</v>
      </c>
      <c r="D3936" s="2" t="s">
        <v>53</v>
      </c>
    </row>
    <row r="3937" spans="1:4" ht="15.75" hidden="1" customHeight="1" x14ac:dyDescent="0.3">
      <c r="A3937" s="4">
        <v>44607</v>
      </c>
      <c r="B3937" s="2">
        <v>15021.88</v>
      </c>
      <c r="C3937" s="2">
        <v>457164.95</v>
      </c>
      <c r="D3937" s="2" t="s">
        <v>55</v>
      </c>
    </row>
    <row r="3938" spans="1:4" ht="15.75" customHeight="1" x14ac:dyDescent="0.3">
      <c r="A3938" s="4">
        <v>44607</v>
      </c>
      <c r="B3938" s="2">
        <v>32113.31</v>
      </c>
      <c r="C3938" s="2">
        <v>-1839906.14</v>
      </c>
      <c r="D3938" s="2" t="s">
        <v>54</v>
      </c>
    </row>
    <row r="3939" spans="1:4" ht="15.75" hidden="1" customHeight="1" x14ac:dyDescent="0.3">
      <c r="A3939" s="4">
        <v>44608</v>
      </c>
      <c r="B3939" s="2">
        <v>1933.75</v>
      </c>
      <c r="C3939" s="2">
        <v>34636.11</v>
      </c>
      <c r="D3939" s="2" t="s">
        <v>52</v>
      </c>
    </row>
    <row r="3940" spans="1:4" ht="15.75" hidden="1" customHeight="1" x14ac:dyDescent="0.3">
      <c r="A3940" s="4">
        <v>44608</v>
      </c>
      <c r="B3940" s="2">
        <v>11113.01</v>
      </c>
      <c r="C3940" s="2">
        <v>241626.15</v>
      </c>
      <c r="D3940" s="2" t="s">
        <v>55</v>
      </c>
    </row>
    <row r="3941" spans="1:4" ht="15.75" customHeight="1" x14ac:dyDescent="0.3">
      <c r="A3941" s="4">
        <v>44608</v>
      </c>
      <c r="B3941" s="2">
        <v>21081.15</v>
      </c>
      <c r="C3941" s="2">
        <v>-706181.32</v>
      </c>
      <c r="D3941" s="2" t="s">
        <v>54</v>
      </c>
    </row>
    <row r="3942" spans="1:4" ht="15.75" hidden="1" customHeight="1" x14ac:dyDescent="0.3">
      <c r="A3942" s="4">
        <v>44608</v>
      </c>
      <c r="B3942" s="2">
        <v>22652.03</v>
      </c>
      <c r="C3942" s="2">
        <v>-72653.97</v>
      </c>
      <c r="D3942" s="2" t="s">
        <v>53</v>
      </c>
    </row>
    <row r="3943" spans="1:4" ht="15.75" hidden="1" customHeight="1" x14ac:dyDescent="0.3">
      <c r="A3943" s="4">
        <v>44609</v>
      </c>
      <c r="B3943" s="2">
        <v>15588.86</v>
      </c>
      <c r="C3943" s="2">
        <v>504799.52</v>
      </c>
      <c r="D3943" s="2" t="s">
        <v>55</v>
      </c>
    </row>
    <row r="3944" spans="1:4" ht="15.75" hidden="1" customHeight="1" x14ac:dyDescent="0.3">
      <c r="A3944" s="4">
        <v>44609</v>
      </c>
      <c r="B3944" s="2">
        <v>2574.73</v>
      </c>
      <c r="C3944" s="2">
        <v>5455.69</v>
      </c>
      <c r="D3944" s="2" t="s">
        <v>52</v>
      </c>
    </row>
    <row r="3945" spans="1:4" ht="15.75" hidden="1" customHeight="1" x14ac:dyDescent="0.3">
      <c r="A3945" s="4">
        <v>44609</v>
      </c>
      <c r="B3945" s="2">
        <v>23497.71</v>
      </c>
      <c r="C3945" s="2">
        <v>534773.80000000005</v>
      </c>
      <c r="D3945" s="2" t="s">
        <v>53</v>
      </c>
    </row>
    <row r="3946" spans="1:4" ht="15.75" customHeight="1" x14ac:dyDescent="0.3">
      <c r="A3946" s="4">
        <v>44609</v>
      </c>
      <c r="B3946" s="2">
        <v>27887.78</v>
      </c>
      <c r="C3946" s="2">
        <v>-8217774.7199999997</v>
      </c>
      <c r="D3946" s="2" t="s">
        <v>54</v>
      </c>
    </row>
    <row r="3947" spans="1:4" ht="15.75" customHeight="1" x14ac:dyDescent="0.3">
      <c r="A3947" s="4">
        <v>44610</v>
      </c>
      <c r="B3947" s="2">
        <v>19144.240000000002</v>
      </c>
      <c r="C3947" s="2">
        <v>-540689.51</v>
      </c>
      <c r="D3947" s="2" t="s">
        <v>54</v>
      </c>
    </row>
    <row r="3948" spans="1:4" ht="15.75" hidden="1" customHeight="1" x14ac:dyDescent="0.3">
      <c r="A3948" s="4">
        <v>44610</v>
      </c>
      <c r="B3948" s="2">
        <v>20785.64</v>
      </c>
      <c r="C3948" s="2">
        <v>64600.68</v>
      </c>
      <c r="D3948" s="2" t="s">
        <v>53</v>
      </c>
    </row>
    <row r="3949" spans="1:4" ht="15.75" hidden="1" customHeight="1" x14ac:dyDescent="0.3">
      <c r="A3949" s="4">
        <v>44610</v>
      </c>
      <c r="B3949" s="2">
        <v>11328.52</v>
      </c>
      <c r="C3949" s="2">
        <v>188307.99</v>
      </c>
      <c r="D3949" s="2" t="s">
        <v>55</v>
      </c>
    </row>
    <row r="3950" spans="1:4" ht="15.75" hidden="1" customHeight="1" x14ac:dyDescent="0.3">
      <c r="A3950" s="4">
        <v>44610</v>
      </c>
      <c r="B3950" s="2">
        <v>1587.28</v>
      </c>
      <c r="C3950" s="2">
        <v>13936.43</v>
      </c>
      <c r="D3950" s="2" t="s">
        <v>52</v>
      </c>
    </row>
    <row r="3951" spans="1:4" ht="15.75" hidden="1" customHeight="1" x14ac:dyDescent="0.3">
      <c r="A3951" s="4">
        <v>44612</v>
      </c>
      <c r="B3951" s="2">
        <v>379.04</v>
      </c>
      <c r="C3951" s="2">
        <v>-39251.919999999998</v>
      </c>
      <c r="D3951" s="2" t="s">
        <v>53</v>
      </c>
    </row>
    <row r="3952" spans="1:4" ht="15.75" customHeight="1" x14ac:dyDescent="0.3">
      <c r="A3952" s="4">
        <v>44612</v>
      </c>
      <c r="B3952" s="2">
        <v>1165.03</v>
      </c>
      <c r="C3952" s="2">
        <v>-1316446.1100000001</v>
      </c>
      <c r="D3952" s="2" t="s">
        <v>54</v>
      </c>
    </row>
    <row r="3953" spans="1:4" ht="15.75" hidden="1" customHeight="1" x14ac:dyDescent="0.3">
      <c r="A3953" s="4">
        <v>44612</v>
      </c>
      <c r="B3953" s="2">
        <v>78.790000000000006</v>
      </c>
      <c r="C3953" s="2">
        <v>-3232.96</v>
      </c>
      <c r="D3953" s="2" t="s">
        <v>52</v>
      </c>
    </row>
    <row r="3954" spans="1:4" ht="15.75" hidden="1" customHeight="1" x14ac:dyDescent="0.3">
      <c r="A3954" s="4">
        <v>44612</v>
      </c>
      <c r="B3954" s="2">
        <v>120.4</v>
      </c>
      <c r="C3954" s="2">
        <v>1732.16</v>
      </c>
      <c r="D3954" s="2" t="s">
        <v>55</v>
      </c>
    </row>
    <row r="3955" spans="1:4" ht="15.75" hidden="1" customHeight="1" x14ac:dyDescent="0.3">
      <c r="A3955" s="4">
        <v>44613</v>
      </c>
      <c r="B3955" s="2">
        <v>9763.83</v>
      </c>
      <c r="C3955" s="2">
        <v>334063.90999999997</v>
      </c>
      <c r="D3955" s="2" t="s">
        <v>55</v>
      </c>
    </row>
    <row r="3956" spans="1:4" ht="15.75" hidden="1" customHeight="1" x14ac:dyDescent="0.3">
      <c r="A3956" s="4">
        <v>44613</v>
      </c>
      <c r="B3956" s="2">
        <v>25540.67</v>
      </c>
      <c r="C3956" s="2">
        <v>332704.28999999998</v>
      </c>
      <c r="D3956" s="2" t="s">
        <v>53</v>
      </c>
    </row>
    <row r="3957" spans="1:4" ht="15.75" hidden="1" customHeight="1" x14ac:dyDescent="0.3">
      <c r="A3957" s="4">
        <v>44613</v>
      </c>
      <c r="B3957" s="2">
        <v>1490.26</v>
      </c>
      <c r="C3957" s="2">
        <v>-45373.18</v>
      </c>
      <c r="D3957" s="2" t="s">
        <v>52</v>
      </c>
    </row>
    <row r="3958" spans="1:4" ht="15.75" customHeight="1" x14ac:dyDescent="0.3">
      <c r="A3958" s="4">
        <v>44613</v>
      </c>
      <c r="B3958" s="2">
        <v>19869.66</v>
      </c>
      <c r="C3958" s="2">
        <v>-2539498.79</v>
      </c>
      <c r="D3958" s="2" t="s">
        <v>54</v>
      </c>
    </row>
    <row r="3959" spans="1:4" ht="15.75" hidden="1" customHeight="1" x14ac:dyDescent="0.3">
      <c r="A3959" s="4">
        <v>44614</v>
      </c>
      <c r="B3959" s="2">
        <v>2238.23</v>
      </c>
      <c r="C3959" s="2">
        <v>27789.72</v>
      </c>
      <c r="D3959" s="2" t="s">
        <v>52</v>
      </c>
    </row>
    <row r="3960" spans="1:4" ht="15.75" customHeight="1" x14ac:dyDescent="0.3">
      <c r="A3960" s="4">
        <v>44614</v>
      </c>
      <c r="B3960" s="2">
        <v>23350.639999999999</v>
      </c>
      <c r="C3960" s="2">
        <v>-457941.29</v>
      </c>
      <c r="D3960" s="2" t="s">
        <v>54</v>
      </c>
    </row>
    <row r="3961" spans="1:4" ht="15.75" hidden="1" customHeight="1" x14ac:dyDescent="0.3">
      <c r="A3961" s="4">
        <v>44614</v>
      </c>
      <c r="B3961" s="2">
        <v>30162.1</v>
      </c>
      <c r="C3961" s="2">
        <v>539665.93000000005</v>
      </c>
      <c r="D3961" s="2" t="s">
        <v>53</v>
      </c>
    </row>
    <row r="3962" spans="1:4" ht="15.75" hidden="1" customHeight="1" x14ac:dyDescent="0.3">
      <c r="A3962" s="4">
        <v>44614</v>
      </c>
      <c r="B3962" s="2">
        <v>14771.79</v>
      </c>
      <c r="C3962" s="2">
        <v>646991.38</v>
      </c>
      <c r="D3962" s="2" t="s">
        <v>55</v>
      </c>
    </row>
    <row r="3963" spans="1:4" ht="15.75" customHeight="1" x14ac:dyDescent="0.3">
      <c r="A3963" s="4">
        <v>44615</v>
      </c>
      <c r="B3963" s="2">
        <v>19481.86</v>
      </c>
      <c r="C3963" s="2">
        <v>-411799.07</v>
      </c>
      <c r="D3963" s="2" t="s">
        <v>54</v>
      </c>
    </row>
    <row r="3964" spans="1:4" ht="15.75" hidden="1" customHeight="1" x14ac:dyDescent="0.3">
      <c r="A3964" s="4">
        <v>44615</v>
      </c>
      <c r="B3964" s="2">
        <v>10757.42</v>
      </c>
      <c r="C3964" s="2">
        <v>222809.44</v>
      </c>
      <c r="D3964" s="2" t="s">
        <v>55</v>
      </c>
    </row>
    <row r="3965" spans="1:4" ht="15.75" hidden="1" customHeight="1" x14ac:dyDescent="0.3">
      <c r="A3965" s="4">
        <v>44615</v>
      </c>
      <c r="B3965" s="2">
        <v>1417.65</v>
      </c>
      <c r="C3965" s="2">
        <v>7317.11</v>
      </c>
      <c r="D3965" s="2" t="s">
        <v>52</v>
      </c>
    </row>
    <row r="3966" spans="1:4" ht="15.75" hidden="1" customHeight="1" x14ac:dyDescent="0.3">
      <c r="A3966" s="4">
        <v>44615</v>
      </c>
      <c r="B3966" s="2">
        <v>24114.35</v>
      </c>
      <c r="C3966" s="2">
        <v>388490.93</v>
      </c>
      <c r="D3966" s="2" t="s">
        <v>53</v>
      </c>
    </row>
    <row r="3967" spans="1:4" ht="15.75" hidden="1" customHeight="1" x14ac:dyDescent="0.3">
      <c r="A3967" s="4">
        <v>44616</v>
      </c>
      <c r="B3967" s="2">
        <v>44059.44</v>
      </c>
      <c r="C3967" s="2">
        <v>-3639909.67</v>
      </c>
      <c r="D3967" s="2" t="s">
        <v>53</v>
      </c>
    </row>
    <row r="3968" spans="1:4" ht="15.75" hidden="1" customHeight="1" x14ac:dyDescent="0.3">
      <c r="A3968" s="4">
        <v>44616</v>
      </c>
      <c r="B3968" s="2">
        <v>3046.83</v>
      </c>
      <c r="C3968" s="2">
        <v>-99165.82</v>
      </c>
      <c r="D3968" s="2" t="s">
        <v>52</v>
      </c>
    </row>
    <row r="3969" spans="1:4" ht="15.75" customHeight="1" x14ac:dyDescent="0.3">
      <c r="A3969" s="4">
        <v>44616</v>
      </c>
      <c r="B3969" s="2">
        <v>45665.62</v>
      </c>
      <c r="C3969" s="2">
        <v>-24227597.289999999</v>
      </c>
      <c r="D3969" s="2" t="s">
        <v>54</v>
      </c>
    </row>
    <row r="3970" spans="1:4" ht="15.75" hidden="1" customHeight="1" x14ac:dyDescent="0.3">
      <c r="A3970" s="4">
        <v>44616</v>
      </c>
      <c r="B3970" s="2">
        <v>25188.880000000001</v>
      </c>
      <c r="C3970" s="2">
        <v>-6272381.4299999997</v>
      </c>
      <c r="D3970" s="2" t="s">
        <v>55</v>
      </c>
    </row>
    <row r="3971" spans="1:4" ht="15.75" hidden="1" customHeight="1" x14ac:dyDescent="0.3">
      <c r="A3971" s="4">
        <v>44617</v>
      </c>
      <c r="B3971" s="2">
        <v>8430.09</v>
      </c>
      <c r="C3971" s="2">
        <v>-16450.66</v>
      </c>
      <c r="D3971" s="2" t="s">
        <v>55</v>
      </c>
    </row>
    <row r="3972" spans="1:4" ht="15.75" hidden="1" customHeight="1" x14ac:dyDescent="0.3">
      <c r="A3972" s="4">
        <v>44617</v>
      </c>
      <c r="B3972" s="2">
        <v>1819.4</v>
      </c>
      <c r="C3972" s="2">
        <v>15095.59</v>
      </c>
      <c r="D3972" s="2" t="s">
        <v>52</v>
      </c>
    </row>
    <row r="3973" spans="1:4" ht="15.75" hidden="1" customHeight="1" x14ac:dyDescent="0.3">
      <c r="A3973" s="4">
        <v>44617</v>
      </c>
      <c r="B3973" s="2">
        <v>23373</v>
      </c>
      <c r="C3973" s="2">
        <v>-35607.75</v>
      </c>
      <c r="D3973" s="2" t="s">
        <v>53</v>
      </c>
    </row>
    <row r="3974" spans="1:4" ht="15.75" customHeight="1" x14ac:dyDescent="0.3">
      <c r="A3974" s="4">
        <v>44617</v>
      </c>
      <c r="B3974" s="2">
        <v>17979.599999999999</v>
      </c>
      <c r="C3974" s="2">
        <v>-928302.09</v>
      </c>
      <c r="D3974" s="2" t="s">
        <v>54</v>
      </c>
    </row>
    <row r="3975" spans="1:4" ht="15.75" customHeight="1" x14ac:dyDescent="0.3">
      <c r="A3975" s="4">
        <v>44619</v>
      </c>
      <c r="B3975" s="2">
        <v>1121.33</v>
      </c>
      <c r="C3975" s="2">
        <v>-255338.46</v>
      </c>
      <c r="D3975" s="2" t="s">
        <v>54</v>
      </c>
    </row>
    <row r="3976" spans="1:4" ht="15.75" hidden="1" customHeight="1" x14ac:dyDescent="0.3">
      <c r="A3976" s="4">
        <v>44619</v>
      </c>
      <c r="B3976" s="2">
        <v>1458.48</v>
      </c>
      <c r="C3976" s="2">
        <v>38630.14</v>
      </c>
      <c r="D3976" s="2" t="s">
        <v>53</v>
      </c>
    </row>
    <row r="3977" spans="1:4" ht="15.75" hidden="1" customHeight="1" x14ac:dyDescent="0.3">
      <c r="A3977" s="4">
        <v>44619</v>
      </c>
      <c r="B3977" s="2">
        <v>185.46</v>
      </c>
      <c r="C3977" s="2">
        <v>-13160.79</v>
      </c>
      <c r="D3977" s="2" t="s">
        <v>52</v>
      </c>
    </row>
    <row r="3978" spans="1:4" ht="15.75" hidden="1" customHeight="1" x14ac:dyDescent="0.3">
      <c r="A3978" s="4">
        <v>44619</v>
      </c>
      <c r="B3978" s="2">
        <v>521.92999999999995</v>
      </c>
      <c r="C3978" s="2">
        <v>-95622.42</v>
      </c>
      <c r="D3978" s="2" t="s">
        <v>55</v>
      </c>
    </row>
    <row r="3979" spans="1:4" ht="15.75" hidden="1" customHeight="1" x14ac:dyDescent="0.3">
      <c r="A3979" s="4">
        <v>44620</v>
      </c>
      <c r="B3979" s="2">
        <v>7749.12</v>
      </c>
      <c r="C3979" s="2">
        <v>160640.43</v>
      </c>
      <c r="D3979" s="2" t="s">
        <v>55</v>
      </c>
    </row>
    <row r="3980" spans="1:4" ht="15.75" hidden="1" customHeight="1" x14ac:dyDescent="0.3">
      <c r="A3980" s="4">
        <v>44620</v>
      </c>
      <c r="B3980" s="2">
        <v>2518.77</v>
      </c>
      <c r="C3980" s="2">
        <v>75053.75</v>
      </c>
      <c r="D3980" s="2" t="s">
        <v>52</v>
      </c>
    </row>
    <row r="3981" spans="1:4" ht="15.75" hidden="1" customHeight="1" x14ac:dyDescent="0.3">
      <c r="A3981" s="4">
        <v>44620</v>
      </c>
      <c r="B3981" s="2">
        <v>26726.13</v>
      </c>
      <c r="C3981" s="2">
        <v>444225.99</v>
      </c>
      <c r="D3981" s="2" t="s">
        <v>53</v>
      </c>
    </row>
    <row r="3982" spans="1:4" ht="15.75" customHeight="1" x14ac:dyDescent="0.3">
      <c r="A3982" s="4">
        <v>44620</v>
      </c>
      <c r="B3982" s="2">
        <v>21854.46</v>
      </c>
      <c r="C3982" s="2">
        <v>-1448.15</v>
      </c>
      <c r="D3982" s="2" t="s">
        <v>54</v>
      </c>
    </row>
    <row r="3983" spans="1:4" ht="15.75" hidden="1" customHeight="1" x14ac:dyDescent="0.3">
      <c r="A3983" s="4">
        <v>44621</v>
      </c>
      <c r="B3983" s="2">
        <v>27675.54</v>
      </c>
      <c r="C3983" s="2">
        <v>-645079.19999999995</v>
      </c>
      <c r="D3983" s="2" t="s">
        <v>53</v>
      </c>
    </row>
    <row r="3984" spans="1:4" ht="15.75" customHeight="1" x14ac:dyDescent="0.3">
      <c r="A3984" s="4">
        <v>44621</v>
      </c>
      <c r="B3984" s="2">
        <v>24547.22</v>
      </c>
      <c r="C3984" s="2">
        <v>-1513490.22</v>
      </c>
      <c r="D3984" s="2" t="s">
        <v>54</v>
      </c>
    </row>
    <row r="3985" spans="1:4" ht="15.75" hidden="1" customHeight="1" x14ac:dyDescent="0.3">
      <c r="A3985" s="4">
        <v>44621</v>
      </c>
      <c r="B3985" s="2">
        <v>1967.68</v>
      </c>
      <c r="C3985" s="2">
        <v>29759.01</v>
      </c>
      <c r="D3985" s="2" t="s">
        <v>52</v>
      </c>
    </row>
    <row r="3986" spans="1:4" ht="15.75" hidden="1" customHeight="1" x14ac:dyDescent="0.3">
      <c r="A3986" s="4">
        <v>44621</v>
      </c>
      <c r="B3986" s="2">
        <v>8202.56</v>
      </c>
      <c r="C3986" s="2">
        <v>-83625.070000000007</v>
      </c>
      <c r="D3986" s="2" t="s">
        <v>55</v>
      </c>
    </row>
    <row r="3987" spans="1:4" ht="15.75" hidden="1" customHeight="1" x14ac:dyDescent="0.3">
      <c r="A3987" s="4">
        <v>44622</v>
      </c>
      <c r="B3987" s="2">
        <v>7938.62</v>
      </c>
      <c r="C3987" s="2">
        <v>-210426.43</v>
      </c>
      <c r="D3987" s="2" t="s">
        <v>55</v>
      </c>
    </row>
    <row r="3988" spans="1:4" ht="15.75" customHeight="1" x14ac:dyDescent="0.3">
      <c r="A3988" s="4">
        <v>44622</v>
      </c>
      <c r="B3988" s="2">
        <v>23043.93</v>
      </c>
      <c r="C3988" s="2">
        <v>-257341.11</v>
      </c>
      <c r="D3988" s="2" t="s">
        <v>54</v>
      </c>
    </row>
    <row r="3989" spans="1:4" ht="15.75" hidden="1" customHeight="1" x14ac:dyDescent="0.3">
      <c r="A3989" s="4">
        <v>44622</v>
      </c>
      <c r="B3989" s="2">
        <v>2622.83</v>
      </c>
      <c r="C3989" s="2">
        <v>62054.95</v>
      </c>
      <c r="D3989" s="2" t="s">
        <v>52</v>
      </c>
    </row>
    <row r="3990" spans="1:4" ht="15.75" hidden="1" customHeight="1" x14ac:dyDescent="0.3">
      <c r="A3990" s="4">
        <v>44622</v>
      </c>
      <c r="B3990" s="2">
        <v>25978.31</v>
      </c>
      <c r="C3990" s="2">
        <v>-418468.41</v>
      </c>
      <c r="D3990" s="2" t="s">
        <v>53</v>
      </c>
    </row>
    <row r="3991" spans="1:4" ht="15.75" hidden="1" customHeight="1" x14ac:dyDescent="0.3">
      <c r="A3991" s="4">
        <v>44623</v>
      </c>
      <c r="B3991" s="2">
        <v>3161.06</v>
      </c>
      <c r="C3991" s="2">
        <v>79372.87</v>
      </c>
      <c r="D3991" s="2" t="s">
        <v>52</v>
      </c>
    </row>
    <row r="3992" spans="1:4" ht="15.75" customHeight="1" x14ac:dyDescent="0.3">
      <c r="A3992" s="4">
        <v>44623</v>
      </c>
      <c r="B3992" s="2">
        <v>20064.7</v>
      </c>
      <c r="C3992" s="2">
        <v>376613.79</v>
      </c>
      <c r="D3992" s="2" t="s">
        <v>54</v>
      </c>
    </row>
    <row r="3993" spans="1:4" ht="15.75" hidden="1" customHeight="1" x14ac:dyDescent="0.3">
      <c r="A3993" s="4">
        <v>44623</v>
      </c>
      <c r="B3993" s="2">
        <v>21509.84</v>
      </c>
      <c r="C3993" s="2">
        <v>-203836.23</v>
      </c>
      <c r="D3993" s="2" t="s">
        <v>53</v>
      </c>
    </row>
    <row r="3994" spans="1:4" ht="15.75" hidden="1" customHeight="1" x14ac:dyDescent="0.3">
      <c r="A3994" s="4">
        <v>44623</v>
      </c>
      <c r="B3994" s="2">
        <v>6660.32</v>
      </c>
      <c r="C3994" s="2">
        <v>-29659.95</v>
      </c>
      <c r="D3994" s="2" t="s">
        <v>55</v>
      </c>
    </row>
    <row r="3995" spans="1:4" ht="15.75" hidden="1" customHeight="1" x14ac:dyDescent="0.3">
      <c r="A3995" s="4">
        <v>44624</v>
      </c>
      <c r="B3995" s="2">
        <v>8504.68</v>
      </c>
      <c r="C3995" s="2">
        <v>-1761809.53</v>
      </c>
      <c r="D3995" s="2" t="s">
        <v>55</v>
      </c>
    </row>
    <row r="3996" spans="1:4" ht="15.75" hidden="1" customHeight="1" x14ac:dyDescent="0.3">
      <c r="A3996" s="4">
        <v>44624</v>
      </c>
      <c r="B3996" s="2">
        <v>2193.4899999999998</v>
      </c>
      <c r="C3996" s="2">
        <v>-221015.06</v>
      </c>
      <c r="D3996" s="2" t="s">
        <v>52</v>
      </c>
    </row>
    <row r="3997" spans="1:4" ht="15.75" hidden="1" customHeight="1" x14ac:dyDescent="0.3">
      <c r="A3997" s="4">
        <v>44624</v>
      </c>
      <c r="B3997" s="2">
        <v>31433.3</v>
      </c>
      <c r="C3997" s="2">
        <v>-3446254.41</v>
      </c>
      <c r="D3997" s="2" t="s">
        <v>53</v>
      </c>
    </row>
    <row r="3998" spans="1:4" ht="15.75" customHeight="1" x14ac:dyDescent="0.3">
      <c r="A3998" s="4">
        <v>44624</v>
      </c>
      <c r="B3998" s="2">
        <v>24378.13</v>
      </c>
      <c r="C3998" s="2">
        <v>-1760439.58</v>
      </c>
      <c r="D3998" s="2" t="s">
        <v>54</v>
      </c>
    </row>
    <row r="3999" spans="1:4" ht="15.75" customHeight="1" x14ac:dyDescent="0.3">
      <c r="A3999" s="4">
        <v>44626</v>
      </c>
      <c r="B3999" s="2">
        <v>1486.95</v>
      </c>
      <c r="C3999" s="2">
        <v>-1908647.16</v>
      </c>
      <c r="D3999" s="2" t="s">
        <v>54</v>
      </c>
    </row>
    <row r="4000" spans="1:4" ht="15.75" hidden="1" customHeight="1" x14ac:dyDescent="0.3">
      <c r="A4000" s="4">
        <v>44626</v>
      </c>
      <c r="B4000" s="2">
        <v>1310.84</v>
      </c>
      <c r="C4000" s="2">
        <v>-680663.92</v>
      </c>
      <c r="D4000" s="2" t="s">
        <v>53</v>
      </c>
    </row>
    <row r="4001" spans="1:4" ht="15.75" hidden="1" customHeight="1" x14ac:dyDescent="0.3">
      <c r="A4001" s="4">
        <v>44626</v>
      </c>
      <c r="B4001" s="2">
        <v>60.55</v>
      </c>
      <c r="C4001" s="2">
        <v>-37364.69</v>
      </c>
      <c r="D4001" s="2" t="s">
        <v>52</v>
      </c>
    </row>
    <row r="4002" spans="1:4" ht="15.75" hidden="1" customHeight="1" x14ac:dyDescent="0.3">
      <c r="A4002" s="4">
        <v>44626</v>
      </c>
      <c r="B4002" s="2">
        <v>323.75</v>
      </c>
      <c r="C4002" s="2">
        <v>-200894.25</v>
      </c>
      <c r="D4002" s="2" t="s">
        <v>55</v>
      </c>
    </row>
    <row r="4003" spans="1:4" ht="15.75" hidden="1" customHeight="1" x14ac:dyDescent="0.3">
      <c r="A4003" s="4">
        <v>44627</v>
      </c>
      <c r="B4003" s="2">
        <v>33146.21</v>
      </c>
      <c r="C4003" s="2">
        <v>-1292319.6399999999</v>
      </c>
      <c r="D4003" s="2" t="s">
        <v>53</v>
      </c>
    </row>
    <row r="4004" spans="1:4" ht="15.75" customHeight="1" x14ac:dyDescent="0.3">
      <c r="A4004" s="4">
        <v>44627</v>
      </c>
      <c r="B4004" s="2">
        <v>29396.84</v>
      </c>
      <c r="C4004" s="2">
        <v>-2455093.27</v>
      </c>
      <c r="D4004" s="2" t="s">
        <v>54</v>
      </c>
    </row>
    <row r="4005" spans="1:4" ht="15.75" hidden="1" customHeight="1" x14ac:dyDescent="0.3">
      <c r="A4005" s="4">
        <v>44627</v>
      </c>
      <c r="B4005" s="2">
        <v>1977.09</v>
      </c>
      <c r="C4005" s="2">
        <v>-40975.25</v>
      </c>
      <c r="D4005" s="2" t="s">
        <v>52</v>
      </c>
    </row>
    <row r="4006" spans="1:4" ht="15.75" hidden="1" customHeight="1" x14ac:dyDescent="0.3">
      <c r="A4006" s="4">
        <v>44627</v>
      </c>
      <c r="B4006" s="2">
        <v>10102.799999999999</v>
      </c>
      <c r="C4006" s="2">
        <v>-2771551.79</v>
      </c>
      <c r="D4006" s="2" t="s">
        <v>55</v>
      </c>
    </row>
    <row r="4007" spans="1:4" ht="15.75" hidden="1" customHeight="1" x14ac:dyDescent="0.3">
      <c r="A4007" s="4">
        <v>44628</v>
      </c>
      <c r="B4007" s="2">
        <v>23790.67</v>
      </c>
      <c r="C4007" s="2">
        <v>-576743.43999999994</v>
      </c>
      <c r="D4007" s="2" t="s">
        <v>53</v>
      </c>
    </row>
    <row r="4008" spans="1:4" ht="15.75" hidden="1" customHeight="1" x14ac:dyDescent="0.3">
      <c r="A4008" s="4">
        <v>44628</v>
      </c>
      <c r="B4008" s="2">
        <v>8965.2800000000007</v>
      </c>
      <c r="C4008" s="2">
        <v>-435831.44</v>
      </c>
      <c r="D4008" s="2" t="s">
        <v>55</v>
      </c>
    </row>
    <row r="4009" spans="1:4" ht="15.75" customHeight="1" x14ac:dyDescent="0.3">
      <c r="A4009" s="4">
        <v>44628</v>
      </c>
      <c r="B4009" s="2">
        <v>37364.230000000003</v>
      </c>
      <c r="C4009" s="2">
        <v>-6355970.4800000004</v>
      </c>
      <c r="D4009" s="2" t="s">
        <v>54</v>
      </c>
    </row>
    <row r="4010" spans="1:4" ht="15.75" hidden="1" customHeight="1" x14ac:dyDescent="0.3">
      <c r="A4010" s="4">
        <v>44628</v>
      </c>
      <c r="B4010" s="2">
        <v>2050.04</v>
      </c>
      <c r="C4010" s="2">
        <v>-33322.620000000003</v>
      </c>
      <c r="D4010" s="2" t="s">
        <v>52</v>
      </c>
    </row>
    <row r="4011" spans="1:4" ht="15.75" customHeight="1" x14ac:dyDescent="0.3">
      <c r="A4011" s="4">
        <v>44629</v>
      </c>
      <c r="B4011" s="2">
        <v>27616.82</v>
      </c>
      <c r="C4011" s="2">
        <v>-1772445.5</v>
      </c>
      <c r="D4011" s="2" t="s">
        <v>54</v>
      </c>
    </row>
    <row r="4012" spans="1:4" ht="15.75" hidden="1" customHeight="1" x14ac:dyDescent="0.3">
      <c r="A4012" s="4">
        <v>44629</v>
      </c>
      <c r="B4012" s="2">
        <v>7810.14</v>
      </c>
      <c r="C4012" s="2">
        <v>155308.66</v>
      </c>
      <c r="D4012" s="2" t="s">
        <v>55</v>
      </c>
    </row>
    <row r="4013" spans="1:4" ht="15.75" hidden="1" customHeight="1" x14ac:dyDescent="0.3">
      <c r="A4013" s="4">
        <v>44629</v>
      </c>
      <c r="B4013" s="2">
        <v>2802.1</v>
      </c>
      <c r="C4013" s="2">
        <v>-12470.54</v>
      </c>
      <c r="D4013" s="2" t="s">
        <v>52</v>
      </c>
    </row>
    <row r="4014" spans="1:4" ht="15.75" hidden="1" customHeight="1" x14ac:dyDescent="0.3">
      <c r="A4014" s="4">
        <v>44629</v>
      </c>
      <c r="B4014" s="2">
        <v>24031.25</v>
      </c>
      <c r="C4014" s="2">
        <v>-558310.44999999995</v>
      </c>
      <c r="D4014" s="2" t="s">
        <v>53</v>
      </c>
    </row>
    <row r="4015" spans="1:4" ht="15.75" hidden="1" customHeight="1" x14ac:dyDescent="0.3">
      <c r="A4015" s="4">
        <v>44630</v>
      </c>
      <c r="B4015" s="2">
        <v>3326.33</v>
      </c>
      <c r="C4015" s="2">
        <v>-71091.509999999995</v>
      </c>
      <c r="D4015" s="2" t="s">
        <v>52</v>
      </c>
    </row>
    <row r="4016" spans="1:4" ht="15.75" hidden="1" customHeight="1" x14ac:dyDescent="0.3">
      <c r="A4016" s="4">
        <v>44630</v>
      </c>
      <c r="B4016" s="2">
        <v>9308.69</v>
      </c>
      <c r="C4016" s="2">
        <v>-86720.82</v>
      </c>
      <c r="D4016" s="2" t="s">
        <v>55</v>
      </c>
    </row>
    <row r="4017" spans="1:4" ht="15.75" hidden="1" customHeight="1" x14ac:dyDescent="0.3">
      <c r="A4017" s="4">
        <v>44630</v>
      </c>
      <c r="B4017" s="2">
        <v>20509.060000000001</v>
      </c>
      <c r="C4017" s="2">
        <v>-120014.58</v>
      </c>
      <c r="D4017" s="2" t="s">
        <v>53</v>
      </c>
    </row>
    <row r="4018" spans="1:4" ht="15.75" customHeight="1" x14ac:dyDescent="0.3">
      <c r="A4018" s="4">
        <v>44630</v>
      </c>
      <c r="B4018" s="2">
        <v>21516.51</v>
      </c>
      <c r="C4018" s="2">
        <v>-729971.76</v>
      </c>
      <c r="D4018" s="2" t="s">
        <v>54</v>
      </c>
    </row>
    <row r="4019" spans="1:4" ht="15.75" hidden="1" customHeight="1" x14ac:dyDescent="0.3">
      <c r="A4019" s="4">
        <v>44631</v>
      </c>
      <c r="B4019" s="2">
        <v>4078.64</v>
      </c>
      <c r="C4019" s="2">
        <v>-497001.25</v>
      </c>
      <c r="D4019" s="2" t="s">
        <v>52</v>
      </c>
    </row>
    <row r="4020" spans="1:4" ht="15.75" hidden="1" customHeight="1" x14ac:dyDescent="0.3">
      <c r="A4020" s="4">
        <v>44631</v>
      </c>
      <c r="B4020" s="2">
        <v>9311.9699999999993</v>
      </c>
      <c r="C4020" s="2">
        <v>-523175.55</v>
      </c>
      <c r="D4020" s="2" t="s">
        <v>55</v>
      </c>
    </row>
    <row r="4021" spans="1:4" ht="15.75" hidden="1" customHeight="1" x14ac:dyDescent="0.3">
      <c r="A4021" s="4">
        <v>44631</v>
      </c>
      <c r="B4021" s="2">
        <v>18035.64</v>
      </c>
      <c r="C4021" s="2">
        <v>-184892.53</v>
      </c>
      <c r="D4021" s="2" t="s">
        <v>53</v>
      </c>
    </row>
    <row r="4022" spans="1:4" ht="15.75" customHeight="1" x14ac:dyDescent="0.3">
      <c r="A4022" s="4">
        <v>44631</v>
      </c>
      <c r="B4022" s="2">
        <v>17649.52</v>
      </c>
      <c r="C4022" s="2">
        <v>-769222.84</v>
      </c>
      <c r="D4022" s="2" t="s">
        <v>54</v>
      </c>
    </row>
    <row r="4023" spans="1:4" ht="15.75" hidden="1" customHeight="1" x14ac:dyDescent="0.3">
      <c r="A4023" s="4">
        <v>44633</v>
      </c>
      <c r="B4023" s="2">
        <v>412.27</v>
      </c>
      <c r="C4023" s="2">
        <v>-51272.82</v>
      </c>
      <c r="D4023" s="2" t="s">
        <v>55</v>
      </c>
    </row>
    <row r="4024" spans="1:4" ht="15.75" hidden="1" customHeight="1" x14ac:dyDescent="0.3">
      <c r="A4024" s="4">
        <v>44633</v>
      </c>
      <c r="B4024" s="2">
        <v>717</v>
      </c>
      <c r="C4024" s="2">
        <v>9873.81</v>
      </c>
      <c r="D4024" s="2" t="s">
        <v>53</v>
      </c>
    </row>
    <row r="4025" spans="1:4" ht="15.75" customHeight="1" x14ac:dyDescent="0.3">
      <c r="A4025" s="4">
        <v>44633</v>
      </c>
      <c r="B4025" s="2">
        <v>683.14</v>
      </c>
      <c r="C4025" s="2">
        <v>6389.49</v>
      </c>
      <c r="D4025" s="2" t="s">
        <v>54</v>
      </c>
    </row>
    <row r="4026" spans="1:4" ht="15.75" hidden="1" customHeight="1" x14ac:dyDescent="0.3">
      <c r="A4026" s="4">
        <v>44633</v>
      </c>
      <c r="B4026" s="2">
        <v>209.67</v>
      </c>
      <c r="C4026" s="2">
        <v>-107307.2</v>
      </c>
      <c r="D4026" s="2" t="s">
        <v>52</v>
      </c>
    </row>
    <row r="4027" spans="1:4" ht="15.75" hidden="1" customHeight="1" x14ac:dyDescent="0.3">
      <c r="A4027" s="4">
        <v>44634</v>
      </c>
      <c r="B4027" s="2">
        <v>4146.33</v>
      </c>
      <c r="C4027" s="2">
        <v>-271594.56</v>
      </c>
      <c r="D4027" s="2" t="s">
        <v>52</v>
      </c>
    </row>
    <row r="4028" spans="1:4" ht="15.75" hidden="1" customHeight="1" x14ac:dyDescent="0.3">
      <c r="A4028" s="4">
        <v>44634</v>
      </c>
      <c r="B4028" s="2">
        <v>18215.41</v>
      </c>
      <c r="C4028" s="2">
        <v>-69082.64</v>
      </c>
      <c r="D4028" s="2" t="s">
        <v>53</v>
      </c>
    </row>
    <row r="4029" spans="1:4" ht="15.75" hidden="1" customHeight="1" x14ac:dyDescent="0.3">
      <c r="A4029" s="4">
        <v>44634</v>
      </c>
      <c r="B4029" s="2">
        <v>8307.5300000000007</v>
      </c>
      <c r="C4029" s="2">
        <v>-177945.36</v>
      </c>
      <c r="D4029" s="2" t="s">
        <v>55</v>
      </c>
    </row>
    <row r="4030" spans="1:4" ht="15.75" customHeight="1" x14ac:dyDescent="0.3">
      <c r="A4030" s="4">
        <v>44634</v>
      </c>
      <c r="B4030" s="2">
        <v>18337.97</v>
      </c>
      <c r="C4030" s="2">
        <v>-427329.99</v>
      </c>
      <c r="D4030" s="2" t="s">
        <v>54</v>
      </c>
    </row>
    <row r="4031" spans="1:4" ht="15.75" hidden="1" customHeight="1" x14ac:dyDescent="0.3">
      <c r="A4031" s="4">
        <v>44635</v>
      </c>
      <c r="B4031" s="2">
        <v>5296.2</v>
      </c>
      <c r="C4031" s="2">
        <v>-12478.21</v>
      </c>
      <c r="D4031" s="2" t="s">
        <v>52</v>
      </c>
    </row>
    <row r="4032" spans="1:4" ht="15.75" hidden="1" customHeight="1" x14ac:dyDescent="0.3">
      <c r="A4032" s="4">
        <v>44635</v>
      </c>
      <c r="B4032" s="2">
        <v>18931.150000000001</v>
      </c>
      <c r="C4032" s="2">
        <v>-38714.870000000003</v>
      </c>
      <c r="D4032" s="2" t="s">
        <v>53</v>
      </c>
    </row>
    <row r="4033" spans="1:4" ht="15.75" customHeight="1" x14ac:dyDescent="0.3">
      <c r="A4033" s="4">
        <v>44635</v>
      </c>
      <c r="B4033" s="2">
        <v>24539.759999999998</v>
      </c>
      <c r="C4033" s="2">
        <v>-1854908.72</v>
      </c>
      <c r="D4033" s="2" t="s">
        <v>54</v>
      </c>
    </row>
    <row r="4034" spans="1:4" ht="15.75" hidden="1" customHeight="1" x14ac:dyDescent="0.3">
      <c r="A4034" s="4">
        <v>44635</v>
      </c>
      <c r="B4034" s="2">
        <v>8628.42</v>
      </c>
      <c r="C4034" s="2">
        <v>23449.56</v>
      </c>
      <c r="D4034" s="2" t="s">
        <v>55</v>
      </c>
    </row>
    <row r="4035" spans="1:4" ht="15.75" customHeight="1" x14ac:dyDescent="0.3">
      <c r="A4035" s="4">
        <v>44636</v>
      </c>
      <c r="B4035" s="2">
        <v>23235.37</v>
      </c>
      <c r="C4035" s="2">
        <v>-459793.94</v>
      </c>
      <c r="D4035" s="2" t="s">
        <v>54</v>
      </c>
    </row>
    <row r="4036" spans="1:4" ht="15.75" hidden="1" customHeight="1" x14ac:dyDescent="0.3">
      <c r="A4036" s="4">
        <v>44636</v>
      </c>
      <c r="B4036" s="2">
        <v>8563.75</v>
      </c>
      <c r="C4036" s="2">
        <v>-163528.66</v>
      </c>
      <c r="D4036" s="2" t="s">
        <v>55</v>
      </c>
    </row>
    <row r="4037" spans="1:4" ht="15.75" hidden="1" customHeight="1" x14ac:dyDescent="0.3">
      <c r="A4037" s="4">
        <v>44636</v>
      </c>
      <c r="B4037" s="2">
        <v>21613.919999999998</v>
      </c>
      <c r="C4037" s="2">
        <v>196870.83</v>
      </c>
      <c r="D4037" s="2" t="s">
        <v>53</v>
      </c>
    </row>
    <row r="4038" spans="1:4" ht="15.75" hidden="1" customHeight="1" x14ac:dyDescent="0.3">
      <c r="A4038" s="4">
        <v>44636</v>
      </c>
      <c r="B4038" s="2">
        <v>4537.05</v>
      </c>
      <c r="C4038" s="2">
        <v>-422375.48</v>
      </c>
      <c r="D4038" s="2" t="s">
        <v>52</v>
      </c>
    </row>
    <row r="4039" spans="1:4" ht="15.75" hidden="1" customHeight="1" x14ac:dyDescent="0.3">
      <c r="A4039" s="4">
        <v>44637</v>
      </c>
      <c r="B4039" s="2">
        <v>18956.03</v>
      </c>
      <c r="C4039" s="2">
        <v>-222889.08</v>
      </c>
      <c r="D4039" s="2" t="s">
        <v>53</v>
      </c>
    </row>
    <row r="4040" spans="1:4" ht="15.75" hidden="1" customHeight="1" x14ac:dyDescent="0.3">
      <c r="A4040" s="4">
        <v>44637</v>
      </c>
      <c r="B4040" s="2">
        <v>2807.01</v>
      </c>
      <c r="C4040" s="2">
        <v>-2070.21</v>
      </c>
      <c r="D4040" s="2" t="s">
        <v>52</v>
      </c>
    </row>
    <row r="4041" spans="1:4" ht="15.75" customHeight="1" x14ac:dyDescent="0.3">
      <c r="A4041" s="4">
        <v>44637</v>
      </c>
      <c r="B4041" s="2">
        <v>19661.97</v>
      </c>
      <c r="C4041" s="2">
        <v>-153468.71</v>
      </c>
      <c r="D4041" s="2" t="s">
        <v>54</v>
      </c>
    </row>
    <row r="4042" spans="1:4" ht="15.75" hidden="1" customHeight="1" x14ac:dyDescent="0.3">
      <c r="A4042" s="4">
        <v>44637</v>
      </c>
      <c r="B4042" s="2">
        <v>9851.7900000000009</v>
      </c>
      <c r="C4042" s="2">
        <v>193739.79</v>
      </c>
      <c r="D4042" s="2" t="s">
        <v>55</v>
      </c>
    </row>
    <row r="4043" spans="1:4" ht="15.75" hidden="1" customHeight="1" x14ac:dyDescent="0.3">
      <c r="A4043" s="4">
        <v>44638</v>
      </c>
      <c r="B4043" s="2">
        <v>6172.07</v>
      </c>
      <c r="C4043" s="2">
        <v>32617.13</v>
      </c>
      <c r="D4043" s="2" t="s">
        <v>55</v>
      </c>
    </row>
    <row r="4044" spans="1:4" ht="15.75" hidden="1" customHeight="1" x14ac:dyDescent="0.3">
      <c r="A4044" s="4">
        <v>44638</v>
      </c>
      <c r="B4044" s="2">
        <v>2827.4</v>
      </c>
      <c r="C4044" s="2">
        <v>-297786.86</v>
      </c>
      <c r="D4044" s="2" t="s">
        <v>52</v>
      </c>
    </row>
    <row r="4045" spans="1:4" ht="15.75" customHeight="1" x14ac:dyDescent="0.3">
      <c r="A4045" s="4">
        <v>44638</v>
      </c>
      <c r="B4045" s="2">
        <v>22842.720000000001</v>
      </c>
      <c r="C4045" s="2">
        <v>475994.09</v>
      </c>
      <c r="D4045" s="2" t="s">
        <v>54</v>
      </c>
    </row>
    <row r="4046" spans="1:4" ht="15.75" hidden="1" customHeight="1" x14ac:dyDescent="0.3">
      <c r="A4046" s="4">
        <v>44638</v>
      </c>
      <c r="B4046" s="2">
        <v>18424.87</v>
      </c>
      <c r="C4046" s="2">
        <v>-64880.81</v>
      </c>
      <c r="D4046" s="2" t="s">
        <v>53</v>
      </c>
    </row>
    <row r="4047" spans="1:4" ht="15.75" hidden="1" customHeight="1" x14ac:dyDescent="0.3">
      <c r="A4047" s="4">
        <v>44640</v>
      </c>
      <c r="B4047" s="2">
        <v>276.83</v>
      </c>
      <c r="C4047" s="2">
        <v>-13899.22</v>
      </c>
      <c r="D4047" s="2" t="s">
        <v>53</v>
      </c>
    </row>
    <row r="4048" spans="1:4" ht="15.75" hidden="1" customHeight="1" x14ac:dyDescent="0.3">
      <c r="A4048" s="4">
        <v>44640</v>
      </c>
      <c r="B4048" s="2">
        <v>165.04</v>
      </c>
      <c r="C4048" s="2">
        <v>-58591.35</v>
      </c>
      <c r="D4048" s="2" t="s">
        <v>55</v>
      </c>
    </row>
    <row r="4049" spans="1:4" ht="15.75" customHeight="1" x14ac:dyDescent="0.3">
      <c r="A4049" s="4">
        <v>44640</v>
      </c>
      <c r="B4049" s="2">
        <v>408.48</v>
      </c>
      <c r="C4049" s="2">
        <v>12526.11</v>
      </c>
      <c r="D4049" s="2" t="s">
        <v>54</v>
      </c>
    </row>
    <row r="4050" spans="1:4" ht="15.75" hidden="1" customHeight="1" x14ac:dyDescent="0.3">
      <c r="A4050" s="4">
        <v>44640</v>
      </c>
      <c r="B4050" s="2">
        <v>183.23</v>
      </c>
      <c r="C4050" s="2">
        <v>-86358.95</v>
      </c>
      <c r="D4050" s="2" t="s">
        <v>52</v>
      </c>
    </row>
    <row r="4051" spans="1:4" ht="15.75" customHeight="1" x14ac:dyDescent="0.3">
      <c r="A4051" s="4">
        <v>44641</v>
      </c>
      <c r="B4051" s="2">
        <v>21690.06</v>
      </c>
      <c r="C4051" s="2">
        <v>413675.46</v>
      </c>
      <c r="D4051" s="2" t="s">
        <v>54</v>
      </c>
    </row>
    <row r="4052" spans="1:4" ht="15.75" hidden="1" customHeight="1" x14ac:dyDescent="0.3">
      <c r="A4052" s="4">
        <v>44641</v>
      </c>
      <c r="B4052" s="2">
        <v>2604.35</v>
      </c>
      <c r="C4052" s="2">
        <v>-137065.81</v>
      </c>
      <c r="D4052" s="2" t="s">
        <v>52</v>
      </c>
    </row>
    <row r="4053" spans="1:4" ht="15.75" hidden="1" customHeight="1" x14ac:dyDescent="0.3">
      <c r="A4053" s="4">
        <v>44641</v>
      </c>
      <c r="B4053" s="2">
        <v>7480.39</v>
      </c>
      <c r="C4053" s="2">
        <v>157139.53</v>
      </c>
      <c r="D4053" s="2" t="s">
        <v>55</v>
      </c>
    </row>
    <row r="4054" spans="1:4" ht="15.75" hidden="1" customHeight="1" x14ac:dyDescent="0.3">
      <c r="A4054" s="4">
        <v>44641</v>
      </c>
      <c r="B4054" s="2">
        <v>16908.25</v>
      </c>
      <c r="C4054" s="2">
        <v>97983.98</v>
      </c>
      <c r="D4054" s="2" t="s">
        <v>53</v>
      </c>
    </row>
    <row r="4055" spans="1:4" ht="15.75" customHeight="1" x14ac:dyDescent="0.3">
      <c r="A4055" s="4">
        <v>44642</v>
      </c>
      <c r="B4055" s="2">
        <v>25070.49</v>
      </c>
      <c r="C4055" s="2">
        <v>-901274.64</v>
      </c>
      <c r="D4055" s="2" t="s">
        <v>54</v>
      </c>
    </row>
    <row r="4056" spans="1:4" ht="15.75" hidden="1" customHeight="1" x14ac:dyDescent="0.3">
      <c r="A4056" s="4">
        <v>44642</v>
      </c>
      <c r="B4056" s="2">
        <v>9320.02</v>
      </c>
      <c r="C4056" s="2">
        <v>-41912.660000000003</v>
      </c>
      <c r="D4056" s="2" t="s">
        <v>55</v>
      </c>
    </row>
    <row r="4057" spans="1:4" ht="15.75" hidden="1" customHeight="1" x14ac:dyDescent="0.3">
      <c r="A4057" s="4">
        <v>44642</v>
      </c>
      <c r="B4057" s="2">
        <v>6138.06</v>
      </c>
      <c r="C4057" s="2">
        <v>-1235708.44</v>
      </c>
      <c r="D4057" s="2" t="s">
        <v>52</v>
      </c>
    </row>
    <row r="4058" spans="1:4" ht="15.75" hidden="1" customHeight="1" x14ac:dyDescent="0.3">
      <c r="A4058" s="4">
        <v>44642</v>
      </c>
      <c r="B4058" s="2">
        <v>18188.2</v>
      </c>
      <c r="C4058" s="2">
        <v>-226483.21</v>
      </c>
      <c r="D4058" s="2" t="s">
        <v>53</v>
      </c>
    </row>
    <row r="4059" spans="1:4" ht="15.75" hidden="1" customHeight="1" x14ac:dyDescent="0.3">
      <c r="A4059" s="4">
        <v>44643</v>
      </c>
      <c r="B4059" s="2">
        <v>14799.4</v>
      </c>
      <c r="C4059" s="2">
        <v>-36957.300000000003</v>
      </c>
      <c r="D4059" s="2" t="s">
        <v>53</v>
      </c>
    </row>
    <row r="4060" spans="1:4" ht="15.75" hidden="1" customHeight="1" x14ac:dyDescent="0.3">
      <c r="A4060" s="4">
        <v>44643</v>
      </c>
      <c r="B4060" s="2">
        <v>9534.4699999999993</v>
      </c>
      <c r="C4060" s="2">
        <v>-76201.210000000006</v>
      </c>
      <c r="D4060" s="2" t="s">
        <v>55</v>
      </c>
    </row>
    <row r="4061" spans="1:4" ht="15.75" customHeight="1" x14ac:dyDescent="0.3">
      <c r="A4061" s="4">
        <v>44643</v>
      </c>
      <c r="B4061" s="2">
        <v>21848.17</v>
      </c>
      <c r="C4061" s="2">
        <v>-1236347.45</v>
      </c>
      <c r="D4061" s="2" t="s">
        <v>54</v>
      </c>
    </row>
    <row r="4062" spans="1:4" ht="15.75" hidden="1" customHeight="1" x14ac:dyDescent="0.3">
      <c r="A4062" s="4">
        <v>44643</v>
      </c>
      <c r="B4062" s="2">
        <v>3288.27</v>
      </c>
      <c r="C4062" s="2">
        <v>-2180.15</v>
      </c>
      <c r="D4062" s="2" t="s">
        <v>52</v>
      </c>
    </row>
    <row r="4063" spans="1:4" ht="15.75" hidden="1" customHeight="1" x14ac:dyDescent="0.3">
      <c r="A4063" s="4">
        <v>44644</v>
      </c>
      <c r="B4063" s="2">
        <v>8369.01</v>
      </c>
      <c r="C4063" s="2">
        <v>-99094.7</v>
      </c>
      <c r="D4063" s="2" t="s">
        <v>55</v>
      </c>
    </row>
    <row r="4064" spans="1:4" ht="15.75" hidden="1" customHeight="1" x14ac:dyDescent="0.3">
      <c r="A4064" s="4">
        <v>44644</v>
      </c>
      <c r="B4064" s="2">
        <v>17058.43</v>
      </c>
      <c r="C4064" s="2">
        <v>106248.71</v>
      </c>
      <c r="D4064" s="2" t="s">
        <v>53</v>
      </c>
    </row>
    <row r="4065" spans="1:4" ht="15.75" customHeight="1" x14ac:dyDescent="0.3">
      <c r="A4065" s="4">
        <v>44644</v>
      </c>
      <c r="B4065" s="2">
        <v>22772.29</v>
      </c>
      <c r="C4065" s="2">
        <v>-1103939.96</v>
      </c>
      <c r="D4065" s="2" t="s">
        <v>54</v>
      </c>
    </row>
    <row r="4066" spans="1:4" ht="15.75" hidden="1" customHeight="1" x14ac:dyDescent="0.3">
      <c r="A4066" s="4">
        <v>44644</v>
      </c>
      <c r="B4066" s="2">
        <v>4320.59</v>
      </c>
      <c r="C4066" s="2">
        <v>-713347.92</v>
      </c>
      <c r="D4066" s="2" t="s">
        <v>52</v>
      </c>
    </row>
    <row r="4067" spans="1:4" ht="15.75" hidden="1" customHeight="1" x14ac:dyDescent="0.3">
      <c r="A4067" s="4">
        <v>44645</v>
      </c>
      <c r="B4067" s="2">
        <v>7856.04</v>
      </c>
      <c r="C4067" s="2">
        <v>108370.29</v>
      </c>
      <c r="D4067" s="2" t="s">
        <v>55</v>
      </c>
    </row>
    <row r="4068" spans="1:4" ht="15.75" customHeight="1" x14ac:dyDescent="0.3">
      <c r="A4068" s="4">
        <v>44645</v>
      </c>
      <c r="B4068" s="2">
        <v>21056.36</v>
      </c>
      <c r="C4068" s="2">
        <v>342047.55</v>
      </c>
      <c r="D4068" s="2" t="s">
        <v>54</v>
      </c>
    </row>
    <row r="4069" spans="1:4" ht="15.75" hidden="1" customHeight="1" x14ac:dyDescent="0.3">
      <c r="A4069" s="4">
        <v>44645</v>
      </c>
      <c r="B4069" s="2">
        <v>4812.4399999999996</v>
      </c>
      <c r="C4069" s="2">
        <v>-20947.91</v>
      </c>
      <c r="D4069" s="2" t="s">
        <v>52</v>
      </c>
    </row>
    <row r="4070" spans="1:4" ht="15.75" hidden="1" customHeight="1" x14ac:dyDescent="0.3">
      <c r="A4070" s="4">
        <v>44645</v>
      </c>
      <c r="B4070" s="2">
        <v>17469.96</v>
      </c>
      <c r="C4070" s="2">
        <v>73137.72</v>
      </c>
      <c r="D4070" s="2" t="s">
        <v>53</v>
      </c>
    </row>
    <row r="4071" spans="1:4" ht="15.75" hidden="1" customHeight="1" x14ac:dyDescent="0.3">
      <c r="A4071" s="4">
        <v>44647</v>
      </c>
      <c r="B4071" s="2">
        <v>365.43</v>
      </c>
      <c r="C4071" s="2">
        <v>-17655.16</v>
      </c>
      <c r="D4071" s="2" t="s">
        <v>53</v>
      </c>
    </row>
    <row r="4072" spans="1:4" ht="15.75" customHeight="1" x14ac:dyDescent="0.3">
      <c r="A4072" s="4">
        <v>44647</v>
      </c>
      <c r="B4072" s="2">
        <v>251.16</v>
      </c>
      <c r="C4072" s="2">
        <v>-54480.3</v>
      </c>
      <c r="D4072" s="2" t="s">
        <v>54</v>
      </c>
    </row>
    <row r="4073" spans="1:4" ht="15.75" hidden="1" customHeight="1" x14ac:dyDescent="0.3">
      <c r="A4073" s="4">
        <v>44647</v>
      </c>
      <c r="B4073" s="2">
        <v>173.8</v>
      </c>
      <c r="C4073" s="2">
        <v>-10184.17</v>
      </c>
      <c r="D4073" s="2" t="s">
        <v>55</v>
      </c>
    </row>
    <row r="4074" spans="1:4" ht="15.75" hidden="1" customHeight="1" x14ac:dyDescent="0.3">
      <c r="A4074" s="4">
        <v>44647</v>
      </c>
      <c r="B4074" s="2">
        <v>143.81</v>
      </c>
      <c r="C4074" s="2">
        <v>-32842.959999999999</v>
      </c>
      <c r="D4074" s="2" t="s">
        <v>52</v>
      </c>
    </row>
    <row r="4075" spans="1:4" ht="15.75" hidden="1" customHeight="1" x14ac:dyDescent="0.3">
      <c r="A4075" s="4">
        <v>44648</v>
      </c>
      <c r="B4075" s="2">
        <v>7975.33</v>
      </c>
      <c r="C4075" s="2">
        <v>-1136199.6100000001</v>
      </c>
      <c r="D4075" s="2" t="s">
        <v>52</v>
      </c>
    </row>
    <row r="4076" spans="1:4" ht="15.75" hidden="1" customHeight="1" x14ac:dyDescent="0.3">
      <c r="A4076" s="4">
        <v>44648</v>
      </c>
      <c r="B4076" s="2">
        <v>20526.810000000001</v>
      </c>
      <c r="C4076" s="2">
        <v>-148264.57</v>
      </c>
      <c r="D4076" s="2" t="s">
        <v>53</v>
      </c>
    </row>
    <row r="4077" spans="1:4" ht="15.75" customHeight="1" x14ac:dyDescent="0.3">
      <c r="A4077" s="4">
        <v>44648</v>
      </c>
      <c r="B4077" s="2">
        <v>27936.66</v>
      </c>
      <c r="C4077" s="2">
        <v>-1866693.59</v>
      </c>
      <c r="D4077" s="2" t="s">
        <v>54</v>
      </c>
    </row>
    <row r="4078" spans="1:4" ht="15.75" hidden="1" customHeight="1" x14ac:dyDescent="0.3">
      <c r="A4078" s="4">
        <v>44648</v>
      </c>
      <c r="B4078" s="2">
        <v>10968.57</v>
      </c>
      <c r="C4078" s="2">
        <v>-1129789.22</v>
      </c>
      <c r="D4078" s="2" t="s">
        <v>55</v>
      </c>
    </row>
    <row r="4079" spans="1:4" ht="15.75" customHeight="1" x14ac:dyDescent="0.3">
      <c r="A4079" s="4">
        <v>44649</v>
      </c>
      <c r="B4079" s="2">
        <v>24044.17</v>
      </c>
      <c r="C4079" s="2">
        <v>-2156600.0099999998</v>
      </c>
      <c r="D4079" s="2" t="s">
        <v>54</v>
      </c>
    </row>
    <row r="4080" spans="1:4" ht="15.75" hidden="1" customHeight="1" x14ac:dyDescent="0.3">
      <c r="A4080" s="4">
        <v>44649</v>
      </c>
      <c r="B4080" s="2">
        <v>4733.38</v>
      </c>
      <c r="C4080" s="2">
        <v>-30890.1</v>
      </c>
      <c r="D4080" s="2" t="s">
        <v>52</v>
      </c>
    </row>
    <row r="4081" spans="1:4" ht="15.75" hidden="1" customHeight="1" x14ac:dyDescent="0.3">
      <c r="A4081" s="4">
        <v>44649</v>
      </c>
      <c r="B4081" s="2">
        <v>9632.32</v>
      </c>
      <c r="C4081" s="2">
        <v>-62577.61</v>
      </c>
      <c r="D4081" s="2" t="s">
        <v>55</v>
      </c>
    </row>
    <row r="4082" spans="1:4" ht="15.75" hidden="1" customHeight="1" x14ac:dyDescent="0.3">
      <c r="A4082" s="4">
        <v>44649</v>
      </c>
      <c r="B4082" s="2">
        <v>24998.03</v>
      </c>
      <c r="C4082" s="2">
        <v>-28068.52</v>
      </c>
      <c r="D4082" s="2" t="s">
        <v>53</v>
      </c>
    </row>
    <row r="4083" spans="1:4" ht="15.75" customHeight="1" x14ac:dyDescent="0.3">
      <c r="A4083" s="4">
        <v>44650</v>
      </c>
      <c r="B4083" s="2">
        <v>17717.27</v>
      </c>
      <c r="C4083" s="2">
        <v>-108496.27</v>
      </c>
      <c r="D4083" s="2" t="s">
        <v>54</v>
      </c>
    </row>
    <row r="4084" spans="1:4" ht="15.75" hidden="1" customHeight="1" x14ac:dyDescent="0.3">
      <c r="A4084" s="4">
        <v>44650</v>
      </c>
      <c r="B4084" s="2">
        <v>19350.27</v>
      </c>
      <c r="C4084" s="2">
        <v>-94048</v>
      </c>
      <c r="D4084" s="2" t="s">
        <v>53</v>
      </c>
    </row>
    <row r="4085" spans="1:4" ht="15.75" hidden="1" customHeight="1" x14ac:dyDescent="0.3">
      <c r="A4085" s="4">
        <v>44650</v>
      </c>
      <c r="B4085" s="2">
        <v>6807.9</v>
      </c>
      <c r="C4085" s="2">
        <v>81475.53</v>
      </c>
      <c r="D4085" s="2" t="s">
        <v>55</v>
      </c>
    </row>
    <row r="4086" spans="1:4" ht="15.75" hidden="1" customHeight="1" x14ac:dyDescent="0.3">
      <c r="A4086" s="4">
        <v>44650</v>
      </c>
      <c r="B4086" s="2">
        <v>4380.33</v>
      </c>
      <c r="C4086" s="2">
        <v>34206.61</v>
      </c>
      <c r="D4086" s="2" t="s">
        <v>52</v>
      </c>
    </row>
    <row r="4087" spans="1:4" ht="15.75" hidden="1" customHeight="1" x14ac:dyDescent="0.3">
      <c r="A4087" s="4">
        <v>44651</v>
      </c>
      <c r="B4087" s="2">
        <v>5595.48</v>
      </c>
      <c r="C4087" s="2">
        <v>21030.63</v>
      </c>
      <c r="D4087" s="2" t="s">
        <v>52</v>
      </c>
    </row>
    <row r="4088" spans="1:4" ht="15.75" hidden="1" customHeight="1" x14ac:dyDescent="0.3">
      <c r="A4088" s="4">
        <v>44651</v>
      </c>
      <c r="B4088" s="2">
        <v>8312.7800000000007</v>
      </c>
      <c r="C4088" s="2">
        <v>173938.95</v>
      </c>
      <c r="D4088" s="2" t="s">
        <v>55</v>
      </c>
    </row>
    <row r="4089" spans="1:4" ht="15.75" hidden="1" customHeight="1" x14ac:dyDescent="0.3">
      <c r="A4089" s="4">
        <v>44651</v>
      </c>
      <c r="B4089" s="2">
        <v>22954.29</v>
      </c>
      <c r="C4089" s="2">
        <v>-139187.9</v>
      </c>
      <c r="D4089" s="2" t="s">
        <v>53</v>
      </c>
    </row>
    <row r="4090" spans="1:4" ht="15.75" customHeight="1" x14ac:dyDescent="0.3">
      <c r="A4090" s="4">
        <v>44651</v>
      </c>
      <c r="B4090" s="2">
        <v>21077.75</v>
      </c>
      <c r="C4090" s="2">
        <v>-457217.03</v>
      </c>
      <c r="D4090" s="2" t="s">
        <v>54</v>
      </c>
    </row>
    <row r="4091" spans="1:4" ht="15.75" hidden="1" customHeight="1" x14ac:dyDescent="0.3">
      <c r="A4091" s="4">
        <v>44652</v>
      </c>
      <c r="B4091" s="2">
        <v>5780.33</v>
      </c>
      <c r="C4091" s="2">
        <v>49373.86</v>
      </c>
      <c r="D4091" s="2" t="s">
        <v>55</v>
      </c>
    </row>
    <row r="4092" spans="1:4" ht="15.75" hidden="1" customHeight="1" x14ac:dyDescent="0.3">
      <c r="A4092" s="4">
        <v>44652</v>
      </c>
      <c r="B4092" s="2">
        <v>16705.599999999999</v>
      </c>
      <c r="C4092" s="2">
        <v>-15370.12</v>
      </c>
      <c r="D4092" s="2" t="s">
        <v>53</v>
      </c>
    </row>
    <row r="4093" spans="1:4" ht="15.75" customHeight="1" x14ac:dyDescent="0.3">
      <c r="A4093" s="4">
        <v>44652</v>
      </c>
      <c r="B4093" s="2">
        <v>21033.34</v>
      </c>
      <c r="C4093" s="2">
        <v>365328.08</v>
      </c>
      <c r="D4093" s="2" t="s">
        <v>54</v>
      </c>
    </row>
    <row r="4094" spans="1:4" ht="15.75" hidden="1" customHeight="1" x14ac:dyDescent="0.3">
      <c r="A4094" s="4">
        <v>44652</v>
      </c>
      <c r="B4094" s="2">
        <v>5241.3999999999996</v>
      </c>
      <c r="C4094" s="2">
        <v>-3925.67</v>
      </c>
      <c r="D4094" s="2" t="s">
        <v>52</v>
      </c>
    </row>
    <row r="4095" spans="1:4" ht="15.75" customHeight="1" x14ac:dyDescent="0.3">
      <c r="A4095" s="4">
        <v>44654</v>
      </c>
      <c r="B4095" s="2">
        <v>178.66</v>
      </c>
      <c r="C4095" s="2">
        <v>-11449</v>
      </c>
      <c r="D4095" s="2" t="s">
        <v>54</v>
      </c>
    </row>
    <row r="4096" spans="1:4" ht="15.75" hidden="1" customHeight="1" x14ac:dyDescent="0.3">
      <c r="A4096" s="4">
        <v>44654</v>
      </c>
      <c r="B4096" s="2">
        <v>183.89</v>
      </c>
      <c r="C4096" s="2">
        <v>9559.94</v>
      </c>
      <c r="D4096" s="2" t="s">
        <v>55</v>
      </c>
    </row>
    <row r="4097" spans="1:4" ht="15.75" hidden="1" customHeight="1" x14ac:dyDescent="0.3">
      <c r="A4097" s="4">
        <v>44654</v>
      </c>
      <c r="B4097" s="2">
        <v>191.43</v>
      </c>
      <c r="C4097" s="2">
        <v>-5356.45</v>
      </c>
      <c r="D4097" s="2" t="s">
        <v>53</v>
      </c>
    </row>
    <row r="4098" spans="1:4" ht="15.75" hidden="1" customHeight="1" x14ac:dyDescent="0.3">
      <c r="A4098" s="4">
        <v>44654</v>
      </c>
      <c r="B4098" s="2">
        <v>106.28</v>
      </c>
      <c r="C4098" s="2">
        <v>993.53</v>
      </c>
      <c r="D4098" s="2" t="s">
        <v>52</v>
      </c>
    </row>
    <row r="4099" spans="1:4" ht="15.75" hidden="1" customHeight="1" x14ac:dyDescent="0.3">
      <c r="A4099" s="4">
        <v>44655</v>
      </c>
      <c r="B4099" s="2">
        <v>3541.46</v>
      </c>
      <c r="C4099" s="2">
        <v>-45443.02</v>
      </c>
      <c r="D4099" s="2" t="s">
        <v>52</v>
      </c>
    </row>
    <row r="4100" spans="1:4" ht="15.75" hidden="1" customHeight="1" x14ac:dyDescent="0.3">
      <c r="A4100" s="4">
        <v>44655</v>
      </c>
      <c r="B4100" s="2">
        <v>6721.5</v>
      </c>
      <c r="C4100" s="2">
        <v>115945.08</v>
      </c>
      <c r="D4100" s="2" t="s">
        <v>55</v>
      </c>
    </row>
    <row r="4101" spans="1:4" ht="15.75" hidden="1" customHeight="1" x14ac:dyDescent="0.3">
      <c r="A4101" s="4">
        <v>44655</v>
      </c>
      <c r="B4101" s="2">
        <v>19504.88</v>
      </c>
      <c r="C4101" s="2">
        <v>-575909.9</v>
      </c>
      <c r="D4101" s="2" t="s">
        <v>53</v>
      </c>
    </row>
    <row r="4102" spans="1:4" ht="15.75" customHeight="1" x14ac:dyDescent="0.3">
      <c r="A4102" s="4">
        <v>44655</v>
      </c>
      <c r="B4102" s="2">
        <v>21864.09</v>
      </c>
      <c r="C4102" s="2">
        <v>107072.76</v>
      </c>
      <c r="D4102" s="2" t="s">
        <v>54</v>
      </c>
    </row>
    <row r="4103" spans="1:4" ht="15.75" customHeight="1" x14ac:dyDescent="0.3">
      <c r="A4103" s="4">
        <v>44656</v>
      </c>
      <c r="B4103" s="2">
        <v>25630.26</v>
      </c>
      <c r="C4103" s="2">
        <v>533873.91</v>
      </c>
      <c r="D4103" s="2" t="s">
        <v>54</v>
      </c>
    </row>
    <row r="4104" spans="1:4" ht="15.75" hidden="1" customHeight="1" x14ac:dyDescent="0.3">
      <c r="A4104" s="4">
        <v>44656</v>
      </c>
      <c r="B4104" s="2">
        <v>4178.0600000000004</v>
      </c>
      <c r="C4104" s="2">
        <v>-185226.14</v>
      </c>
      <c r="D4104" s="2" t="s">
        <v>52</v>
      </c>
    </row>
    <row r="4105" spans="1:4" ht="15.75" hidden="1" customHeight="1" x14ac:dyDescent="0.3">
      <c r="A4105" s="4">
        <v>44656</v>
      </c>
      <c r="B4105" s="2">
        <v>8749.6</v>
      </c>
      <c r="C4105" s="2">
        <v>11790.89</v>
      </c>
      <c r="D4105" s="2" t="s">
        <v>55</v>
      </c>
    </row>
    <row r="4106" spans="1:4" ht="15.75" hidden="1" customHeight="1" x14ac:dyDescent="0.3">
      <c r="A4106" s="4">
        <v>44656</v>
      </c>
      <c r="B4106" s="2">
        <v>22567.68</v>
      </c>
      <c r="C4106" s="2">
        <v>-977906.08</v>
      </c>
      <c r="D4106" s="2" t="s">
        <v>53</v>
      </c>
    </row>
    <row r="4107" spans="1:4" ht="15.75" customHeight="1" x14ac:dyDescent="0.3">
      <c r="A4107" s="4">
        <v>44657</v>
      </c>
      <c r="B4107" s="2">
        <v>27107.59</v>
      </c>
      <c r="C4107" s="2">
        <v>1301268.57</v>
      </c>
      <c r="D4107" s="2" t="s">
        <v>54</v>
      </c>
    </row>
    <row r="4108" spans="1:4" ht="15.75" hidden="1" customHeight="1" x14ac:dyDescent="0.3">
      <c r="A4108" s="4">
        <v>44657</v>
      </c>
      <c r="B4108" s="2">
        <v>9278.3700000000008</v>
      </c>
      <c r="C4108" s="2">
        <v>101572.38</v>
      </c>
      <c r="D4108" s="2" t="s">
        <v>55</v>
      </c>
    </row>
    <row r="4109" spans="1:4" ht="15.75" hidden="1" customHeight="1" x14ac:dyDescent="0.3">
      <c r="A4109" s="4">
        <v>44657</v>
      </c>
      <c r="B4109" s="2">
        <v>4513.93</v>
      </c>
      <c r="C4109" s="2">
        <v>-58942.720000000001</v>
      </c>
      <c r="D4109" s="2" t="s">
        <v>52</v>
      </c>
    </row>
    <row r="4110" spans="1:4" ht="15.75" hidden="1" customHeight="1" x14ac:dyDescent="0.3">
      <c r="A4110" s="4">
        <v>44657</v>
      </c>
      <c r="B4110" s="2">
        <v>22018.33</v>
      </c>
      <c r="C4110" s="2">
        <v>-464099.66</v>
      </c>
      <c r="D4110" s="2" t="s">
        <v>53</v>
      </c>
    </row>
    <row r="4111" spans="1:4" ht="15.75" hidden="1" customHeight="1" x14ac:dyDescent="0.3">
      <c r="A4111" s="4">
        <v>44658</v>
      </c>
      <c r="B4111" s="2">
        <v>3241.34</v>
      </c>
      <c r="C4111" s="2">
        <v>-45816.09</v>
      </c>
      <c r="D4111" s="2" t="s">
        <v>52</v>
      </c>
    </row>
    <row r="4112" spans="1:4" ht="15.75" hidden="1" customHeight="1" x14ac:dyDescent="0.3">
      <c r="A4112" s="4">
        <v>44658</v>
      </c>
      <c r="B4112" s="2">
        <v>8598.0300000000007</v>
      </c>
      <c r="C4112" s="2">
        <v>223200.51</v>
      </c>
      <c r="D4112" s="2" t="s">
        <v>55</v>
      </c>
    </row>
    <row r="4113" spans="1:4" ht="15.75" hidden="1" customHeight="1" x14ac:dyDescent="0.3">
      <c r="A4113" s="4">
        <v>44658</v>
      </c>
      <c r="B4113" s="2">
        <v>23347.99</v>
      </c>
      <c r="C4113" s="2">
        <v>-318190.07</v>
      </c>
      <c r="D4113" s="2" t="s">
        <v>53</v>
      </c>
    </row>
    <row r="4114" spans="1:4" ht="15.75" customHeight="1" x14ac:dyDescent="0.3">
      <c r="A4114" s="4">
        <v>44658</v>
      </c>
      <c r="B4114" s="2">
        <v>23864.21</v>
      </c>
      <c r="C4114" s="2">
        <v>851987.59</v>
      </c>
      <c r="D4114" s="2" t="s">
        <v>54</v>
      </c>
    </row>
    <row r="4115" spans="1:4" ht="15.75" customHeight="1" x14ac:dyDescent="0.3">
      <c r="A4115" s="4">
        <v>44659</v>
      </c>
      <c r="B4115" s="2">
        <v>27136.81</v>
      </c>
      <c r="C4115" s="2">
        <v>172692.12</v>
      </c>
      <c r="D4115" s="2" t="s">
        <v>54</v>
      </c>
    </row>
    <row r="4116" spans="1:4" ht="15.75" hidden="1" customHeight="1" x14ac:dyDescent="0.3">
      <c r="A4116" s="4">
        <v>44659</v>
      </c>
      <c r="B4116" s="2">
        <v>9964.7999999999993</v>
      </c>
      <c r="C4116" s="2">
        <v>-544734.99</v>
      </c>
      <c r="D4116" s="2" t="s">
        <v>55</v>
      </c>
    </row>
    <row r="4117" spans="1:4" ht="15.75" hidden="1" customHeight="1" x14ac:dyDescent="0.3">
      <c r="A4117" s="4">
        <v>44659</v>
      </c>
      <c r="B4117" s="2">
        <v>19724.080000000002</v>
      </c>
      <c r="C4117" s="2">
        <v>-178671.75</v>
      </c>
      <c r="D4117" s="2" t="s">
        <v>53</v>
      </c>
    </row>
    <row r="4118" spans="1:4" ht="15.75" hidden="1" customHeight="1" x14ac:dyDescent="0.3">
      <c r="A4118" s="4">
        <v>44659</v>
      </c>
      <c r="B4118" s="2">
        <v>4063.02</v>
      </c>
      <c r="C4118" s="2">
        <v>-219027.6</v>
      </c>
      <c r="D4118" s="2" t="s">
        <v>52</v>
      </c>
    </row>
    <row r="4119" spans="1:4" ht="15.75" hidden="1" customHeight="1" x14ac:dyDescent="0.3">
      <c r="A4119" s="4">
        <v>44661</v>
      </c>
      <c r="B4119" s="2">
        <v>1065.97</v>
      </c>
      <c r="C4119" s="2">
        <v>-401387.43</v>
      </c>
      <c r="D4119" s="2" t="s">
        <v>53</v>
      </c>
    </row>
    <row r="4120" spans="1:4" ht="15.75" hidden="1" customHeight="1" x14ac:dyDescent="0.3">
      <c r="A4120" s="4">
        <v>44661</v>
      </c>
      <c r="B4120" s="2">
        <v>154.96</v>
      </c>
      <c r="C4120" s="2">
        <v>-23599.89</v>
      </c>
      <c r="D4120" s="2" t="s">
        <v>55</v>
      </c>
    </row>
    <row r="4121" spans="1:4" ht="15.75" customHeight="1" x14ac:dyDescent="0.3">
      <c r="A4121" s="4">
        <v>44661</v>
      </c>
      <c r="B4121" s="2">
        <v>824.7</v>
      </c>
      <c r="C4121" s="2">
        <v>-185212.62</v>
      </c>
      <c r="D4121" s="2" t="s">
        <v>54</v>
      </c>
    </row>
    <row r="4122" spans="1:4" ht="15.75" hidden="1" customHeight="1" x14ac:dyDescent="0.3">
      <c r="A4122" s="4">
        <v>44661</v>
      </c>
      <c r="B4122" s="2">
        <v>158.75</v>
      </c>
      <c r="C4122" s="2">
        <v>-17941.849999999999</v>
      </c>
      <c r="D4122" s="2" t="s">
        <v>52</v>
      </c>
    </row>
    <row r="4123" spans="1:4" ht="15.75" hidden="1" customHeight="1" x14ac:dyDescent="0.3">
      <c r="A4123" s="4">
        <v>44662</v>
      </c>
      <c r="B4123" s="2">
        <v>8501.0400000000009</v>
      </c>
      <c r="C4123" s="2">
        <v>47291.39</v>
      </c>
      <c r="D4123" s="2" t="s">
        <v>55</v>
      </c>
    </row>
    <row r="4124" spans="1:4" ht="15.75" hidden="1" customHeight="1" x14ac:dyDescent="0.3">
      <c r="A4124" s="4">
        <v>44662</v>
      </c>
      <c r="B4124" s="2">
        <v>6053.78</v>
      </c>
      <c r="C4124" s="2">
        <v>-611584.37</v>
      </c>
      <c r="D4124" s="2" t="s">
        <v>52</v>
      </c>
    </row>
    <row r="4125" spans="1:4" ht="15.75" hidden="1" customHeight="1" x14ac:dyDescent="0.3">
      <c r="A4125" s="4">
        <v>44662</v>
      </c>
      <c r="B4125" s="2">
        <v>17062.75</v>
      </c>
      <c r="C4125" s="2">
        <v>71375.11</v>
      </c>
      <c r="D4125" s="2" t="s">
        <v>53</v>
      </c>
    </row>
    <row r="4126" spans="1:4" ht="15.75" customHeight="1" x14ac:dyDescent="0.3">
      <c r="A4126" s="4">
        <v>44662</v>
      </c>
      <c r="B4126" s="2">
        <v>33539.07</v>
      </c>
      <c r="C4126" s="2">
        <v>-3101305.3</v>
      </c>
      <c r="D4126" s="2" t="s">
        <v>54</v>
      </c>
    </row>
    <row r="4127" spans="1:4" ht="15.75" hidden="1" customHeight="1" x14ac:dyDescent="0.3">
      <c r="A4127" s="4">
        <v>44663</v>
      </c>
      <c r="B4127" s="2">
        <v>10738.52</v>
      </c>
      <c r="C4127" s="2">
        <v>314583.06</v>
      </c>
      <c r="D4127" s="2" t="s">
        <v>55</v>
      </c>
    </row>
    <row r="4128" spans="1:4" ht="15.75" hidden="1" customHeight="1" x14ac:dyDescent="0.3">
      <c r="A4128" s="4">
        <v>44663</v>
      </c>
      <c r="B4128" s="2">
        <v>5340.89</v>
      </c>
      <c r="C4128" s="2">
        <v>65178.03</v>
      </c>
      <c r="D4128" s="2" t="s">
        <v>52</v>
      </c>
    </row>
    <row r="4129" spans="1:4" ht="15.75" customHeight="1" x14ac:dyDescent="0.3">
      <c r="A4129" s="4">
        <v>44663</v>
      </c>
      <c r="B4129" s="2">
        <v>29568.04</v>
      </c>
      <c r="C4129" s="2">
        <v>88395.35</v>
      </c>
      <c r="D4129" s="2" t="s">
        <v>54</v>
      </c>
    </row>
    <row r="4130" spans="1:4" ht="15.75" hidden="1" customHeight="1" x14ac:dyDescent="0.3">
      <c r="A4130" s="4">
        <v>44663</v>
      </c>
      <c r="B4130" s="2">
        <v>22593.71</v>
      </c>
      <c r="C4130" s="2">
        <v>-136987.53</v>
      </c>
      <c r="D4130" s="2" t="s">
        <v>53</v>
      </c>
    </row>
    <row r="4131" spans="1:4" ht="15.75" hidden="1" customHeight="1" x14ac:dyDescent="0.3">
      <c r="A4131" s="4">
        <v>44664</v>
      </c>
      <c r="B4131" s="2">
        <v>10744.15</v>
      </c>
      <c r="C4131" s="2">
        <v>-303468.11</v>
      </c>
      <c r="D4131" s="2" t="s">
        <v>55</v>
      </c>
    </row>
    <row r="4132" spans="1:4" ht="15.75" hidden="1" customHeight="1" x14ac:dyDescent="0.3">
      <c r="A4132" s="4">
        <v>44664</v>
      </c>
      <c r="B4132" s="2">
        <v>20853.68</v>
      </c>
      <c r="C4132" s="2">
        <v>-231038.21</v>
      </c>
      <c r="D4132" s="2" t="s">
        <v>53</v>
      </c>
    </row>
    <row r="4133" spans="1:4" ht="15.75" customHeight="1" x14ac:dyDescent="0.3">
      <c r="A4133" s="4">
        <v>44664</v>
      </c>
      <c r="B4133" s="2">
        <v>27688.560000000001</v>
      </c>
      <c r="C4133" s="2">
        <v>422204.57</v>
      </c>
      <c r="D4133" s="2" t="s">
        <v>54</v>
      </c>
    </row>
    <row r="4134" spans="1:4" ht="15.75" hidden="1" customHeight="1" x14ac:dyDescent="0.3">
      <c r="A4134" s="4">
        <v>44664</v>
      </c>
      <c r="B4134" s="2">
        <v>5734.3</v>
      </c>
      <c r="C4134" s="2">
        <v>-430297.75</v>
      </c>
      <c r="D4134" s="2" t="s">
        <v>52</v>
      </c>
    </row>
    <row r="4135" spans="1:4" ht="15.75" hidden="1" customHeight="1" x14ac:dyDescent="0.3">
      <c r="A4135" s="4">
        <v>44665</v>
      </c>
      <c r="B4135" s="2">
        <v>25514.92</v>
      </c>
      <c r="C4135" s="2">
        <v>-1059742.1399999999</v>
      </c>
      <c r="D4135" s="2" t="s">
        <v>53</v>
      </c>
    </row>
    <row r="4136" spans="1:4" ht="15.75" customHeight="1" x14ac:dyDescent="0.3">
      <c r="A4136" s="4">
        <v>44665</v>
      </c>
      <c r="B4136" s="2">
        <v>33558.080000000002</v>
      </c>
      <c r="C4136" s="2">
        <v>1573400.49</v>
      </c>
      <c r="D4136" s="2" t="s">
        <v>54</v>
      </c>
    </row>
    <row r="4137" spans="1:4" ht="15.75" hidden="1" customHeight="1" x14ac:dyDescent="0.3">
      <c r="A4137" s="4">
        <v>44665</v>
      </c>
      <c r="B4137" s="2">
        <v>9482.7099999999991</v>
      </c>
      <c r="C4137" s="2">
        <v>-17887.11</v>
      </c>
      <c r="D4137" s="2" t="s">
        <v>55</v>
      </c>
    </row>
    <row r="4138" spans="1:4" ht="15.75" hidden="1" customHeight="1" x14ac:dyDescent="0.3">
      <c r="A4138" s="4">
        <v>44665</v>
      </c>
      <c r="B4138" s="2">
        <v>3685.85</v>
      </c>
      <c r="C4138" s="2">
        <v>-121174.48</v>
      </c>
      <c r="D4138" s="2" t="s">
        <v>52</v>
      </c>
    </row>
    <row r="4139" spans="1:4" ht="15.75" hidden="1" customHeight="1" x14ac:dyDescent="0.3">
      <c r="A4139" s="4">
        <v>44666</v>
      </c>
      <c r="B4139" s="2">
        <v>990.32</v>
      </c>
      <c r="C4139" s="2">
        <v>-150350.14000000001</v>
      </c>
      <c r="D4139" s="2" t="s">
        <v>52</v>
      </c>
    </row>
    <row r="4140" spans="1:4" ht="15.75" hidden="1" customHeight="1" x14ac:dyDescent="0.3">
      <c r="A4140" s="4">
        <v>44666</v>
      </c>
      <c r="B4140" s="2">
        <v>488.08</v>
      </c>
      <c r="C4140" s="2">
        <v>-38068.379999999997</v>
      </c>
      <c r="D4140" s="2" t="s">
        <v>55</v>
      </c>
    </row>
    <row r="4141" spans="1:4" ht="15.75" customHeight="1" x14ac:dyDescent="0.3">
      <c r="A4141" s="4">
        <v>44666</v>
      </c>
      <c r="B4141" s="2">
        <v>0.02</v>
      </c>
      <c r="C4141" s="2">
        <v>-0.01</v>
      </c>
      <c r="D4141" s="2" t="s">
        <v>54</v>
      </c>
    </row>
    <row r="4142" spans="1:4" ht="15.75" hidden="1" customHeight="1" x14ac:dyDescent="0.3">
      <c r="A4142" s="4">
        <v>44666</v>
      </c>
      <c r="B4142" s="2">
        <v>2251.7800000000002</v>
      </c>
      <c r="C4142" s="2">
        <v>-103819.48</v>
      </c>
      <c r="D4142" s="2" t="s">
        <v>53</v>
      </c>
    </row>
    <row r="4143" spans="1:4" ht="15.75" customHeight="1" x14ac:dyDescent="0.3">
      <c r="A4143" s="4">
        <v>44668</v>
      </c>
      <c r="B4143" s="2">
        <v>1876.55</v>
      </c>
      <c r="C4143" s="2">
        <v>-734281.05</v>
      </c>
      <c r="D4143" s="2" t="s">
        <v>54</v>
      </c>
    </row>
    <row r="4144" spans="1:4" ht="15.75" hidden="1" customHeight="1" x14ac:dyDescent="0.3">
      <c r="A4144" s="4">
        <v>44668</v>
      </c>
      <c r="B4144" s="2">
        <v>103.62</v>
      </c>
      <c r="C4144" s="2">
        <v>-7536.42</v>
      </c>
      <c r="D4144" s="2" t="s">
        <v>55</v>
      </c>
    </row>
    <row r="4145" spans="1:4" ht="15.75" hidden="1" customHeight="1" x14ac:dyDescent="0.3">
      <c r="A4145" s="4">
        <v>44668</v>
      </c>
      <c r="B4145" s="2">
        <v>214.59</v>
      </c>
      <c r="C4145" s="2">
        <v>-59946.27</v>
      </c>
      <c r="D4145" s="2" t="s">
        <v>52</v>
      </c>
    </row>
    <row r="4146" spans="1:4" ht="15.75" hidden="1" customHeight="1" x14ac:dyDescent="0.3">
      <c r="A4146" s="4">
        <v>44668</v>
      </c>
      <c r="B4146" s="2">
        <v>361.68</v>
      </c>
      <c r="C4146" s="2">
        <v>-2141.38</v>
      </c>
      <c r="D4146" s="2" t="s">
        <v>53</v>
      </c>
    </row>
    <row r="4147" spans="1:4" ht="15.75" hidden="1" customHeight="1" x14ac:dyDescent="0.3">
      <c r="A4147" s="4">
        <v>44669</v>
      </c>
      <c r="B4147" s="2">
        <v>14043.78</v>
      </c>
      <c r="C4147" s="2">
        <v>-159523.54999999999</v>
      </c>
      <c r="D4147" s="2" t="s">
        <v>53</v>
      </c>
    </row>
    <row r="4148" spans="1:4" ht="15.75" hidden="1" customHeight="1" x14ac:dyDescent="0.3">
      <c r="A4148" s="4">
        <v>44669</v>
      </c>
      <c r="B4148" s="2">
        <v>6307.12</v>
      </c>
      <c r="C4148" s="2">
        <v>33733.79</v>
      </c>
      <c r="D4148" s="2" t="s">
        <v>55</v>
      </c>
    </row>
    <row r="4149" spans="1:4" ht="15.75" customHeight="1" x14ac:dyDescent="0.3">
      <c r="A4149" s="4">
        <v>44669</v>
      </c>
      <c r="B4149" s="2">
        <v>31648.61</v>
      </c>
      <c r="C4149" s="2">
        <v>-1279537.3600000001</v>
      </c>
      <c r="D4149" s="2" t="s">
        <v>54</v>
      </c>
    </row>
    <row r="4150" spans="1:4" ht="15.75" hidden="1" customHeight="1" x14ac:dyDescent="0.3">
      <c r="A4150" s="4">
        <v>44669</v>
      </c>
      <c r="B4150" s="2">
        <v>3264.35</v>
      </c>
      <c r="C4150" s="2">
        <v>-319245.7</v>
      </c>
      <c r="D4150" s="2" t="s">
        <v>52</v>
      </c>
    </row>
    <row r="4151" spans="1:4" ht="15.75" hidden="1" customHeight="1" x14ac:dyDescent="0.3">
      <c r="A4151" s="4">
        <v>44670</v>
      </c>
      <c r="B4151" s="2">
        <v>9172.27</v>
      </c>
      <c r="C4151" s="2">
        <v>-1291891.75</v>
      </c>
      <c r="D4151" s="2" t="s">
        <v>52</v>
      </c>
    </row>
    <row r="4152" spans="1:4" ht="15.75" hidden="1" customHeight="1" x14ac:dyDescent="0.3">
      <c r="A4152" s="4">
        <v>44670</v>
      </c>
      <c r="B4152" s="2">
        <v>10368.450000000001</v>
      </c>
      <c r="C4152" s="2">
        <v>74128.639999999999</v>
      </c>
      <c r="D4152" s="2" t="s">
        <v>55</v>
      </c>
    </row>
    <row r="4153" spans="1:4" ht="15.75" customHeight="1" x14ac:dyDescent="0.3">
      <c r="A4153" s="4">
        <v>44670</v>
      </c>
      <c r="B4153" s="2">
        <v>33793.449999999997</v>
      </c>
      <c r="C4153" s="2">
        <v>-3269396.46</v>
      </c>
      <c r="D4153" s="2" t="s">
        <v>54</v>
      </c>
    </row>
    <row r="4154" spans="1:4" ht="15.75" hidden="1" customHeight="1" x14ac:dyDescent="0.3">
      <c r="A4154" s="4">
        <v>44670</v>
      </c>
      <c r="B4154" s="2">
        <v>17537.419999999998</v>
      </c>
      <c r="C4154" s="2">
        <v>-20598.59</v>
      </c>
      <c r="D4154" s="2" t="s">
        <v>53</v>
      </c>
    </row>
    <row r="4155" spans="1:4" ht="15.75" hidden="1" customHeight="1" x14ac:dyDescent="0.3">
      <c r="A4155" s="4">
        <v>44671</v>
      </c>
      <c r="B4155" s="2">
        <v>18890.82</v>
      </c>
      <c r="C4155" s="2">
        <v>75331.009999999995</v>
      </c>
      <c r="D4155" s="2" t="s">
        <v>53</v>
      </c>
    </row>
    <row r="4156" spans="1:4" ht="15.75" hidden="1" customHeight="1" x14ac:dyDescent="0.3">
      <c r="A4156" s="4">
        <v>44671</v>
      </c>
      <c r="B4156" s="2">
        <v>9016.85</v>
      </c>
      <c r="C4156" s="2">
        <v>308517.71999999997</v>
      </c>
      <c r="D4156" s="2" t="s">
        <v>52</v>
      </c>
    </row>
    <row r="4157" spans="1:4" ht="15.75" hidden="1" customHeight="1" x14ac:dyDescent="0.3">
      <c r="A4157" s="4">
        <v>44671</v>
      </c>
      <c r="B4157" s="2">
        <v>9452.09</v>
      </c>
      <c r="C4157" s="2">
        <v>252748.3</v>
      </c>
      <c r="D4157" s="2" t="s">
        <v>55</v>
      </c>
    </row>
    <row r="4158" spans="1:4" ht="15.75" customHeight="1" x14ac:dyDescent="0.3">
      <c r="A4158" s="4">
        <v>44671</v>
      </c>
      <c r="B4158" s="2">
        <v>26680.83</v>
      </c>
      <c r="C4158" s="2">
        <v>11919.61</v>
      </c>
      <c r="D4158" s="2" t="s">
        <v>54</v>
      </c>
    </row>
    <row r="4159" spans="1:4" ht="15.75" hidden="1" customHeight="1" x14ac:dyDescent="0.3">
      <c r="A4159" s="4">
        <v>44672</v>
      </c>
      <c r="B4159" s="2">
        <v>10433.52</v>
      </c>
      <c r="C4159" s="2">
        <v>280607.15000000002</v>
      </c>
      <c r="D4159" s="2" t="s">
        <v>55</v>
      </c>
    </row>
    <row r="4160" spans="1:4" ht="15.75" hidden="1" customHeight="1" x14ac:dyDescent="0.3">
      <c r="A4160" s="4">
        <v>44672</v>
      </c>
      <c r="B4160" s="2">
        <v>5637.74</v>
      </c>
      <c r="C4160" s="2">
        <v>-27745.439999999999</v>
      </c>
      <c r="D4160" s="2" t="s">
        <v>52</v>
      </c>
    </row>
    <row r="4161" spans="1:4" ht="15.75" customHeight="1" x14ac:dyDescent="0.3">
      <c r="A4161" s="4">
        <v>44672</v>
      </c>
      <c r="B4161" s="2">
        <v>32939.9</v>
      </c>
      <c r="C4161" s="2">
        <v>-152549.56</v>
      </c>
      <c r="D4161" s="2" t="s">
        <v>54</v>
      </c>
    </row>
    <row r="4162" spans="1:4" ht="15.75" hidden="1" customHeight="1" x14ac:dyDescent="0.3">
      <c r="A4162" s="4">
        <v>44672</v>
      </c>
      <c r="B4162" s="2">
        <v>22994.97</v>
      </c>
      <c r="C4162" s="2">
        <v>-101138.59</v>
      </c>
      <c r="D4162" s="2" t="s">
        <v>53</v>
      </c>
    </row>
    <row r="4163" spans="1:4" ht="15.75" hidden="1" customHeight="1" x14ac:dyDescent="0.3">
      <c r="A4163" s="4">
        <v>44673</v>
      </c>
      <c r="B4163" s="2">
        <v>14639.49</v>
      </c>
      <c r="C4163" s="2">
        <v>-3219012.92</v>
      </c>
      <c r="D4163" s="2" t="s">
        <v>55</v>
      </c>
    </row>
    <row r="4164" spans="1:4" ht="15.75" hidden="1" customHeight="1" x14ac:dyDescent="0.3">
      <c r="A4164" s="4">
        <v>44673</v>
      </c>
      <c r="B4164" s="2">
        <v>18534.63</v>
      </c>
      <c r="C4164" s="2">
        <v>-367867.41</v>
      </c>
      <c r="D4164" s="2" t="s">
        <v>53</v>
      </c>
    </row>
    <row r="4165" spans="1:4" ht="15.75" customHeight="1" x14ac:dyDescent="0.3">
      <c r="A4165" s="4">
        <v>44673</v>
      </c>
      <c r="B4165" s="2">
        <v>31173.73</v>
      </c>
      <c r="C4165" s="2">
        <v>-882588.26</v>
      </c>
      <c r="D4165" s="2" t="s">
        <v>54</v>
      </c>
    </row>
    <row r="4166" spans="1:4" ht="15.75" hidden="1" customHeight="1" x14ac:dyDescent="0.3">
      <c r="A4166" s="4">
        <v>44673</v>
      </c>
      <c r="B4166" s="2">
        <v>5182.26</v>
      </c>
      <c r="C4166" s="2">
        <v>-44741.8</v>
      </c>
      <c r="D4166" s="2" t="s">
        <v>52</v>
      </c>
    </row>
    <row r="4167" spans="1:4" ht="15.75" hidden="1" customHeight="1" x14ac:dyDescent="0.3">
      <c r="A4167" s="4">
        <v>44675</v>
      </c>
      <c r="B4167" s="2">
        <v>208.63</v>
      </c>
      <c r="C4167" s="2">
        <v>7858.55</v>
      </c>
      <c r="D4167" s="2" t="s">
        <v>52</v>
      </c>
    </row>
    <row r="4168" spans="1:4" ht="15.75" customHeight="1" x14ac:dyDescent="0.3">
      <c r="A4168" s="4">
        <v>44675</v>
      </c>
      <c r="B4168" s="2">
        <v>443.01</v>
      </c>
      <c r="C4168" s="2">
        <v>-29958.31</v>
      </c>
      <c r="D4168" s="2" t="s">
        <v>54</v>
      </c>
    </row>
    <row r="4169" spans="1:4" ht="15.75" hidden="1" customHeight="1" x14ac:dyDescent="0.3">
      <c r="A4169" s="4">
        <v>44675</v>
      </c>
      <c r="B4169" s="2">
        <v>556.76</v>
      </c>
      <c r="C4169" s="2">
        <v>-14331.79</v>
      </c>
      <c r="D4169" s="2" t="s">
        <v>53</v>
      </c>
    </row>
    <row r="4170" spans="1:4" ht="15.75" hidden="1" customHeight="1" x14ac:dyDescent="0.3">
      <c r="A4170" s="4">
        <v>44675</v>
      </c>
      <c r="B4170" s="2">
        <v>244.96</v>
      </c>
      <c r="C4170" s="2">
        <v>-77029.539999999994</v>
      </c>
      <c r="D4170" s="2" t="s">
        <v>55</v>
      </c>
    </row>
    <row r="4171" spans="1:4" ht="15.75" hidden="1" customHeight="1" x14ac:dyDescent="0.3">
      <c r="A4171" s="4">
        <v>44676</v>
      </c>
      <c r="B4171" s="2">
        <v>12127.3</v>
      </c>
      <c r="C4171" s="2">
        <v>-2604186.7799999998</v>
      </c>
      <c r="D4171" s="2" t="s">
        <v>55</v>
      </c>
    </row>
    <row r="4172" spans="1:4" ht="15.75" customHeight="1" x14ac:dyDescent="0.3">
      <c r="A4172" s="4">
        <v>44676</v>
      </c>
      <c r="B4172" s="2">
        <v>33494.910000000003</v>
      </c>
      <c r="C4172" s="2">
        <v>-4536636.1900000004</v>
      </c>
      <c r="D4172" s="2" t="s">
        <v>54</v>
      </c>
    </row>
    <row r="4173" spans="1:4" ht="15.75" hidden="1" customHeight="1" x14ac:dyDescent="0.3">
      <c r="A4173" s="4">
        <v>44676</v>
      </c>
      <c r="B4173" s="2">
        <v>4727.82</v>
      </c>
      <c r="C4173" s="2">
        <v>-17888.29</v>
      </c>
      <c r="D4173" s="2" t="s">
        <v>52</v>
      </c>
    </row>
    <row r="4174" spans="1:4" ht="15.75" hidden="1" customHeight="1" x14ac:dyDescent="0.3">
      <c r="A4174" s="4">
        <v>44676</v>
      </c>
      <c r="B4174" s="2">
        <v>21256.86</v>
      </c>
      <c r="C4174" s="2">
        <v>-1385094.57</v>
      </c>
      <c r="D4174" s="2" t="s">
        <v>53</v>
      </c>
    </row>
    <row r="4175" spans="1:4" ht="15.75" hidden="1" customHeight="1" x14ac:dyDescent="0.3">
      <c r="A4175" s="4">
        <v>44677</v>
      </c>
      <c r="B4175" s="2">
        <v>14364.26</v>
      </c>
      <c r="C4175" s="2">
        <v>-2598974.44</v>
      </c>
      <c r="D4175" s="2" t="s">
        <v>55</v>
      </c>
    </row>
    <row r="4176" spans="1:4" ht="15.75" customHeight="1" x14ac:dyDescent="0.3">
      <c r="A4176" s="4">
        <v>44677</v>
      </c>
      <c r="B4176" s="2">
        <v>29761.93</v>
      </c>
      <c r="C4176" s="2">
        <v>451825.74</v>
      </c>
      <c r="D4176" s="2" t="s">
        <v>54</v>
      </c>
    </row>
    <row r="4177" spans="1:4" ht="15.75" hidden="1" customHeight="1" x14ac:dyDescent="0.3">
      <c r="A4177" s="4">
        <v>44677</v>
      </c>
      <c r="B4177" s="2">
        <v>21681.15</v>
      </c>
      <c r="C4177" s="2">
        <v>-1524297.92</v>
      </c>
      <c r="D4177" s="2" t="s">
        <v>53</v>
      </c>
    </row>
    <row r="4178" spans="1:4" ht="15.75" hidden="1" customHeight="1" x14ac:dyDescent="0.3">
      <c r="A4178" s="4">
        <v>44677</v>
      </c>
      <c r="B4178" s="2">
        <v>5473.17</v>
      </c>
      <c r="C4178" s="2">
        <v>-23153.43</v>
      </c>
      <c r="D4178" s="2" t="s">
        <v>52</v>
      </c>
    </row>
    <row r="4179" spans="1:4" ht="15.75" customHeight="1" x14ac:dyDescent="0.3">
      <c r="A4179" s="4">
        <v>44678</v>
      </c>
      <c r="B4179" s="2">
        <v>31832.37</v>
      </c>
      <c r="C4179" s="2">
        <v>-1470932.74</v>
      </c>
      <c r="D4179" s="2" t="s">
        <v>54</v>
      </c>
    </row>
    <row r="4180" spans="1:4" ht="15.75" hidden="1" customHeight="1" x14ac:dyDescent="0.3">
      <c r="A4180" s="4">
        <v>44678</v>
      </c>
      <c r="B4180" s="2">
        <v>5098.72</v>
      </c>
      <c r="C4180" s="2">
        <v>-325539.46999999997</v>
      </c>
      <c r="D4180" s="2" t="s">
        <v>52</v>
      </c>
    </row>
    <row r="4181" spans="1:4" ht="15.75" hidden="1" customHeight="1" x14ac:dyDescent="0.3">
      <c r="A4181" s="4">
        <v>44678</v>
      </c>
      <c r="B4181" s="2">
        <v>13317.84</v>
      </c>
      <c r="C4181" s="2">
        <v>-1682292.07</v>
      </c>
      <c r="D4181" s="2" t="s">
        <v>55</v>
      </c>
    </row>
    <row r="4182" spans="1:4" ht="15.75" hidden="1" customHeight="1" x14ac:dyDescent="0.3">
      <c r="A4182" s="4">
        <v>44678</v>
      </c>
      <c r="B4182" s="2">
        <v>27760.54</v>
      </c>
      <c r="C4182" s="2">
        <v>-2614983.89</v>
      </c>
      <c r="D4182" s="2" t="s">
        <v>53</v>
      </c>
    </row>
    <row r="4183" spans="1:4" ht="15.75" hidden="1" customHeight="1" x14ac:dyDescent="0.3">
      <c r="A4183" s="4">
        <v>44679</v>
      </c>
      <c r="B4183" s="2">
        <v>25219.360000000001</v>
      </c>
      <c r="C4183" s="2">
        <v>-785030.54</v>
      </c>
      <c r="D4183" s="2" t="s">
        <v>53</v>
      </c>
    </row>
    <row r="4184" spans="1:4" ht="15.75" hidden="1" customHeight="1" x14ac:dyDescent="0.3">
      <c r="A4184" s="4">
        <v>44679</v>
      </c>
      <c r="B4184" s="2">
        <v>9008.9</v>
      </c>
      <c r="C4184" s="2">
        <v>-764177.84</v>
      </c>
      <c r="D4184" s="2" t="s">
        <v>52</v>
      </c>
    </row>
    <row r="4185" spans="1:4" ht="15.75" customHeight="1" x14ac:dyDescent="0.3">
      <c r="A4185" s="4">
        <v>44679</v>
      </c>
      <c r="B4185" s="2">
        <v>29610.43</v>
      </c>
      <c r="C4185" s="2">
        <v>-1512625.78</v>
      </c>
      <c r="D4185" s="2" t="s">
        <v>54</v>
      </c>
    </row>
    <row r="4186" spans="1:4" ht="15.75" hidden="1" customHeight="1" x14ac:dyDescent="0.3">
      <c r="A4186" s="4">
        <v>44679</v>
      </c>
      <c r="B4186" s="2">
        <v>13675.51</v>
      </c>
      <c r="C4186" s="2">
        <v>-2156689.84</v>
      </c>
      <c r="D4186" s="2" t="s">
        <v>55</v>
      </c>
    </row>
    <row r="4187" spans="1:4" ht="15.75" hidden="1" customHeight="1" x14ac:dyDescent="0.3">
      <c r="A4187" s="4">
        <v>44680</v>
      </c>
      <c r="B4187" s="2">
        <v>21001.63</v>
      </c>
      <c r="C4187" s="2">
        <v>-68127.91</v>
      </c>
      <c r="D4187" s="2" t="s">
        <v>53</v>
      </c>
    </row>
    <row r="4188" spans="1:4" ht="15.75" hidden="1" customHeight="1" x14ac:dyDescent="0.3">
      <c r="A4188" s="4">
        <v>44680</v>
      </c>
      <c r="B4188" s="2">
        <v>6999.66</v>
      </c>
      <c r="C4188" s="2">
        <v>59085.35</v>
      </c>
      <c r="D4188" s="2" t="s">
        <v>52</v>
      </c>
    </row>
    <row r="4189" spans="1:4" ht="15.75" customHeight="1" x14ac:dyDescent="0.3">
      <c r="A4189" s="4">
        <v>44680</v>
      </c>
      <c r="B4189" s="2">
        <v>30259.64</v>
      </c>
      <c r="C4189" s="2">
        <v>-1572306.78</v>
      </c>
      <c r="D4189" s="2" t="s">
        <v>54</v>
      </c>
    </row>
    <row r="4190" spans="1:4" ht="15.75" hidden="1" customHeight="1" x14ac:dyDescent="0.3">
      <c r="A4190" s="4">
        <v>44680</v>
      </c>
      <c r="B4190" s="2">
        <v>10131.799999999999</v>
      </c>
      <c r="C4190" s="2">
        <v>-207724</v>
      </c>
      <c r="D4190" s="2" t="s">
        <v>55</v>
      </c>
    </row>
    <row r="4191" spans="1:4" ht="15.75" hidden="1" customHeight="1" x14ac:dyDescent="0.3">
      <c r="A4191" s="4">
        <v>44682</v>
      </c>
      <c r="B4191" s="2">
        <v>363.25</v>
      </c>
      <c r="C4191" s="2">
        <v>-18072.16</v>
      </c>
      <c r="D4191" s="2" t="s">
        <v>53</v>
      </c>
    </row>
    <row r="4192" spans="1:4" ht="15.75" customHeight="1" x14ac:dyDescent="0.3">
      <c r="A4192" s="4">
        <v>44682</v>
      </c>
      <c r="B4192" s="2">
        <v>429.73</v>
      </c>
      <c r="C4192" s="2">
        <v>13759.61</v>
      </c>
      <c r="D4192" s="2" t="s">
        <v>54</v>
      </c>
    </row>
    <row r="4193" spans="1:4" ht="15.75" hidden="1" customHeight="1" x14ac:dyDescent="0.3">
      <c r="A4193" s="4">
        <v>44682</v>
      </c>
      <c r="B4193" s="2">
        <v>235.88</v>
      </c>
      <c r="C4193" s="2">
        <v>218.85</v>
      </c>
      <c r="D4193" s="2" t="s">
        <v>52</v>
      </c>
    </row>
    <row r="4194" spans="1:4" ht="15.75" hidden="1" customHeight="1" x14ac:dyDescent="0.3">
      <c r="A4194" s="4">
        <v>44682</v>
      </c>
      <c r="B4194" s="2">
        <v>74.91</v>
      </c>
      <c r="C4194" s="2">
        <v>-4206.53</v>
      </c>
      <c r="D4194" s="2" t="s">
        <v>55</v>
      </c>
    </row>
    <row r="4195" spans="1:4" ht="15.75" hidden="1" customHeight="1" x14ac:dyDescent="0.3">
      <c r="A4195" s="4">
        <v>44683</v>
      </c>
      <c r="B4195" s="2">
        <v>15887.71</v>
      </c>
      <c r="C4195" s="2">
        <v>-83879.09</v>
      </c>
      <c r="D4195" s="2" t="s">
        <v>53</v>
      </c>
    </row>
    <row r="4196" spans="1:4" ht="15.75" customHeight="1" x14ac:dyDescent="0.3">
      <c r="A4196" s="4">
        <v>44683</v>
      </c>
      <c r="B4196" s="2">
        <v>26839.15</v>
      </c>
      <c r="C4196" s="2">
        <v>-3362806.2</v>
      </c>
      <c r="D4196" s="2" t="s">
        <v>54</v>
      </c>
    </row>
    <row r="4197" spans="1:4" ht="15.75" hidden="1" customHeight="1" x14ac:dyDescent="0.3">
      <c r="A4197" s="4">
        <v>44683</v>
      </c>
      <c r="B4197" s="2">
        <v>3835.86</v>
      </c>
      <c r="C4197" s="2">
        <v>-51904.32</v>
      </c>
      <c r="D4197" s="2" t="s">
        <v>52</v>
      </c>
    </row>
    <row r="4198" spans="1:4" ht="15.75" hidden="1" customHeight="1" x14ac:dyDescent="0.3">
      <c r="A4198" s="4">
        <v>44683</v>
      </c>
      <c r="B4198" s="2">
        <v>6289.36</v>
      </c>
      <c r="C4198" s="2">
        <v>-112583.61</v>
      </c>
      <c r="D4198" s="2" t="s">
        <v>55</v>
      </c>
    </row>
    <row r="4199" spans="1:4" ht="15.75" hidden="1" customHeight="1" x14ac:dyDescent="0.3">
      <c r="A4199" s="4">
        <v>44684</v>
      </c>
      <c r="B4199" s="2">
        <v>8748.32</v>
      </c>
      <c r="C4199" s="2">
        <v>15820.87</v>
      </c>
      <c r="D4199" s="2" t="s">
        <v>55</v>
      </c>
    </row>
    <row r="4200" spans="1:4" ht="15.75" hidden="1" customHeight="1" x14ac:dyDescent="0.3">
      <c r="A4200" s="4">
        <v>44684</v>
      </c>
      <c r="B4200" s="2">
        <v>2790.76</v>
      </c>
      <c r="C4200" s="2">
        <v>-11397.73</v>
      </c>
      <c r="D4200" s="2" t="s">
        <v>52</v>
      </c>
    </row>
    <row r="4201" spans="1:4" ht="15.75" hidden="1" customHeight="1" x14ac:dyDescent="0.3">
      <c r="A4201" s="4">
        <v>44684</v>
      </c>
      <c r="B4201" s="2">
        <v>20703.47</v>
      </c>
      <c r="C4201" s="2">
        <v>72892.479999999996</v>
      </c>
      <c r="D4201" s="2" t="s">
        <v>53</v>
      </c>
    </row>
    <row r="4202" spans="1:4" ht="15.75" customHeight="1" x14ac:dyDescent="0.3">
      <c r="A4202" s="4">
        <v>44684</v>
      </c>
      <c r="B4202" s="2">
        <v>27302.71</v>
      </c>
      <c r="C4202" s="2">
        <v>-530804.57999999996</v>
      </c>
      <c r="D4202" s="2" t="s">
        <v>54</v>
      </c>
    </row>
    <row r="4203" spans="1:4" ht="15.75" hidden="1" customHeight="1" x14ac:dyDescent="0.3">
      <c r="A4203" s="4">
        <v>44685</v>
      </c>
      <c r="B4203" s="2">
        <v>4657.2</v>
      </c>
      <c r="C4203" s="2">
        <v>-139173.87</v>
      </c>
      <c r="D4203" s="2" t="s">
        <v>52</v>
      </c>
    </row>
    <row r="4204" spans="1:4" ht="15.75" hidden="1" customHeight="1" x14ac:dyDescent="0.3">
      <c r="A4204" s="4">
        <v>44685</v>
      </c>
      <c r="B4204" s="2">
        <v>10020.32</v>
      </c>
      <c r="C4204" s="2">
        <v>27674.38</v>
      </c>
      <c r="D4204" s="2" t="s">
        <v>55</v>
      </c>
    </row>
    <row r="4205" spans="1:4" ht="15.75" customHeight="1" x14ac:dyDescent="0.3">
      <c r="A4205" s="4">
        <v>44685</v>
      </c>
      <c r="B4205" s="2">
        <v>28647.39</v>
      </c>
      <c r="C4205" s="2">
        <v>-134574.01999999999</v>
      </c>
      <c r="D4205" s="2" t="s">
        <v>54</v>
      </c>
    </row>
    <row r="4206" spans="1:4" ht="15.75" hidden="1" customHeight="1" x14ac:dyDescent="0.3">
      <c r="A4206" s="4">
        <v>44685</v>
      </c>
      <c r="B4206" s="2">
        <v>23394.959999999999</v>
      </c>
      <c r="C4206" s="2">
        <v>150471.73000000001</v>
      </c>
      <c r="D4206" s="2" t="s">
        <v>53</v>
      </c>
    </row>
    <row r="4207" spans="1:4" ht="15.75" hidden="1" customHeight="1" x14ac:dyDescent="0.3">
      <c r="A4207" s="4">
        <v>44686</v>
      </c>
      <c r="B4207" s="2">
        <v>22877.94</v>
      </c>
      <c r="C4207" s="2">
        <v>-176328.56</v>
      </c>
      <c r="D4207" s="2" t="s">
        <v>53</v>
      </c>
    </row>
    <row r="4208" spans="1:4" ht="15.75" hidden="1" customHeight="1" x14ac:dyDescent="0.3">
      <c r="A4208" s="4">
        <v>44686</v>
      </c>
      <c r="B4208" s="2">
        <v>4429.2700000000004</v>
      </c>
      <c r="C4208" s="2">
        <v>-199197.83</v>
      </c>
      <c r="D4208" s="2" t="s">
        <v>52</v>
      </c>
    </row>
    <row r="4209" spans="1:4" ht="15.75" hidden="1" customHeight="1" x14ac:dyDescent="0.3">
      <c r="A4209" s="4">
        <v>44686</v>
      </c>
      <c r="B4209" s="2">
        <v>14529.65</v>
      </c>
      <c r="C4209" s="2">
        <v>-1555311.24</v>
      </c>
      <c r="D4209" s="2" t="s">
        <v>55</v>
      </c>
    </row>
    <row r="4210" spans="1:4" ht="15.75" customHeight="1" x14ac:dyDescent="0.3">
      <c r="A4210" s="4">
        <v>44686</v>
      </c>
      <c r="B4210" s="2">
        <v>31185.06</v>
      </c>
      <c r="C4210" s="2">
        <v>-1325523.8799999999</v>
      </c>
      <c r="D4210" s="2" t="s">
        <v>54</v>
      </c>
    </row>
    <row r="4211" spans="1:4" ht="15.75" hidden="1" customHeight="1" x14ac:dyDescent="0.3">
      <c r="A4211" s="4">
        <v>44687</v>
      </c>
      <c r="B4211" s="2">
        <v>3140.42</v>
      </c>
      <c r="C4211" s="2">
        <v>-50172.36</v>
      </c>
      <c r="D4211" s="2" t="s">
        <v>52</v>
      </c>
    </row>
    <row r="4212" spans="1:4" ht="15.75" hidden="1" customHeight="1" x14ac:dyDescent="0.3">
      <c r="A4212" s="4">
        <v>44687</v>
      </c>
      <c r="B4212" s="2">
        <v>22914.63</v>
      </c>
      <c r="C4212" s="2">
        <v>86159.79</v>
      </c>
      <c r="D4212" s="2" t="s">
        <v>53</v>
      </c>
    </row>
    <row r="4213" spans="1:4" ht="15.75" customHeight="1" x14ac:dyDescent="0.3">
      <c r="A4213" s="4">
        <v>44687</v>
      </c>
      <c r="B4213" s="2">
        <v>23908.959999999999</v>
      </c>
      <c r="C4213" s="2">
        <v>-668304.94999999995</v>
      </c>
      <c r="D4213" s="2" t="s">
        <v>54</v>
      </c>
    </row>
    <row r="4214" spans="1:4" ht="15.75" hidden="1" customHeight="1" x14ac:dyDescent="0.3">
      <c r="A4214" s="4">
        <v>44687</v>
      </c>
      <c r="B4214" s="2">
        <v>10884.69</v>
      </c>
      <c r="C4214" s="2">
        <v>-511458.06</v>
      </c>
      <c r="D4214" s="2" t="s">
        <v>55</v>
      </c>
    </row>
    <row r="4215" spans="1:4" ht="15.75" hidden="1" customHeight="1" x14ac:dyDescent="0.3">
      <c r="A4215" s="4">
        <v>44689</v>
      </c>
      <c r="B4215" s="2">
        <v>107.39</v>
      </c>
      <c r="C4215" s="2">
        <v>-41538.11</v>
      </c>
      <c r="D4215" s="2" t="s">
        <v>55</v>
      </c>
    </row>
    <row r="4216" spans="1:4" ht="15.75" customHeight="1" x14ac:dyDescent="0.3">
      <c r="A4216" s="4">
        <v>44689</v>
      </c>
      <c r="B4216" s="2">
        <v>366.14</v>
      </c>
      <c r="C4216" s="2">
        <v>-2575.1999999999998</v>
      </c>
      <c r="D4216" s="2" t="s">
        <v>54</v>
      </c>
    </row>
    <row r="4217" spans="1:4" ht="15.75" hidden="1" customHeight="1" x14ac:dyDescent="0.3">
      <c r="A4217" s="4">
        <v>44689</v>
      </c>
      <c r="B4217" s="2">
        <v>227.63</v>
      </c>
      <c r="C4217" s="2">
        <v>-1061.3599999999999</v>
      </c>
      <c r="D4217" s="2" t="s">
        <v>53</v>
      </c>
    </row>
    <row r="4218" spans="1:4" ht="15.75" hidden="1" customHeight="1" x14ac:dyDescent="0.3">
      <c r="A4218" s="4">
        <v>44689</v>
      </c>
      <c r="B4218" s="2">
        <v>92.01</v>
      </c>
      <c r="C4218" s="2">
        <v>-11863.6</v>
      </c>
      <c r="D4218" s="2" t="s">
        <v>52</v>
      </c>
    </row>
    <row r="4219" spans="1:4" ht="15.75" hidden="1" customHeight="1" x14ac:dyDescent="0.3">
      <c r="A4219" s="4">
        <v>44690</v>
      </c>
      <c r="B4219" s="2">
        <v>12810.32</v>
      </c>
      <c r="C4219" s="2">
        <v>111558.91</v>
      </c>
      <c r="D4219" s="2" t="s">
        <v>55</v>
      </c>
    </row>
    <row r="4220" spans="1:4" ht="15.75" hidden="1" customHeight="1" x14ac:dyDescent="0.3">
      <c r="A4220" s="4">
        <v>44690</v>
      </c>
      <c r="B4220" s="2">
        <v>23284.14</v>
      </c>
      <c r="C4220" s="2">
        <v>99671.37</v>
      </c>
      <c r="D4220" s="2" t="s">
        <v>53</v>
      </c>
    </row>
    <row r="4221" spans="1:4" ht="15.75" hidden="1" customHeight="1" x14ac:dyDescent="0.3">
      <c r="A4221" s="4">
        <v>44690</v>
      </c>
      <c r="B4221" s="2">
        <v>4594.25</v>
      </c>
      <c r="C4221" s="2">
        <v>-14656.88</v>
      </c>
      <c r="D4221" s="2" t="s">
        <v>52</v>
      </c>
    </row>
    <row r="4222" spans="1:4" ht="15.75" customHeight="1" x14ac:dyDescent="0.3">
      <c r="A4222" s="4">
        <v>44690</v>
      </c>
      <c r="B4222" s="2">
        <v>27239.68</v>
      </c>
      <c r="C4222" s="2">
        <v>-1096637.1100000001</v>
      </c>
      <c r="D4222" s="2" t="s">
        <v>54</v>
      </c>
    </row>
    <row r="4223" spans="1:4" ht="15.75" customHeight="1" x14ac:dyDescent="0.3">
      <c r="A4223" s="4">
        <v>44691</v>
      </c>
      <c r="B4223" s="2">
        <v>30548.87</v>
      </c>
      <c r="C4223" s="2">
        <v>-905886.41</v>
      </c>
      <c r="D4223" s="2" t="s">
        <v>54</v>
      </c>
    </row>
    <row r="4224" spans="1:4" ht="15.75" hidden="1" customHeight="1" x14ac:dyDescent="0.3">
      <c r="A4224" s="4">
        <v>44691</v>
      </c>
      <c r="B4224" s="2">
        <v>21431.39</v>
      </c>
      <c r="C4224" s="2">
        <v>48317.55</v>
      </c>
      <c r="D4224" s="2" t="s">
        <v>53</v>
      </c>
    </row>
    <row r="4225" spans="1:4" ht="15.75" hidden="1" customHeight="1" x14ac:dyDescent="0.3">
      <c r="A4225" s="4">
        <v>44691</v>
      </c>
      <c r="B4225" s="2">
        <v>3359.18</v>
      </c>
      <c r="C4225" s="2">
        <v>-21855.32</v>
      </c>
      <c r="D4225" s="2" t="s">
        <v>52</v>
      </c>
    </row>
    <row r="4226" spans="1:4" ht="15.75" hidden="1" customHeight="1" x14ac:dyDescent="0.3">
      <c r="A4226" s="4">
        <v>44691</v>
      </c>
      <c r="B4226" s="2">
        <v>10831.84</v>
      </c>
      <c r="C4226" s="2">
        <v>62302.400000000001</v>
      </c>
      <c r="D4226" s="2" t="s">
        <v>55</v>
      </c>
    </row>
    <row r="4227" spans="1:4" ht="15.75" hidden="1" customHeight="1" x14ac:dyDescent="0.3">
      <c r="A4227" s="4">
        <v>44692</v>
      </c>
      <c r="B4227" s="2">
        <v>4540.42</v>
      </c>
      <c r="C4227" s="2">
        <v>51183.51</v>
      </c>
      <c r="D4227" s="2" t="s">
        <v>52</v>
      </c>
    </row>
    <row r="4228" spans="1:4" ht="15.75" hidden="1" customHeight="1" x14ac:dyDescent="0.3">
      <c r="A4228" s="4">
        <v>44692</v>
      </c>
      <c r="B4228" s="2">
        <v>23839.4</v>
      </c>
      <c r="C4228" s="2">
        <v>168896.26</v>
      </c>
      <c r="D4228" s="2" t="s">
        <v>53</v>
      </c>
    </row>
    <row r="4229" spans="1:4" ht="15.75" customHeight="1" x14ac:dyDescent="0.3">
      <c r="A4229" s="4">
        <v>44692</v>
      </c>
      <c r="B4229" s="2">
        <v>31108.02</v>
      </c>
      <c r="C4229" s="2">
        <v>23895.119999999999</v>
      </c>
      <c r="D4229" s="2" t="s">
        <v>54</v>
      </c>
    </row>
    <row r="4230" spans="1:4" ht="15.75" hidden="1" customHeight="1" x14ac:dyDescent="0.3">
      <c r="A4230" s="4">
        <v>44692</v>
      </c>
      <c r="B4230" s="2">
        <v>13800.8</v>
      </c>
      <c r="C4230" s="2">
        <v>-63714.29</v>
      </c>
      <c r="D4230" s="2" t="s">
        <v>55</v>
      </c>
    </row>
    <row r="4231" spans="1:4" ht="15.75" hidden="1" customHeight="1" x14ac:dyDescent="0.3">
      <c r="A4231" s="4">
        <v>44693</v>
      </c>
      <c r="B4231" s="2">
        <v>12275.62</v>
      </c>
      <c r="C4231" s="2">
        <v>-1027142.63</v>
      </c>
      <c r="D4231" s="2" t="s">
        <v>55</v>
      </c>
    </row>
    <row r="4232" spans="1:4" ht="15.75" hidden="1" customHeight="1" x14ac:dyDescent="0.3">
      <c r="A4232" s="4">
        <v>44693</v>
      </c>
      <c r="B4232" s="2">
        <v>28451.47</v>
      </c>
      <c r="C4232" s="2">
        <v>-1586292.39</v>
      </c>
      <c r="D4232" s="2" t="s">
        <v>53</v>
      </c>
    </row>
    <row r="4233" spans="1:4" ht="15.75" customHeight="1" x14ac:dyDescent="0.3">
      <c r="A4233" s="4">
        <v>44693</v>
      </c>
      <c r="B4233" s="2">
        <v>33360.49</v>
      </c>
      <c r="C4233" s="2">
        <v>-1892225.6</v>
      </c>
      <c r="D4233" s="2" t="s">
        <v>54</v>
      </c>
    </row>
    <row r="4234" spans="1:4" ht="15.75" hidden="1" customHeight="1" x14ac:dyDescent="0.3">
      <c r="A4234" s="4">
        <v>44693</v>
      </c>
      <c r="B4234" s="2">
        <v>3909.43</v>
      </c>
      <c r="C4234" s="2">
        <v>-167789.94</v>
      </c>
      <c r="D4234" s="2" t="s">
        <v>52</v>
      </c>
    </row>
    <row r="4235" spans="1:4" ht="15.75" hidden="1" customHeight="1" x14ac:dyDescent="0.3">
      <c r="A4235" s="4">
        <v>44694</v>
      </c>
      <c r="B4235" s="2">
        <v>3098.19</v>
      </c>
      <c r="C4235" s="2">
        <v>-46088.18</v>
      </c>
      <c r="D4235" s="2" t="s">
        <v>52</v>
      </c>
    </row>
    <row r="4236" spans="1:4" ht="15.75" hidden="1" customHeight="1" x14ac:dyDescent="0.3">
      <c r="A4236" s="4">
        <v>44694</v>
      </c>
      <c r="B4236" s="2">
        <v>8469.5499999999993</v>
      </c>
      <c r="C4236" s="2">
        <v>-142404.88</v>
      </c>
      <c r="D4236" s="2" t="s">
        <v>55</v>
      </c>
    </row>
    <row r="4237" spans="1:4" ht="15.75" hidden="1" customHeight="1" x14ac:dyDescent="0.3">
      <c r="A4237" s="4">
        <v>44694</v>
      </c>
      <c r="B4237" s="2">
        <v>24662.68</v>
      </c>
      <c r="C4237" s="2">
        <v>-428904.23</v>
      </c>
      <c r="D4237" s="2" t="s">
        <v>53</v>
      </c>
    </row>
    <row r="4238" spans="1:4" ht="15.75" customHeight="1" x14ac:dyDescent="0.3">
      <c r="A4238" s="4">
        <v>44694</v>
      </c>
      <c r="B4238" s="2">
        <v>28920.74</v>
      </c>
      <c r="C4238" s="2">
        <v>-886620.48</v>
      </c>
      <c r="D4238" s="2" t="s">
        <v>54</v>
      </c>
    </row>
    <row r="4239" spans="1:4" ht="15.75" hidden="1" customHeight="1" x14ac:dyDescent="0.3">
      <c r="A4239" s="4">
        <v>44696</v>
      </c>
      <c r="B4239" s="2">
        <v>233.33</v>
      </c>
      <c r="C4239" s="2">
        <v>-39694.129999999997</v>
      </c>
      <c r="D4239" s="2" t="s">
        <v>53</v>
      </c>
    </row>
    <row r="4240" spans="1:4" ht="15.75" hidden="1" customHeight="1" x14ac:dyDescent="0.3">
      <c r="A4240" s="4">
        <v>44696</v>
      </c>
      <c r="B4240" s="2">
        <v>97.94</v>
      </c>
      <c r="C4240" s="2">
        <v>-32633.439999999999</v>
      </c>
      <c r="D4240" s="2" t="s">
        <v>55</v>
      </c>
    </row>
    <row r="4241" spans="1:4" ht="15.75" customHeight="1" x14ac:dyDescent="0.3">
      <c r="A4241" s="4">
        <v>44696</v>
      </c>
      <c r="B4241" s="2">
        <v>474.1</v>
      </c>
      <c r="C4241" s="2">
        <v>-472823.19</v>
      </c>
      <c r="D4241" s="2" t="s">
        <v>54</v>
      </c>
    </row>
    <row r="4242" spans="1:4" ht="15.75" hidden="1" customHeight="1" x14ac:dyDescent="0.3">
      <c r="A4242" s="4">
        <v>44696</v>
      </c>
      <c r="B4242" s="2">
        <v>87.94</v>
      </c>
      <c r="C4242" s="2">
        <v>-10003.81</v>
      </c>
      <c r="D4242" s="2" t="s">
        <v>52</v>
      </c>
    </row>
    <row r="4243" spans="1:4" ht="15.75" hidden="1" customHeight="1" x14ac:dyDescent="0.3">
      <c r="A4243" s="4">
        <v>44697</v>
      </c>
      <c r="B4243" s="2">
        <v>3021.2</v>
      </c>
      <c r="C4243" s="2">
        <v>2614.48</v>
      </c>
      <c r="D4243" s="2" t="s">
        <v>52</v>
      </c>
    </row>
    <row r="4244" spans="1:4" ht="15.75" customHeight="1" x14ac:dyDescent="0.3">
      <c r="A4244" s="4">
        <v>44697</v>
      </c>
      <c r="B4244" s="2">
        <v>28950.38</v>
      </c>
      <c r="C4244" s="2">
        <v>-2085623.26</v>
      </c>
      <c r="D4244" s="2" t="s">
        <v>54</v>
      </c>
    </row>
    <row r="4245" spans="1:4" ht="15.75" hidden="1" customHeight="1" x14ac:dyDescent="0.3">
      <c r="A4245" s="4">
        <v>44697</v>
      </c>
      <c r="B4245" s="2">
        <v>15611.92</v>
      </c>
      <c r="C4245" s="2">
        <v>44810.26</v>
      </c>
      <c r="D4245" s="2" t="s">
        <v>53</v>
      </c>
    </row>
    <row r="4246" spans="1:4" ht="15.75" hidden="1" customHeight="1" x14ac:dyDescent="0.3">
      <c r="A4246" s="4">
        <v>44697</v>
      </c>
      <c r="B4246" s="2">
        <v>8686.2199999999993</v>
      </c>
      <c r="C4246" s="2">
        <v>2069.67</v>
      </c>
      <c r="D4246" s="2" t="s">
        <v>55</v>
      </c>
    </row>
    <row r="4247" spans="1:4" ht="15.75" hidden="1" customHeight="1" x14ac:dyDescent="0.3">
      <c r="A4247" s="4">
        <v>44698</v>
      </c>
      <c r="B4247" s="2">
        <v>4176.71</v>
      </c>
      <c r="C4247" s="2">
        <v>-75717.009999999995</v>
      </c>
      <c r="D4247" s="2" t="s">
        <v>52</v>
      </c>
    </row>
    <row r="4248" spans="1:4" ht="15.75" customHeight="1" x14ac:dyDescent="0.3">
      <c r="A4248" s="4">
        <v>44698</v>
      </c>
      <c r="B4248" s="2">
        <v>28742.39</v>
      </c>
      <c r="C4248" s="2">
        <v>-438169.65</v>
      </c>
      <c r="D4248" s="2" t="s">
        <v>54</v>
      </c>
    </row>
    <row r="4249" spans="1:4" ht="15.75" hidden="1" customHeight="1" x14ac:dyDescent="0.3">
      <c r="A4249" s="4">
        <v>44698</v>
      </c>
      <c r="B4249" s="2">
        <v>21121.69</v>
      </c>
      <c r="C4249" s="2">
        <v>-335694.69</v>
      </c>
      <c r="D4249" s="2" t="s">
        <v>53</v>
      </c>
    </row>
    <row r="4250" spans="1:4" ht="15.75" hidden="1" customHeight="1" x14ac:dyDescent="0.3">
      <c r="A4250" s="4">
        <v>44698</v>
      </c>
      <c r="B4250" s="2">
        <v>13595.05</v>
      </c>
      <c r="C4250" s="2">
        <v>-376955.22</v>
      </c>
      <c r="D4250" s="2" t="s">
        <v>55</v>
      </c>
    </row>
    <row r="4251" spans="1:4" ht="15.75" hidden="1" customHeight="1" x14ac:dyDescent="0.3">
      <c r="A4251" s="4">
        <v>44699</v>
      </c>
      <c r="B4251" s="2">
        <v>3267.67</v>
      </c>
      <c r="C4251" s="2">
        <v>24271.93</v>
      </c>
      <c r="D4251" s="2" t="s">
        <v>52</v>
      </c>
    </row>
    <row r="4252" spans="1:4" ht="15.75" hidden="1" customHeight="1" x14ac:dyDescent="0.3">
      <c r="A4252" s="4">
        <v>44699</v>
      </c>
      <c r="B4252" s="2">
        <v>17624.28</v>
      </c>
      <c r="C4252" s="2">
        <v>-207524.14</v>
      </c>
      <c r="D4252" s="2" t="s">
        <v>53</v>
      </c>
    </row>
    <row r="4253" spans="1:4" ht="15.75" customHeight="1" x14ac:dyDescent="0.3">
      <c r="A4253" s="4">
        <v>44699</v>
      </c>
      <c r="B4253" s="2">
        <v>28610.22</v>
      </c>
      <c r="C4253" s="2">
        <v>-11754.69</v>
      </c>
      <c r="D4253" s="2" t="s">
        <v>54</v>
      </c>
    </row>
    <row r="4254" spans="1:4" ht="15.75" hidden="1" customHeight="1" x14ac:dyDescent="0.3">
      <c r="A4254" s="4">
        <v>44699</v>
      </c>
      <c r="B4254" s="2">
        <v>11928.49</v>
      </c>
      <c r="C4254" s="2">
        <v>-39372.559999999998</v>
      </c>
      <c r="D4254" s="2" t="s">
        <v>55</v>
      </c>
    </row>
    <row r="4255" spans="1:4" ht="15.75" hidden="1" customHeight="1" x14ac:dyDescent="0.3">
      <c r="A4255" s="4">
        <v>44700</v>
      </c>
      <c r="B4255" s="2">
        <v>9425.93</v>
      </c>
      <c r="C4255" s="2">
        <v>-97971.06</v>
      </c>
      <c r="D4255" s="2" t="s">
        <v>55</v>
      </c>
    </row>
    <row r="4256" spans="1:4" ht="15.75" hidden="1" customHeight="1" x14ac:dyDescent="0.3">
      <c r="A4256" s="4">
        <v>44700</v>
      </c>
      <c r="B4256" s="2">
        <v>3729.28</v>
      </c>
      <c r="C4256" s="2">
        <v>45105.01</v>
      </c>
      <c r="D4256" s="2" t="s">
        <v>52</v>
      </c>
    </row>
    <row r="4257" spans="1:4" ht="15.75" customHeight="1" x14ac:dyDescent="0.3">
      <c r="A4257" s="4">
        <v>44700</v>
      </c>
      <c r="B4257" s="2">
        <v>29718.21</v>
      </c>
      <c r="C4257" s="2">
        <v>-2068857.62</v>
      </c>
      <c r="D4257" s="2" t="s">
        <v>54</v>
      </c>
    </row>
    <row r="4258" spans="1:4" ht="15.75" hidden="1" customHeight="1" x14ac:dyDescent="0.3">
      <c r="A4258" s="4">
        <v>44700</v>
      </c>
      <c r="B4258" s="2">
        <v>21585.67</v>
      </c>
      <c r="C4258" s="2">
        <v>-240421.62</v>
      </c>
      <c r="D4258" s="2" t="s">
        <v>53</v>
      </c>
    </row>
    <row r="4259" spans="1:4" ht="15.75" hidden="1" customHeight="1" x14ac:dyDescent="0.3">
      <c r="A4259" s="4">
        <v>44701</v>
      </c>
      <c r="B4259" s="2">
        <v>16527.16</v>
      </c>
      <c r="C4259" s="2">
        <v>6426.75</v>
      </c>
      <c r="D4259" s="2" t="s">
        <v>53</v>
      </c>
    </row>
    <row r="4260" spans="1:4" ht="15.75" customHeight="1" x14ac:dyDescent="0.3">
      <c r="A4260" s="4">
        <v>44701</v>
      </c>
      <c r="B4260" s="2">
        <v>20686.22</v>
      </c>
      <c r="C4260" s="2">
        <v>-298511.87</v>
      </c>
      <c r="D4260" s="2" t="s">
        <v>54</v>
      </c>
    </row>
    <row r="4261" spans="1:4" ht="15.75" hidden="1" customHeight="1" x14ac:dyDescent="0.3">
      <c r="A4261" s="4">
        <v>44701</v>
      </c>
      <c r="B4261" s="2">
        <v>7666.49</v>
      </c>
      <c r="C4261" s="2">
        <v>28647.02</v>
      </c>
      <c r="D4261" s="2" t="s">
        <v>55</v>
      </c>
    </row>
    <row r="4262" spans="1:4" ht="15.75" hidden="1" customHeight="1" x14ac:dyDescent="0.3">
      <c r="A4262" s="4">
        <v>44701</v>
      </c>
      <c r="B4262" s="2">
        <v>2916.82</v>
      </c>
      <c r="C4262" s="2">
        <v>112.87</v>
      </c>
      <c r="D4262" s="2" t="s">
        <v>52</v>
      </c>
    </row>
    <row r="4263" spans="1:4" ht="15.75" hidden="1" customHeight="1" x14ac:dyDescent="0.3">
      <c r="A4263" s="4">
        <v>44703</v>
      </c>
      <c r="B4263" s="2">
        <v>46.43</v>
      </c>
      <c r="C4263" s="2">
        <v>-2966.34</v>
      </c>
      <c r="D4263" s="2" t="s">
        <v>52</v>
      </c>
    </row>
    <row r="4264" spans="1:4" ht="15.75" hidden="1" customHeight="1" x14ac:dyDescent="0.3">
      <c r="A4264" s="4">
        <v>44703</v>
      </c>
      <c r="B4264" s="2">
        <v>354.81</v>
      </c>
      <c r="C4264" s="2">
        <v>4678.8999999999996</v>
      </c>
      <c r="D4264" s="2" t="s">
        <v>53</v>
      </c>
    </row>
    <row r="4265" spans="1:4" ht="15.75" customHeight="1" x14ac:dyDescent="0.3">
      <c r="A4265" s="4">
        <v>44703</v>
      </c>
      <c r="B4265" s="2">
        <v>524.87</v>
      </c>
      <c r="C4265" s="2">
        <v>-244404.56</v>
      </c>
      <c r="D4265" s="2" t="s">
        <v>54</v>
      </c>
    </row>
    <row r="4266" spans="1:4" ht="15.75" hidden="1" customHeight="1" x14ac:dyDescent="0.3">
      <c r="A4266" s="4">
        <v>44703</v>
      </c>
      <c r="B4266" s="2">
        <v>119.04</v>
      </c>
      <c r="C4266" s="2">
        <v>-5826.1</v>
      </c>
      <c r="D4266" s="2" t="s">
        <v>55</v>
      </c>
    </row>
    <row r="4267" spans="1:4" ht="15.75" customHeight="1" x14ac:dyDescent="0.3">
      <c r="A4267" s="4">
        <v>44704</v>
      </c>
      <c r="B4267" s="2">
        <v>22667.81</v>
      </c>
      <c r="C4267" s="2">
        <v>-898599.67</v>
      </c>
      <c r="D4267" s="2" t="s">
        <v>54</v>
      </c>
    </row>
    <row r="4268" spans="1:4" ht="15.75" hidden="1" customHeight="1" x14ac:dyDescent="0.3">
      <c r="A4268" s="4">
        <v>44704</v>
      </c>
      <c r="B4268" s="2">
        <v>3354.47</v>
      </c>
      <c r="C4268" s="2">
        <v>18124.3</v>
      </c>
      <c r="D4268" s="2" t="s">
        <v>52</v>
      </c>
    </row>
    <row r="4269" spans="1:4" ht="15.75" hidden="1" customHeight="1" x14ac:dyDescent="0.3">
      <c r="A4269" s="4">
        <v>44704</v>
      </c>
      <c r="B4269" s="2">
        <v>9105.33</v>
      </c>
      <c r="C4269" s="2">
        <v>-160672.25</v>
      </c>
      <c r="D4269" s="2" t="s">
        <v>55</v>
      </c>
    </row>
    <row r="4270" spans="1:4" ht="15.75" hidden="1" customHeight="1" x14ac:dyDescent="0.3">
      <c r="A4270" s="4">
        <v>44704</v>
      </c>
      <c r="B4270" s="2">
        <v>21891.88</v>
      </c>
      <c r="C4270" s="2">
        <v>-937294.75</v>
      </c>
      <c r="D4270" s="2" t="s">
        <v>53</v>
      </c>
    </row>
    <row r="4271" spans="1:4" ht="15.75" hidden="1" customHeight="1" x14ac:dyDescent="0.3">
      <c r="A4271" s="4">
        <v>44705</v>
      </c>
      <c r="B4271" s="2">
        <v>21750.03</v>
      </c>
      <c r="C4271" s="2">
        <v>-178923.5</v>
      </c>
      <c r="D4271" s="2" t="s">
        <v>53</v>
      </c>
    </row>
    <row r="4272" spans="1:4" ht="15.75" customHeight="1" x14ac:dyDescent="0.3">
      <c r="A4272" s="4">
        <v>44705</v>
      </c>
      <c r="B4272" s="2">
        <v>22427.439999999999</v>
      </c>
      <c r="C4272" s="2">
        <v>436790.47</v>
      </c>
      <c r="D4272" s="2" t="s">
        <v>54</v>
      </c>
    </row>
    <row r="4273" spans="1:4" ht="15.75" hidden="1" customHeight="1" x14ac:dyDescent="0.3">
      <c r="A4273" s="4">
        <v>44705</v>
      </c>
      <c r="B4273" s="2">
        <v>3848.05</v>
      </c>
      <c r="C4273" s="2">
        <v>-30741.26</v>
      </c>
      <c r="D4273" s="2" t="s">
        <v>52</v>
      </c>
    </row>
    <row r="4274" spans="1:4" ht="15.75" hidden="1" customHeight="1" x14ac:dyDescent="0.3">
      <c r="A4274" s="4">
        <v>44705</v>
      </c>
      <c r="B4274" s="2">
        <v>10731.5</v>
      </c>
      <c r="C4274" s="2">
        <v>117081.63</v>
      </c>
      <c r="D4274" s="2" t="s">
        <v>55</v>
      </c>
    </row>
    <row r="4275" spans="1:4" ht="15.75" customHeight="1" x14ac:dyDescent="0.3">
      <c r="A4275" s="4">
        <v>44706</v>
      </c>
      <c r="B4275" s="2">
        <v>25672.560000000001</v>
      </c>
      <c r="C4275" s="2">
        <v>-173658.69</v>
      </c>
      <c r="D4275" s="2" t="s">
        <v>54</v>
      </c>
    </row>
    <row r="4276" spans="1:4" ht="15.75" hidden="1" customHeight="1" x14ac:dyDescent="0.3">
      <c r="A4276" s="4">
        <v>44706</v>
      </c>
      <c r="B4276" s="2">
        <v>3228.17</v>
      </c>
      <c r="C4276" s="2">
        <v>-11453.08</v>
      </c>
      <c r="D4276" s="2" t="s">
        <v>52</v>
      </c>
    </row>
    <row r="4277" spans="1:4" ht="15.75" hidden="1" customHeight="1" x14ac:dyDescent="0.3">
      <c r="A4277" s="4">
        <v>44706</v>
      </c>
      <c r="B4277" s="2">
        <v>11102.28</v>
      </c>
      <c r="C4277" s="2">
        <v>7165.59</v>
      </c>
      <c r="D4277" s="2" t="s">
        <v>55</v>
      </c>
    </row>
    <row r="4278" spans="1:4" ht="15.75" hidden="1" customHeight="1" x14ac:dyDescent="0.3">
      <c r="A4278" s="4">
        <v>44706</v>
      </c>
      <c r="B4278" s="2">
        <v>21111.29</v>
      </c>
      <c r="C4278" s="2">
        <v>-65331.55</v>
      </c>
      <c r="D4278" s="2" t="s">
        <v>53</v>
      </c>
    </row>
    <row r="4279" spans="1:4" ht="15.75" customHeight="1" x14ac:dyDescent="0.3">
      <c r="A4279" s="4">
        <v>44707</v>
      </c>
      <c r="B4279" s="2">
        <v>25210.19</v>
      </c>
      <c r="C4279" s="2">
        <v>542256.25</v>
      </c>
      <c r="D4279" s="2" t="s">
        <v>54</v>
      </c>
    </row>
    <row r="4280" spans="1:4" ht="15.75" hidden="1" customHeight="1" x14ac:dyDescent="0.3">
      <c r="A4280" s="4">
        <v>44707</v>
      </c>
      <c r="B4280" s="2">
        <v>16167.14</v>
      </c>
      <c r="C4280" s="2">
        <v>-42441.56</v>
      </c>
      <c r="D4280" s="2" t="s">
        <v>53</v>
      </c>
    </row>
    <row r="4281" spans="1:4" ht="15.75" hidden="1" customHeight="1" x14ac:dyDescent="0.3">
      <c r="A4281" s="4">
        <v>44707</v>
      </c>
      <c r="B4281" s="2">
        <v>3640.64</v>
      </c>
      <c r="C4281" s="2">
        <v>47749.1</v>
      </c>
      <c r="D4281" s="2" t="s">
        <v>52</v>
      </c>
    </row>
    <row r="4282" spans="1:4" ht="15.75" hidden="1" customHeight="1" x14ac:dyDescent="0.3">
      <c r="A4282" s="4">
        <v>44707</v>
      </c>
      <c r="B4282" s="2">
        <v>11472.7</v>
      </c>
      <c r="C4282" s="2">
        <v>210863.76</v>
      </c>
      <c r="D4282" s="2" t="s">
        <v>55</v>
      </c>
    </row>
    <row r="4283" spans="1:4" ht="15.75" hidden="1" customHeight="1" x14ac:dyDescent="0.3">
      <c r="A4283" s="4">
        <v>44708</v>
      </c>
      <c r="B4283" s="2">
        <v>16359.7</v>
      </c>
      <c r="C4283" s="2">
        <v>7403.59</v>
      </c>
      <c r="D4283" s="2" t="s">
        <v>53</v>
      </c>
    </row>
    <row r="4284" spans="1:4" ht="15.75" hidden="1" customHeight="1" x14ac:dyDescent="0.3">
      <c r="A4284" s="4">
        <v>44708</v>
      </c>
      <c r="B4284" s="2">
        <v>10377.959999999999</v>
      </c>
      <c r="C4284" s="2">
        <v>-3679.98</v>
      </c>
      <c r="D4284" s="2" t="s">
        <v>55</v>
      </c>
    </row>
    <row r="4285" spans="1:4" ht="15.75" hidden="1" customHeight="1" x14ac:dyDescent="0.3">
      <c r="A4285" s="4">
        <v>44708</v>
      </c>
      <c r="B4285" s="2">
        <v>3140.09</v>
      </c>
      <c r="C4285" s="2">
        <v>49030.33</v>
      </c>
      <c r="D4285" s="2" t="s">
        <v>52</v>
      </c>
    </row>
    <row r="4286" spans="1:4" ht="15.75" customHeight="1" x14ac:dyDescent="0.3">
      <c r="A4286" s="4">
        <v>44708</v>
      </c>
      <c r="B4286" s="2">
        <v>24247.51</v>
      </c>
      <c r="C4286" s="2">
        <v>561491.94999999995</v>
      </c>
      <c r="D4286" s="2" t="s">
        <v>54</v>
      </c>
    </row>
    <row r="4287" spans="1:4" ht="15.75" customHeight="1" x14ac:dyDescent="0.3">
      <c r="A4287" s="4">
        <v>44710</v>
      </c>
      <c r="B4287" s="2">
        <v>585.09</v>
      </c>
      <c r="C4287" s="2">
        <v>-69401.210000000006</v>
      </c>
      <c r="D4287" s="2" t="s">
        <v>54</v>
      </c>
    </row>
    <row r="4288" spans="1:4" ht="15.75" hidden="1" customHeight="1" x14ac:dyDescent="0.3">
      <c r="A4288" s="4">
        <v>44710</v>
      </c>
      <c r="B4288" s="2">
        <v>117.16</v>
      </c>
      <c r="C4288" s="2">
        <v>-11274.9</v>
      </c>
      <c r="D4288" s="2" t="s">
        <v>52</v>
      </c>
    </row>
    <row r="4289" spans="1:4" ht="15.75" hidden="1" customHeight="1" x14ac:dyDescent="0.3">
      <c r="A4289" s="4">
        <v>44710</v>
      </c>
      <c r="B4289" s="2">
        <v>105.58</v>
      </c>
      <c r="C4289" s="2">
        <v>-25204.16</v>
      </c>
      <c r="D4289" s="2" t="s">
        <v>55</v>
      </c>
    </row>
    <row r="4290" spans="1:4" ht="15.75" hidden="1" customHeight="1" x14ac:dyDescent="0.3">
      <c r="A4290" s="4">
        <v>44710</v>
      </c>
      <c r="B4290" s="2">
        <v>187.43</v>
      </c>
      <c r="C4290" s="2">
        <v>-20259.740000000002</v>
      </c>
      <c r="D4290" s="2" t="s">
        <v>53</v>
      </c>
    </row>
    <row r="4291" spans="1:4" ht="15.75" hidden="1" customHeight="1" x14ac:dyDescent="0.3">
      <c r="A4291" s="4">
        <v>44711</v>
      </c>
      <c r="B4291" s="2">
        <v>7847.01</v>
      </c>
      <c r="C4291" s="2">
        <v>99123.61</v>
      </c>
      <c r="D4291" s="2" t="s">
        <v>55</v>
      </c>
    </row>
    <row r="4292" spans="1:4" ht="15.75" customHeight="1" x14ac:dyDescent="0.3">
      <c r="A4292" s="4">
        <v>44711</v>
      </c>
      <c r="B4292" s="2">
        <v>20992.78</v>
      </c>
      <c r="C4292" s="2">
        <v>939417.83</v>
      </c>
      <c r="D4292" s="2" t="s">
        <v>54</v>
      </c>
    </row>
    <row r="4293" spans="1:4" ht="15.75" hidden="1" customHeight="1" x14ac:dyDescent="0.3">
      <c r="A4293" s="4">
        <v>44711</v>
      </c>
      <c r="B4293" s="2">
        <v>15684.11</v>
      </c>
      <c r="C4293" s="2">
        <v>18372</v>
      </c>
      <c r="D4293" s="2" t="s">
        <v>53</v>
      </c>
    </row>
    <row r="4294" spans="1:4" ht="15.75" hidden="1" customHeight="1" x14ac:dyDescent="0.3">
      <c r="A4294" s="4">
        <v>44711</v>
      </c>
      <c r="B4294" s="2">
        <v>3023.26</v>
      </c>
      <c r="C4294" s="2">
        <v>-61046.83</v>
      </c>
      <c r="D4294" s="2" t="s">
        <v>52</v>
      </c>
    </row>
    <row r="4295" spans="1:4" ht="15.75" hidden="1" customHeight="1" x14ac:dyDescent="0.3">
      <c r="A4295" s="4">
        <v>44712</v>
      </c>
      <c r="B4295" s="2">
        <v>5266.52</v>
      </c>
      <c r="C4295" s="2">
        <v>-19066.580000000002</v>
      </c>
      <c r="D4295" s="2" t="s">
        <v>52</v>
      </c>
    </row>
    <row r="4296" spans="1:4" ht="15.75" hidden="1" customHeight="1" x14ac:dyDescent="0.3">
      <c r="A4296" s="4">
        <v>44712</v>
      </c>
      <c r="B4296" s="2">
        <v>12503.34</v>
      </c>
      <c r="C4296" s="2">
        <v>170032.58</v>
      </c>
      <c r="D4296" s="2" t="s">
        <v>55</v>
      </c>
    </row>
    <row r="4297" spans="1:4" ht="15.75" hidden="1" customHeight="1" x14ac:dyDescent="0.3">
      <c r="A4297" s="4">
        <v>44712</v>
      </c>
      <c r="B4297" s="2">
        <v>21502.7</v>
      </c>
      <c r="C4297" s="2">
        <v>115607.25</v>
      </c>
      <c r="D4297" s="2" t="s">
        <v>53</v>
      </c>
    </row>
    <row r="4298" spans="1:4" ht="15.75" customHeight="1" x14ac:dyDescent="0.3">
      <c r="A4298" s="4">
        <v>44712</v>
      </c>
      <c r="B4298" s="2">
        <v>34228.69</v>
      </c>
      <c r="C4298" s="2">
        <v>982330.14</v>
      </c>
      <c r="D4298" s="2" t="s">
        <v>54</v>
      </c>
    </row>
    <row r="4299" spans="1:4" ht="15.75" hidden="1" customHeight="1" x14ac:dyDescent="0.3">
      <c r="A4299" s="4">
        <v>44713</v>
      </c>
      <c r="B4299" s="2">
        <v>12789.72</v>
      </c>
      <c r="C4299" s="2">
        <v>-93696.82</v>
      </c>
      <c r="D4299" s="2" t="s">
        <v>55</v>
      </c>
    </row>
    <row r="4300" spans="1:4" ht="15.75" customHeight="1" x14ac:dyDescent="0.3">
      <c r="A4300" s="4">
        <v>44713</v>
      </c>
      <c r="B4300" s="2">
        <v>34699.370000000003</v>
      </c>
      <c r="C4300" s="2">
        <v>-425575.21</v>
      </c>
      <c r="D4300" s="2" t="s">
        <v>54</v>
      </c>
    </row>
    <row r="4301" spans="1:4" ht="15.75" hidden="1" customHeight="1" x14ac:dyDescent="0.3">
      <c r="A4301" s="4">
        <v>44713</v>
      </c>
      <c r="B4301" s="2">
        <v>19444.11</v>
      </c>
      <c r="C4301" s="2">
        <v>-700.06</v>
      </c>
      <c r="D4301" s="2" t="s">
        <v>53</v>
      </c>
    </row>
    <row r="4302" spans="1:4" ht="15.75" hidden="1" customHeight="1" x14ac:dyDescent="0.3">
      <c r="A4302" s="4">
        <v>44713</v>
      </c>
      <c r="B4302" s="2">
        <v>5771.45</v>
      </c>
      <c r="C4302" s="2">
        <v>-249310.35</v>
      </c>
      <c r="D4302" s="2" t="s">
        <v>52</v>
      </c>
    </row>
    <row r="4303" spans="1:4" ht="15.75" hidden="1" customHeight="1" x14ac:dyDescent="0.3">
      <c r="A4303" s="4">
        <v>44714</v>
      </c>
      <c r="B4303" s="2">
        <v>8721.2999999999993</v>
      </c>
      <c r="C4303" s="2">
        <v>-163748.74</v>
      </c>
      <c r="D4303" s="2" t="s">
        <v>55</v>
      </c>
    </row>
    <row r="4304" spans="1:4" ht="15.75" hidden="1" customHeight="1" x14ac:dyDescent="0.3">
      <c r="A4304" s="4">
        <v>44714</v>
      </c>
      <c r="B4304" s="2">
        <v>4059.11</v>
      </c>
      <c r="C4304" s="2">
        <v>-11046.21</v>
      </c>
      <c r="D4304" s="2" t="s">
        <v>52</v>
      </c>
    </row>
    <row r="4305" spans="1:4" ht="15.75" hidden="1" customHeight="1" x14ac:dyDescent="0.3">
      <c r="A4305" s="4">
        <v>44714</v>
      </c>
      <c r="B4305" s="2">
        <v>16492.689999999999</v>
      </c>
      <c r="C4305" s="2">
        <v>-260948.18</v>
      </c>
      <c r="D4305" s="2" t="s">
        <v>53</v>
      </c>
    </row>
    <row r="4306" spans="1:4" ht="15.75" customHeight="1" x14ac:dyDescent="0.3">
      <c r="A4306" s="4">
        <v>44714</v>
      </c>
      <c r="B4306" s="2">
        <v>28239.31</v>
      </c>
      <c r="C4306" s="2">
        <v>-3486193.76</v>
      </c>
      <c r="D4306" s="2" t="s">
        <v>54</v>
      </c>
    </row>
    <row r="4307" spans="1:4" ht="15.75" hidden="1" customHeight="1" x14ac:dyDescent="0.3">
      <c r="A4307" s="4">
        <v>44715</v>
      </c>
      <c r="B4307" s="2">
        <v>6116.64</v>
      </c>
      <c r="C4307" s="2">
        <v>11874.64</v>
      </c>
      <c r="D4307" s="2" t="s">
        <v>55</v>
      </c>
    </row>
    <row r="4308" spans="1:4" ht="15.75" customHeight="1" x14ac:dyDescent="0.3">
      <c r="A4308" s="4">
        <v>44715</v>
      </c>
      <c r="B4308" s="2">
        <v>24926.84</v>
      </c>
      <c r="C4308" s="2">
        <v>-985461.68</v>
      </c>
      <c r="D4308" s="2" t="s">
        <v>54</v>
      </c>
    </row>
    <row r="4309" spans="1:4" ht="15.75" hidden="1" customHeight="1" x14ac:dyDescent="0.3">
      <c r="A4309" s="4">
        <v>44715</v>
      </c>
      <c r="B4309" s="2">
        <v>3140.89</v>
      </c>
      <c r="C4309" s="2">
        <v>-132093.63</v>
      </c>
      <c r="D4309" s="2" t="s">
        <v>52</v>
      </c>
    </row>
    <row r="4310" spans="1:4" ht="15.75" hidden="1" customHeight="1" x14ac:dyDescent="0.3">
      <c r="A4310" s="4">
        <v>44715</v>
      </c>
      <c r="B4310" s="2">
        <v>16346.41</v>
      </c>
      <c r="C4310" s="2">
        <v>-46262.27</v>
      </c>
      <c r="D4310" s="2" t="s">
        <v>53</v>
      </c>
    </row>
    <row r="4311" spans="1:4" ht="15.75" hidden="1" customHeight="1" x14ac:dyDescent="0.3">
      <c r="A4311" s="4">
        <v>44717</v>
      </c>
      <c r="B4311" s="2">
        <v>163.09</v>
      </c>
      <c r="C4311" s="2">
        <v>-5941.53</v>
      </c>
      <c r="D4311" s="2" t="s">
        <v>53</v>
      </c>
    </row>
    <row r="4312" spans="1:4" ht="15.75" hidden="1" customHeight="1" x14ac:dyDescent="0.3">
      <c r="A4312" s="4">
        <v>44717</v>
      </c>
      <c r="B4312" s="2">
        <v>192.18</v>
      </c>
      <c r="C4312" s="2">
        <v>-14515.26</v>
      </c>
      <c r="D4312" s="2" t="s">
        <v>52</v>
      </c>
    </row>
    <row r="4313" spans="1:4" ht="15.75" hidden="1" customHeight="1" x14ac:dyDescent="0.3">
      <c r="A4313" s="4">
        <v>44717</v>
      </c>
      <c r="B4313" s="2">
        <v>111.35</v>
      </c>
      <c r="C4313" s="2">
        <v>-14735.63</v>
      </c>
      <c r="D4313" s="2" t="s">
        <v>55</v>
      </c>
    </row>
    <row r="4314" spans="1:4" ht="15.75" customHeight="1" x14ac:dyDescent="0.3">
      <c r="A4314" s="4">
        <v>44717</v>
      </c>
      <c r="B4314" s="2">
        <v>341.37</v>
      </c>
      <c r="C4314" s="2">
        <v>-31637.55</v>
      </c>
      <c r="D4314" s="2" t="s">
        <v>54</v>
      </c>
    </row>
    <row r="4315" spans="1:4" ht="15.75" hidden="1" customHeight="1" x14ac:dyDescent="0.3">
      <c r="A4315" s="4">
        <v>44718</v>
      </c>
      <c r="B4315" s="2">
        <v>6528.11</v>
      </c>
      <c r="C4315" s="2">
        <v>-413119.07</v>
      </c>
      <c r="D4315" s="2" t="s">
        <v>52</v>
      </c>
    </row>
    <row r="4316" spans="1:4" ht="15.75" hidden="1" customHeight="1" x14ac:dyDescent="0.3">
      <c r="A4316" s="4">
        <v>44718</v>
      </c>
      <c r="B4316" s="2">
        <v>8304.51</v>
      </c>
      <c r="C4316" s="2">
        <v>96746.67</v>
      </c>
      <c r="D4316" s="2" t="s">
        <v>55</v>
      </c>
    </row>
    <row r="4317" spans="1:4" ht="15.75" customHeight="1" x14ac:dyDescent="0.3">
      <c r="A4317" s="4">
        <v>44718</v>
      </c>
      <c r="B4317" s="2">
        <v>25010.58</v>
      </c>
      <c r="C4317" s="2">
        <v>-191812.03</v>
      </c>
      <c r="D4317" s="2" t="s">
        <v>54</v>
      </c>
    </row>
    <row r="4318" spans="1:4" ht="15.75" hidden="1" customHeight="1" x14ac:dyDescent="0.3">
      <c r="A4318" s="4">
        <v>44718</v>
      </c>
      <c r="B4318" s="2">
        <v>15490.67</v>
      </c>
      <c r="C4318" s="2">
        <v>-41660.71</v>
      </c>
      <c r="D4318" s="2" t="s">
        <v>53</v>
      </c>
    </row>
    <row r="4319" spans="1:4" ht="15.75" hidden="1" customHeight="1" x14ac:dyDescent="0.3">
      <c r="A4319" s="4">
        <v>44719</v>
      </c>
      <c r="B4319" s="2">
        <v>7956.13</v>
      </c>
      <c r="C4319" s="2">
        <v>-226101.88</v>
      </c>
      <c r="D4319" s="2" t="s">
        <v>52</v>
      </c>
    </row>
    <row r="4320" spans="1:4" ht="15.75" hidden="1" customHeight="1" x14ac:dyDescent="0.3">
      <c r="A4320" s="4">
        <v>44719</v>
      </c>
      <c r="B4320" s="2">
        <v>17365.150000000001</v>
      </c>
      <c r="C4320" s="2">
        <v>-189424.19</v>
      </c>
      <c r="D4320" s="2" t="s">
        <v>53</v>
      </c>
    </row>
    <row r="4321" spans="1:4" ht="15.75" hidden="1" customHeight="1" x14ac:dyDescent="0.3">
      <c r="A4321" s="4">
        <v>44719</v>
      </c>
      <c r="B4321" s="2">
        <v>10691.32</v>
      </c>
      <c r="C4321" s="2">
        <v>-103844.27</v>
      </c>
      <c r="D4321" s="2" t="s">
        <v>55</v>
      </c>
    </row>
    <row r="4322" spans="1:4" ht="15.75" customHeight="1" x14ac:dyDescent="0.3">
      <c r="A4322" s="4">
        <v>44719</v>
      </c>
      <c r="B4322" s="2">
        <v>28554.41</v>
      </c>
      <c r="C4322" s="2">
        <v>464666.17</v>
      </c>
      <c r="D4322" s="2" t="s">
        <v>54</v>
      </c>
    </row>
    <row r="4323" spans="1:4" ht="15.75" hidden="1" customHeight="1" x14ac:dyDescent="0.3">
      <c r="A4323" s="4">
        <v>44720</v>
      </c>
      <c r="B4323" s="2">
        <v>10030.98</v>
      </c>
      <c r="C4323" s="2">
        <v>-440251.88</v>
      </c>
      <c r="D4323" s="2" t="s">
        <v>52</v>
      </c>
    </row>
    <row r="4324" spans="1:4" ht="15.75" hidden="1" customHeight="1" x14ac:dyDescent="0.3">
      <c r="A4324" s="4">
        <v>44720</v>
      </c>
      <c r="B4324" s="2">
        <v>18619.18</v>
      </c>
      <c r="C4324" s="2">
        <v>59772.03</v>
      </c>
      <c r="D4324" s="2" t="s">
        <v>53</v>
      </c>
    </row>
    <row r="4325" spans="1:4" ht="15.75" hidden="1" customHeight="1" x14ac:dyDescent="0.3">
      <c r="A4325" s="4">
        <v>44720</v>
      </c>
      <c r="B4325" s="2">
        <v>7743.69</v>
      </c>
      <c r="C4325" s="2">
        <v>44101.99</v>
      </c>
      <c r="D4325" s="2" t="s">
        <v>55</v>
      </c>
    </row>
    <row r="4326" spans="1:4" ht="15.75" customHeight="1" x14ac:dyDescent="0.3">
      <c r="A4326" s="4">
        <v>44720</v>
      </c>
      <c r="B4326" s="2">
        <v>30097.360000000001</v>
      </c>
      <c r="C4326" s="2">
        <v>883236.89</v>
      </c>
      <c r="D4326" s="2" t="s">
        <v>54</v>
      </c>
    </row>
    <row r="4327" spans="1:4" ht="15.75" hidden="1" customHeight="1" x14ac:dyDescent="0.3">
      <c r="A4327" s="4">
        <v>44721</v>
      </c>
      <c r="B4327" s="2">
        <v>23100.27</v>
      </c>
      <c r="C4327" s="2">
        <v>-124647.07</v>
      </c>
      <c r="D4327" s="2" t="s">
        <v>53</v>
      </c>
    </row>
    <row r="4328" spans="1:4" ht="15.75" customHeight="1" x14ac:dyDescent="0.3">
      <c r="A4328" s="4">
        <v>44721</v>
      </c>
      <c r="B4328" s="2">
        <v>35004.69</v>
      </c>
      <c r="C4328" s="2">
        <v>1234319.02</v>
      </c>
      <c r="D4328" s="2" t="s">
        <v>54</v>
      </c>
    </row>
    <row r="4329" spans="1:4" ht="15.75" hidden="1" customHeight="1" x14ac:dyDescent="0.3">
      <c r="A4329" s="4">
        <v>44721</v>
      </c>
      <c r="B4329" s="2">
        <v>8533.2999999999993</v>
      </c>
      <c r="C4329" s="2">
        <v>47882.16</v>
      </c>
      <c r="D4329" s="2" t="s">
        <v>55</v>
      </c>
    </row>
    <row r="4330" spans="1:4" ht="15.75" hidden="1" customHeight="1" x14ac:dyDescent="0.3">
      <c r="A4330" s="4">
        <v>44721</v>
      </c>
      <c r="B4330" s="2">
        <v>9324.2199999999993</v>
      </c>
      <c r="C4330" s="2">
        <v>18872.990000000002</v>
      </c>
      <c r="D4330" s="2" t="s">
        <v>52</v>
      </c>
    </row>
    <row r="4331" spans="1:4" ht="15.75" hidden="1" customHeight="1" x14ac:dyDescent="0.3">
      <c r="A4331" s="4">
        <v>44722</v>
      </c>
      <c r="B4331" s="2">
        <v>8429.9699999999993</v>
      </c>
      <c r="C4331" s="2">
        <v>-752012.34</v>
      </c>
      <c r="D4331" s="2" t="s">
        <v>55</v>
      </c>
    </row>
    <row r="4332" spans="1:4" ht="15.75" hidden="1" customHeight="1" x14ac:dyDescent="0.3">
      <c r="A4332" s="4">
        <v>44722</v>
      </c>
      <c r="B4332" s="2">
        <v>7279.72</v>
      </c>
      <c r="C4332" s="2">
        <v>-24882.23</v>
      </c>
      <c r="D4332" s="2" t="s">
        <v>52</v>
      </c>
    </row>
    <row r="4333" spans="1:4" ht="15.75" hidden="1" customHeight="1" x14ac:dyDescent="0.3">
      <c r="A4333" s="4">
        <v>44722</v>
      </c>
      <c r="B4333" s="2">
        <v>19523.22</v>
      </c>
      <c r="C4333" s="2">
        <v>-852488.57</v>
      </c>
      <c r="D4333" s="2" t="s">
        <v>53</v>
      </c>
    </row>
    <row r="4334" spans="1:4" ht="15.75" customHeight="1" x14ac:dyDescent="0.3">
      <c r="A4334" s="4">
        <v>44722</v>
      </c>
      <c r="B4334" s="2">
        <v>40474.6</v>
      </c>
      <c r="C4334" s="2">
        <v>-2316375.69</v>
      </c>
      <c r="D4334" s="2" t="s">
        <v>54</v>
      </c>
    </row>
    <row r="4335" spans="1:4" ht="15.75" hidden="1" customHeight="1" x14ac:dyDescent="0.3">
      <c r="A4335" s="4">
        <v>44724</v>
      </c>
      <c r="B4335" s="2">
        <v>1035.6199999999999</v>
      </c>
      <c r="C4335" s="2">
        <v>-334188.46999999997</v>
      </c>
      <c r="D4335" s="2" t="s">
        <v>53</v>
      </c>
    </row>
    <row r="4336" spans="1:4" ht="15.75" hidden="1" customHeight="1" x14ac:dyDescent="0.3">
      <c r="A4336" s="4">
        <v>44724</v>
      </c>
      <c r="B4336" s="2">
        <v>382.58</v>
      </c>
      <c r="C4336" s="2">
        <v>-145344.95999999999</v>
      </c>
      <c r="D4336" s="2" t="s">
        <v>52</v>
      </c>
    </row>
    <row r="4337" spans="1:4" ht="15.75" customHeight="1" x14ac:dyDescent="0.3">
      <c r="A4337" s="4">
        <v>44724</v>
      </c>
      <c r="B4337" s="2">
        <v>694.16</v>
      </c>
      <c r="C4337" s="2">
        <v>-411540.14</v>
      </c>
      <c r="D4337" s="2" t="s">
        <v>54</v>
      </c>
    </row>
    <row r="4338" spans="1:4" ht="15.75" hidden="1" customHeight="1" x14ac:dyDescent="0.3">
      <c r="A4338" s="4">
        <v>44724</v>
      </c>
      <c r="B4338" s="2">
        <v>327.99</v>
      </c>
      <c r="C4338" s="2">
        <v>-173701.59</v>
      </c>
      <c r="D4338" s="2" t="s">
        <v>55</v>
      </c>
    </row>
    <row r="4339" spans="1:4" ht="15.75" customHeight="1" x14ac:dyDescent="0.3">
      <c r="A4339" s="4">
        <v>44725</v>
      </c>
      <c r="B4339" s="2">
        <v>32915.53</v>
      </c>
      <c r="C4339" s="2">
        <v>-3758725.23</v>
      </c>
      <c r="D4339" s="2" t="s">
        <v>54</v>
      </c>
    </row>
    <row r="4340" spans="1:4" ht="15.75" hidden="1" customHeight="1" x14ac:dyDescent="0.3">
      <c r="A4340" s="4">
        <v>44725</v>
      </c>
      <c r="B4340" s="2">
        <v>20518.330000000002</v>
      </c>
      <c r="C4340" s="2">
        <v>-1254430.95</v>
      </c>
      <c r="D4340" s="2" t="s">
        <v>53</v>
      </c>
    </row>
    <row r="4341" spans="1:4" ht="15.75" hidden="1" customHeight="1" x14ac:dyDescent="0.3">
      <c r="A4341" s="4">
        <v>44725</v>
      </c>
      <c r="B4341" s="2">
        <v>10590.39</v>
      </c>
      <c r="C4341" s="2">
        <v>-835940.84</v>
      </c>
      <c r="D4341" s="2" t="s">
        <v>55</v>
      </c>
    </row>
    <row r="4342" spans="1:4" ht="15.75" hidden="1" customHeight="1" x14ac:dyDescent="0.3">
      <c r="A4342" s="4">
        <v>44725</v>
      </c>
      <c r="B4342" s="2">
        <v>8840.18</v>
      </c>
      <c r="C4342" s="2">
        <v>-142403.25</v>
      </c>
      <c r="D4342" s="2" t="s">
        <v>52</v>
      </c>
    </row>
    <row r="4343" spans="1:4" ht="15.75" customHeight="1" x14ac:dyDescent="0.3">
      <c r="A4343" s="4">
        <v>44726</v>
      </c>
      <c r="B4343" s="2">
        <v>22063.23</v>
      </c>
      <c r="C4343" s="2">
        <v>-1043166.21</v>
      </c>
      <c r="D4343" s="2" t="s">
        <v>54</v>
      </c>
    </row>
    <row r="4344" spans="1:4" ht="15.75" hidden="1" customHeight="1" x14ac:dyDescent="0.3">
      <c r="A4344" s="4">
        <v>44726</v>
      </c>
      <c r="B4344" s="2">
        <v>17326.98</v>
      </c>
      <c r="C4344" s="2">
        <v>-242481.84</v>
      </c>
      <c r="D4344" s="2" t="s">
        <v>53</v>
      </c>
    </row>
    <row r="4345" spans="1:4" ht="15.75" hidden="1" customHeight="1" x14ac:dyDescent="0.3">
      <c r="A4345" s="4">
        <v>44726</v>
      </c>
      <c r="B4345" s="2">
        <v>6267.05</v>
      </c>
      <c r="C4345" s="2">
        <v>-224880.47</v>
      </c>
      <c r="D4345" s="2" t="s">
        <v>52</v>
      </c>
    </row>
    <row r="4346" spans="1:4" ht="15.75" hidden="1" customHeight="1" x14ac:dyDescent="0.3">
      <c r="A4346" s="4">
        <v>44726</v>
      </c>
      <c r="B4346" s="2">
        <v>12314.67</v>
      </c>
      <c r="C4346" s="2">
        <v>-982950.76</v>
      </c>
      <c r="D4346" s="2" t="s">
        <v>55</v>
      </c>
    </row>
    <row r="4347" spans="1:4" ht="15.75" customHeight="1" x14ac:dyDescent="0.3">
      <c r="A4347" s="4">
        <v>44727</v>
      </c>
      <c r="B4347" s="2">
        <v>29594.48</v>
      </c>
      <c r="C4347" s="2">
        <v>-761175.24</v>
      </c>
      <c r="D4347" s="2" t="s">
        <v>54</v>
      </c>
    </row>
    <row r="4348" spans="1:4" ht="15.75" hidden="1" customHeight="1" x14ac:dyDescent="0.3">
      <c r="A4348" s="4">
        <v>44727</v>
      </c>
      <c r="B4348" s="2">
        <v>22197.96</v>
      </c>
      <c r="C4348" s="2">
        <v>55249.86</v>
      </c>
      <c r="D4348" s="2" t="s">
        <v>53</v>
      </c>
    </row>
    <row r="4349" spans="1:4" ht="15.75" hidden="1" customHeight="1" x14ac:dyDescent="0.3">
      <c r="A4349" s="4">
        <v>44727</v>
      </c>
      <c r="B4349" s="2">
        <v>10042.66</v>
      </c>
      <c r="C4349" s="2">
        <v>-157491.96</v>
      </c>
      <c r="D4349" s="2" t="s">
        <v>55</v>
      </c>
    </row>
    <row r="4350" spans="1:4" ht="15.75" hidden="1" customHeight="1" x14ac:dyDescent="0.3">
      <c r="A4350" s="4">
        <v>44727</v>
      </c>
      <c r="B4350" s="2">
        <v>5696.21</v>
      </c>
      <c r="C4350" s="2">
        <v>-30416.81</v>
      </c>
      <c r="D4350" s="2" t="s">
        <v>52</v>
      </c>
    </row>
    <row r="4351" spans="1:4" ht="15.75" hidden="1" customHeight="1" x14ac:dyDescent="0.3">
      <c r="A4351" s="4">
        <v>44728</v>
      </c>
      <c r="B4351" s="2">
        <v>6107.43</v>
      </c>
      <c r="C4351" s="2">
        <v>17105.759999999998</v>
      </c>
      <c r="D4351" s="2" t="s">
        <v>52</v>
      </c>
    </row>
    <row r="4352" spans="1:4" ht="15.75" hidden="1" customHeight="1" x14ac:dyDescent="0.3">
      <c r="A4352" s="4">
        <v>44728</v>
      </c>
      <c r="B4352" s="2">
        <v>12220.91</v>
      </c>
      <c r="C4352" s="2">
        <v>-154939.57999999999</v>
      </c>
      <c r="D4352" s="2" t="s">
        <v>55</v>
      </c>
    </row>
    <row r="4353" spans="1:4" ht="15.75" customHeight="1" x14ac:dyDescent="0.3">
      <c r="A4353" s="4">
        <v>44728</v>
      </c>
      <c r="B4353" s="2">
        <v>25191.23</v>
      </c>
      <c r="C4353" s="2">
        <v>84314.78</v>
      </c>
      <c r="D4353" s="2" t="s">
        <v>54</v>
      </c>
    </row>
    <row r="4354" spans="1:4" ht="15.75" hidden="1" customHeight="1" x14ac:dyDescent="0.3">
      <c r="A4354" s="4">
        <v>44728</v>
      </c>
      <c r="B4354" s="2">
        <v>21038.77</v>
      </c>
      <c r="C4354" s="2">
        <v>-261452.79999999999</v>
      </c>
      <c r="D4354" s="2" t="s">
        <v>53</v>
      </c>
    </row>
    <row r="4355" spans="1:4" ht="15.75" hidden="1" customHeight="1" x14ac:dyDescent="0.3">
      <c r="A4355" s="4">
        <v>44729</v>
      </c>
      <c r="B4355" s="2">
        <v>14188.08</v>
      </c>
      <c r="C4355" s="2">
        <v>-104235.09</v>
      </c>
      <c r="D4355" s="2" t="s">
        <v>53</v>
      </c>
    </row>
    <row r="4356" spans="1:4" ht="15.75" hidden="1" customHeight="1" x14ac:dyDescent="0.3">
      <c r="A4356" s="4">
        <v>44729</v>
      </c>
      <c r="B4356" s="2">
        <v>6256.96</v>
      </c>
      <c r="C4356" s="2">
        <v>-193586</v>
      </c>
      <c r="D4356" s="2" t="s">
        <v>52</v>
      </c>
    </row>
    <row r="4357" spans="1:4" ht="15.75" customHeight="1" x14ac:dyDescent="0.3">
      <c r="A4357" s="4">
        <v>44729</v>
      </c>
      <c r="B4357" s="2">
        <v>18639.37</v>
      </c>
      <c r="C4357" s="2">
        <v>316777.59999999998</v>
      </c>
      <c r="D4357" s="2" t="s">
        <v>54</v>
      </c>
    </row>
    <row r="4358" spans="1:4" ht="15.75" hidden="1" customHeight="1" x14ac:dyDescent="0.3">
      <c r="A4358" s="4">
        <v>44729</v>
      </c>
      <c r="B4358" s="2">
        <v>7834.51</v>
      </c>
      <c r="C4358" s="2">
        <v>-36710.76</v>
      </c>
      <c r="D4358" s="2" t="s">
        <v>55</v>
      </c>
    </row>
    <row r="4359" spans="1:4" ht="15.75" hidden="1" customHeight="1" x14ac:dyDescent="0.3">
      <c r="A4359" s="4">
        <v>44731</v>
      </c>
      <c r="B4359" s="2">
        <v>76.17</v>
      </c>
      <c r="C4359" s="2">
        <v>-14664.79</v>
      </c>
      <c r="D4359" s="2" t="s">
        <v>55</v>
      </c>
    </row>
    <row r="4360" spans="1:4" ht="15.75" hidden="1" customHeight="1" x14ac:dyDescent="0.3">
      <c r="A4360" s="4">
        <v>44731</v>
      </c>
      <c r="B4360" s="2">
        <v>193.31</v>
      </c>
      <c r="C4360" s="2">
        <v>-25763.15</v>
      </c>
      <c r="D4360" s="2" t="s">
        <v>53</v>
      </c>
    </row>
    <row r="4361" spans="1:4" ht="15.75" customHeight="1" x14ac:dyDescent="0.3">
      <c r="A4361" s="4">
        <v>44731</v>
      </c>
      <c r="B4361" s="2">
        <v>294.98</v>
      </c>
      <c r="C4361" s="2">
        <v>-12866.17</v>
      </c>
      <c r="D4361" s="2" t="s">
        <v>54</v>
      </c>
    </row>
    <row r="4362" spans="1:4" ht="15.75" hidden="1" customHeight="1" x14ac:dyDescent="0.3">
      <c r="A4362" s="4">
        <v>44731</v>
      </c>
      <c r="B4362" s="2">
        <v>195.44</v>
      </c>
      <c r="C4362" s="2">
        <v>-12817.36</v>
      </c>
      <c r="D4362" s="2" t="s">
        <v>52</v>
      </c>
    </row>
    <row r="4363" spans="1:4" ht="15.75" customHeight="1" x14ac:dyDescent="0.3">
      <c r="A4363" s="4">
        <v>44732</v>
      </c>
      <c r="B4363" s="2">
        <v>14240.21</v>
      </c>
      <c r="C4363" s="2">
        <v>537139.93000000005</v>
      </c>
      <c r="D4363" s="2" t="s">
        <v>54</v>
      </c>
    </row>
    <row r="4364" spans="1:4" ht="15.75" hidden="1" customHeight="1" x14ac:dyDescent="0.3">
      <c r="A4364" s="4">
        <v>44732</v>
      </c>
      <c r="B4364" s="2">
        <v>5702.5</v>
      </c>
      <c r="C4364" s="2">
        <v>33607.31</v>
      </c>
      <c r="D4364" s="2" t="s">
        <v>55</v>
      </c>
    </row>
    <row r="4365" spans="1:4" ht="15.75" hidden="1" customHeight="1" x14ac:dyDescent="0.3">
      <c r="A4365" s="4">
        <v>44732</v>
      </c>
      <c r="B4365" s="2">
        <v>12295.17</v>
      </c>
      <c r="C4365" s="2">
        <v>22727.47</v>
      </c>
      <c r="D4365" s="2" t="s">
        <v>53</v>
      </c>
    </row>
    <row r="4366" spans="1:4" ht="15.75" hidden="1" customHeight="1" x14ac:dyDescent="0.3">
      <c r="A4366" s="4">
        <v>44732</v>
      </c>
      <c r="B4366" s="2">
        <v>5632.55</v>
      </c>
      <c r="C4366" s="2">
        <v>4431.91</v>
      </c>
      <c r="D4366" s="2" t="s">
        <v>52</v>
      </c>
    </row>
    <row r="4367" spans="1:4" ht="15.75" hidden="1" customHeight="1" x14ac:dyDescent="0.3">
      <c r="A4367" s="4">
        <v>44733</v>
      </c>
      <c r="B4367" s="2">
        <v>16986.599999999999</v>
      </c>
      <c r="C4367" s="2">
        <v>185925.85</v>
      </c>
      <c r="D4367" s="2" t="s">
        <v>53</v>
      </c>
    </row>
    <row r="4368" spans="1:4" ht="15.75" customHeight="1" x14ac:dyDescent="0.3">
      <c r="A4368" s="4">
        <v>44733</v>
      </c>
      <c r="B4368" s="2">
        <v>24692.29</v>
      </c>
      <c r="C4368" s="2">
        <v>879545.5</v>
      </c>
      <c r="D4368" s="2" t="s">
        <v>54</v>
      </c>
    </row>
    <row r="4369" spans="1:4" ht="15.75" hidden="1" customHeight="1" x14ac:dyDescent="0.3">
      <c r="A4369" s="4">
        <v>44733</v>
      </c>
      <c r="B4369" s="2">
        <v>6975.61</v>
      </c>
      <c r="C4369" s="2">
        <v>63889.47</v>
      </c>
      <c r="D4369" s="2" t="s">
        <v>55</v>
      </c>
    </row>
    <row r="4370" spans="1:4" ht="15.75" hidden="1" customHeight="1" x14ac:dyDescent="0.3">
      <c r="A4370" s="4">
        <v>44733</v>
      </c>
      <c r="B4370" s="2">
        <v>9081.02</v>
      </c>
      <c r="C4370" s="2">
        <v>-640264.24</v>
      </c>
      <c r="D4370" s="2" t="s">
        <v>52</v>
      </c>
    </row>
    <row r="4371" spans="1:4" ht="15.75" customHeight="1" x14ac:dyDescent="0.3">
      <c r="A4371" s="4">
        <v>44734</v>
      </c>
      <c r="B4371" s="2">
        <v>30273.41</v>
      </c>
      <c r="C4371" s="2">
        <v>-158404.19</v>
      </c>
      <c r="D4371" s="2" t="s">
        <v>54</v>
      </c>
    </row>
    <row r="4372" spans="1:4" ht="15.75" hidden="1" customHeight="1" x14ac:dyDescent="0.3">
      <c r="A4372" s="4">
        <v>44734</v>
      </c>
      <c r="B4372" s="2">
        <v>9089.81</v>
      </c>
      <c r="C4372" s="2">
        <v>50942.48</v>
      </c>
      <c r="D4372" s="2" t="s">
        <v>55</v>
      </c>
    </row>
    <row r="4373" spans="1:4" ht="15.75" hidden="1" customHeight="1" x14ac:dyDescent="0.3">
      <c r="A4373" s="4">
        <v>44734</v>
      </c>
      <c r="B4373" s="2">
        <v>17946.689999999999</v>
      </c>
      <c r="C4373" s="2">
        <v>-409934.53</v>
      </c>
      <c r="D4373" s="2" t="s">
        <v>53</v>
      </c>
    </row>
    <row r="4374" spans="1:4" ht="15.75" hidden="1" customHeight="1" x14ac:dyDescent="0.3">
      <c r="A4374" s="4">
        <v>44734</v>
      </c>
      <c r="B4374" s="2">
        <v>6971.23</v>
      </c>
      <c r="C4374" s="2">
        <v>-54897.91</v>
      </c>
      <c r="D4374" s="2" t="s">
        <v>52</v>
      </c>
    </row>
    <row r="4375" spans="1:4" ht="15.75" hidden="1" customHeight="1" x14ac:dyDescent="0.3">
      <c r="A4375" s="4">
        <v>44735</v>
      </c>
      <c r="B4375" s="2">
        <v>18958.77</v>
      </c>
      <c r="C4375" s="2">
        <v>128703.45</v>
      </c>
      <c r="D4375" s="2" t="s">
        <v>53</v>
      </c>
    </row>
    <row r="4376" spans="1:4" ht="15.75" hidden="1" customHeight="1" x14ac:dyDescent="0.3">
      <c r="A4376" s="4">
        <v>44735</v>
      </c>
      <c r="B4376" s="2">
        <v>8589.67</v>
      </c>
      <c r="C4376" s="2">
        <v>157476.60999999999</v>
      </c>
      <c r="D4376" s="2" t="s">
        <v>55</v>
      </c>
    </row>
    <row r="4377" spans="1:4" ht="15.75" hidden="1" customHeight="1" x14ac:dyDescent="0.3">
      <c r="A4377" s="4">
        <v>44735</v>
      </c>
      <c r="B4377" s="2">
        <v>7328.21</v>
      </c>
      <c r="C4377" s="2">
        <v>67846.179999999993</v>
      </c>
      <c r="D4377" s="2" t="s">
        <v>52</v>
      </c>
    </row>
    <row r="4378" spans="1:4" ht="15.75" customHeight="1" x14ac:dyDescent="0.3">
      <c r="A4378" s="4">
        <v>44735</v>
      </c>
      <c r="B4378" s="2">
        <v>29577.19</v>
      </c>
      <c r="C4378" s="2">
        <v>653664.9</v>
      </c>
      <c r="D4378" s="2" t="s">
        <v>54</v>
      </c>
    </row>
    <row r="4379" spans="1:4" ht="15.75" hidden="1" customHeight="1" x14ac:dyDescent="0.3">
      <c r="A4379" s="4">
        <v>44736</v>
      </c>
      <c r="B4379" s="2">
        <v>14408.46</v>
      </c>
      <c r="C4379" s="2">
        <v>95711.96</v>
      </c>
      <c r="D4379" s="2" t="s">
        <v>53</v>
      </c>
    </row>
    <row r="4380" spans="1:4" ht="15.75" customHeight="1" x14ac:dyDescent="0.3">
      <c r="A4380" s="4">
        <v>44736</v>
      </c>
      <c r="B4380" s="2">
        <v>24535.09</v>
      </c>
      <c r="C4380" s="2">
        <v>874220.13</v>
      </c>
      <c r="D4380" s="2" t="s">
        <v>54</v>
      </c>
    </row>
    <row r="4381" spans="1:4" ht="15.75" hidden="1" customHeight="1" x14ac:dyDescent="0.3">
      <c r="A4381" s="4">
        <v>44736</v>
      </c>
      <c r="B4381" s="2">
        <v>8909.09</v>
      </c>
      <c r="C4381" s="2">
        <v>-24484.87</v>
      </c>
      <c r="D4381" s="2" t="s">
        <v>55</v>
      </c>
    </row>
    <row r="4382" spans="1:4" ht="15.75" hidden="1" customHeight="1" x14ac:dyDescent="0.3">
      <c r="A4382" s="4">
        <v>44736</v>
      </c>
      <c r="B4382" s="2">
        <v>6353.09</v>
      </c>
      <c r="C4382" s="2">
        <v>-25412.19</v>
      </c>
      <c r="D4382" s="2" t="s">
        <v>52</v>
      </c>
    </row>
    <row r="4383" spans="1:4" ht="15.75" hidden="1" customHeight="1" x14ac:dyDescent="0.3">
      <c r="A4383" s="4">
        <v>44738</v>
      </c>
      <c r="B4383" s="2">
        <v>173.41</v>
      </c>
      <c r="C4383" s="2">
        <v>-16416.72</v>
      </c>
      <c r="D4383" s="2" t="s">
        <v>55</v>
      </c>
    </row>
    <row r="4384" spans="1:4" ht="15.75" hidden="1" customHeight="1" x14ac:dyDescent="0.3">
      <c r="A4384" s="4">
        <v>44738</v>
      </c>
      <c r="B4384" s="2">
        <v>444.28</v>
      </c>
      <c r="C4384" s="2">
        <v>-5634.14</v>
      </c>
      <c r="D4384" s="2" t="s">
        <v>53</v>
      </c>
    </row>
    <row r="4385" spans="1:4" ht="15.75" hidden="1" customHeight="1" x14ac:dyDescent="0.3">
      <c r="A4385" s="4">
        <v>44738</v>
      </c>
      <c r="B4385" s="2">
        <v>111.43</v>
      </c>
      <c r="C4385" s="2">
        <v>-1295.18</v>
      </c>
      <c r="D4385" s="2" t="s">
        <v>52</v>
      </c>
    </row>
    <row r="4386" spans="1:4" ht="15.75" customHeight="1" x14ac:dyDescent="0.3">
      <c r="A4386" s="4">
        <v>44738</v>
      </c>
      <c r="B4386" s="2">
        <v>993.92</v>
      </c>
      <c r="C4386" s="2">
        <v>73491.100000000006</v>
      </c>
      <c r="D4386" s="2" t="s">
        <v>54</v>
      </c>
    </row>
    <row r="4387" spans="1:4" ht="15.75" customHeight="1" x14ac:dyDescent="0.3">
      <c r="A4387" s="4">
        <v>44739</v>
      </c>
      <c r="B4387" s="2">
        <v>27711.24</v>
      </c>
      <c r="C4387" s="2">
        <v>559255.51</v>
      </c>
      <c r="D4387" s="2" t="s">
        <v>54</v>
      </c>
    </row>
    <row r="4388" spans="1:4" ht="15.75" hidden="1" customHeight="1" x14ac:dyDescent="0.3">
      <c r="A4388" s="4">
        <v>44739</v>
      </c>
      <c r="B4388" s="2">
        <v>6332.56</v>
      </c>
      <c r="C4388" s="2">
        <v>-23188.78</v>
      </c>
      <c r="D4388" s="2" t="s">
        <v>52</v>
      </c>
    </row>
    <row r="4389" spans="1:4" ht="15.75" hidden="1" customHeight="1" x14ac:dyDescent="0.3">
      <c r="A4389" s="4">
        <v>44739</v>
      </c>
      <c r="B4389" s="2">
        <v>15558.61</v>
      </c>
      <c r="C4389" s="2">
        <v>110525.06</v>
      </c>
      <c r="D4389" s="2" t="s">
        <v>53</v>
      </c>
    </row>
    <row r="4390" spans="1:4" ht="15.75" hidden="1" customHeight="1" x14ac:dyDescent="0.3">
      <c r="A4390" s="4">
        <v>44739</v>
      </c>
      <c r="B4390" s="2">
        <v>9094.6</v>
      </c>
      <c r="C4390" s="2">
        <v>119135.12</v>
      </c>
      <c r="D4390" s="2" t="s">
        <v>55</v>
      </c>
    </row>
    <row r="4391" spans="1:4" ht="15.75" hidden="1" customHeight="1" x14ac:dyDescent="0.3">
      <c r="A4391" s="4">
        <v>44740</v>
      </c>
      <c r="B4391" s="2">
        <v>8491.34</v>
      </c>
      <c r="C4391" s="2">
        <v>-133117.57</v>
      </c>
      <c r="D4391" s="2" t="s">
        <v>52</v>
      </c>
    </row>
    <row r="4392" spans="1:4" ht="15.75" hidden="1" customHeight="1" x14ac:dyDescent="0.3">
      <c r="A4392" s="4">
        <v>44740</v>
      </c>
      <c r="B4392" s="2">
        <v>10826.77</v>
      </c>
      <c r="C4392" s="2">
        <v>-47706.97</v>
      </c>
      <c r="D4392" s="2" t="s">
        <v>55</v>
      </c>
    </row>
    <row r="4393" spans="1:4" ht="15.75" customHeight="1" x14ac:dyDescent="0.3">
      <c r="A4393" s="4">
        <v>44740</v>
      </c>
      <c r="B4393" s="2">
        <v>25426.29</v>
      </c>
      <c r="C4393" s="2">
        <v>883951.39</v>
      </c>
      <c r="D4393" s="2" t="s">
        <v>54</v>
      </c>
    </row>
    <row r="4394" spans="1:4" ht="15.75" hidden="1" customHeight="1" x14ac:dyDescent="0.3">
      <c r="A4394" s="4">
        <v>44740</v>
      </c>
      <c r="B4394" s="2">
        <v>17416.330000000002</v>
      </c>
      <c r="C4394" s="2">
        <v>19402.22</v>
      </c>
      <c r="D4394" s="2" t="s">
        <v>53</v>
      </c>
    </row>
    <row r="4395" spans="1:4" ht="15.75" customHeight="1" x14ac:dyDescent="0.3">
      <c r="A4395" s="4">
        <v>44741</v>
      </c>
      <c r="B4395" s="2">
        <v>33040.35</v>
      </c>
      <c r="C4395" s="2">
        <v>201615.68</v>
      </c>
      <c r="D4395" s="2" t="s">
        <v>54</v>
      </c>
    </row>
    <row r="4396" spans="1:4" ht="15.75" hidden="1" customHeight="1" x14ac:dyDescent="0.3">
      <c r="A4396" s="4">
        <v>44741</v>
      </c>
      <c r="B4396" s="2">
        <v>8648.32</v>
      </c>
      <c r="C4396" s="2">
        <v>-212625.31</v>
      </c>
      <c r="D4396" s="2" t="s">
        <v>52</v>
      </c>
    </row>
    <row r="4397" spans="1:4" ht="15.75" hidden="1" customHeight="1" x14ac:dyDescent="0.3">
      <c r="A4397" s="4">
        <v>44741</v>
      </c>
      <c r="B4397" s="2">
        <v>17915.63</v>
      </c>
      <c r="C4397" s="2">
        <v>-262529.13</v>
      </c>
      <c r="D4397" s="2" t="s">
        <v>53</v>
      </c>
    </row>
    <row r="4398" spans="1:4" ht="15.75" hidden="1" customHeight="1" x14ac:dyDescent="0.3">
      <c r="A4398" s="4">
        <v>44741</v>
      </c>
      <c r="B4398" s="2">
        <v>11566.8</v>
      </c>
      <c r="C4398" s="2">
        <v>-730144.26</v>
      </c>
      <c r="D4398" s="2" t="s">
        <v>55</v>
      </c>
    </row>
    <row r="4399" spans="1:4" ht="15.75" hidden="1" customHeight="1" x14ac:dyDescent="0.3">
      <c r="A4399" s="4">
        <v>44742</v>
      </c>
      <c r="B4399" s="2">
        <v>6921.83</v>
      </c>
      <c r="C4399" s="2">
        <v>24407.89</v>
      </c>
      <c r="D4399" s="2" t="s">
        <v>52</v>
      </c>
    </row>
    <row r="4400" spans="1:4" ht="15.75" hidden="1" customHeight="1" x14ac:dyDescent="0.3">
      <c r="A4400" s="4">
        <v>44742</v>
      </c>
      <c r="B4400" s="2">
        <v>11128.7</v>
      </c>
      <c r="C4400" s="2">
        <v>-195220.65</v>
      </c>
      <c r="D4400" s="2" t="s">
        <v>55</v>
      </c>
    </row>
    <row r="4401" spans="1:4" ht="15.75" hidden="1" customHeight="1" x14ac:dyDescent="0.3">
      <c r="A4401" s="4">
        <v>44742</v>
      </c>
      <c r="B4401" s="2">
        <v>21736.93</v>
      </c>
      <c r="C4401" s="2">
        <v>-231321.53</v>
      </c>
      <c r="D4401" s="2" t="s">
        <v>53</v>
      </c>
    </row>
    <row r="4402" spans="1:4" ht="15.75" customHeight="1" x14ac:dyDescent="0.3">
      <c r="A4402" s="4">
        <v>44742</v>
      </c>
      <c r="B4402" s="2">
        <v>36591.93</v>
      </c>
      <c r="C4402" s="2">
        <v>958648.74</v>
      </c>
      <c r="D4402" s="2" t="s">
        <v>54</v>
      </c>
    </row>
    <row r="4403" spans="1:4" ht="15.75" customHeight="1" x14ac:dyDescent="0.3">
      <c r="A4403" s="4">
        <v>44743</v>
      </c>
      <c r="B4403" s="2">
        <v>36358.480000000003</v>
      </c>
      <c r="C4403" s="2">
        <v>-2482600.6800000002</v>
      </c>
      <c r="D4403" s="2" t="s">
        <v>54</v>
      </c>
    </row>
    <row r="4404" spans="1:4" ht="15.75" hidden="1" customHeight="1" x14ac:dyDescent="0.3">
      <c r="A4404" s="4">
        <v>44743</v>
      </c>
      <c r="B4404" s="2">
        <v>19024.23</v>
      </c>
      <c r="C4404" s="2">
        <v>124997.43</v>
      </c>
      <c r="D4404" s="2" t="s">
        <v>53</v>
      </c>
    </row>
    <row r="4405" spans="1:4" ht="15.75" hidden="1" customHeight="1" x14ac:dyDescent="0.3">
      <c r="A4405" s="4">
        <v>44743</v>
      </c>
      <c r="B4405" s="2">
        <v>12002.32</v>
      </c>
      <c r="C4405" s="2">
        <v>-784025.71</v>
      </c>
      <c r="D4405" s="2" t="s">
        <v>55</v>
      </c>
    </row>
    <row r="4406" spans="1:4" ht="15.75" hidden="1" customHeight="1" x14ac:dyDescent="0.3">
      <c r="A4406" s="4">
        <v>44743</v>
      </c>
      <c r="B4406" s="2">
        <v>7345.88</v>
      </c>
      <c r="C4406" s="2">
        <v>58691.48</v>
      </c>
      <c r="D4406" s="2" t="s">
        <v>52</v>
      </c>
    </row>
    <row r="4407" spans="1:4" ht="15.75" hidden="1" customHeight="1" x14ac:dyDescent="0.3">
      <c r="A4407" s="4">
        <v>44745</v>
      </c>
      <c r="B4407" s="2">
        <v>238.21</v>
      </c>
      <c r="C4407" s="2">
        <v>-40894.699999999997</v>
      </c>
      <c r="D4407" s="2" t="s">
        <v>55</v>
      </c>
    </row>
    <row r="4408" spans="1:4" ht="15.75" hidden="1" customHeight="1" x14ac:dyDescent="0.3">
      <c r="A4408" s="4">
        <v>44745</v>
      </c>
      <c r="B4408" s="2">
        <v>253.47</v>
      </c>
      <c r="C4408" s="2">
        <v>2487.13</v>
      </c>
      <c r="D4408" s="2" t="s">
        <v>53</v>
      </c>
    </row>
    <row r="4409" spans="1:4" ht="15.75" customHeight="1" x14ac:dyDescent="0.3">
      <c r="A4409" s="4">
        <v>44745</v>
      </c>
      <c r="B4409" s="2">
        <v>332.89</v>
      </c>
      <c r="C4409" s="2">
        <v>-8750.08</v>
      </c>
      <c r="D4409" s="2" t="s">
        <v>54</v>
      </c>
    </row>
    <row r="4410" spans="1:4" ht="15.75" hidden="1" customHeight="1" x14ac:dyDescent="0.3">
      <c r="A4410" s="4">
        <v>44745</v>
      </c>
      <c r="B4410" s="2">
        <v>125.08</v>
      </c>
      <c r="C4410" s="2">
        <v>-8706.9699999999993</v>
      </c>
      <c r="D4410" s="2" t="s">
        <v>52</v>
      </c>
    </row>
    <row r="4411" spans="1:4" ht="15.75" hidden="1" customHeight="1" x14ac:dyDescent="0.3">
      <c r="A4411" s="4">
        <v>44746</v>
      </c>
      <c r="B4411" s="2">
        <v>13490.24</v>
      </c>
      <c r="C4411" s="2">
        <v>120313.63</v>
      </c>
      <c r="D4411" s="2" t="s">
        <v>53</v>
      </c>
    </row>
    <row r="4412" spans="1:4" ht="15.75" hidden="1" customHeight="1" x14ac:dyDescent="0.3">
      <c r="A4412" s="4">
        <v>44746</v>
      </c>
      <c r="B4412" s="2">
        <v>6537.16</v>
      </c>
      <c r="C4412" s="2">
        <v>25082.77</v>
      </c>
      <c r="D4412" s="2" t="s">
        <v>55</v>
      </c>
    </row>
    <row r="4413" spans="1:4" ht="15.75" customHeight="1" x14ac:dyDescent="0.3">
      <c r="A4413" s="4">
        <v>44746</v>
      </c>
      <c r="B4413" s="2">
        <v>18348.259999999998</v>
      </c>
      <c r="C4413" s="2">
        <v>611231.65</v>
      </c>
      <c r="D4413" s="2" t="s">
        <v>54</v>
      </c>
    </row>
    <row r="4414" spans="1:4" ht="15.75" hidden="1" customHeight="1" x14ac:dyDescent="0.3">
      <c r="A4414" s="4">
        <v>44746</v>
      </c>
      <c r="B4414" s="2">
        <v>4543.34</v>
      </c>
      <c r="C4414" s="2">
        <v>-82742.59</v>
      </c>
      <c r="D4414" s="2" t="s">
        <v>52</v>
      </c>
    </row>
    <row r="4415" spans="1:4" ht="15.75" hidden="1" customHeight="1" x14ac:dyDescent="0.3">
      <c r="A4415" s="4">
        <v>44747</v>
      </c>
      <c r="B4415" s="2">
        <v>6691.67</v>
      </c>
      <c r="C4415" s="2">
        <v>-120393.87</v>
      </c>
      <c r="D4415" s="2" t="s">
        <v>52</v>
      </c>
    </row>
    <row r="4416" spans="1:4" ht="15.75" customHeight="1" x14ac:dyDescent="0.3">
      <c r="A4416" s="4">
        <v>44747</v>
      </c>
      <c r="B4416" s="2">
        <v>40071.620000000003</v>
      </c>
      <c r="C4416" s="2">
        <v>-8805491.6199999992</v>
      </c>
      <c r="D4416" s="2" t="s">
        <v>54</v>
      </c>
    </row>
    <row r="4417" spans="1:4" ht="15.75" hidden="1" customHeight="1" x14ac:dyDescent="0.3">
      <c r="A4417" s="4">
        <v>44747</v>
      </c>
      <c r="B4417" s="2">
        <v>11093.73</v>
      </c>
      <c r="C4417" s="2">
        <v>-873481.61</v>
      </c>
      <c r="D4417" s="2" t="s">
        <v>55</v>
      </c>
    </row>
    <row r="4418" spans="1:4" ht="15.75" hidden="1" customHeight="1" x14ac:dyDescent="0.3">
      <c r="A4418" s="4">
        <v>44747</v>
      </c>
      <c r="B4418" s="2">
        <v>25955.63</v>
      </c>
      <c r="C4418" s="2">
        <v>-3244733.52</v>
      </c>
      <c r="D4418" s="2" t="s">
        <v>53</v>
      </c>
    </row>
    <row r="4419" spans="1:4" ht="15.75" hidden="1" customHeight="1" x14ac:dyDescent="0.3">
      <c r="A4419" s="4">
        <v>44748</v>
      </c>
      <c r="B4419" s="2">
        <v>5913.19</v>
      </c>
      <c r="C4419" s="2">
        <v>-199517.1</v>
      </c>
      <c r="D4419" s="2" t="s">
        <v>52</v>
      </c>
    </row>
    <row r="4420" spans="1:4" ht="15.75" hidden="1" customHeight="1" x14ac:dyDescent="0.3">
      <c r="A4420" s="4">
        <v>44748</v>
      </c>
      <c r="B4420" s="2">
        <v>19660.97</v>
      </c>
      <c r="C4420" s="2">
        <v>-1539790.74</v>
      </c>
      <c r="D4420" s="2" t="s">
        <v>53</v>
      </c>
    </row>
    <row r="4421" spans="1:4" ht="15.75" hidden="1" customHeight="1" x14ac:dyDescent="0.3">
      <c r="A4421" s="4">
        <v>44748</v>
      </c>
      <c r="B4421" s="2">
        <v>11411.62</v>
      </c>
      <c r="C4421" s="2">
        <v>-292288.71000000002</v>
      </c>
      <c r="D4421" s="2" t="s">
        <v>55</v>
      </c>
    </row>
    <row r="4422" spans="1:4" ht="15.75" customHeight="1" x14ac:dyDescent="0.3">
      <c r="A4422" s="4">
        <v>44748</v>
      </c>
      <c r="B4422" s="2">
        <v>36260.870000000003</v>
      </c>
      <c r="C4422" s="2">
        <v>-5698562.7699999996</v>
      </c>
      <c r="D4422" s="2" t="s">
        <v>54</v>
      </c>
    </row>
    <row r="4423" spans="1:4" ht="15.75" hidden="1" customHeight="1" x14ac:dyDescent="0.3">
      <c r="A4423" s="4">
        <v>44749</v>
      </c>
      <c r="B4423" s="2">
        <v>4550.1099999999997</v>
      </c>
      <c r="C4423" s="2">
        <v>-18322.59</v>
      </c>
      <c r="D4423" s="2" t="s">
        <v>52</v>
      </c>
    </row>
    <row r="4424" spans="1:4" ht="15.75" hidden="1" customHeight="1" x14ac:dyDescent="0.3">
      <c r="A4424" s="4">
        <v>44749</v>
      </c>
      <c r="B4424" s="2">
        <v>15718.78</v>
      </c>
      <c r="C4424" s="2">
        <v>-249572.98</v>
      </c>
      <c r="D4424" s="2" t="s">
        <v>53</v>
      </c>
    </row>
    <row r="4425" spans="1:4" ht="15.75" hidden="1" customHeight="1" x14ac:dyDescent="0.3">
      <c r="A4425" s="4">
        <v>44749</v>
      </c>
      <c r="B4425" s="2">
        <v>11240.24</v>
      </c>
      <c r="C4425" s="2">
        <v>-159186.85</v>
      </c>
      <c r="D4425" s="2" t="s">
        <v>55</v>
      </c>
    </row>
    <row r="4426" spans="1:4" ht="15.75" customHeight="1" x14ac:dyDescent="0.3">
      <c r="A4426" s="4">
        <v>44749</v>
      </c>
      <c r="B4426" s="2">
        <v>21579.66</v>
      </c>
      <c r="C4426" s="2">
        <v>21213.64</v>
      </c>
      <c r="D4426" s="2" t="s">
        <v>54</v>
      </c>
    </row>
    <row r="4427" spans="1:4" ht="15.75" hidden="1" customHeight="1" x14ac:dyDescent="0.3">
      <c r="A4427" s="4">
        <v>44750</v>
      </c>
      <c r="B4427" s="2">
        <v>19077.07</v>
      </c>
      <c r="C4427" s="2">
        <v>-775698.61</v>
      </c>
      <c r="D4427" s="2" t="s">
        <v>53</v>
      </c>
    </row>
    <row r="4428" spans="1:4" ht="15.75" hidden="1" customHeight="1" x14ac:dyDescent="0.3">
      <c r="A4428" s="4">
        <v>44750</v>
      </c>
      <c r="B4428" s="2">
        <v>7272.83</v>
      </c>
      <c r="C4428" s="2">
        <v>129377.85</v>
      </c>
      <c r="D4428" s="2" t="s">
        <v>52</v>
      </c>
    </row>
    <row r="4429" spans="1:4" ht="15.75" customHeight="1" x14ac:dyDescent="0.3">
      <c r="A4429" s="4">
        <v>44750</v>
      </c>
      <c r="B4429" s="2">
        <v>23706.639999999999</v>
      </c>
      <c r="C4429" s="2">
        <v>289464.84000000003</v>
      </c>
      <c r="D4429" s="2" t="s">
        <v>54</v>
      </c>
    </row>
    <row r="4430" spans="1:4" ht="15.75" hidden="1" customHeight="1" x14ac:dyDescent="0.3">
      <c r="A4430" s="4">
        <v>44750</v>
      </c>
      <c r="B4430" s="2">
        <v>10061.86</v>
      </c>
      <c r="C4430" s="2">
        <v>-162705.07</v>
      </c>
      <c r="D4430" s="2" t="s">
        <v>55</v>
      </c>
    </row>
    <row r="4431" spans="1:4" ht="15.75" hidden="1" customHeight="1" x14ac:dyDescent="0.3">
      <c r="A4431" s="4">
        <v>44752</v>
      </c>
      <c r="B4431" s="2">
        <v>115.9</v>
      </c>
      <c r="C4431" s="2">
        <v>-2552.73</v>
      </c>
      <c r="D4431" s="2" t="s">
        <v>55</v>
      </c>
    </row>
    <row r="4432" spans="1:4" ht="15.75" hidden="1" customHeight="1" x14ac:dyDescent="0.3">
      <c r="A4432" s="4">
        <v>44752</v>
      </c>
      <c r="B4432" s="2">
        <v>68.56</v>
      </c>
      <c r="C4432" s="2">
        <v>-3299.54</v>
      </c>
      <c r="D4432" s="2" t="s">
        <v>52</v>
      </c>
    </row>
    <row r="4433" spans="1:4" ht="15.75" customHeight="1" x14ac:dyDescent="0.3">
      <c r="A4433" s="4">
        <v>44752</v>
      </c>
      <c r="B4433" s="2">
        <v>240.78</v>
      </c>
      <c r="C4433" s="2">
        <v>-24914.3</v>
      </c>
      <c r="D4433" s="2" t="s">
        <v>54</v>
      </c>
    </row>
    <row r="4434" spans="1:4" ht="15.75" hidden="1" customHeight="1" x14ac:dyDescent="0.3">
      <c r="A4434" s="4">
        <v>44752</v>
      </c>
      <c r="B4434" s="2">
        <v>302.89999999999998</v>
      </c>
      <c r="C4434" s="2">
        <v>-2688.64</v>
      </c>
      <c r="D4434" s="2" t="s">
        <v>53</v>
      </c>
    </row>
    <row r="4435" spans="1:4" ht="15.75" hidden="1" customHeight="1" x14ac:dyDescent="0.3">
      <c r="A4435" s="4">
        <v>44753</v>
      </c>
      <c r="B4435" s="2">
        <v>10585.52</v>
      </c>
      <c r="C4435" s="2">
        <v>-243653.2</v>
      </c>
      <c r="D4435" s="2" t="s">
        <v>52</v>
      </c>
    </row>
    <row r="4436" spans="1:4" ht="15.75" customHeight="1" x14ac:dyDescent="0.3">
      <c r="A4436" s="4">
        <v>44753</v>
      </c>
      <c r="B4436" s="2">
        <v>20960.72</v>
      </c>
      <c r="C4436" s="2">
        <v>350434.81</v>
      </c>
      <c r="D4436" s="2" t="s">
        <v>54</v>
      </c>
    </row>
    <row r="4437" spans="1:4" ht="15.75" hidden="1" customHeight="1" x14ac:dyDescent="0.3">
      <c r="A4437" s="4">
        <v>44753</v>
      </c>
      <c r="B4437" s="2">
        <v>8677.5499999999993</v>
      </c>
      <c r="C4437" s="2">
        <v>-133797.16</v>
      </c>
      <c r="D4437" s="2" t="s">
        <v>55</v>
      </c>
    </row>
    <row r="4438" spans="1:4" ht="15.75" hidden="1" customHeight="1" x14ac:dyDescent="0.3">
      <c r="A4438" s="4">
        <v>44753</v>
      </c>
      <c r="B4438" s="2">
        <v>18462.75</v>
      </c>
      <c r="C4438" s="2">
        <v>-150916.17000000001</v>
      </c>
      <c r="D4438" s="2" t="s">
        <v>53</v>
      </c>
    </row>
    <row r="4439" spans="1:4" ht="15.75" hidden="1" customHeight="1" x14ac:dyDescent="0.3">
      <c r="A4439" s="4">
        <v>44754</v>
      </c>
      <c r="B4439" s="2">
        <v>9853.9599999999991</v>
      </c>
      <c r="C4439" s="2">
        <v>-415863.6</v>
      </c>
      <c r="D4439" s="2" t="s">
        <v>55</v>
      </c>
    </row>
    <row r="4440" spans="1:4" ht="15.75" customHeight="1" x14ac:dyDescent="0.3">
      <c r="A4440" s="4">
        <v>44754</v>
      </c>
      <c r="B4440" s="2">
        <v>30158.21</v>
      </c>
      <c r="C4440" s="2">
        <v>14153.12</v>
      </c>
      <c r="D4440" s="2" t="s">
        <v>54</v>
      </c>
    </row>
    <row r="4441" spans="1:4" ht="15.75" hidden="1" customHeight="1" x14ac:dyDescent="0.3">
      <c r="A4441" s="4">
        <v>44754</v>
      </c>
      <c r="B4441" s="2">
        <v>21008.9</v>
      </c>
      <c r="C4441" s="2">
        <v>-338588.78</v>
      </c>
      <c r="D4441" s="2" t="s">
        <v>53</v>
      </c>
    </row>
    <row r="4442" spans="1:4" ht="15.75" hidden="1" customHeight="1" x14ac:dyDescent="0.3">
      <c r="A4442" s="4">
        <v>44754</v>
      </c>
      <c r="B4442" s="2">
        <v>7880.61</v>
      </c>
      <c r="C4442" s="2">
        <v>21851.23</v>
      </c>
      <c r="D4442" s="2" t="s">
        <v>52</v>
      </c>
    </row>
    <row r="4443" spans="1:4" ht="15.75" hidden="1" customHeight="1" x14ac:dyDescent="0.3">
      <c r="A4443" s="4">
        <v>44755</v>
      </c>
      <c r="B4443" s="2">
        <v>6891.14</v>
      </c>
      <c r="C4443" s="2">
        <v>-13360.46</v>
      </c>
      <c r="D4443" s="2" t="s">
        <v>52</v>
      </c>
    </row>
    <row r="4444" spans="1:4" ht="15.75" hidden="1" customHeight="1" x14ac:dyDescent="0.3">
      <c r="A4444" s="4">
        <v>44755</v>
      </c>
      <c r="B4444" s="2">
        <v>11296.13</v>
      </c>
      <c r="C4444" s="2">
        <v>4055.95</v>
      </c>
      <c r="D4444" s="2" t="s">
        <v>55</v>
      </c>
    </row>
    <row r="4445" spans="1:4" ht="15.75" customHeight="1" x14ac:dyDescent="0.3">
      <c r="A4445" s="4">
        <v>44755</v>
      </c>
      <c r="B4445" s="2">
        <v>37813.15</v>
      </c>
      <c r="C4445" s="2">
        <v>-2007891.97</v>
      </c>
      <c r="D4445" s="2" t="s">
        <v>54</v>
      </c>
    </row>
    <row r="4446" spans="1:4" ht="15.75" hidden="1" customHeight="1" x14ac:dyDescent="0.3">
      <c r="A4446" s="4">
        <v>44755</v>
      </c>
      <c r="B4446" s="2">
        <v>21196.13</v>
      </c>
      <c r="C4446" s="2">
        <v>323316.25</v>
      </c>
      <c r="D4446" s="2" t="s">
        <v>53</v>
      </c>
    </row>
    <row r="4447" spans="1:4" ht="15.75" hidden="1" customHeight="1" x14ac:dyDescent="0.3">
      <c r="A4447" s="4">
        <v>44756</v>
      </c>
      <c r="B4447" s="2">
        <v>16356.08</v>
      </c>
      <c r="C4447" s="2">
        <v>160414.26</v>
      </c>
      <c r="D4447" s="2" t="s">
        <v>55</v>
      </c>
    </row>
    <row r="4448" spans="1:4" ht="15.75" hidden="1" customHeight="1" x14ac:dyDescent="0.3">
      <c r="A4448" s="4">
        <v>44756</v>
      </c>
      <c r="B4448" s="2">
        <v>23669.040000000001</v>
      </c>
      <c r="C4448" s="2">
        <v>-449365.89</v>
      </c>
      <c r="D4448" s="2" t="s">
        <v>53</v>
      </c>
    </row>
    <row r="4449" spans="1:4" ht="15.75" customHeight="1" x14ac:dyDescent="0.3">
      <c r="A4449" s="4">
        <v>44756</v>
      </c>
      <c r="B4449" s="2">
        <v>33556.97</v>
      </c>
      <c r="C4449" s="2">
        <v>-2562881.87</v>
      </c>
      <c r="D4449" s="2" t="s">
        <v>54</v>
      </c>
    </row>
    <row r="4450" spans="1:4" ht="15.75" hidden="1" customHeight="1" x14ac:dyDescent="0.3">
      <c r="A4450" s="4">
        <v>44756</v>
      </c>
      <c r="B4450" s="2">
        <v>10255.700000000001</v>
      </c>
      <c r="C4450" s="2">
        <v>-706251.75</v>
      </c>
      <c r="D4450" s="2" t="s">
        <v>52</v>
      </c>
    </row>
    <row r="4451" spans="1:4" ht="15.75" customHeight="1" x14ac:dyDescent="0.3">
      <c r="A4451" s="4">
        <v>44757</v>
      </c>
      <c r="B4451" s="2">
        <v>22741.77</v>
      </c>
      <c r="C4451" s="2">
        <v>714830.08</v>
      </c>
      <c r="D4451" s="2" t="s">
        <v>54</v>
      </c>
    </row>
    <row r="4452" spans="1:4" ht="15.75" hidden="1" customHeight="1" x14ac:dyDescent="0.3">
      <c r="A4452" s="4">
        <v>44757</v>
      </c>
      <c r="B4452" s="2">
        <v>7708.51</v>
      </c>
      <c r="C4452" s="2">
        <v>160176.43</v>
      </c>
      <c r="D4452" s="2" t="s">
        <v>55</v>
      </c>
    </row>
    <row r="4453" spans="1:4" ht="15.75" hidden="1" customHeight="1" x14ac:dyDescent="0.3">
      <c r="A4453" s="4">
        <v>44757</v>
      </c>
      <c r="B4453" s="2">
        <v>17040.57</v>
      </c>
      <c r="C4453" s="2">
        <v>-23354.79</v>
      </c>
      <c r="D4453" s="2" t="s">
        <v>53</v>
      </c>
    </row>
    <row r="4454" spans="1:4" ht="15.75" hidden="1" customHeight="1" x14ac:dyDescent="0.3">
      <c r="A4454" s="4">
        <v>44757</v>
      </c>
      <c r="B4454" s="2">
        <v>4860.95</v>
      </c>
      <c r="C4454" s="2">
        <v>12166.2</v>
      </c>
      <c r="D4454" s="2" t="s">
        <v>52</v>
      </c>
    </row>
    <row r="4455" spans="1:4" ht="15.75" customHeight="1" x14ac:dyDescent="0.3">
      <c r="A4455" s="4">
        <v>44758</v>
      </c>
      <c r="B4455" s="2">
        <v>0.01</v>
      </c>
      <c r="C4455" s="2">
        <v>0.79</v>
      </c>
      <c r="D4455" s="2" t="s">
        <v>54</v>
      </c>
    </row>
    <row r="4456" spans="1:4" ht="15.75" hidden="1" customHeight="1" x14ac:dyDescent="0.3">
      <c r="A4456" s="4">
        <v>44759</v>
      </c>
      <c r="B4456" s="2">
        <v>273.02</v>
      </c>
      <c r="C4456" s="2">
        <v>-31971.15</v>
      </c>
      <c r="D4456" s="2" t="s">
        <v>53</v>
      </c>
    </row>
    <row r="4457" spans="1:4" ht="15.75" customHeight="1" x14ac:dyDescent="0.3">
      <c r="A4457" s="4">
        <v>44759</v>
      </c>
      <c r="B4457" s="2">
        <v>373.67</v>
      </c>
      <c r="C4457" s="2">
        <v>9605.57</v>
      </c>
      <c r="D4457" s="2" t="s">
        <v>54</v>
      </c>
    </row>
    <row r="4458" spans="1:4" ht="15.75" hidden="1" customHeight="1" x14ac:dyDescent="0.3">
      <c r="A4458" s="4">
        <v>44759</v>
      </c>
      <c r="B4458" s="2">
        <v>212.07</v>
      </c>
      <c r="C4458" s="2">
        <v>-43253.11</v>
      </c>
      <c r="D4458" s="2" t="s">
        <v>55</v>
      </c>
    </row>
    <row r="4459" spans="1:4" ht="15.75" hidden="1" customHeight="1" x14ac:dyDescent="0.3">
      <c r="A4459" s="4">
        <v>44759</v>
      </c>
      <c r="B4459" s="2">
        <v>112.11</v>
      </c>
      <c r="C4459" s="2">
        <v>-1566.91</v>
      </c>
      <c r="D4459" s="2" t="s">
        <v>52</v>
      </c>
    </row>
    <row r="4460" spans="1:4" ht="15.75" customHeight="1" x14ac:dyDescent="0.3">
      <c r="A4460" s="4">
        <v>44760</v>
      </c>
      <c r="B4460" s="2">
        <v>24880.13</v>
      </c>
      <c r="C4460" s="2">
        <v>293806.44</v>
      </c>
      <c r="D4460" s="2" t="s">
        <v>54</v>
      </c>
    </row>
    <row r="4461" spans="1:4" ht="15.75" hidden="1" customHeight="1" x14ac:dyDescent="0.3">
      <c r="A4461" s="4">
        <v>44760</v>
      </c>
      <c r="B4461" s="2">
        <v>20608.73</v>
      </c>
      <c r="C4461" s="2">
        <v>-303224.2</v>
      </c>
      <c r="D4461" s="2" t="s">
        <v>53</v>
      </c>
    </row>
    <row r="4462" spans="1:4" ht="15.75" hidden="1" customHeight="1" x14ac:dyDescent="0.3">
      <c r="A4462" s="4">
        <v>44760</v>
      </c>
      <c r="B4462" s="2">
        <v>5314.59</v>
      </c>
      <c r="C4462" s="2">
        <v>14278.76</v>
      </c>
      <c r="D4462" s="2" t="s">
        <v>52</v>
      </c>
    </row>
    <row r="4463" spans="1:4" ht="15.75" hidden="1" customHeight="1" x14ac:dyDescent="0.3">
      <c r="A4463" s="4">
        <v>44760</v>
      </c>
      <c r="B4463" s="2">
        <v>10853.43</v>
      </c>
      <c r="C4463" s="2">
        <v>-305273.82</v>
      </c>
      <c r="D4463" s="2" t="s">
        <v>55</v>
      </c>
    </row>
    <row r="4464" spans="1:4" ht="15.75" hidden="1" customHeight="1" x14ac:dyDescent="0.3">
      <c r="A4464" s="4">
        <v>44761</v>
      </c>
      <c r="B4464" s="2">
        <v>6528.07</v>
      </c>
      <c r="C4464" s="2">
        <v>-93305.37</v>
      </c>
      <c r="D4464" s="2" t="s">
        <v>52</v>
      </c>
    </row>
    <row r="4465" spans="1:4" ht="15.75" hidden="1" customHeight="1" x14ac:dyDescent="0.3">
      <c r="A4465" s="4">
        <v>44761</v>
      </c>
      <c r="B4465" s="2">
        <v>8890.08</v>
      </c>
      <c r="C4465" s="2">
        <v>-22061.66</v>
      </c>
      <c r="D4465" s="2" t="s">
        <v>55</v>
      </c>
    </row>
    <row r="4466" spans="1:4" ht="15.75" customHeight="1" x14ac:dyDescent="0.3">
      <c r="A4466" s="4">
        <v>44761</v>
      </c>
      <c r="B4466" s="2">
        <v>22320.6</v>
      </c>
      <c r="C4466" s="2">
        <v>604166.13</v>
      </c>
      <c r="D4466" s="2" t="s">
        <v>54</v>
      </c>
    </row>
    <row r="4467" spans="1:4" ht="15.75" hidden="1" customHeight="1" x14ac:dyDescent="0.3">
      <c r="A4467" s="4">
        <v>44761</v>
      </c>
      <c r="B4467" s="2">
        <v>19750.37</v>
      </c>
      <c r="C4467" s="2">
        <v>-43439.08</v>
      </c>
      <c r="D4467" s="2" t="s">
        <v>53</v>
      </c>
    </row>
    <row r="4468" spans="1:4" ht="15.75" hidden="1" customHeight="1" x14ac:dyDescent="0.3">
      <c r="A4468" s="4">
        <v>44762</v>
      </c>
      <c r="B4468" s="2">
        <v>23639.39</v>
      </c>
      <c r="C4468" s="2">
        <v>-679661.04</v>
      </c>
      <c r="D4468" s="2" t="s">
        <v>53</v>
      </c>
    </row>
    <row r="4469" spans="1:4" ht="15.75" hidden="1" customHeight="1" x14ac:dyDescent="0.3">
      <c r="A4469" s="4">
        <v>44762</v>
      </c>
      <c r="B4469" s="2">
        <v>6345.5</v>
      </c>
      <c r="C4469" s="2">
        <v>-15218.47</v>
      </c>
      <c r="D4469" s="2" t="s">
        <v>52</v>
      </c>
    </row>
    <row r="4470" spans="1:4" ht="15.75" hidden="1" customHeight="1" x14ac:dyDescent="0.3">
      <c r="A4470" s="4">
        <v>44762</v>
      </c>
      <c r="B4470" s="2">
        <v>10156.969999999999</v>
      </c>
      <c r="C4470" s="2">
        <v>27820.76</v>
      </c>
      <c r="D4470" s="2" t="s">
        <v>55</v>
      </c>
    </row>
    <row r="4471" spans="1:4" ht="15.75" customHeight="1" x14ac:dyDescent="0.3">
      <c r="A4471" s="4">
        <v>44762</v>
      </c>
      <c r="B4471" s="2">
        <v>29194.080000000002</v>
      </c>
      <c r="C4471" s="2">
        <v>-684742.28</v>
      </c>
      <c r="D4471" s="2" t="s">
        <v>54</v>
      </c>
    </row>
    <row r="4472" spans="1:4" ht="15.75" hidden="1" customHeight="1" x14ac:dyDescent="0.3">
      <c r="A4472" s="4">
        <v>44763</v>
      </c>
      <c r="B4472" s="2">
        <v>21556.68</v>
      </c>
      <c r="C4472" s="2">
        <v>135984.79</v>
      </c>
      <c r="D4472" s="2" t="s">
        <v>53</v>
      </c>
    </row>
    <row r="4473" spans="1:4" ht="15.75" customHeight="1" x14ac:dyDescent="0.3">
      <c r="A4473" s="4">
        <v>44763</v>
      </c>
      <c r="B4473" s="2">
        <v>34051.050000000003</v>
      </c>
      <c r="C4473" s="2">
        <v>-3560119.5</v>
      </c>
      <c r="D4473" s="2" t="s">
        <v>54</v>
      </c>
    </row>
    <row r="4474" spans="1:4" ht="15.75" hidden="1" customHeight="1" x14ac:dyDescent="0.3">
      <c r="A4474" s="4">
        <v>44763</v>
      </c>
      <c r="B4474" s="2">
        <v>11384.91</v>
      </c>
      <c r="C4474" s="2">
        <v>-270447.43</v>
      </c>
      <c r="D4474" s="2" t="s">
        <v>55</v>
      </c>
    </row>
    <row r="4475" spans="1:4" ht="15.75" hidden="1" customHeight="1" x14ac:dyDescent="0.3">
      <c r="A4475" s="4">
        <v>44763</v>
      </c>
      <c r="B4475" s="2">
        <v>9216.14</v>
      </c>
      <c r="C4475" s="2">
        <v>98356.79</v>
      </c>
      <c r="D4475" s="2" t="s">
        <v>52</v>
      </c>
    </row>
    <row r="4476" spans="1:4" ht="15.75" customHeight="1" x14ac:dyDescent="0.3">
      <c r="A4476" s="4">
        <v>44764</v>
      </c>
      <c r="B4476" s="2">
        <v>22200.9</v>
      </c>
      <c r="C4476" s="2">
        <v>-2195288.27</v>
      </c>
      <c r="D4476" s="2" t="s">
        <v>54</v>
      </c>
    </row>
    <row r="4477" spans="1:4" ht="15.75" hidden="1" customHeight="1" x14ac:dyDescent="0.3">
      <c r="A4477" s="4">
        <v>44764</v>
      </c>
      <c r="B4477" s="2">
        <v>9616.83</v>
      </c>
      <c r="C4477" s="2">
        <v>83883.240000000005</v>
      </c>
      <c r="D4477" s="2" t="s">
        <v>55</v>
      </c>
    </row>
    <row r="4478" spans="1:4" ht="15.75" hidden="1" customHeight="1" x14ac:dyDescent="0.3">
      <c r="A4478" s="4">
        <v>44764</v>
      </c>
      <c r="B4478" s="2">
        <v>20555.3</v>
      </c>
      <c r="C4478" s="2">
        <v>-25993.67</v>
      </c>
      <c r="D4478" s="2" t="s">
        <v>53</v>
      </c>
    </row>
    <row r="4479" spans="1:4" ht="15.75" hidden="1" customHeight="1" x14ac:dyDescent="0.3">
      <c r="A4479" s="4">
        <v>44764</v>
      </c>
      <c r="B4479" s="2">
        <v>7568.54</v>
      </c>
      <c r="C4479" s="2">
        <v>-72197.259999999995</v>
      </c>
      <c r="D4479" s="2" t="s">
        <v>52</v>
      </c>
    </row>
    <row r="4480" spans="1:4" ht="15.75" hidden="1" customHeight="1" x14ac:dyDescent="0.3">
      <c r="A4480" s="4">
        <v>44766</v>
      </c>
      <c r="B4480" s="2">
        <v>229.76</v>
      </c>
      <c r="C4480" s="2">
        <v>564.70000000000005</v>
      </c>
      <c r="D4480" s="2" t="s">
        <v>53</v>
      </c>
    </row>
    <row r="4481" spans="1:4" ht="15.75" customHeight="1" x14ac:dyDescent="0.3">
      <c r="A4481" s="4">
        <v>44766</v>
      </c>
      <c r="B4481" s="2">
        <v>134.9</v>
      </c>
      <c r="C4481" s="2">
        <v>-9104.76</v>
      </c>
      <c r="D4481" s="2" t="s">
        <v>54</v>
      </c>
    </row>
    <row r="4482" spans="1:4" ht="15.75" hidden="1" customHeight="1" x14ac:dyDescent="0.3">
      <c r="A4482" s="4">
        <v>44766</v>
      </c>
      <c r="B4482" s="2">
        <v>74.87</v>
      </c>
      <c r="C4482" s="2">
        <v>-3326.16</v>
      </c>
      <c r="D4482" s="2" t="s">
        <v>55</v>
      </c>
    </row>
    <row r="4483" spans="1:4" ht="15.75" hidden="1" customHeight="1" x14ac:dyDescent="0.3">
      <c r="A4483" s="4">
        <v>44766</v>
      </c>
      <c r="B4483" s="2">
        <v>131.25</v>
      </c>
      <c r="C4483" s="2">
        <v>-7215</v>
      </c>
      <c r="D4483" s="2" t="s">
        <v>52</v>
      </c>
    </row>
    <row r="4484" spans="1:4" ht="15.75" customHeight="1" x14ac:dyDescent="0.3">
      <c r="A4484" s="4">
        <v>44767</v>
      </c>
      <c r="B4484" s="2">
        <v>18874.759999999998</v>
      </c>
      <c r="C4484" s="2">
        <v>-391039.8</v>
      </c>
      <c r="D4484" s="2" t="s">
        <v>54</v>
      </c>
    </row>
    <row r="4485" spans="1:4" ht="15.75" hidden="1" customHeight="1" x14ac:dyDescent="0.3">
      <c r="A4485" s="4">
        <v>44767</v>
      </c>
      <c r="B4485" s="2">
        <v>17939.560000000001</v>
      </c>
      <c r="C4485" s="2">
        <v>215008.27</v>
      </c>
      <c r="D4485" s="2" t="s">
        <v>53</v>
      </c>
    </row>
    <row r="4486" spans="1:4" ht="15.75" hidden="1" customHeight="1" x14ac:dyDescent="0.3">
      <c r="A4486" s="4">
        <v>44767</v>
      </c>
      <c r="B4486" s="2">
        <v>7471.82</v>
      </c>
      <c r="C4486" s="2">
        <v>64232.81</v>
      </c>
      <c r="D4486" s="2" t="s">
        <v>52</v>
      </c>
    </row>
    <row r="4487" spans="1:4" ht="15.75" hidden="1" customHeight="1" x14ac:dyDescent="0.3">
      <c r="A4487" s="4">
        <v>44767</v>
      </c>
      <c r="B4487" s="2">
        <v>9296.8799999999992</v>
      </c>
      <c r="C4487" s="2">
        <v>50746.71</v>
      </c>
      <c r="D4487" s="2" t="s">
        <v>55</v>
      </c>
    </row>
    <row r="4488" spans="1:4" ht="15.75" hidden="1" customHeight="1" x14ac:dyDescent="0.3">
      <c r="A4488" s="4">
        <v>44768</v>
      </c>
      <c r="B4488" s="2">
        <v>5698.31</v>
      </c>
      <c r="C4488" s="2">
        <v>-20307.62</v>
      </c>
      <c r="D4488" s="2" t="s">
        <v>52</v>
      </c>
    </row>
    <row r="4489" spans="1:4" ht="15.75" hidden="1" customHeight="1" x14ac:dyDescent="0.3">
      <c r="A4489" s="4">
        <v>44768</v>
      </c>
      <c r="B4489" s="2">
        <v>14198.58</v>
      </c>
      <c r="C4489" s="2">
        <v>-105124.81</v>
      </c>
      <c r="D4489" s="2" t="s">
        <v>55</v>
      </c>
    </row>
    <row r="4490" spans="1:4" ht="15.75" customHeight="1" x14ac:dyDescent="0.3">
      <c r="A4490" s="4">
        <v>44768</v>
      </c>
      <c r="B4490" s="2">
        <v>19855.79</v>
      </c>
      <c r="C4490" s="2">
        <v>701361.55</v>
      </c>
      <c r="D4490" s="2" t="s">
        <v>54</v>
      </c>
    </row>
    <row r="4491" spans="1:4" ht="15.75" hidden="1" customHeight="1" x14ac:dyDescent="0.3">
      <c r="A4491" s="4">
        <v>44768</v>
      </c>
      <c r="B4491" s="2">
        <v>24425.119999999999</v>
      </c>
      <c r="C4491" s="2">
        <v>-204397.56</v>
      </c>
      <c r="D4491" s="2" t="s">
        <v>53</v>
      </c>
    </row>
    <row r="4492" spans="1:4" ht="15.75" hidden="1" customHeight="1" x14ac:dyDescent="0.3">
      <c r="A4492" s="4">
        <v>44769</v>
      </c>
      <c r="B4492" s="2">
        <v>13503.17</v>
      </c>
      <c r="C4492" s="2">
        <v>-52598.78</v>
      </c>
      <c r="D4492" s="2" t="s">
        <v>55</v>
      </c>
    </row>
    <row r="4493" spans="1:4" ht="15.75" customHeight="1" x14ac:dyDescent="0.3">
      <c r="A4493" s="4">
        <v>44769</v>
      </c>
      <c r="B4493" s="2">
        <v>27734.47</v>
      </c>
      <c r="C4493" s="2">
        <v>-230725.36</v>
      </c>
      <c r="D4493" s="2" t="s">
        <v>54</v>
      </c>
    </row>
    <row r="4494" spans="1:4" ht="15.75" hidden="1" customHeight="1" x14ac:dyDescent="0.3">
      <c r="A4494" s="4">
        <v>44769</v>
      </c>
      <c r="B4494" s="2">
        <v>25915.09</v>
      </c>
      <c r="C4494" s="2">
        <v>110489.63</v>
      </c>
      <c r="D4494" s="2" t="s">
        <v>53</v>
      </c>
    </row>
    <row r="4495" spans="1:4" ht="15.75" hidden="1" customHeight="1" x14ac:dyDescent="0.3">
      <c r="A4495" s="4">
        <v>44769</v>
      </c>
      <c r="B4495" s="2">
        <v>8739.61</v>
      </c>
      <c r="C4495" s="2">
        <v>-274486.02</v>
      </c>
      <c r="D4495" s="2" t="s">
        <v>52</v>
      </c>
    </row>
    <row r="4496" spans="1:4" ht="15.75" hidden="1" customHeight="1" x14ac:dyDescent="0.3">
      <c r="A4496" s="4">
        <v>44770</v>
      </c>
      <c r="B4496" s="2">
        <v>9933.14</v>
      </c>
      <c r="C4496" s="2">
        <v>-37897.56</v>
      </c>
      <c r="D4496" s="2" t="s">
        <v>52</v>
      </c>
    </row>
    <row r="4497" spans="1:4" ht="15.75" hidden="1" customHeight="1" x14ac:dyDescent="0.3">
      <c r="A4497" s="4">
        <v>44770</v>
      </c>
      <c r="B4497" s="2">
        <v>12711.35</v>
      </c>
      <c r="C4497" s="2">
        <v>-9001.7900000000009</v>
      </c>
      <c r="D4497" s="2" t="s">
        <v>55</v>
      </c>
    </row>
    <row r="4498" spans="1:4" ht="15.75" customHeight="1" x14ac:dyDescent="0.3">
      <c r="A4498" s="4">
        <v>44770</v>
      </c>
      <c r="B4498" s="2">
        <v>31016.42</v>
      </c>
      <c r="C4498" s="2">
        <v>-963289.13</v>
      </c>
      <c r="D4498" s="2" t="s">
        <v>54</v>
      </c>
    </row>
    <row r="4499" spans="1:4" ht="15.75" hidden="1" customHeight="1" x14ac:dyDescent="0.3">
      <c r="A4499" s="4">
        <v>44770</v>
      </c>
      <c r="B4499" s="2">
        <v>23468.36</v>
      </c>
      <c r="C4499" s="2">
        <v>128735.67999999999</v>
      </c>
      <c r="D4499" s="2" t="s">
        <v>53</v>
      </c>
    </row>
    <row r="4500" spans="1:4" ht="15.75" customHeight="1" x14ac:dyDescent="0.3">
      <c r="A4500" s="4">
        <v>44771</v>
      </c>
      <c r="B4500" s="2">
        <v>23801.64</v>
      </c>
      <c r="C4500" s="2">
        <v>-1140517.47</v>
      </c>
      <c r="D4500" s="2" t="s">
        <v>54</v>
      </c>
    </row>
    <row r="4501" spans="1:4" ht="15.75" hidden="1" customHeight="1" x14ac:dyDescent="0.3">
      <c r="A4501" s="4">
        <v>44771</v>
      </c>
      <c r="B4501" s="2">
        <v>14179.86</v>
      </c>
      <c r="C4501" s="2">
        <v>-289349.14</v>
      </c>
      <c r="D4501" s="2" t="s">
        <v>55</v>
      </c>
    </row>
    <row r="4502" spans="1:4" ht="15.75" hidden="1" customHeight="1" x14ac:dyDescent="0.3">
      <c r="A4502" s="4">
        <v>44771</v>
      </c>
      <c r="B4502" s="2">
        <v>11803.57</v>
      </c>
      <c r="C4502" s="2">
        <v>-481668.23</v>
      </c>
      <c r="D4502" s="2" t="s">
        <v>52</v>
      </c>
    </row>
    <row r="4503" spans="1:4" ht="15.75" hidden="1" customHeight="1" x14ac:dyDescent="0.3">
      <c r="A4503" s="4">
        <v>44771</v>
      </c>
      <c r="B4503" s="2">
        <v>24382.240000000002</v>
      </c>
      <c r="C4503" s="2">
        <v>112399.65</v>
      </c>
      <c r="D4503" s="2" t="s">
        <v>53</v>
      </c>
    </row>
    <row r="4504" spans="1:4" ht="15.75" hidden="1" customHeight="1" x14ac:dyDescent="0.3">
      <c r="A4504" s="4">
        <v>44773</v>
      </c>
      <c r="B4504" s="2">
        <v>161.33000000000001</v>
      </c>
      <c r="C4504" s="2">
        <v>-13535.99</v>
      </c>
      <c r="D4504" s="2" t="s">
        <v>55</v>
      </c>
    </row>
    <row r="4505" spans="1:4" ht="15.75" hidden="1" customHeight="1" x14ac:dyDescent="0.3">
      <c r="A4505" s="4">
        <v>44773</v>
      </c>
      <c r="B4505" s="2">
        <v>388.21</v>
      </c>
      <c r="C4505" s="2">
        <v>-20164.75</v>
      </c>
      <c r="D4505" s="2" t="s">
        <v>53</v>
      </c>
    </row>
    <row r="4506" spans="1:4" ht="15.75" customHeight="1" x14ac:dyDescent="0.3">
      <c r="A4506" s="4">
        <v>44773</v>
      </c>
      <c r="B4506" s="2">
        <v>321.76</v>
      </c>
      <c r="C4506" s="2">
        <v>-23690.32</v>
      </c>
      <c r="D4506" s="2" t="s">
        <v>54</v>
      </c>
    </row>
    <row r="4507" spans="1:4" ht="15.75" hidden="1" customHeight="1" x14ac:dyDescent="0.3">
      <c r="A4507" s="4">
        <v>44773</v>
      </c>
      <c r="B4507" s="2">
        <v>263.91000000000003</v>
      </c>
      <c r="C4507" s="2">
        <v>-25152.27</v>
      </c>
      <c r="D4507" s="2" t="s">
        <v>52</v>
      </c>
    </row>
    <row r="4508" spans="1:4" ht="15.75" customHeight="1" x14ac:dyDescent="0.3">
      <c r="A4508" s="4">
        <v>44774</v>
      </c>
      <c r="B4508" s="2">
        <v>25556.720000000001</v>
      </c>
      <c r="C4508" s="2">
        <v>-347280.15</v>
      </c>
      <c r="D4508" s="2" t="s">
        <v>54</v>
      </c>
    </row>
    <row r="4509" spans="1:4" ht="15.75" hidden="1" customHeight="1" x14ac:dyDescent="0.3">
      <c r="A4509" s="4">
        <v>44774</v>
      </c>
      <c r="B4509" s="2">
        <v>21665.33</v>
      </c>
      <c r="C4509" s="2">
        <v>160309.82999999999</v>
      </c>
      <c r="D4509" s="2" t="s">
        <v>53</v>
      </c>
    </row>
    <row r="4510" spans="1:4" ht="15.75" hidden="1" customHeight="1" x14ac:dyDescent="0.3">
      <c r="A4510" s="4">
        <v>44774</v>
      </c>
      <c r="B4510" s="2">
        <v>9708.74</v>
      </c>
      <c r="C4510" s="2">
        <v>-23906.28</v>
      </c>
      <c r="D4510" s="2" t="s">
        <v>52</v>
      </c>
    </row>
    <row r="4511" spans="1:4" ht="15.75" hidden="1" customHeight="1" x14ac:dyDescent="0.3">
      <c r="A4511" s="4">
        <v>44774</v>
      </c>
      <c r="B4511" s="2">
        <v>11122.01</v>
      </c>
      <c r="C4511" s="2">
        <v>-194644.5</v>
      </c>
      <c r="D4511" s="2" t="s">
        <v>55</v>
      </c>
    </row>
    <row r="4512" spans="1:4" ht="15.75" customHeight="1" x14ac:dyDescent="0.3">
      <c r="A4512" s="4">
        <v>44775</v>
      </c>
      <c r="B4512" s="2">
        <v>31879.040000000001</v>
      </c>
      <c r="C4512" s="2">
        <v>-1374683.99</v>
      </c>
      <c r="D4512" s="2" t="s">
        <v>54</v>
      </c>
    </row>
    <row r="4513" spans="1:4" ht="15.75" hidden="1" customHeight="1" x14ac:dyDescent="0.3">
      <c r="A4513" s="4">
        <v>44775</v>
      </c>
      <c r="B4513" s="2">
        <v>12880.48</v>
      </c>
      <c r="C4513" s="2">
        <v>58320.01</v>
      </c>
      <c r="D4513" s="2" t="s">
        <v>55</v>
      </c>
    </row>
    <row r="4514" spans="1:4" ht="15.75" hidden="1" customHeight="1" x14ac:dyDescent="0.3">
      <c r="A4514" s="4">
        <v>44775</v>
      </c>
      <c r="B4514" s="2">
        <v>9647.92</v>
      </c>
      <c r="C4514" s="2">
        <v>-362569.29</v>
      </c>
      <c r="D4514" s="2" t="s">
        <v>52</v>
      </c>
    </row>
    <row r="4515" spans="1:4" ht="15.75" hidden="1" customHeight="1" x14ac:dyDescent="0.3">
      <c r="A4515" s="4">
        <v>44775</v>
      </c>
      <c r="B4515" s="2">
        <v>24906.560000000001</v>
      </c>
      <c r="C4515" s="2">
        <v>-166592.87</v>
      </c>
      <c r="D4515" s="2" t="s">
        <v>53</v>
      </c>
    </row>
    <row r="4516" spans="1:4" ht="15.75" hidden="1" customHeight="1" x14ac:dyDescent="0.3">
      <c r="A4516" s="4">
        <v>44776</v>
      </c>
      <c r="B4516" s="2">
        <v>8763.93</v>
      </c>
      <c r="C4516" s="2">
        <v>37621.879999999997</v>
      </c>
      <c r="D4516" s="2" t="s">
        <v>52</v>
      </c>
    </row>
    <row r="4517" spans="1:4" ht="15.75" hidden="1" customHeight="1" x14ac:dyDescent="0.3">
      <c r="A4517" s="4">
        <v>44776</v>
      </c>
      <c r="B4517" s="2">
        <v>22502.95</v>
      </c>
      <c r="C4517" s="2">
        <v>91986.2</v>
      </c>
      <c r="D4517" s="2" t="s">
        <v>53</v>
      </c>
    </row>
    <row r="4518" spans="1:4" ht="15.75" hidden="1" customHeight="1" x14ac:dyDescent="0.3">
      <c r="A4518" s="4">
        <v>44776</v>
      </c>
      <c r="B4518" s="2">
        <v>10453.09</v>
      </c>
      <c r="C4518" s="2">
        <v>-49837.27</v>
      </c>
      <c r="D4518" s="2" t="s">
        <v>55</v>
      </c>
    </row>
    <row r="4519" spans="1:4" ht="15.75" customHeight="1" x14ac:dyDescent="0.3">
      <c r="A4519" s="4">
        <v>44776</v>
      </c>
      <c r="B4519" s="2">
        <v>22517.45</v>
      </c>
      <c r="C4519" s="2">
        <v>554083.93999999994</v>
      </c>
      <c r="D4519" s="2" t="s">
        <v>54</v>
      </c>
    </row>
    <row r="4520" spans="1:4" ht="15.75" hidden="1" customHeight="1" x14ac:dyDescent="0.3">
      <c r="A4520" s="4">
        <v>44777</v>
      </c>
      <c r="B4520" s="2">
        <v>21238.38</v>
      </c>
      <c r="C4520" s="2">
        <v>-75386.87</v>
      </c>
      <c r="D4520" s="2" t="s">
        <v>53</v>
      </c>
    </row>
    <row r="4521" spans="1:4" ht="15.75" hidden="1" customHeight="1" x14ac:dyDescent="0.3">
      <c r="A4521" s="4">
        <v>44777</v>
      </c>
      <c r="B4521" s="2">
        <v>11939.92</v>
      </c>
      <c r="C4521" s="2">
        <v>111735.6</v>
      </c>
      <c r="D4521" s="2" t="s">
        <v>55</v>
      </c>
    </row>
    <row r="4522" spans="1:4" ht="15.75" customHeight="1" x14ac:dyDescent="0.3">
      <c r="A4522" s="4">
        <v>44777</v>
      </c>
      <c r="B4522" s="2">
        <v>23857.71</v>
      </c>
      <c r="C4522" s="2">
        <v>-2061318.78</v>
      </c>
      <c r="D4522" s="2" t="s">
        <v>54</v>
      </c>
    </row>
    <row r="4523" spans="1:4" ht="15.75" hidden="1" customHeight="1" x14ac:dyDescent="0.3">
      <c r="A4523" s="4">
        <v>44777</v>
      </c>
      <c r="B4523" s="2">
        <v>8763.7099999999991</v>
      </c>
      <c r="C4523" s="2">
        <v>-23631.31</v>
      </c>
      <c r="D4523" s="2" t="s">
        <v>52</v>
      </c>
    </row>
    <row r="4524" spans="1:4" ht="15.75" hidden="1" customHeight="1" x14ac:dyDescent="0.3">
      <c r="A4524" s="4">
        <v>44778</v>
      </c>
      <c r="B4524" s="2">
        <v>10219.879999999999</v>
      </c>
      <c r="C4524" s="2">
        <v>-61079.65</v>
      </c>
      <c r="D4524" s="2" t="s">
        <v>52</v>
      </c>
    </row>
    <row r="4525" spans="1:4" ht="15.75" hidden="1" customHeight="1" x14ac:dyDescent="0.3">
      <c r="A4525" s="4">
        <v>44778</v>
      </c>
      <c r="B4525" s="2">
        <v>19378.099999999999</v>
      </c>
      <c r="C4525" s="2">
        <v>314731.34000000003</v>
      </c>
      <c r="D4525" s="2" t="s">
        <v>53</v>
      </c>
    </row>
    <row r="4526" spans="1:4" ht="15.75" hidden="1" customHeight="1" x14ac:dyDescent="0.3">
      <c r="A4526" s="4">
        <v>44778</v>
      </c>
      <c r="B4526" s="2">
        <v>12575.88</v>
      </c>
      <c r="C4526" s="2">
        <v>140893.35999999999</v>
      </c>
      <c r="D4526" s="2" t="s">
        <v>55</v>
      </c>
    </row>
    <row r="4527" spans="1:4" ht="15.75" customHeight="1" x14ac:dyDescent="0.3">
      <c r="A4527" s="4">
        <v>44778</v>
      </c>
      <c r="B4527" s="2">
        <v>20958.37</v>
      </c>
      <c r="C4527" s="2">
        <v>-193902.77</v>
      </c>
      <c r="D4527" s="2" t="s">
        <v>54</v>
      </c>
    </row>
    <row r="4528" spans="1:4" ht="15.75" hidden="1" customHeight="1" x14ac:dyDescent="0.3">
      <c r="A4528" s="4">
        <v>44779</v>
      </c>
      <c r="B4528" s="2">
        <v>0.02</v>
      </c>
      <c r="C4528" s="2">
        <v>18.899999999999999</v>
      </c>
      <c r="D4528" s="2" t="s">
        <v>55</v>
      </c>
    </row>
    <row r="4529" spans="1:4" ht="15.75" hidden="1" customHeight="1" x14ac:dyDescent="0.3">
      <c r="A4529" s="4">
        <v>44780</v>
      </c>
      <c r="B4529" s="2">
        <v>128.94</v>
      </c>
      <c r="C4529" s="2">
        <v>-8775.0499999999993</v>
      </c>
      <c r="D4529" s="2" t="s">
        <v>52</v>
      </c>
    </row>
    <row r="4530" spans="1:4" ht="15.75" hidden="1" customHeight="1" x14ac:dyDescent="0.3">
      <c r="A4530" s="4">
        <v>44780</v>
      </c>
      <c r="B4530" s="2">
        <v>310.17</v>
      </c>
      <c r="C4530" s="2">
        <v>-15833.84</v>
      </c>
      <c r="D4530" s="2" t="s">
        <v>53</v>
      </c>
    </row>
    <row r="4531" spans="1:4" ht="15.75" customHeight="1" x14ac:dyDescent="0.3">
      <c r="A4531" s="4">
        <v>44780</v>
      </c>
      <c r="B4531" s="2">
        <v>163.53</v>
      </c>
      <c r="C4531" s="2">
        <v>-35731.07</v>
      </c>
      <c r="D4531" s="2" t="s">
        <v>54</v>
      </c>
    </row>
    <row r="4532" spans="1:4" ht="15.75" hidden="1" customHeight="1" x14ac:dyDescent="0.3">
      <c r="A4532" s="4">
        <v>44780</v>
      </c>
      <c r="B4532" s="2">
        <v>104.75</v>
      </c>
      <c r="C4532" s="2">
        <v>-22789.759999999998</v>
      </c>
      <c r="D4532" s="2" t="s">
        <v>55</v>
      </c>
    </row>
    <row r="4533" spans="1:4" ht="15.75" hidden="1" customHeight="1" x14ac:dyDescent="0.3">
      <c r="A4533" s="4">
        <v>44781</v>
      </c>
      <c r="B4533" s="2">
        <v>19034.59</v>
      </c>
      <c r="C4533" s="2">
        <v>213695.48</v>
      </c>
      <c r="D4533" s="2" t="s">
        <v>53</v>
      </c>
    </row>
    <row r="4534" spans="1:4" ht="15.75" hidden="1" customHeight="1" x14ac:dyDescent="0.3">
      <c r="A4534" s="4">
        <v>44781</v>
      </c>
      <c r="B4534" s="2">
        <v>11307.42</v>
      </c>
      <c r="C4534" s="2">
        <v>206214.88</v>
      </c>
      <c r="D4534" s="2" t="s">
        <v>55</v>
      </c>
    </row>
    <row r="4535" spans="1:4" ht="15.75" hidden="1" customHeight="1" x14ac:dyDescent="0.3">
      <c r="A4535" s="4">
        <v>44781</v>
      </c>
      <c r="B4535" s="2">
        <v>5986.37</v>
      </c>
      <c r="C4535" s="2">
        <v>-2651.98</v>
      </c>
      <c r="D4535" s="2" t="s">
        <v>52</v>
      </c>
    </row>
    <row r="4536" spans="1:4" ht="15.75" customHeight="1" x14ac:dyDescent="0.3">
      <c r="A4536" s="4">
        <v>44781</v>
      </c>
      <c r="B4536" s="2">
        <v>17944.16</v>
      </c>
      <c r="C4536" s="2">
        <v>22194.25</v>
      </c>
      <c r="D4536" s="2" t="s">
        <v>54</v>
      </c>
    </row>
    <row r="4537" spans="1:4" ht="15.75" customHeight="1" x14ac:dyDescent="0.3">
      <c r="A4537" s="4">
        <v>44782</v>
      </c>
      <c r="B4537" s="2">
        <v>22191.42</v>
      </c>
      <c r="C4537" s="2">
        <v>8594.7199999999993</v>
      </c>
      <c r="D4537" s="2" t="s">
        <v>54</v>
      </c>
    </row>
    <row r="4538" spans="1:4" ht="15.75" hidden="1" customHeight="1" x14ac:dyDescent="0.3">
      <c r="A4538" s="4">
        <v>44782</v>
      </c>
      <c r="B4538" s="2">
        <v>17866.88</v>
      </c>
      <c r="C4538" s="2">
        <v>32590.61</v>
      </c>
      <c r="D4538" s="2" t="s">
        <v>53</v>
      </c>
    </row>
    <row r="4539" spans="1:4" ht="15.75" hidden="1" customHeight="1" x14ac:dyDescent="0.3">
      <c r="A4539" s="4">
        <v>44782</v>
      </c>
      <c r="B4539" s="2">
        <v>10400.75</v>
      </c>
      <c r="C4539" s="2">
        <v>148055.54999999999</v>
      </c>
      <c r="D4539" s="2" t="s">
        <v>55</v>
      </c>
    </row>
    <row r="4540" spans="1:4" ht="15.75" hidden="1" customHeight="1" x14ac:dyDescent="0.3">
      <c r="A4540" s="4">
        <v>44782</v>
      </c>
      <c r="B4540" s="2">
        <v>3627</v>
      </c>
      <c r="C4540" s="2">
        <v>-5558.24</v>
      </c>
      <c r="D4540" s="2" t="s">
        <v>52</v>
      </c>
    </row>
    <row r="4541" spans="1:4" ht="15.75" hidden="1" customHeight="1" x14ac:dyDescent="0.3">
      <c r="A4541" s="4">
        <v>44783</v>
      </c>
      <c r="B4541" s="2">
        <v>26935.9</v>
      </c>
      <c r="C4541" s="2">
        <v>-1227387.24</v>
      </c>
      <c r="D4541" s="2" t="s">
        <v>53</v>
      </c>
    </row>
    <row r="4542" spans="1:4" ht="15.75" hidden="1" customHeight="1" x14ac:dyDescent="0.3">
      <c r="A4542" s="4">
        <v>44783</v>
      </c>
      <c r="B4542" s="2">
        <v>13648.96</v>
      </c>
      <c r="C4542" s="2">
        <v>-253818.61</v>
      </c>
      <c r="D4542" s="2" t="s">
        <v>55</v>
      </c>
    </row>
    <row r="4543" spans="1:4" ht="15.75" hidden="1" customHeight="1" x14ac:dyDescent="0.3">
      <c r="A4543" s="4">
        <v>44783</v>
      </c>
      <c r="B4543" s="2">
        <v>6282.11</v>
      </c>
      <c r="C4543" s="2">
        <v>87633.88</v>
      </c>
      <c r="D4543" s="2" t="s">
        <v>52</v>
      </c>
    </row>
    <row r="4544" spans="1:4" ht="15.75" customHeight="1" x14ac:dyDescent="0.3">
      <c r="A4544" s="4">
        <v>44783</v>
      </c>
      <c r="B4544" s="2">
        <v>26173.88</v>
      </c>
      <c r="C4544" s="2">
        <v>692104.46</v>
      </c>
      <c r="D4544" s="2" t="s">
        <v>54</v>
      </c>
    </row>
    <row r="4545" spans="1:4" ht="15.75" customHeight="1" x14ac:dyDescent="0.3">
      <c r="A4545" s="4">
        <v>44784</v>
      </c>
      <c r="B4545" s="2">
        <v>26219.88</v>
      </c>
      <c r="C4545" s="2">
        <v>555385.62</v>
      </c>
      <c r="D4545" s="2" t="s">
        <v>54</v>
      </c>
    </row>
    <row r="4546" spans="1:4" ht="15.75" hidden="1" customHeight="1" x14ac:dyDescent="0.3">
      <c r="A4546" s="4">
        <v>44784</v>
      </c>
      <c r="B4546" s="2">
        <v>11197.8</v>
      </c>
      <c r="C4546" s="2">
        <v>193619.55</v>
      </c>
      <c r="D4546" s="2" t="s">
        <v>55</v>
      </c>
    </row>
    <row r="4547" spans="1:4" ht="15.75" hidden="1" customHeight="1" x14ac:dyDescent="0.3">
      <c r="A4547" s="4">
        <v>44784</v>
      </c>
      <c r="B4547" s="2">
        <v>21451.360000000001</v>
      </c>
      <c r="C4547" s="2">
        <v>103338.41</v>
      </c>
      <c r="D4547" s="2" t="s">
        <v>53</v>
      </c>
    </row>
    <row r="4548" spans="1:4" ht="15.75" hidden="1" customHeight="1" x14ac:dyDescent="0.3">
      <c r="A4548" s="4">
        <v>44784</v>
      </c>
      <c r="B4548" s="2">
        <v>5221.54</v>
      </c>
      <c r="C4548" s="2">
        <v>92917.07</v>
      </c>
      <c r="D4548" s="2" t="s">
        <v>52</v>
      </c>
    </row>
    <row r="4549" spans="1:4" ht="15.75" hidden="1" customHeight="1" x14ac:dyDescent="0.3">
      <c r="A4549" s="4">
        <v>44785</v>
      </c>
      <c r="B4549" s="2">
        <v>12905.49</v>
      </c>
      <c r="C4549" s="2">
        <v>15911.63</v>
      </c>
      <c r="D4549" s="2" t="s">
        <v>55</v>
      </c>
    </row>
    <row r="4550" spans="1:4" ht="15.75" customHeight="1" x14ac:dyDescent="0.3">
      <c r="A4550" s="4">
        <v>44785</v>
      </c>
      <c r="B4550" s="2">
        <v>23964.55</v>
      </c>
      <c r="C4550" s="2">
        <v>76676.41</v>
      </c>
      <c r="D4550" s="2" t="s">
        <v>54</v>
      </c>
    </row>
    <row r="4551" spans="1:4" ht="15.75" hidden="1" customHeight="1" x14ac:dyDescent="0.3">
      <c r="A4551" s="4">
        <v>44785</v>
      </c>
      <c r="B4551" s="2">
        <v>4038.63</v>
      </c>
      <c r="C4551" s="2">
        <v>-173250.66</v>
      </c>
      <c r="D4551" s="2" t="s">
        <v>52</v>
      </c>
    </row>
    <row r="4552" spans="1:4" ht="15.75" hidden="1" customHeight="1" x14ac:dyDescent="0.3">
      <c r="A4552" s="4">
        <v>44785</v>
      </c>
      <c r="B4552" s="2">
        <v>17004.59</v>
      </c>
      <c r="C4552" s="2">
        <v>-17670.59</v>
      </c>
      <c r="D4552" s="2" t="s">
        <v>53</v>
      </c>
    </row>
    <row r="4553" spans="1:4" ht="15.75" hidden="1" customHeight="1" x14ac:dyDescent="0.3">
      <c r="A4553" s="4">
        <v>44786</v>
      </c>
      <c r="B4553" s="2">
        <v>0.04</v>
      </c>
      <c r="C4553" s="2">
        <v>13.36</v>
      </c>
      <c r="D4553" s="2" t="s">
        <v>55</v>
      </c>
    </row>
    <row r="4554" spans="1:4" ht="15.75" customHeight="1" x14ac:dyDescent="0.3">
      <c r="A4554" s="4">
        <v>44787</v>
      </c>
      <c r="B4554" s="2">
        <v>252.08</v>
      </c>
      <c r="C4554" s="2">
        <v>-35858.54</v>
      </c>
      <c r="D4554" s="2" t="s">
        <v>54</v>
      </c>
    </row>
    <row r="4555" spans="1:4" ht="15.75" hidden="1" customHeight="1" x14ac:dyDescent="0.3">
      <c r="A4555" s="4">
        <v>44787</v>
      </c>
      <c r="B4555" s="2">
        <v>101.65</v>
      </c>
      <c r="C4555" s="2">
        <v>-3085.71</v>
      </c>
      <c r="D4555" s="2" t="s">
        <v>52</v>
      </c>
    </row>
    <row r="4556" spans="1:4" ht="15.75" hidden="1" customHeight="1" x14ac:dyDescent="0.3">
      <c r="A4556" s="4">
        <v>44787</v>
      </c>
      <c r="B4556" s="2">
        <v>204.68</v>
      </c>
      <c r="C4556" s="2">
        <v>-14333.97</v>
      </c>
      <c r="D4556" s="2" t="s">
        <v>53</v>
      </c>
    </row>
    <row r="4557" spans="1:4" ht="15.75" hidden="1" customHeight="1" x14ac:dyDescent="0.3">
      <c r="A4557" s="4">
        <v>44787</v>
      </c>
      <c r="B4557" s="2">
        <v>106.17</v>
      </c>
      <c r="C4557" s="2">
        <v>-25818.84</v>
      </c>
      <c r="D4557" s="2" t="s">
        <v>55</v>
      </c>
    </row>
    <row r="4558" spans="1:4" ht="15.75" hidden="1" customHeight="1" x14ac:dyDescent="0.3">
      <c r="A4558" s="4">
        <v>44788</v>
      </c>
      <c r="B4558" s="2">
        <v>19747.3</v>
      </c>
      <c r="C4558" s="2">
        <v>-577832.43000000005</v>
      </c>
      <c r="D4558" s="2" t="s">
        <v>53</v>
      </c>
    </row>
    <row r="4559" spans="1:4" ht="15.75" hidden="1" customHeight="1" x14ac:dyDescent="0.3">
      <c r="A4559" s="4">
        <v>44788</v>
      </c>
      <c r="B4559" s="2">
        <v>11187.32</v>
      </c>
      <c r="C4559" s="2">
        <v>-178944.34</v>
      </c>
      <c r="D4559" s="2" t="s">
        <v>55</v>
      </c>
    </row>
    <row r="4560" spans="1:4" ht="15.75" customHeight="1" x14ac:dyDescent="0.3">
      <c r="A4560" s="4">
        <v>44788</v>
      </c>
      <c r="B4560" s="2">
        <v>26069.16</v>
      </c>
      <c r="C4560" s="2">
        <v>-1798092.61</v>
      </c>
      <c r="D4560" s="2" t="s">
        <v>54</v>
      </c>
    </row>
    <row r="4561" spans="1:4" ht="15.75" hidden="1" customHeight="1" x14ac:dyDescent="0.3">
      <c r="A4561" s="4">
        <v>44788</v>
      </c>
      <c r="B4561" s="2">
        <v>3872.04</v>
      </c>
      <c r="C4561" s="2">
        <v>-16354.98</v>
      </c>
      <c r="D4561" s="2" t="s">
        <v>52</v>
      </c>
    </row>
    <row r="4562" spans="1:4" ht="15.75" hidden="1" customHeight="1" x14ac:dyDescent="0.3">
      <c r="A4562" s="4">
        <v>44789</v>
      </c>
      <c r="B4562" s="2">
        <v>4807.3999999999996</v>
      </c>
      <c r="C4562" s="2">
        <v>-123760.06</v>
      </c>
      <c r="D4562" s="2" t="s">
        <v>52</v>
      </c>
    </row>
    <row r="4563" spans="1:4" ht="15.75" hidden="1" customHeight="1" x14ac:dyDescent="0.3">
      <c r="A4563" s="4">
        <v>44789</v>
      </c>
      <c r="B4563" s="2">
        <v>23846.03</v>
      </c>
      <c r="C4563" s="2">
        <v>-349144.77</v>
      </c>
      <c r="D4563" s="2" t="s">
        <v>53</v>
      </c>
    </row>
    <row r="4564" spans="1:4" ht="15.75" customHeight="1" x14ac:dyDescent="0.3">
      <c r="A4564" s="4">
        <v>44789</v>
      </c>
      <c r="B4564" s="2">
        <v>18273.13</v>
      </c>
      <c r="C4564" s="2">
        <v>-28083.85</v>
      </c>
      <c r="D4564" s="2" t="s">
        <v>54</v>
      </c>
    </row>
    <row r="4565" spans="1:4" ht="15.75" hidden="1" customHeight="1" x14ac:dyDescent="0.3">
      <c r="A4565" s="4">
        <v>44789</v>
      </c>
      <c r="B4565" s="2">
        <v>14698.16</v>
      </c>
      <c r="C4565" s="2">
        <v>-5289.87</v>
      </c>
      <c r="D4565" s="2" t="s">
        <v>55</v>
      </c>
    </row>
    <row r="4566" spans="1:4" ht="15.75" hidden="1" customHeight="1" x14ac:dyDescent="0.3">
      <c r="A4566" s="4">
        <v>44790</v>
      </c>
      <c r="B4566" s="2">
        <v>19415.099999999999</v>
      </c>
      <c r="C4566" s="2">
        <v>-50986.37</v>
      </c>
      <c r="D4566" s="2" t="s">
        <v>53</v>
      </c>
    </row>
    <row r="4567" spans="1:4" ht="15.75" hidden="1" customHeight="1" x14ac:dyDescent="0.3">
      <c r="A4567" s="4">
        <v>44790</v>
      </c>
      <c r="B4567" s="2">
        <v>16041.46</v>
      </c>
      <c r="C4567" s="2">
        <v>219978.79</v>
      </c>
      <c r="D4567" s="2" t="s">
        <v>55</v>
      </c>
    </row>
    <row r="4568" spans="1:4" ht="15.75" customHeight="1" x14ac:dyDescent="0.3">
      <c r="A4568" s="4">
        <v>44790</v>
      </c>
      <c r="B4568" s="2">
        <v>25462.68</v>
      </c>
      <c r="C4568" s="2">
        <v>-1375733.77</v>
      </c>
      <c r="D4568" s="2" t="s">
        <v>54</v>
      </c>
    </row>
    <row r="4569" spans="1:4" ht="15.75" hidden="1" customHeight="1" x14ac:dyDescent="0.3">
      <c r="A4569" s="4">
        <v>44790</v>
      </c>
      <c r="B4569" s="2">
        <v>7193.62</v>
      </c>
      <c r="C4569" s="2">
        <v>2856.87</v>
      </c>
      <c r="D4569" s="2" t="s">
        <v>52</v>
      </c>
    </row>
    <row r="4570" spans="1:4" ht="15.75" customHeight="1" x14ac:dyDescent="0.3">
      <c r="A4570" s="4">
        <v>44791</v>
      </c>
      <c r="B4570" s="2">
        <v>19586.939999999999</v>
      </c>
      <c r="C4570" s="2">
        <v>-182483.1</v>
      </c>
      <c r="D4570" s="2" t="s">
        <v>54</v>
      </c>
    </row>
    <row r="4571" spans="1:4" ht="15.75" hidden="1" customHeight="1" x14ac:dyDescent="0.3">
      <c r="A4571" s="4">
        <v>44791</v>
      </c>
      <c r="B4571" s="2">
        <v>7744.52</v>
      </c>
      <c r="C4571" s="2">
        <v>10536.27</v>
      </c>
      <c r="D4571" s="2" t="s">
        <v>52</v>
      </c>
    </row>
    <row r="4572" spans="1:4" ht="15.75" hidden="1" customHeight="1" x14ac:dyDescent="0.3">
      <c r="A4572" s="4">
        <v>44791</v>
      </c>
      <c r="B4572" s="2">
        <v>22776.66</v>
      </c>
      <c r="C4572" s="2">
        <v>-848902.52</v>
      </c>
      <c r="D4572" s="2" t="s">
        <v>53</v>
      </c>
    </row>
    <row r="4573" spans="1:4" ht="15.75" hidden="1" customHeight="1" x14ac:dyDescent="0.3">
      <c r="A4573" s="4">
        <v>44791</v>
      </c>
      <c r="B4573" s="2">
        <v>14543.62</v>
      </c>
      <c r="C4573" s="2">
        <v>-575957.27</v>
      </c>
      <c r="D4573" s="2" t="s">
        <v>55</v>
      </c>
    </row>
    <row r="4574" spans="1:4" ht="15.75" customHeight="1" x14ac:dyDescent="0.3">
      <c r="A4574" s="4">
        <v>44792</v>
      </c>
      <c r="B4574" s="2">
        <v>19549.72</v>
      </c>
      <c r="C4574" s="2">
        <v>-1568771.14</v>
      </c>
      <c r="D4574" s="2" t="s">
        <v>54</v>
      </c>
    </row>
    <row r="4575" spans="1:4" ht="15.75" hidden="1" customHeight="1" x14ac:dyDescent="0.3">
      <c r="A4575" s="4">
        <v>44792</v>
      </c>
      <c r="B4575" s="2">
        <v>18905.98</v>
      </c>
      <c r="C4575" s="2">
        <v>-821218.29</v>
      </c>
      <c r="D4575" s="2" t="s">
        <v>53</v>
      </c>
    </row>
    <row r="4576" spans="1:4" ht="15.75" hidden="1" customHeight="1" x14ac:dyDescent="0.3">
      <c r="A4576" s="4">
        <v>44792</v>
      </c>
      <c r="B4576" s="2">
        <v>9291.2900000000009</v>
      </c>
      <c r="C4576" s="2">
        <v>-392786.01</v>
      </c>
      <c r="D4576" s="2" t="s">
        <v>52</v>
      </c>
    </row>
    <row r="4577" spans="1:4" ht="15.75" hidden="1" customHeight="1" x14ac:dyDescent="0.3">
      <c r="A4577" s="4">
        <v>44792</v>
      </c>
      <c r="B4577" s="2">
        <v>14077.66</v>
      </c>
      <c r="C4577" s="2">
        <v>-2165245.54</v>
      </c>
      <c r="D4577" s="2" t="s">
        <v>55</v>
      </c>
    </row>
    <row r="4578" spans="1:4" ht="15.75" hidden="1" customHeight="1" x14ac:dyDescent="0.3">
      <c r="A4578" s="4">
        <v>44794</v>
      </c>
      <c r="B4578" s="2">
        <v>447.46</v>
      </c>
      <c r="C4578" s="2">
        <v>-59268.86</v>
      </c>
      <c r="D4578" s="2" t="s">
        <v>53</v>
      </c>
    </row>
    <row r="4579" spans="1:4" ht="15.75" hidden="1" customHeight="1" x14ac:dyDescent="0.3">
      <c r="A4579" s="4">
        <v>44794</v>
      </c>
      <c r="B4579" s="2">
        <v>106.55</v>
      </c>
      <c r="C4579" s="2">
        <v>-12363.2</v>
      </c>
      <c r="D4579" s="2" t="s">
        <v>52</v>
      </c>
    </row>
    <row r="4580" spans="1:4" ht="15.75" customHeight="1" x14ac:dyDescent="0.3">
      <c r="A4580" s="4">
        <v>44794</v>
      </c>
      <c r="B4580" s="2">
        <v>387.35</v>
      </c>
      <c r="C4580" s="2">
        <v>-98205.04</v>
      </c>
      <c r="D4580" s="2" t="s">
        <v>54</v>
      </c>
    </row>
    <row r="4581" spans="1:4" ht="15.75" hidden="1" customHeight="1" x14ac:dyDescent="0.3">
      <c r="A4581" s="4">
        <v>44794</v>
      </c>
      <c r="B4581" s="2">
        <v>157.11000000000001</v>
      </c>
      <c r="C4581" s="2">
        <v>-39690.53</v>
      </c>
      <c r="D4581" s="2" t="s">
        <v>55</v>
      </c>
    </row>
    <row r="4582" spans="1:4" ht="15.75" hidden="1" customHeight="1" x14ac:dyDescent="0.3">
      <c r="A4582" s="4">
        <v>44795</v>
      </c>
      <c r="B4582" s="2">
        <v>11317.61</v>
      </c>
      <c r="C4582" s="2">
        <v>-165238.51</v>
      </c>
      <c r="D4582" s="2" t="s">
        <v>52</v>
      </c>
    </row>
    <row r="4583" spans="1:4" ht="15.75" hidden="1" customHeight="1" x14ac:dyDescent="0.3">
      <c r="A4583" s="4">
        <v>44795</v>
      </c>
      <c r="B4583" s="2">
        <v>22983.21</v>
      </c>
      <c r="C4583" s="2">
        <v>-1913450.47</v>
      </c>
      <c r="D4583" s="2" t="s">
        <v>53</v>
      </c>
    </row>
    <row r="4584" spans="1:4" ht="15.75" hidden="1" customHeight="1" x14ac:dyDescent="0.3">
      <c r="A4584" s="4">
        <v>44795</v>
      </c>
      <c r="B4584" s="2">
        <v>10591.98</v>
      </c>
      <c r="C4584" s="2">
        <v>-611864.56000000006</v>
      </c>
      <c r="D4584" s="2" t="s">
        <v>55</v>
      </c>
    </row>
    <row r="4585" spans="1:4" ht="15.75" customHeight="1" x14ac:dyDescent="0.3">
      <c r="A4585" s="4">
        <v>44795</v>
      </c>
      <c r="B4585" s="2">
        <v>23569.11</v>
      </c>
      <c r="C4585" s="2">
        <v>-2817694.92</v>
      </c>
      <c r="D4585" s="2" t="s">
        <v>54</v>
      </c>
    </row>
    <row r="4586" spans="1:4" ht="15.75" hidden="1" customHeight="1" x14ac:dyDescent="0.3">
      <c r="A4586" s="4">
        <v>44796</v>
      </c>
      <c r="B4586" s="2">
        <v>11455.08</v>
      </c>
      <c r="C4586" s="2">
        <v>-149373.75</v>
      </c>
      <c r="D4586" s="2" t="s">
        <v>55</v>
      </c>
    </row>
    <row r="4587" spans="1:4" ht="15.75" hidden="1" customHeight="1" x14ac:dyDescent="0.3">
      <c r="A4587" s="4">
        <v>44796</v>
      </c>
      <c r="B4587" s="2">
        <v>24614.04</v>
      </c>
      <c r="C4587" s="2">
        <v>-427279.8</v>
      </c>
      <c r="D4587" s="2" t="s">
        <v>53</v>
      </c>
    </row>
    <row r="4588" spans="1:4" ht="15.75" hidden="1" customHeight="1" x14ac:dyDescent="0.3">
      <c r="A4588" s="4">
        <v>44796</v>
      </c>
      <c r="B4588" s="2">
        <v>12200.99</v>
      </c>
      <c r="C4588" s="2">
        <v>68167.05</v>
      </c>
      <c r="D4588" s="2" t="s">
        <v>52</v>
      </c>
    </row>
    <row r="4589" spans="1:4" ht="15.75" customHeight="1" x14ac:dyDescent="0.3">
      <c r="A4589" s="4">
        <v>44796</v>
      </c>
      <c r="B4589" s="2">
        <v>22372.97</v>
      </c>
      <c r="C4589" s="2">
        <v>-232072.74</v>
      </c>
      <c r="D4589" s="2" t="s">
        <v>54</v>
      </c>
    </row>
    <row r="4590" spans="1:4" ht="15.75" hidden="1" customHeight="1" x14ac:dyDescent="0.3">
      <c r="A4590" s="4">
        <v>44797</v>
      </c>
      <c r="B4590" s="2">
        <v>10016.799999999999</v>
      </c>
      <c r="C4590" s="2">
        <v>-202857.26</v>
      </c>
      <c r="D4590" s="2" t="s">
        <v>55</v>
      </c>
    </row>
    <row r="4591" spans="1:4" ht="15.75" customHeight="1" x14ac:dyDescent="0.3">
      <c r="A4591" s="4">
        <v>44797</v>
      </c>
      <c r="B4591" s="2">
        <v>20702.05</v>
      </c>
      <c r="C4591" s="2">
        <v>604060.94999999995</v>
      </c>
      <c r="D4591" s="2" t="s">
        <v>54</v>
      </c>
    </row>
    <row r="4592" spans="1:4" ht="15.75" hidden="1" customHeight="1" x14ac:dyDescent="0.3">
      <c r="A4592" s="4">
        <v>44797</v>
      </c>
      <c r="B4592" s="2">
        <v>21201.94</v>
      </c>
      <c r="C4592" s="2">
        <v>8692.33</v>
      </c>
      <c r="D4592" s="2" t="s">
        <v>53</v>
      </c>
    </row>
    <row r="4593" spans="1:4" ht="15.75" hidden="1" customHeight="1" x14ac:dyDescent="0.3">
      <c r="A4593" s="4">
        <v>44797</v>
      </c>
      <c r="B4593" s="2">
        <v>12036.28</v>
      </c>
      <c r="C4593" s="2">
        <v>-10644.84</v>
      </c>
      <c r="D4593" s="2" t="s">
        <v>52</v>
      </c>
    </row>
    <row r="4594" spans="1:4" ht="15.75" hidden="1" customHeight="1" x14ac:dyDescent="0.3">
      <c r="A4594" s="4">
        <v>44798</v>
      </c>
      <c r="B4594" s="2">
        <v>24178.33</v>
      </c>
      <c r="C4594" s="2">
        <v>-37925.57</v>
      </c>
      <c r="D4594" s="2" t="s">
        <v>53</v>
      </c>
    </row>
    <row r="4595" spans="1:4" ht="15.75" hidden="1" customHeight="1" x14ac:dyDescent="0.3">
      <c r="A4595" s="4">
        <v>44798</v>
      </c>
      <c r="B4595" s="2">
        <v>12724.76</v>
      </c>
      <c r="C4595" s="2">
        <v>46967.85</v>
      </c>
      <c r="D4595" s="2" t="s">
        <v>52</v>
      </c>
    </row>
    <row r="4596" spans="1:4" ht="15.75" hidden="1" customHeight="1" x14ac:dyDescent="0.3">
      <c r="A4596" s="4">
        <v>44798</v>
      </c>
      <c r="B4596" s="2">
        <v>11371.54</v>
      </c>
      <c r="C4596" s="2">
        <v>62290.400000000001</v>
      </c>
      <c r="D4596" s="2" t="s">
        <v>55</v>
      </c>
    </row>
    <row r="4597" spans="1:4" ht="15.75" customHeight="1" x14ac:dyDescent="0.3">
      <c r="A4597" s="4">
        <v>44798</v>
      </c>
      <c r="B4597" s="2">
        <v>22047.71</v>
      </c>
      <c r="C4597" s="2">
        <v>-417983.08</v>
      </c>
      <c r="D4597" s="2" t="s">
        <v>54</v>
      </c>
    </row>
    <row r="4598" spans="1:4" ht="15.75" hidden="1" customHeight="1" x14ac:dyDescent="0.3">
      <c r="A4598" s="4">
        <v>44799</v>
      </c>
      <c r="B4598" s="2">
        <v>10643.5</v>
      </c>
      <c r="C4598" s="2">
        <v>-51338.720000000001</v>
      </c>
      <c r="D4598" s="2" t="s">
        <v>52</v>
      </c>
    </row>
    <row r="4599" spans="1:4" ht="15.75" hidden="1" customHeight="1" x14ac:dyDescent="0.3">
      <c r="A4599" s="4">
        <v>44799</v>
      </c>
      <c r="B4599" s="2">
        <v>22627.85</v>
      </c>
      <c r="C4599" s="2">
        <v>-126809.36</v>
      </c>
      <c r="D4599" s="2" t="s">
        <v>53</v>
      </c>
    </row>
    <row r="4600" spans="1:4" ht="15.75" customHeight="1" x14ac:dyDescent="0.3">
      <c r="A4600" s="4">
        <v>44799</v>
      </c>
      <c r="B4600" s="2">
        <v>27854.13</v>
      </c>
      <c r="C4600" s="2">
        <v>54014.91</v>
      </c>
      <c r="D4600" s="2" t="s">
        <v>54</v>
      </c>
    </row>
    <row r="4601" spans="1:4" ht="15.75" hidden="1" customHeight="1" x14ac:dyDescent="0.3">
      <c r="A4601" s="4">
        <v>44799</v>
      </c>
      <c r="B4601" s="2">
        <v>15484.68</v>
      </c>
      <c r="C4601" s="2">
        <v>91396.39</v>
      </c>
      <c r="D4601" s="2" t="s">
        <v>55</v>
      </c>
    </row>
    <row r="4602" spans="1:4" ht="15.75" customHeight="1" x14ac:dyDescent="0.3">
      <c r="A4602" s="4">
        <v>44801</v>
      </c>
      <c r="B4602" s="2">
        <v>467</v>
      </c>
      <c r="C4602" s="2">
        <v>-196921.04</v>
      </c>
      <c r="D4602" s="2" t="s">
        <v>54</v>
      </c>
    </row>
    <row r="4603" spans="1:4" ht="15.75" hidden="1" customHeight="1" x14ac:dyDescent="0.3">
      <c r="A4603" s="4">
        <v>44801</v>
      </c>
      <c r="B4603" s="2">
        <v>369.12</v>
      </c>
      <c r="C4603" s="2">
        <v>-121549.91</v>
      </c>
      <c r="D4603" s="2" t="s">
        <v>52</v>
      </c>
    </row>
    <row r="4604" spans="1:4" ht="15.75" hidden="1" customHeight="1" x14ac:dyDescent="0.3">
      <c r="A4604" s="4">
        <v>44801</v>
      </c>
      <c r="B4604" s="2">
        <v>791.57</v>
      </c>
      <c r="C4604" s="2">
        <v>-471707.05</v>
      </c>
      <c r="D4604" s="2" t="s">
        <v>55</v>
      </c>
    </row>
    <row r="4605" spans="1:4" ht="15.75" hidden="1" customHeight="1" x14ac:dyDescent="0.3">
      <c r="A4605" s="4">
        <v>44801</v>
      </c>
      <c r="B4605" s="2">
        <v>587.6</v>
      </c>
      <c r="C4605" s="2">
        <v>-126614.16</v>
      </c>
      <c r="D4605" s="2" t="s">
        <v>53</v>
      </c>
    </row>
    <row r="4606" spans="1:4" ht="15.75" hidden="1" customHeight="1" x14ac:dyDescent="0.3">
      <c r="A4606" s="4">
        <v>44802</v>
      </c>
      <c r="B4606" s="2">
        <v>10515.87</v>
      </c>
      <c r="C4606" s="2">
        <v>-712439</v>
      </c>
      <c r="D4606" s="2" t="s">
        <v>55</v>
      </c>
    </row>
    <row r="4607" spans="1:4" ht="15.75" hidden="1" customHeight="1" x14ac:dyDescent="0.3">
      <c r="A4607" s="4">
        <v>44802</v>
      </c>
      <c r="B4607" s="2">
        <v>10829.61</v>
      </c>
      <c r="C4607" s="2">
        <v>-118516.78</v>
      </c>
      <c r="D4607" s="2" t="s">
        <v>52</v>
      </c>
    </row>
    <row r="4608" spans="1:4" ht="15.75" customHeight="1" x14ac:dyDescent="0.3">
      <c r="A4608" s="4">
        <v>44802</v>
      </c>
      <c r="B4608" s="2">
        <v>23248.87</v>
      </c>
      <c r="C4608" s="2">
        <v>-2382417.16</v>
      </c>
      <c r="D4608" s="2" t="s">
        <v>54</v>
      </c>
    </row>
    <row r="4609" spans="1:4" ht="15.75" hidden="1" customHeight="1" x14ac:dyDescent="0.3">
      <c r="A4609" s="4">
        <v>44802</v>
      </c>
      <c r="B4609" s="2">
        <v>21504.35</v>
      </c>
      <c r="C4609" s="2">
        <v>-95184.05</v>
      </c>
      <c r="D4609" s="2" t="s">
        <v>53</v>
      </c>
    </row>
    <row r="4610" spans="1:4" ht="15.75" hidden="1" customHeight="1" x14ac:dyDescent="0.3">
      <c r="A4610" s="4">
        <v>44803</v>
      </c>
      <c r="B4610" s="2">
        <v>23776.03</v>
      </c>
      <c r="C4610" s="2">
        <v>129589.51</v>
      </c>
      <c r="D4610" s="2" t="s">
        <v>53</v>
      </c>
    </row>
    <row r="4611" spans="1:4" ht="15.75" hidden="1" customHeight="1" x14ac:dyDescent="0.3">
      <c r="A4611" s="4">
        <v>44803</v>
      </c>
      <c r="B4611" s="2">
        <v>9750.92</v>
      </c>
      <c r="C4611" s="2">
        <v>7162.94</v>
      </c>
      <c r="D4611" s="2" t="s">
        <v>52</v>
      </c>
    </row>
    <row r="4612" spans="1:4" ht="15.75" customHeight="1" x14ac:dyDescent="0.3">
      <c r="A4612" s="4">
        <v>44803</v>
      </c>
      <c r="B4612" s="2">
        <v>21028.23</v>
      </c>
      <c r="C4612" s="2">
        <v>347442.07</v>
      </c>
      <c r="D4612" s="2" t="s">
        <v>54</v>
      </c>
    </row>
    <row r="4613" spans="1:4" ht="15.75" hidden="1" customHeight="1" x14ac:dyDescent="0.3">
      <c r="A4613" s="4">
        <v>44803</v>
      </c>
      <c r="B4613" s="2">
        <v>13279.84</v>
      </c>
      <c r="C4613" s="2">
        <v>-87441.8</v>
      </c>
      <c r="D4613" s="2" t="s">
        <v>55</v>
      </c>
    </row>
    <row r="4614" spans="1:4" ht="15.75" hidden="1" customHeight="1" x14ac:dyDescent="0.3">
      <c r="A4614" s="4">
        <v>44804</v>
      </c>
      <c r="B4614" s="2">
        <v>13845.88</v>
      </c>
      <c r="C4614" s="2">
        <v>-324090.65000000002</v>
      </c>
      <c r="D4614" s="2" t="s">
        <v>55</v>
      </c>
    </row>
    <row r="4615" spans="1:4" ht="15.75" customHeight="1" x14ac:dyDescent="0.3">
      <c r="A4615" s="4">
        <v>44804</v>
      </c>
      <c r="B4615" s="2">
        <v>26491.17</v>
      </c>
      <c r="C4615" s="2">
        <v>-1398225.24</v>
      </c>
      <c r="D4615" s="2" t="s">
        <v>54</v>
      </c>
    </row>
    <row r="4616" spans="1:4" ht="15.75" hidden="1" customHeight="1" x14ac:dyDescent="0.3">
      <c r="A4616" s="4">
        <v>44804</v>
      </c>
      <c r="B4616" s="2">
        <v>24627.439999999999</v>
      </c>
      <c r="C4616" s="2">
        <v>7138.44</v>
      </c>
      <c r="D4616" s="2" t="s">
        <v>53</v>
      </c>
    </row>
    <row r="4617" spans="1:4" ht="15.75" hidden="1" customHeight="1" x14ac:dyDescent="0.3">
      <c r="A4617" s="4">
        <v>44804</v>
      </c>
      <c r="B4617" s="2">
        <v>11523.31</v>
      </c>
      <c r="C4617" s="2">
        <v>-114878.89</v>
      </c>
      <c r="D4617" s="2" t="s">
        <v>52</v>
      </c>
    </row>
    <row r="4618" spans="1:4" ht="15.75" hidden="1" customHeight="1" x14ac:dyDescent="0.3">
      <c r="A4618" s="4">
        <v>44805</v>
      </c>
      <c r="B4618" s="2">
        <v>15083.9</v>
      </c>
      <c r="C4618" s="2">
        <v>-678866.63</v>
      </c>
      <c r="D4618" s="2" t="s">
        <v>55</v>
      </c>
    </row>
    <row r="4619" spans="1:4" ht="15.75" customHeight="1" x14ac:dyDescent="0.3">
      <c r="A4619" s="4">
        <v>44805</v>
      </c>
      <c r="B4619" s="2">
        <v>29000.78</v>
      </c>
      <c r="C4619" s="2">
        <v>-717257.2</v>
      </c>
      <c r="D4619" s="2" t="s">
        <v>54</v>
      </c>
    </row>
    <row r="4620" spans="1:4" ht="15.75" hidden="1" customHeight="1" x14ac:dyDescent="0.3">
      <c r="A4620" s="4">
        <v>44805</v>
      </c>
      <c r="B4620" s="2">
        <v>21895.18</v>
      </c>
      <c r="C4620" s="2">
        <v>-350624.04</v>
      </c>
      <c r="D4620" s="2" t="s">
        <v>53</v>
      </c>
    </row>
    <row r="4621" spans="1:4" ht="15.75" hidden="1" customHeight="1" x14ac:dyDescent="0.3">
      <c r="A4621" s="4">
        <v>44805</v>
      </c>
      <c r="B4621" s="2">
        <v>10508.39</v>
      </c>
      <c r="C4621" s="2">
        <v>-502194.37</v>
      </c>
      <c r="D4621" s="2" t="s">
        <v>52</v>
      </c>
    </row>
    <row r="4622" spans="1:4" ht="15.75" customHeight="1" x14ac:dyDescent="0.3">
      <c r="A4622" s="4">
        <v>44806</v>
      </c>
      <c r="B4622" s="2">
        <v>22338.77</v>
      </c>
      <c r="C4622" s="2">
        <v>-917101.23</v>
      </c>
      <c r="D4622" s="2" t="s">
        <v>54</v>
      </c>
    </row>
    <row r="4623" spans="1:4" ht="15.75" hidden="1" customHeight="1" x14ac:dyDescent="0.3">
      <c r="A4623" s="4">
        <v>44806</v>
      </c>
      <c r="B4623" s="2">
        <v>13644.01</v>
      </c>
      <c r="C4623" s="2">
        <v>50371.77</v>
      </c>
      <c r="D4623" s="2" t="s">
        <v>55</v>
      </c>
    </row>
    <row r="4624" spans="1:4" ht="15.75" hidden="1" customHeight="1" x14ac:dyDescent="0.3">
      <c r="A4624" s="4">
        <v>44806</v>
      </c>
      <c r="B4624" s="2">
        <v>9859.14</v>
      </c>
      <c r="C4624" s="2">
        <v>-244802.97</v>
      </c>
      <c r="D4624" s="2" t="s">
        <v>52</v>
      </c>
    </row>
    <row r="4625" spans="1:4" ht="15.75" hidden="1" customHeight="1" x14ac:dyDescent="0.3">
      <c r="A4625" s="4">
        <v>44806</v>
      </c>
      <c r="B4625" s="2">
        <v>24476.86</v>
      </c>
      <c r="C4625" s="2">
        <v>156439.01999999999</v>
      </c>
      <c r="D4625" s="2" t="s">
        <v>53</v>
      </c>
    </row>
    <row r="4626" spans="1:4" ht="15.75" customHeight="1" x14ac:dyDescent="0.3">
      <c r="A4626" s="4">
        <v>44808</v>
      </c>
      <c r="B4626" s="2">
        <v>315.18</v>
      </c>
      <c r="C4626" s="2">
        <v>-74607.31</v>
      </c>
      <c r="D4626" s="2" t="s">
        <v>54</v>
      </c>
    </row>
    <row r="4627" spans="1:4" ht="15.75" hidden="1" customHeight="1" x14ac:dyDescent="0.3">
      <c r="A4627" s="4">
        <v>44808</v>
      </c>
      <c r="B4627" s="2">
        <v>1114.99</v>
      </c>
      <c r="C4627" s="2">
        <v>-120402.45</v>
      </c>
      <c r="D4627" s="2" t="s">
        <v>53</v>
      </c>
    </row>
    <row r="4628" spans="1:4" ht="15.75" hidden="1" customHeight="1" x14ac:dyDescent="0.3">
      <c r="A4628" s="4">
        <v>44808</v>
      </c>
      <c r="B4628" s="2">
        <v>549.83000000000004</v>
      </c>
      <c r="C4628" s="2">
        <v>-277810.18</v>
      </c>
      <c r="D4628" s="2" t="s">
        <v>55</v>
      </c>
    </row>
    <row r="4629" spans="1:4" ht="15.75" hidden="1" customHeight="1" x14ac:dyDescent="0.3">
      <c r="A4629" s="4">
        <v>44808</v>
      </c>
      <c r="B4629" s="2">
        <v>168.33</v>
      </c>
      <c r="C4629" s="2">
        <v>-42583.39</v>
      </c>
      <c r="D4629" s="2" t="s">
        <v>52</v>
      </c>
    </row>
    <row r="4630" spans="1:4" ht="15.75" hidden="1" customHeight="1" x14ac:dyDescent="0.3">
      <c r="A4630" s="4">
        <v>44809</v>
      </c>
      <c r="B4630" s="2">
        <v>3415.47</v>
      </c>
      <c r="C4630" s="2">
        <v>-37089.81</v>
      </c>
      <c r="D4630" s="2" t="s">
        <v>52</v>
      </c>
    </row>
    <row r="4631" spans="1:4" ht="15.75" hidden="1" customHeight="1" x14ac:dyDescent="0.3">
      <c r="A4631" s="4">
        <v>44809</v>
      </c>
      <c r="B4631" s="2">
        <v>20478.59</v>
      </c>
      <c r="C4631" s="2">
        <v>-58398.22</v>
      </c>
      <c r="D4631" s="2" t="s">
        <v>53</v>
      </c>
    </row>
    <row r="4632" spans="1:4" ht="15.75" customHeight="1" x14ac:dyDescent="0.3">
      <c r="A4632" s="4">
        <v>44809</v>
      </c>
      <c r="B4632" s="2">
        <v>12919.4</v>
      </c>
      <c r="C4632" s="2">
        <v>364399.66</v>
      </c>
      <c r="D4632" s="2" t="s">
        <v>54</v>
      </c>
    </row>
    <row r="4633" spans="1:4" ht="15.75" hidden="1" customHeight="1" x14ac:dyDescent="0.3">
      <c r="A4633" s="4">
        <v>44809</v>
      </c>
      <c r="B4633" s="2">
        <v>11843</v>
      </c>
      <c r="C4633" s="2">
        <v>-147428.45000000001</v>
      </c>
      <c r="D4633" s="2" t="s">
        <v>55</v>
      </c>
    </row>
    <row r="4634" spans="1:4" ht="15.75" hidden="1" customHeight="1" x14ac:dyDescent="0.3">
      <c r="A4634" s="4">
        <v>44810</v>
      </c>
      <c r="B4634" s="2">
        <v>27681.599999999999</v>
      </c>
      <c r="C4634" s="2">
        <v>-225387.76</v>
      </c>
      <c r="D4634" s="2" t="s">
        <v>53</v>
      </c>
    </row>
    <row r="4635" spans="1:4" ht="15.75" hidden="1" customHeight="1" x14ac:dyDescent="0.3">
      <c r="A4635" s="4">
        <v>44810</v>
      </c>
      <c r="B4635" s="2">
        <v>9410.5300000000007</v>
      </c>
      <c r="C4635" s="2">
        <v>-2230731.2400000002</v>
      </c>
      <c r="D4635" s="2" t="s">
        <v>52</v>
      </c>
    </row>
    <row r="4636" spans="1:4" ht="15.75" hidden="1" customHeight="1" x14ac:dyDescent="0.3">
      <c r="A4636" s="4">
        <v>44810</v>
      </c>
      <c r="B4636" s="2">
        <v>26954.53</v>
      </c>
      <c r="C4636" s="2">
        <v>78019.899999999994</v>
      </c>
      <c r="D4636" s="2" t="s">
        <v>55</v>
      </c>
    </row>
    <row r="4637" spans="1:4" ht="15.75" customHeight="1" x14ac:dyDescent="0.3">
      <c r="A4637" s="4">
        <v>44810</v>
      </c>
      <c r="B4637" s="2">
        <v>25550.57</v>
      </c>
      <c r="C4637" s="2">
        <v>-601347.29</v>
      </c>
      <c r="D4637" s="2" t="s">
        <v>54</v>
      </c>
    </row>
    <row r="4638" spans="1:4" ht="15.75" customHeight="1" x14ac:dyDescent="0.3">
      <c r="A4638" s="4">
        <v>44811</v>
      </c>
      <c r="B4638" s="2">
        <v>24210.240000000002</v>
      </c>
      <c r="C4638" s="2">
        <v>-1654046.96</v>
      </c>
      <c r="D4638" s="2" t="s">
        <v>54</v>
      </c>
    </row>
    <row r="4639" spans="1:4" ht="15.75" hidden="1" customHeight="1" x14ac:dyDescent="0.3">
      <c r="A4639" s="4">
        <v>44811</v>
      </c>
      <c r="B4639" s="2">
        <v>7853.7</v>
      </c>
      <c r="C4639" s="2">
        <v>-903022.63</v>
      </c>
      <c r="D4639" s="2" t="s">
        <v>52</v>
      </c>
    </row>
    <row r="4640" spans="1:4" ht="15.75" hidden="1" customHeight="1" x14ac:dyDescent="0.3">
      <c r="A4640" s="4">
        <v>44811</v>
      </c>
      <c r="B4640" s="2">
        <v>24648.58</v>
      </c>
      <c r="C4640" s="2">
        <v>-107090.85</v>
      </c>
      <c r="D4640" s="2" t="s">
        <v>53</v>
      </c>
    </row>
    <row r="4641" spans="1:4" ht="15.75" hidden="1" customHeight="1" x14ac:dyDescent="0.3">
      <c r="A4641" s="4">
        <v>44811</v>
      </c>
      <c r="B4641" s="2">
        <v>15700.55</v>
      </c>
      <c r="C4641" s="2">
        <v>-187718.5</v>
      </c>
      <c r="D4641" s="2" t="s">
        <v>55</v>
      </c>
    </row>
    <row r="4642" spans="1:4" ht="15.75" hidden="1" customHeight="1" x14ac:dyDescent="0.3">
      <c r="A4642" s="4">
        <v>44812</v>
      </c>
      <c r="B4642" s="2">
        <v>23808.54</v>
      </c>
      <c r="C4642" s="2">
        <v>89985.58</v>
      </c>
      <c r="D4642" s="2" t="s">
        <v>53</v>
      </c>
    </row>
    <row r="4643" spans="1:4" ht="15.75" customHeight="1" x14ac:dyDescent="0.3">
      <c r="A4643" s="4">
        <v>44812</v>
      </c>
      <c r="B4643" s="2">
        <v>25192.39</v>
      </c>
      <c r="C4643" s="2">
        <v>-762254.68</v>
      </c>
      <c r="D4643" s="2" t="s">
        <v>54</v>
      </c>
    </row>
    <row r="4644" spans="1:4" ht="15.75" hidden="1" customHeight="1" x14ac:dyDescent="0.3">
      <c r="A4644" s="4">
        <v>44812</v>
      </c>
      <c r="B4644" s="2">
        <v>15401.69</v>
      </c>
      <c r="C4644" s="2">
        <v>107742.83</v>
      </c>
      <c r="D4644" s="2" t="s">
        <v>55</v>
      </c>
    </row>
    <row r="4645" spans="1:4" ht="15.75" hidden="1" customHeight="1" x14ac:dyDescent="0.3">
      <c r="A4645" s="4">
        <v>44812</v>
      </c>
      <c r="B4645" s="2">
        <v>5606.58</v>
      </c>
      <c r="C4645" s="2">
        <v>3622.22</v>
      </c>
      <c r="D4645" s="2" t="s">
        <v>52</v>
      </c>
    </row>
    <row r="4646" spans="1:4" ht="15.75" hidden="1" customHeight="1" x14ac:dyDescent="0.3">
      <c r="A4646" s="4">
        <v>44813</v>
      </c>
      <c r="B4646" s="2">
        <v>21543.75</v>
      </c>
      <c r="C4646" s="2">
        <v>-115605.45</v>
      </c>
      <c r="D4646" s="2" t="s">
        <v>53</v>
      </c>
    </row>
    <row r="4647" spans="1:4" ht="15.75" hidden="1" customHeight="1" x14ac:dyDescent="0.3">
      <c r="A4647" s="4">
        <v>44813</v>
      </c>
      <c r="B4647" s="2">
        <v>13642.77</v>
      </c>
      <c r="C4647" s="2">
        <v>60626.63</v>
      </c>
      <c r="D4647" s="2" t="s">
        <v>55</v>
      </c>
    </row>
    <row r="4648" spans="1:4" ht="15.75" hidden="1" customHeight="1" x14ac:dyDescent="0.3">
      <c r="A4648" s="4">
        <v>44813</v>
      </c>
      <c r="B4648" s="2">
        <v>8138.53</v>
      </c>
      <c r="C4648" s="2">
        <v>161701.29999999999</v>
      </c>
      <c r="D4648" s="2" t="s">
        <v>52</v>
      </c>
    </row>
    <row r="4649" spans="1:4" ht="15.75" customHeight="1" x14ac:dyDescent="0.3">
      <c r="A4649" s="4">
        <v>44813</v>
      </c>
      <c r="B4649" s="2">
        <v>20411.439999999999</v>
      </c>
      <c r="C4649" s="2">
        <v>548296.44999999995</v>
      </c>
      <c r="D4649" s="2" t="s">
        <v>54</v>
      </c>
    </row>
    <row r="4650" spans="1:4" ht="15.75" hidden="1" customHeight="1" x14ac:dyDescent="0.3">
      <c r="A4650" s="4">
        <v>44815</v>
      </c>
      <c r="B4650" s="2">
        <v>426.14</v>
      </c>
      <c r="C4650" s="2">
        <v>-87674.81</v>
      </c>
      <c r="D4650" s="2" t="s">
        <v>55</v>
      </c>
    </row>
    <row r="4651" spans="1:4" ht="15.75" hidden="1" customHeight="1" x14ac:dyDescent="0.3">
      <c r="A4651" s="4">
        <v>44815</v>
      </c>
      <c r="B4651" s="2">
        <v>781.24</v>
      </c>
      <c r="C4651" s="2">
        <v>-90040.33</v>
      </c>
      <c r="D4651" s="2" t="s">
        <v>53</v>
      </c>
    </row>
    <row r="4652" spans="1:4" ht="15.75" customHeight="1" x14ac:dyDescent="0.3">
      <c r="A4652" s="4">
        <v>44815</v>
      </c>
      <c r="B4652" s="2">
        <v>319.99</v>
      </c>
      <c r="C4652" s="2">
        <v>-2052.84</v>
      </c>
      <c r="D4652" s="2" t="s">
        <v>54</v>
      </c>
    </row>
    <row r="4653" spans="1:4" ht="15.75" hidden="1" customHeight="1" x14ac:dyDescent="0.3">
      <c r="A4653" s="4">
        <v>44815</v>
      </c>
      <c r="B4653" s="2">
        <v>138.6</v>
      </c>
      <c r="C4653" s="2">
        <v>-367.19</v>
      </c>
      <c r="D4653" s="2" t="s">
        <v>52</v>
      </c>
    </row>
    <row r="4654" spans="1:4" ht="15.75" hidden="1" customHeight="1" x14ac:dyDescent="0.3">
      <c r="A4654" s="4">
        <v>44816</v>
      </c>
      <c r="B4654" s="2">
        <v>24733.05</v>
      </c>
      <c r="C4654" s="2">
        <v>-104567.21</v>
      </c>
      <c r="D4654" s="2" t="s">
        <v>53</v>
      </c>
    </row>
    <row r="4655" spans="1:4" ht="15.75" hidden="1" customHeight="1" x14ac:dyDescent="0.3">
      <c r="A4655" s="4">
        <v>44816</v>
      </c>
      <c r="B4655" s="2">
        <v>16364.51</v>
      </c>
      <c r="C4655" s="2">
        <v>142363.38</v>
      </c>
      <c r="D4655" s="2" t="s">
        <v>55</v>
      </c>
    </row>
    <row r="4656" spans="1:4" ht="15.75" customHeight="1" x14ac:dyDescent="0.3">
      <c r="A4656" s="4">
        <v>44816</v>
      </c>
      <c r="B4656" s="2">
        <v>23391.53</v>
      </c>
      <c r="C4656" s="2">
        <v>-286316.28999999998</v>
      </c>
      <c r="D4656" s="2" t="s">
        <v>54</v>
      </c>
    </row>
    <row r="4657" spans="1:4" ht="15.75" hidden="1" customHeight="1" x14ac:dyDescent="0.3">
      <c r="A4657" s="4">
        <v>44816</v>
      </c>
      <c r="B4657" s="2">
        <v>5459.4</v>
      </c>
      <c r="C4657" s="2">
        <v>-7136.99</v>
      </c>
      <c r="D4657" s="2" t="s">
        <v>52</v>
      </c>
    </row>
    <row r="4658" spans="1:4" ht="15.75" hidden="1" customHeight="1" x14ac:dyDescent="0.3">
      <c r="A4658" s="4">
        <v>44817</v>
      </c>
      <c r="B4658" s="2">
        <v>20675.599999999999</v>
      </c>
      <c r="C4658" s="2">
        <v>374214.77</v>
      </c>
      <c r="D4658" s="2" t="s">
        <v>55</v>
      </c>
    </row>
    <row r="4659" spans="1:4" ht="15.75" customHeight="1" x14ac:dyDescent="0.3">
      <c r="A4659" s="4">
        <v>44817</v>
      </c>
      <c r="B4659" s="2">
        <v>25443.41</v>
      </c>
      <c r="C4659" s="2">
        <v>363493.42</v>
      </c>
      <c r="D4659" s="2" t="s">
        <v>54</v>
      </c>
    </row>
    <row r="4660" spans="1:4" ht="15.75" hidden="1" customHeight="1" x14ac:dyDescent="0.3">
      <c r="A4660" s="4">
        <v>44817</v>
      </c>
      <c r="B4660" s="2">
        <v>6609.5</v>
      </c>
      <c r="C4660" s="2">
        <v>-67879.820000000007</v>
      </c>
      <c r="D4660" s="2" t="s">
        <v>52</v>
      </c>
    </row>
    <row r="4661" spans="1:4" ht="15.75" hidden="1" customHeight="1" x14ac:dyDescent="0.3">
      <c r="A4661" s="4">
        <v>44817</v>
      </c>
      <c r="B4661" s="2">
        <v>26839.34</v>
      </c>
      <c r="C4661" s="2">
        <v>-30887.86</v>
      </c>
      <c r="D4661" s="2" t="s">
        <v>53</v>
      </c>
    </row>
    <row r="4662" spans="1:4" ht="15.75" hidden="1" customHeight="1" x14ac:dyDescent="0.3">
      <c r="A4662" s="4">
        <v>44818</v>
      </c>
      <c r="B4662" s="2">
        <v>24356.06</v>
      </c>
      <c r="C4662" s="2">
        <v>86410.07</v>
      </c>
      <c r="D4662" s="2" t="s">
        <v>53</v>
      </c>
    </row>
    <row r="4663" spans="1:4" ht="15.75" hidden="1" customHeight="1" x14ac:dyDescent="0.3">
      <c r="A4663" s="4">
        <v>44818</v>
      </c>
      <c r="B4663" s="2">
        <v>15009.44</v>
      </c>
      <c r="C4663" s="2">
        <v>1326.44</v>
      </c>
      <c r="D4663" s="2" t="s">
        <v>55</v>
      </c>
    </row>
    <row r="4664" spans="1:4" ht="15.75" customHeight="1" x14ac:dyDescent="0.3">
      <c r="A4664" s="4">
        <v>44818</v>
      </c>
      <c r="B4664" s="2">
        <v>20863.419999999998</v>
      </c>
      <c r="C4664" s="2">
        <v>198982.21</v>
      </c>
      <c r="D4664" s="2" t="s">
        <v>54</v>
      </c>
    </row>
    <row r="4665" spans="1:4" ht="15.75" hidden="1" customHeight="1" x14ac:dyDescent="0.3">
      <c r="A4665" s="4">
        <v>44818</v>
      </c>
      <c r="B4665" s="2">
        <v>5534.23</v>
      </c>
      <c r="C4665" s="2">
        <v>62605.17</v>
      </c>
      <c r="D4665" s="2" t="s">
        <v>52</v>
      </c>
    </row>
    <row r="4666" spans="1:4" ht="15.75" hidden="1" customHeight="1" x14ac:dyDescent="0.3">
      <c r="A4666" s="4">
        <v>44819</v>
      </c>
      <c r="B4666" s="2">
        <v>3786.99</v>
      </c>
      <c r="C4666" s="2">
        <v>-363936.02</v>
      </c>
      <c r="D4666" s="2" t="s">
        <v>52</v>
      </c>
    </row>
    <row r="4667" spans="1:4" ht="15.75" hidden="1" customHeight="1" x14ac:dyDescent="0.3">
      <c r="A4667" s="4">
        <v>44819</v>
      </c>
      <c r="B4667" s="2">
        <v>21313.24</v>
      </c>
      <c r="C4667" s="2">
        <v>-229431.73</v>
      </c>
      <c r="D4667" s="2" t="s">
        <v>53</v>
      </c>
    </row>
    <row r="4668" spans="1:4" ht="15.75" hidden="1" customHeight="1" x14ac:dyDescent="0.3">
      <c r="A4668" s="4">
        <v>44819</v>
      </c>
      <c r="B4668" s="2">
        <v>11332.86</v>
      </c>
      <c r="C4668" s="2">
        <v>-176771.05</v>
      </c>
      <c r="D4668" s="2" t="s">
        <v>55</v>
      </c>
    </row>
    <row r="4669" spans="1:4" ht="15.75" customHeight="1" x14ac:dyDescent="0.3">
      <c r="A4669" s="4">
        <v>44819</v>
      </c>
      <c r="B4669" s="2">
        <v>31541.14</v>
      </c>
      <c r="C4669" s="2">
        <v>-7840719.8499999996</v>
      </c>
      <c r="D4669" s="2" t="s">
        <v>54</v>
      </c>
    </row>
    <row r="4670" spans="1:4" ht="15.75" customHeight="1" x14ac:dyDescent="0.3">
      <c r="A4670" s="4">
        <v>44820</v>
      </c>
      <c r="B4670" s="2">
        <v>21810.63</v>
      </c>
      <c r="C4670" s="2">
        <v>-6033725.6100000003</v>
      </c>
      <c r="D4670" s="2" t="s">
        <v>54</v>
      </c>
    </row>
    <row r="4671" spans="1:4" ht="15.75" hidden="1" customHeight="1" x14ac:dyDescent="0.3">
      <c r="A4671" s="4">
        <v>44820</v>
      </c>
      <c r="B4671" s="2">
        <v>13259.23</v>
      </c>
      <c r="C4671" s="2">
        <v>-1193563.8999999999</v>
      </c>
      <c r="D4671" s="2" t="s">
        <v>55</v>
      </c>
    </row>
    <row r="4672" spans="1:4" ht="15.75" hidden="1" customHeight="1" x14ac:dyDescent="0.3">
      <c r="A4672" s="4">
        <v>44820</v>
      </c>
      <c r="B4672" s="2">
        <v>18894.57</v>
      </c>
      <c r="C4672" s="2">
        <v>-16705.02</v>
      </c>
      <c r="D4672" s="2" t="s">
        <v>53</v>
      </c>
    </row>
    <row r="4673" spans="1:4" ht="15.75" hidden="1" customHeight="1" x14ac:dyDescent="0.3">
      <c r="A4673" s="4">
        <v>44820</v>
      </c>
      <c r="B4673" s="2">
        <v>3492.92</v>
      </c>
      <c r="C4673" s="2">
        <v>-77156.2</v>
      </c>
      <c r="D4673" s="2" t="s">
        <v>52</v>
      </c>
    </row>
    <row r="4674" spans="1:4" ht="15.75" hidden="1" customHeight="1" x14ac:dyDescent="0.3">
      <c r="A4674" s="4">
        <v>44822</v>
      </c>
      <c r="B4674" s="2">
        <v>360.22</v>
      </c>
      <c r="C4674" s="2">
        <v>-74766.87</v>
      </c>
      <c r="D4674" s="2" t="s">
        <v>55</v>
      </c>
    </row>
    <row r="4675" spans="1:4" ht="15.75" hidden="1" customHeight="1" x14ac:dyDescent="0.3">
      <c r="A4675" s="4">
        <v>44822</v>
      </c>
      <c r="B4675" s="2">
        <v>307.95</v>
      </c>
      <c r="C4675" s="2">
        <v>-9985.52</v>
      </c>
      <c r="D4675" s="2" t="s">
        <v>53</v>
      </c>
    </row>
    <row r="4676" spans="1:4" ht="15.75" hidden="1" customHeight="1" x14ac:dyDescent="0.3">
      <c r="A4676" s="4">
        <v>44822</v>
      </c>
      <c r="B4676" s="2">
        <v>153.61000000000001</v>
      </c>
      <c r="C4676" s="2">
        <v>-24507.41</v>
      </c>
      <c r="D4676" s="2" t="s">
        <v>52</v>
      </c>
    </row>
    <row r="4677" spans="1:4" ht="15.75" customHeight="1" x14ac:dyDescent="0.3">
      <c r="A4677" s="4">
        <v>44822</v>
      </c>
      <c r="B4677" s="2">
        <v>349.32</v>
      </c>
      <c r="C4677" s="2">
        <v>-166848.93</v>
      </c>
      <c r="D4677" s="2" t="s">
        <v>54</v>
      </c>
    </row>
    <row r="4678" spans="1:4" ht="15.75" hidden="1" customHeight="1" x14ac:dyDescent="0.3">
      <c r="A4678" s="4">
        <v>44823</v>
      </c>
      <c r="B4678" s="2">
        <v>17439.599999999999</v>
      </c>
      <c r="C4678" s="2">
        <v>52276.12</v>
      </c>
      <c r="D4678" s="2" t="s">
        <v>53</v>
      </c>
    </row>
    <row r="4679" spans="1:4" ht="15.75" customHeight="1" x14ac:dyDescent="0.3">
      <c r="A4679" s="4">
        <v>44823</v>
      </c>
      <c r="B4679" s="2">
        <v>18485.28</v>
      </c>
      <c r="C4679" s="2">
        <v>392943.78</v>
      </c>
      <c r="D4679" s="2" t="s">
        <v>54</v>
      </c>
    </row>
    <row r="4680" spans="1:4" ht="15.75" hidden="1" customHeight="1" x14ac:dyDescent="0.3">
      <c r="A4680" s="4">
        <v>44823</v>
      </c>
      <c r="B4680" s="2">
        <v>3323.43</v>
      </c>
      <c r="C4680" s="2">
        <v>-5515.91</v>
      </c>
      <c r="D4680" s="2" t="s">
        <v>52</v>
      </c>
    </row>
    <row r="4681" spans="1:4" ht="15.75" hidden="1" customHeight="1" x14ac:dyDescent="0.3">
      <c r="A4681" s="4">
        <v>44823</v>
      </c>
      <c r="B4681" s="2">
        <v>10574.22</v>
      </c>
      <c r="C4681" s="2">
        <v>208386.83</v>
      </c>
      <c r="D4681" s="2" t="s">
        <v>55</v>
      </c>
    </row>
    <row r="4682" spans="1:4" ht="15.75" hidden="1" customHeight="1" x14ac:dyDescent="0.3">
      <c r="A4682" s="4">
        <v>44824</v>
      </c>
      <c r="B4682" s="2">
        <v>3718.79</v>
      </c>
      <c r="C4682" s="2">
        <v>-10841.38</v>
      </c>
      <c r="D4682" s="2" t="s">
        <v>52</v>
      </c>
    </row>
    <row r="4683" spans="1:4" ht="15.75" hidden="1" customHeight="1" x14ac:dyDescent="0.3">
      <c r="A4683" s="4">
        <v>44824</v>
      </c>
      <c r="B4683" s="2">
        <v>24330.1</v>
      </c>
      <c r="C4683" s="2">
        <v>35247.449999999997</v>
      </c>
      <c r="D4683" s="2" t="s">
        <v>53</v>
      </c>
    </row>
    <row r="4684" spans="1:4" ht="15.75" hidden="1" customHeight="1" x14ac:dyDescent="0.3">
      <c r="A4684" s="4">
        <v>44824</v>
      </c>
      <c r="B4684" s="2">
        <v>19943.86</v>
      </c>
      <c r="C4684" s="2">
        <v>318575.07</v>
      </c>
      <c r="D4684" s="2" t="s">
        <v>55</v>
      </c>
    </row>
    <row r="4685" spans="1:4" ht="15.75" customHeight="1" x14ac:dyDescent="0.3">
      <c r="A4685" s="4">
        <v>44824</v>
      </c>
      <c r="B4685" s="2">
        <v>20074.59</v>
      </c>
      <c r="C4685" s="2">
        <v>312711.63</v>
      </c>
      <c r="D4685" s="2" t="s">
        <v>54</v>
      </c>
    </row>
    <row r="4686" spans="1:4" ht="15.75" hidden="1" customHeight="1" x14ac:dyDescent="0.3">
      <c r="A4686" s="4">
        <v>44825</v>
      </c>
      <c r="B4686" s="2">
        <v>31881.360000000001</v>
      </c>
      <c r="C4686" s="2">
        <v>-1449244.03</v>
      </c>
      <c r="D4686" s="2" t="s">
        <v>53</v>
      </c>
    </row>
    <row r="4687" spans="1:4" ht="15.75" hidden="1" customHeight="1" x14ac:dyDescent="0.3">
      <c r="A4687" s="4">
        <v>44825</v>
      </c>
      <c r="B4687" s="2">
        <v>6364.89</v>
      </c>
      <c r="C4687" s="2">
        <v>-68621.58</v>
      </c>
      <c r="D4687" s="2" t="s">
        <v>52</v>
      </c>
    </row>
    <row r="4688" spans="1:4" ht="15.75" hidden="1" customHeight="1" x14ac:dyDescent="0.3">
      <c r="A4688" s="4">
        <v>44825</v>
      </c>
      <c r="B4688" s="2">
        <v>24990.19</v>
      </c>
      <c r="C4688" s="2">
        <v>-2725762.76</v>
      </c>
      <c r="D4688" s="2" t="s">
        <v>55</v>
      </c>
    </row>
    <row r="4689" spans="1:4" ht="15.75" customHeight="1" x14ac:dyDescent="0.3">
      <c r="A4689" s="4">
        <v>44825</v>
      </c>
      <c r="B4689" s="2">
        <v>30519.52</v>
      </c>
      <c r="C4689" s="2">
        <v>157608.4</v>
      </c>
      <c r="D4689" s="2" t="s">
        <v>54</v>
      </c>
    </row>
    <row r="4690" spans="1:4" ht="15.75" customHeight="1" x14ac:dyDescent="0.3">
      <c r="A4690" s="4">
        <v>44826</v>
      </c>
      <c r="B4690" s="2">
        <v>26722.6</v>
      </c>
      <c r="C4690" s="2">
        <v>-303311.53000000003</v>
      </c>
      <c r="D4690" s="2" t="s">
        <v>54</v>
      </c>
    </row>
    <row r="4691" spans="1:4" ht="15.75" hidden="1" customHeight="1" x14ac:dyDescent="0.3">
      <c r="A4691" s="4">
        <v>44826</v>
      </c>
      <c r="B4691" s="2">
        <v>14273.14</v>
      </c>
      <c r="C4691" s="2">
        <v>-567453.44999999995</v>
      </c>
      <c r="D4691" s="2" t="s">
        <v>55</v>
      </c>
    </row>
    <row r="4692" spans="1:4" ht="15.75" hidden="1" customHeight="1" x14ac:dyDescent="0.3">
      <c r="A4692" s="4">
        <v>44826</v>
      </c>
      <c r="B4692" s="2">
        <v>10251.23</v>
      </c>
      <c r="C4692" s="2">
        <v>-1022104.02</v>
      </c>
      <c r="D4692" s="2" t="s">
        <v>52</v>
      </c>
    </row>
    <row r="4693" spans="1:4" ht="15.75" hidden="1" customHeight="1" x14ac:dyDescent="0.3">
      <c r="A4693" s="4">
        <v>44826</v>
      </c>
      <c r="B4693" s="2">
        <v>24292.57</v>
      </c>
      <c r="C4693" s="2">
        <v>-1364619.32</v>
      </c>
      <c r="D4693" s="2" t="s">
        <v>53</v>
      </c>
    </row>
    <row r="4694" spans="1:4" ht="15.75" hidden="1" customHeight="1" x14ac:dyDescent="0.3">
      <c r="A4694" s="4">
        <v>44827</v>
      </c>
      <c r="B4694" s="2">
        <v>25483.23</v>
      </c>
      <c r="C4694" s="2">
        <v>-1960754.37</v>
      </c>
      <c r="D4694" s="2" t="s">
        <v>53</v>
      </c>
    </row>
    <row r="4695" spans="1:4" ht="15.75" hidden="1" customHeight="1" x14ac:dyDescent="0.3">
      <c r="A4695" s="4">
        <v>44827</v>
      </c>
      <c r="B4695" s="2">
        <v>3820.97</v>
      </c>
      <c r="C4695" s="2">
        <v>-165425.74</v>
      </c>
      <c r="D4695" s="2" t="s">
        <v>52</v>
      </c>
    </row>
    <row r="4696" spans="1:4" ht="15.75" customHeight="1" x14ac:dyDescent="0.3">
      <c r="A4696" s="4">
        <v>44827</v>
      </c>
      <c r="B4696" s="2">
        <v>26497.9</v>
      </c>
      <c r="C4696" s="2">
        <v>-3196501.39</v>
      </c>
      <c r="D4696" s="2" t="s">
        <v>54</v>
      </c>
    </row>
    <row r="4697" spans="1:4" ht="15.75" hidden="1" customHeight="1" x14ac:dyDescent="0.3">
      <c r="A4697" s="4">
        <v>44827</v>
      </c>
      <c r="B4697" s="2">
        <v>20543.16</v>
      </c>
      <c r="C4697" s="2">
        <v>-4061596.56</v>
      </c>
      <c r="D4697" s="2" t="s">
        <v>55</v>
      </c>
    </row>
    <row r="4698" spans="1:4" ht="15.75" customHeight="1" x14ac:dyDescent="0.3">
      <c r="A4698" s="4">
        <v>44829</v>
      </c>
      <c r="B4698" s="2">
        <v>449.43</v>
      </c>
      <c r="C4698" s="2">
        <v>-130033.44</v>
      </c>
      <c r="D4698" s="2" t="s">
        <v>54</v>
      </c>
    </row>
    <row r="4699" spans="1:4" ht="15.75" hidden="1" customHeight="1" x14ac:dyDescent="0.3">
      <c r="A4699" s="4">
        <v>44829</v>
      </c>
      <c r="B4699" s="2">
        <v>791.28</v>
      </c>
      <c r="C4699" s="2">
        <v>-370113.25</v>
      </c>
      <c r="D4699" s="2" t="s">
        <v>55</v>
      </c>
    </row>
    <row r="4700" spans="1:4" ht="15.75" hidden="1" customHeight="1" x14ac:dyDescent="0.3">
      <c r="A4700" s="4">
        <v>44829</v>
      </c>
      <c r="B4700" s="2">
        <v>129.78</v>
      </c>
      <c r="C4700" s="2">
        <v>-36108.26</v>
      </c>
      <c r="D4700" s="2" t="s">
        <v>52</v>
      </c>
    </row>
    <row r="4701" spans="1:4" ht="15.75" hidden="1" customHeight="1" x14ac:dyDescent="0.3">
      <c r="A4701" s="4">
        <v>44829</v>
      </c>
      <c r="B4701" s="2">
        <v>663.31</v>
      </c>
      <c r="C4701" s="2">
        <v>-134052.10999999999</v>
      </c>
      <c r="D4701" s="2" t="s">
        <v>53</v>
      </c>
    </row>
    <row r="4702" spans="1:4" ht="15.75" hidden="1" customHeight="1" x14ac:dyDescent="0.3">
      <c r="A4702" s="4">
        <v>44830</v>
      </c>
      <c r="B4702" s="2">
        <v>28074.1</v>
      </c>
      <c r="C4702" s="2">
        <v>-1547898.13</v>
      </c>
      <c r="D4702" s="2" t="s">
        <v>53</v>
      </c>
    </row>
    <row r="4703" spans="1:4" ht="15.75" hidden="1" customHeight="1" x14ac:dyDescent="0.3">
      <c r="A4703" s="4">
        <v>44830</v>
      </c>
      <c r="B4703" s="2">
        <v>3142.52</v>
      </c>
      <c r="C4703" s="2">
        <v>-475812.8</v>
      </c>
      <c r="D4703" s="2" t="s">
        <v>52</v>
      </c>
    </row>
    <row r="4704" spans="1:4" ht="15.75" hidden="1" customHeight="1" x14ac:dyDescent="0.3">
      <c r="A4704" s="4">
        <v>44830</v>
      </c>
      <c r="B4704" s="2">
        <v>18025.650000000001</v>
      </c>
      <c r="C4704" s="2">
        <v>-4038736.44</v>
      </c>
      <c r="D4704" s="2" t="s">
        <v>55</v>
      </c>
    </row>
    <row r="4705" spans="1:4" ht="15.75" customHeight="1" x14ac:dyDescent="0.3">
      <c r="A4705" s="4">
        <v>44830</v>
      </c>
      <c r="B4705" s="2">
        <v>26127.15</v>
      </c>
      <c r="C4705" s="2">
        <v>-3494354.5</v>
      </c>
      <c r="D4705" s="2" t="s">
        <v>54</v>
      </c>
    </row>
    <row r="4706" spans="1:4" ht="15.75" hidden="1" customHeight="1" x14ac:dyDescent="0.3">
      <c r="A4706" s="4">
        <v>44831</v>
      </c>
      <c r="B4706" s="2">
        <v>27598.720000000001</v>
      </c>
      <c r="C4706" s="2">
        <v>8896.75</v>
      </c>
      <c r="D4706" s="2" t="s">
        <v>53</v>
      </c>
    </row>
    <row r="4707" spans="1:4" ht="15.75" hidden="1" customHeight="1" x14ac:dyDescent="0.3">
      <c r="A4707" s="4">
        <v>44831</v>
      </c>
      <c r="B4707" s="2">
        <v>3565.71</v>
      </c>
      <c r="C4707" s="2">
        <v>-18314.78</v>
      </c>
      <c r="D4707" s="2" t="s">
        <v>52</v>
      </c>
    </row>
    <row r="4708" spans="1:4" ht="15.75" customHeight="1" x14ac:dyDescent="0.3">
      <c r="A4708" s="4">
        <v>44831</v>
      </c>
      <c r="B4708" s="2">
        <v>21206.880000000001</v>
      </c>
      <c r="C4708" s="2">
        <v>589480.97</v>
      </c>
      <c r="D4708" s="2" t="s">
        <v>54</v>
      </c>
    </row>
    <row r="4709" spans="1:4" ht="15.75" hidden="1" customHeight="1" x14ac:dyDescent="0.3">
      <c r="A4709" s="4">
        <v>44831</v>
      </c>
      <c r="B4709" s="2">
        <v>13330.72</v>
      </c>
      <c r="C4709" s="2">
        <v>92018.76</v>
      </c>
      <c r="D4709" s="2" t="s">
        <v>55</v>
      </c>
    </row>
    <row r="4710" spans="1:4" ht="15.75" customHeight="1" x14ac:dyDescent="0.3">
      <c r="A4710" s="4">
        <v>44832</v>
      </c>
      <c r="B4710" s="2">
        <v>32136.12</v>
      </c>
      <c r="C4710" s="2">
        <v>-2961329.45</v>
      </c>
      <c r="D4710" s="2" t="s">
        <v>54</v>
      </c>
    </row>
    <row r="4711" spans="1:4" ht="15.75" hidden="1" customHeight="1" x14ac:dyDescent="0.3">
      <c r="A4711" s="4">
        <v>44832</v>
      </c>
      <c r="B4711" s="2">
        <v>4272.41</v>
      </c>
      <c r="C4711" s="2">
        <v>50421.19</v>
      </c>
      <c r="D4711" s="2" t="s">
        <v>52</v>
      </c>
    </row>
    <row r="4712" spans="1:4" ht="15.75" hidden="1" customHeight="1" x14ac:dyDescent="0.3">
      <c r="A4712" s="4">
        <v>44832</v>
      </c>
      <c r="B4712" s="2">
        <v>30695.39</v>
      </c>
      <c r="C4712" s="2">
        <v>-411397.22</v>
      </c>
      <c r="D4712" s="2" t="s">
        <v>53</v>
      </c>
    </row>
    <row r="4713" spans="1:4" ht="15.75" hidden="1" customHeight="1" x14ac:dyDescent="0.3">
      <c r="A4713" s="4">
        <v>44832</v>
      </c>
      <c r="B4713" s="2">
        <v>18565.150000000001</v>
      </c>
      <c r="C4713" s="2">
        <v>-203369.98</v>
      </c>
      <c r="D4713" s="2" t="s">
        <v>55</v>
      </c>
    </row>
    <row r="4714" spans="1:4" ht="15.75" hidden="1" customHeight="1" x14ac:dyDescent="0.3">
      <c r="A4714" s="4">
        <v>44833</v>
      </c>
      <c r="B4714" s="2">
        <v>17546.71</v>
      </c>
      <c r="C4714" s="2">
        <v>-755615.92</v>
      </c>
      <c r="D4714" s="2" t="s">
        <v>55</v>
      </c>
    </row>
    <row r="4715" spans="1:4" ht="15.75" customHeight="1" x14ac:dyDescent="0.3">
      <c r="A4715" s="4">
        <v>44833</v>
      </c>
      <c r="B4715" s="2">
        <v>23462.959999999999</v>
      </c>
      <c r="C4715" s="2">
        <v>-39868.559999999998</v>
      </c>
      <c r="D4715" s="2" t="s">
        <v>54</v>
      </c>
    </row>
    <row r="4716" spans="1:4" ht="15.75" hidden="1" customHeight="1" x14ac:dyDescent="0.3">
      <c r="A4716" s="4">
        <v>44833</v>
      </c>
      <c r="B4716" s="2">
        <v>5555.2</v>
      </c>
      <c r="C4716" s="2">
        <v>-20477.599999999999</v>
      </c>
      <c r="D4716" s="2" t="s">
        <v>52</v>
      </c>
    </row>
    <row r="4717" spans="1:4" ht="15.75" hidden="1" customHeight="1" x14ac:dyDescent="0.3">
      <c r="A4717" s="4">
        <v>44833</v>
      </c>
      <c r="B4717" s="2">
        <v>24709.34</v>
      </c>
      <c r="C4717" s="2">
        <v>-328031.78000000003</v>
      </c>
      <c r="D4717" s="2" t="s">
        <v>53</v>
      </c>
    </row>
    <row r="4718" spans="1:4" ht="15.75" hidden="1" customHeight="1" x14ac:dyDescent="0.3">
      <c r="A4718" s="4">
        <v>44834</v>
      </c>
      <c r="B4718" s="2">
        <v>23713.03</v>
      </c>
      <c r="C4718" s="2">
        <v>-245285.44</v>
      </c>
      <c r="D4718" s="2" t="s">
        <v>53</v>
      </c>
    </row>
    <row r="4719" spans="1:4" ht="15.75" hidden="1" customHeight="1" x14ac:dyDescent="0.3">
      <c r="A4719" s="4">
        <v>44834</v>
      </c>
      <c r="B4719" s="2">
        <v>3687.33</v>
      </c>
      <c r="C4719" s="2">
        <v>-8436.8799999999992</v>
      </c>
      <c r="D4719" s="2" t="s">
        <v>52</v>
      </c>
    </row>
    <row r="4720" spans="1:4" ht="15.75" customHeight="1" x14ac:dyDescent="0.3">
      <c r="A4720" s="4">
        <v>44834</v>
      </c>
      <c r="B4720" s="2">
        <v>20109.439999999999</v>
      </c>
      <c r="C4720" s="2">
        <v>-216546.85</v>
      </c>
      <c r="D4720" s="2" t="s">
        <v>54</v>
      </c>
    </row>
    <row r="4721" spans="1:4" ht="15.75" hidden="1" customHeight="1" x14ac:dyDescent="0.3">
      <c r="A4721" s="4">
        <v>44834</v>
      </c>
      <c r="B4721" s="2">
        <v>16097.47</v>
      </c>
      <c r="C4721" s="2">
        <v>-240424.86</v>
      </c>
      <c r="D4721" s="2" t="s">
        <v>55</v>
      </c>
    </row>
    <row r="4722" spans="1:4" ht="15.75" hidden="1" customHeight="1" x14ac:dyDescent="0.3">
      <c r="A4722" s="4">
        <v>44836</v>
      </c>
      <c r="B4722" s="2">
        <v>308.97000000000003</v>
      </c>
      <c r="C4722" s="2">
        <v>-8438.69</v>
      </c>
      <c r="D4722" s="2" t="s">
        <v>53</v>
      </c>
    </row>
    <row r="4723" spans="1:4" ht="15.75" hidden="1" customHeight="1" x14ac:dyDescent="0.3">
      <c r="A4723" s="4">
        <v>44836</v>
      </c>
      <c r="B4723" s="2">
        <v>122.38</v>
      </c>
      <c r="C4723" s="2">
        <v>-6774.03</v>
      </c>
      <c r="D4723" s="2" t="s">
        <v>52</v>
      </c>
    </row>
    <row r="4724" spans="1:4" ht="15.75" hidden="1" customHeight="1" x14ac:dyDescent="0.3">
      <c r="A4724" s="4">
        <v>44836</v>
      </c>
      <c r="B4724" s="2">
        <v>314.48</v>
      </c>
      <c r="C4724" s="2">
        <v>-7815.83</v>
      </c>
      <c r="D4724" s="2" t="s">
        <v>55</v>
      </c>
    </row>
    <row r="4725" spans="1:4" ht="15.75" customHeight="1" x14ac:dyDescent="0.3">
      <c r="A4725" s="4">
        <v>44836</v>
      </c>
      <c r="B4725" s="2">
        <v>295.27999999999997</v>
      </c>
      <c r="C4725" s="2">
        <v>2155.9499999999998</v>
      </c>
      <c r="D4725" s="2" t="s">
        <v>54</v>
      </c>
    </row>
    <row r="4726" spans="1:4" ht="15.75" hidden="1" customHeight="1" x14ac:dyDescent="0.3">
      <c r="A4726" s="4">
        <v>44837</v>
      </c>
      <c r="B4726" s="2">
        <v>23635.5</v>
      </c>
      <c r="C4726" s="2">
        <v>148610.44</v>
      </c>
      <c r="D4726" s="2" t="s">
        <v>53</v>
      </c>
    </row>
    <row r="4727" spans="1:4" ht="15.75" customHeight="1" x14ac:dyDescent="0.3">
      <c r="A4727" s="4">
        <v>44837</v>
      </c>
      <c r="B4727" s="2">
        <v>29246.560000000001</v>
      </c>
      <c r="C4727" s="2">
        <v>-2772923.66</v>
      </c>
      <c r="D4727" s="2" t="s">
        <v>54</v>
      </c>
    </row>
    <row r="4728" spans="1:4" ht="15.75" hidden="1" customHeight="1" x14ac:dyDescent="0.3">
      <c r="A4728" s="4">
        <v>44837</v>
      </c>
      <c r="B4728" s="2">
        <v>13401.2</v>
      </c>
      <c r="C4728" s="2">
        <v>-387998.71999999997</v>
      </c>
      <c r="D4728" s="2" t="s">
        <v>55</v>
      </c>
    </row>
    <row r="4729" spans="1:4" ht="15.75" hidden="1" customHeight="1" x14ac:dyDescent="0.3">
      <c r="A4729" s="4">
        <v>44837</v>
      </c>
      <c r="B4729" s="2">
        <v>5320.2</v>
      </c>
      <c r="C4729" s="2">
        <v>-87419.39</v>
      </c>
      <c r="D4729" s="2" t="s">
        <v>52</v>
      </c>
    </row>
    <row r="4730" spans="1:4" ht="15.75" hidden="1" customHeight="1" x14ac:dyDescent="0.3">
      <c r="A4730" s="4">
        <v>44838</v>
      </c>
      <c r="B4730" s="2">
        <v>4228.7700000000004</v>
      </c>
      <c r="C4730" s="2">
        <v>-60837.31</v>
      </c>
      <c r="D4730" s="2" t="s">
        <v>52</v>
      </c>
    </row>
    <row r="4731" spans="1:4" ht="15.75" customHeight="1" x14ac:dyDescent="0.3">
      <c r="A4731" s="4">
        <v>44838</v>
      </c>
      <c r="B4731" s="2">
        <v>26986.48</v>
      </c>
      <c r="C4731" s="2">
        <v>-2727427.11</v>
      </c>
      <c r="D4731" s="2" t="s">
        <v>54</v>
      </c>
    </row>
    <row r="4732" spans="1:4" ht="15.75" hidden="1" customHeight="1" x14ac:dyDescent="0.3">
      <c r="A4732" s="4">
        <v>44838</v>
      </c>
      <c r="B4732" s="2">
        <v>22709.09</v>
      </c>
      <c r="C4732" s="2">
        <v>-735714.09</v>
      </c>
      <c r="D4732" s="2" t="s">
        <v>53</v>
      </c>
    </row>
    <row r="4733" spans="1:4" ht="15.75" hidden="1" customHeight="1" x14ac:dyDescent="0.3">
      <c r="A4733" s="4">
        <v>44838</v>
      </c>
      <c r="B4733" s="2">
        <v>14485.88</v>
      </c>
      <c r="C4733" s="2">
        <v>-456700.63</v>
      </c>
      <c r="D4733" s="2" t="s">
        <v>55</v>
      </c>
    </row>
    <row r="4734" spans="1:4" ht="15.75" customHeight="1" x14ac:dyDescent="0.3">
      <c r="A4734" s="4">
        <v>44839</v>
      </c>
      <c r="B4734" s="2">
        <v>24579.66</v>
      </c>
      <c r="C4734" s="2">
        <v>-83487.38</v>
      </c>
      <c r="D4734" s="2" t="s">
        <v>54</v>
      </c>
    </row>
    <row r="4735" spans="1:4" ht="15.75" hidden="1" customHeight="1" x14ac:dyDescent="0.3">
      <c r="A4735" s="4">
        <v>44839</v>
      </c>
      <c r="B4735" s="2">
        <v>5822.09</v>
      </c>
      <c r="C4735" s="2">
        <v>-40790.49</v>
      </c>
      <c r="D4735" s="2" t="s">
        <v>52</v>
      </c>
    </row>
    <row r="4736" spans="1:4" ht="15.75" hidden="1" customHeight="1" x14ac:dyDescent="0.3">
      <c r="A4736" s="4">
        <v>44839</v>
      </c>
      <c r="B4736" s="2">
        <v>19267.919999999998</v>
      </c>
      <c r="C4736" s="2">
        <v>-131414.26999999999</v>
      </c>
      <c r="D4736" s="2" t="s">
        <v>53</v>
      </c>
    </row>
    <row r="4737" spans="1:4" ht="15.75" hidden="1" customHeight="1" x14ac:dyDescent="0.3">
      <c r="A4737" s="4">
        <v>44839</v>
      </c>
      <c r="B4737" s="2">
        <v>16478.259999999998</v>
      </c>
      <c r="C4737" s="2">
        <v>-164511.60999999999</v>
      </c>
      <c r="D4737" s="2" t="s">
        <v>55</v>
      </c>
    </row>
    <row r="4738" spans="1:4" ht="15.75" hidden="1" customHeight="1" x14ac:dyDescent="0.3">
      <c r="A4738" s="4">
        <v>44840</v>
      </c>
      <c r="B4738" s="2">
        <v>4623.7</v>
      </c>
      <c r="C4738" s="2">
        <v>-64704.959999999999</v>
      </c>
      <c r="D4738" s="2" t="s">
        <v>52</v>
      </c>
    </row>
    <row r="4739" spans="1:4" ht="15.75" hidden="1" customHeight="1" x14ac:dyDescent="0.3">
      <c r="A4739" s="4">
        <v>44840</v>
      </c>
      <c r="B4739" s="2">
        <v>18163.91</v>
      </c>
      <c r="C4739" s="2">
        <v>-107703.19</v>
      </c>
      <c r="D4739" s="2" t="s">
        <v>53</v>
      </c>
    </row>
    <row r="4740" spans="1:4" ht="15.75" customHeight="1" x14ac:dyDescent="0.3">
      <c r="A4740" s="4">
        <v>44840</v>
      </c>
      <c r="B4740" s="2">
        <v>20806.66</v>
      </c>
      <c r="C4740" s="2">
        <v>259494.62</v>
      </c>
      <c r="D4740" s="2" t="s">
        <v>54</v>
      </c>
    </row>
    <row r="4741" spans="1:4" ht="15.75" hidden="1" customHeight="1" x14ac:dyDescent="0.3">
      <c r="A4741" s="4">
        <v>44840</v>
      </c>
      <c r="B4741" s="2">
        <v>15761.61</v>
      </c>
      <c r="C4741" s="2">
        <v>-321090.67</v>
      </c>
      <c r="D4741" s="2" t="s">
        <v>55</v>
      </c>
    </row>
    <row r="4742" spans="1:4" ht="15.75" hidden="1" customHeight="1" x14ac:dyDescent="0.3">
      <c r="A4742" s="4">
        <v>44841</v>
      </c>
      <c r="B4742" s="2">
        <v>5378.9</v>
      </c>
      <c r="C4742" s="2">
        <v>-34175.519999999997</v>
      </c>
      <c r="D4742" s="2" t="s">
        <v>52</v>
      </c>
    </row>
    <row r="4743" spans="1:4" ht="15.75" hidden="1" customHeight="1" x14ac:dyDescent="0.3">
      <c r="A4743" s="4">
        <v>44841</v>
      </c>
      <c r="B4743" s="2">
        <v>14108.16</v>
      </c>
      <c r="C4743" s="2">
        <v>-143212.45000000001</v>
      </c>
      <c r="D4743" s="2" t="s">
        <v>55</v>
      </c>
    </row>
    <row r="4744" spans="1:4" ht="15.75" customHeight="1" x14ac:dyDescent="0.3">
      <c r="A4744" s="4">
        <v>44841</v>
      </c>
      <c r="B4744" s="2">
        <v>24874.34</v>
      </c>
      <c r="C4744" s="2">
        <v>70963.81</v>
      </c>
      <c r="D4744" s="2" t="s">
        <v>54</v>
      </c>
    </row>
    <row r="4745" spans="1:4" ht="15.75" hidden="1" customHeight="1" x14ac:dyDescent="0.3">
      <c r="A4745" s="4">
        <v>44841</v>
      </c>
      <c r="B4745" s="2">
        <v>17438.330000000002</v>
      </c>
      <c r="C4745" s="2">
        <v>-142423.65</v>
      </c>
      <c r="D4745" s="2" t="s">
        <v>53</v>
      </c>
    </row>
    <row r="4746" spans="1:4" ht="15.75" hidden="1" customHeight="1" x14ac:dyDescent="0.3">
      <c r="A4746" s="4">
        <v>44843</v>
      </c>
      <c r="B4746" s="2">
        <v>294.51</v>
      </c>
      <c r="C4746" s="2">
        <v>-5584.14</v>
      </c>
      <c r="D4746" s="2" t="s">
        <v>53</v>
      </c>
    </row>
    <row r="4747" spans="1:4" ht="15.75" hidden="1" customHeight="1" x14ac:dyDescent="0.3">
      <c r="A4747" s="4">
        <v>44843</v>
      </c>
      <c r="B4747" s="2">
        <v>116.65</v>
      </c>
      <c r="C4747" s="2">
        <v>-9582.08</v>
      </c>
      <c r="D4747" s="2" t="s">
        <v>52</v>
      </c>
    </row>
    <row r="4748" spans="1:4" ht="15.75" customHeight="1" x14ac:dyDescent="0.3">
      <c r="A4748" s="4">
        <v>44843</v>
      </c>
      <c r="B4748" s="2">
        <v>424.72</v>
      </c>
      <c r="C4748" s="2">
        <v>78.16</v>
      </c>
      <c r="D4748" s="2" t="s">
        <v>54</v>
      </c>
    </row>
    <row r="4749" spans="1:4" ht="15.75" hidden="1" customHeight="1" x14ac:dyDescent="0.3">
      <c r="A4749" s="4">
        <v>44843</v>
      </c>
      <c r="B4749" s="2">
        <v>220.67</v>
      </c>
      <c r="C4749" s="2">
        <v>-15600</v>
      </c>
      <c r="D4749" s="2" t="s">
        <v>55</v>
      </c>
    </row>
    <row r="4750" spans="1:4" ht="15.75" hidden="1" customHeight="1" x14ac:dyDescent="0.3">
      <c r="A4750" s="4">
        <v>44844</v>
      </c>
      <c r="B4750" s="2">
        <v>16837.490000000002</v>
      </c>
      <c r="C4750" s="2">
        <v>-44939.99</v>
      </c>
      <c r="D4750" s="2" t="s">
        <v>53</v>
      </c>
    </row>
    <row r="4751" spans="1:4" ht="15.75" hidden="1" customHeight="1" x14ac:dyDescent="0.3">
      <c r="A4751" s="4">
        <v>44844</v>
      </c>
      <c r="B4751" s="2">
        <v>13627.41</v>
      </c>
      <c r="C4751" s="2">
        <v>-4906.24</v>
      </c>
      <c r="D4751" s="2" t="s">
        <v>55</v>
      </c>
    </row>
    <row r="4752" spans="1:4" ht="15.75" customHeight="1" x14ac:dyDescent="0.3">
      <c r="A4752" s="4">
        <v>44844</v>
      </c>
      <c r="B4752" s="2">
        <v>25005.73</v>
      </c>
      <c r="C4752" s="2">
        <v>-954326.05</v>
      </c>
      <c r="D4752" s="2" t="s">
        <v>54</v>
      </c>
    </row>
    <row r="4753" spans="1:4" ht="15.75" hidden="1" customHeight="1" x14ac:dyDescent="0.3">
      <c r="A4753" s="4">
        <v>44844</v>
      </c>
      <c r="B4753" s="2">
        <v>6681.48</v>
      </c>
      <c r="C4753" s="2">
        <v>-100113.60000000001</v>
      </c>
      <c r="D4753" s="2" t="s">
        <v>52</v>
      </c>
    </row>
    <row r="4754" spans="1:4" ht="15.75" hidden="1" customHeight="1" x14ac:dyDescent="0.3">
      <c r="A4754" s="4">
        <v>44845</v>
      </c>
      <c r="B4754" s="2">
        <v>20665.59</v>
      </c>
      <c r="C4754" s="2">
        <v>-126759.39</v>
      </c>
      <c r="D4754" s="2" t="s">
        <v>53</v>
      </c>
    </row>
    <row r="4755" spans="1:4" ht="15.75" hidden="1" customHeight="1" x14ac:dyDescent="0.3">
      <c r="A4755" s="4">
        <v>44845</v>
      </c>
      <c r="B4755" s="2">
        <v>7678.15</v>
      </c>
      <c r="C4755" s="2">
        <v>-46879.85</v>
      </c>
      <c r="D4755" s="2" t="s">
        <v>52</v>
      </c>
    </row>
    <row r="4756" spans="1:4" ht="15.75" hidden="1" customHeight="1" x14ac:dyDescent="0.3">
      <c r="A4756" s="4">
        <v>44845</v>
      </c>
      <c r="B4756" s="2">
        <v>15987.32</v>
      </c>
      <c r="C4756" s="2">
        <v>-238923.6</v>
      </c>
      <c r="D4756" s="2" t="s">
        <v>55</v>
      </c>
    </row>
    <row r="4757" spans="1:4" ht="15.75" customHeight="1" x14ac:dyDescent="0.3">
      <c r="A4757" s="4">
        <v>44845</v>
      </c>
      <c r="B4757" s="2">
        <v>29893.360000000001</v>
      </c>
      <c r="C4757" s="2">
        <v>-145654.93</v>
      </c>
      <c r="D4757" s="2" t="s">
        <v>54</v>
      </c>
    </row>
    <row r="4758" spans="1:4" ht="15.75" customHeight="1" x14ac:dyDescent="0.3">
      <c r="A4758" s="4">
        <v>44846</v>
      </c>
      <c r="B4758" s="2">
        <v>23703.91</v>
      </c>
      <c r="C4758" s="2">
        <v>674710.47</v>
      </c>
      <c r="D4758" s="2" t="s">
        <v>54</v>
      </c>
    </row>
    <row r="4759" spans="1:4" ht="15.75" hidden="1" customHeight="1" x14ac:dyDescent="0.3">
      <c r="A4759" s="4">
        <v>44846</v>
      </c>
      <c r="B4759" s="2">
        <v>17447.580000000002</v>
      </c>
      <c r="C4759" s="2">
        <v>46906.97</v>
      </c>
      <c r="D4759" s="2" t="s">
        <v>53</v>
      </c>
    </row>
    <row r="4760" spans="1:4" ht="15.75" hidden="1" customHeight="1" x14ac:dyDescent="0.3">
      <c r="A4760" s="4">
        <v>44846</v>
      </c>
      <c r="B4760" s="2">
        <v>10654.79</v>
      </c>
      <c r="C4760" s="2">
        <v>-324935.14</v>
      </c>
      <c r="D4760" s="2" t="s">
        <v>52</v>
      </c>
    </row>
    <row r="4761" spans="1:4" ht="15.75" hidden="1" customHeight="1" x14ac:dyDescent="0.3">
      <c r="A4761" s="4">
        <v>44846</v>
      </c>
      <c r="B4761" s="2">
        <v>15916.13</v>
      </c>
      <c r="C4761" s="2">
        <v>-13184.8</v>
      </c>
      <c r="D4761" s="2" t="s">
        <v>55</v>
      </c>
    </row>
    <row r="4762" spans="1:4" ht="15.75" hidden="1" customHeight="1" x14ac:dyDescent="0.3">
      <c r="A4762" s="4">
        <v>44847</v>
      </c>
      <c r="B4762" s="2">
        <v>16449.68</v>
      </c>
      <c r="C4762" s="2">
        <v>-713613.44</v>
      </c>
      <c r="D4762" s="2" t="s">
        <v>55</v>
      </c>
    </row>
    <row r="4763" spans="1:4" ht="15.75" hidden="1" customHeight="1" x14ac:dyDescent="0.3">
      <c r="A4763" s="4">
        <v>44847</v>
      </c>
      <c r="B4763" s="2">
        <v>21658.799999999999</v>
      </c>
      <c r="C4763" s="2">
        <v>111356.76</v>
      </c>
      <c r="D4763" s="2" t="s">
        <v>53</v>
      </c>
    </row>
    <row r="4764" spans="1:4" ht="15.75" customHeight="1" x14ac:dyDescent="0.3">
      <c r="A4764" s="4">
        <v>44847</v>
      </c>
      <c r="B4764" s="2">
        <v>34627.14</v>
      </c>
      <c r="C4764" s="2">
        <v>-402252.61</v>
      </c>
      <c r="D4764" s="2" t="s">
        <v>54</v>
      </c>
    </row>
    <row r="4765" spans="1:4" ht="15.75" hidden="1" customHeight="1" x14ac:dyDescent="0.3">
      <c r="A4765" s="4">
        <v>44847</v>
      </c>
      <c r="B4765" s="2">
        <v>6547.3</v>
      </c>
      <c r="C4765" s="2">
        <v>-231631.7</v>
      </c>
      <c r="D4765" s="2" t="s">
        <v>52</v>
      </c>
    </row>
    <row r="4766" spans="1:4" ht="15.75" customHeight="1" x14ac:dyDescent="0.3">
      <c r="A4766" s="4">
        <v>44848</v>
      </c>
      <c r="B4766" s="2">
        <v>25507.3</v>
      </c>
      <c r="C4766" s="2">
        <v>-277226.65999999997</v>
      </c>
      <c r="D4766" s="2" t="s">
        <v>54</v>
      </c>
    </row>
    <row r="4767" spans="1:4" ht="15.75" hidden="1" customHeight="1" x14ac:dyDescent="0.3">
      <c r="A4767" s="4">
        <v>44848</v>
      </c>
      <c r="B4767" s="2">
        <v>17516.22</v>
      </c>
      <c r="C4767" s="2">
        <v>-89043.07</v>
      </c>
      <c r="D4767" s="2" t="s">
        <v>55</v>
      </c>
    </row>
    <row r="4768" spans="1:4" ht="15.75" hidden="1" customHeight="1" x14ac:dyDescent="0.3">
      <c r="A4768" s="4">
        <v>44848</v>
      </c>
      <c r="B4768" s="2">
        <v>5741.95</v>
      </c>
      <c r="C4768" s="2">
        <v>-523711.25</v>
      </c>
      <c r="D4768" s="2" t="s">
        <v>52</v>
      </c>
    </row>
    <row r="4769" spans="1:4" ht="15.75" hidden="1" customHeight="1" x14ac:dyDescent="0.3">
      <c r="A4769" s="4">
        <v>44848</v>
      </c>
      <c r="B4769" s="2">
        <v>19521.419999999998</v>
      </c>
      <c r="C4769" s="2">
        <v>61526.77</v>
      </c>
      <c r="D4769" s="2" t="s">
        <v>53</v>
      </c>
    </row>
    <row r="4770" spans="1:4" ht="15.75" hidden="1" customHeight="1" x14ac:dyDescent="0.3">
      <c r="A4770" s="4">
        <v>44849</v>
      </c>
      <c r="B4770" s="2">
        <v>0.04</v>
      </c>
      <c r="C4770" s="2">
        <v>-1.29</v>
      </c>
      <c r="D4770" s="2" t="s">
        <v>53</v>
      </c>
    </row>
    <row r="4771" spans="1:4" ht="15.75" hidden="1" customHeight="1" x14ac:dyDescent="0.3">
      <c r="A4771" s="4">
        <v>44850</v>
      </c>
      <c r="B4771" s="2">
        <v>277.10000000000002</v>
      </c>
      <c r="C4771" s="2">
        <v>-18515.97</v>
      </c>
      <c r="D4771" s="2" t="s">
        <v>55</v>
      </c>
    </row>
    <row r="4772" spans="1:4" ht="15.75" hidden="1" customHeight="1" x14ac:dyDescent="0.3">
      <c r="A4772" s="4">
        <v>44850</v>
      </c>
      <c r="B4772" s="2">
        <v>327.92</v>
      </c>
      <c r="C4772" s="2">
        <v>-19923.66</v>
      </c>
      <c r="D4772" s="2" t="s">
        <v>53</v>
      </c>
    </row>
    <row r="4773" spans="1:4" ht="15.75" customHeight="1" x14ac:dyDescent="0.3">
      <c r="A4773" s="4">
        <v>44850</v>
      </c>
      <c r="B4773" s="2">
        <v>378.29</v>
      </c>
      <c r="C4773" s="2">
        <v>-25716.14</v>
      </c>
      <c r="D4773" s="2" t="s">
        <v>54</v>
      </c>
    </row>
    <row r="4774" spans="1:4" ht="15.75" hidden="1" customHeight="1" x14ac:dyDescent="0.3">
      <c r="A4774" s="4">
        <v>44850</v>
      </c>
      <c r="B4774" s="2">
        <v>108.61</v>
      </c>
      <c r="C4774" s="2">
        <v>-7336.74</v>
      </c>
      <c r="D4774" s="2" t="s">
        <v>52</v>
      </c>
    </row>
    <row r="4775" spans="1:4" ht="15.75" hidden="1" customHeight="1" x14ac:dyDescent="0.3">
      <c r="A4775" s="4">
        <v>44851</v>
      </c>
      <c r="B4775" s="2">
        <v>5053.9399999999996</v>
      </c>
      <c r="C4775" s="2">
        <v>-137256.10999999999</v>
      </c>
      <c r="D4775" s="2" t="s">
        <v>52</v>
      </c>
    </row>
    <row r="4776" spans="1:4" ht="15.75" hidden="1" customHeight="1" x14ac:dyDescent="0.3">
      <c r="A4776" s="4">
        <v>44851</v>
      </c>
      <c r="B4776" s="2">
        <v>19527.88</v>
      </c>
      <c r="C4776" s="2">
        <v>-295951.21999999997</v>
      </c>
      <c r="D4776" s="2" t="s">
        <v>53</v>
      </c>
    </row>
    <row r="4777" spans="1:4" ht="15.75" hidden="1" customHeight="1" x14ac:dyDescent="0.3">
      <c r="A4777" s="4">
        <v>44851</v>
      </c>
      <c r="B4777" s="2">
        <v>17033.59</v>
      </c>
      <c r="C4777" s="2">
        <v>-263397.15999999997</v>
      </c>
      <c r="D4777" s="2" t="s">
        <v>55</v>
      </c>
    </row>
    <row r="4778" spans="1:4" ht="15.75" customHeight="1" x14ac:dyDescent="0.3">
      <c r="A4778" s="4">
        <v>44851</v>
      </c>
      <c r="B4778" s="2">
        <v>21908.62</v>
      </c>
      <c r="C4778" s="2">
        <v>101421.46</v>
      </c>
      <c r="D4778" s="2" t="s">
        <v>54</v>
      </c>
    </row>
    <row r="4779" spans="1:4" ht="15.75" customHeight="1" x14ac:dyDescent="0.3">
      <c r="A4779" s="4">
        <v>44852</v>
      </c>
      <c r="B4779" s="2">
        <v>23276.83</v>
      </c>
      <c r="C4779" s="2">
        <v>1278965.52</v>
      </c>
      <c r="D4779" s="2" t="s">
        <v>54</v>
      </c>
    </row>
    <row r="4780" spans="1:4" ht="15.75" hidden="1" customHeight="1" x14ac:dyDescent="0.3">
      <c r="A4780" s="4">
        <v>44852</v>
      </c>
      <c r="B4780" s="2">
        <v>6884.52</v>
      </c>
      <c r="C4780" s="2">
        <v>-57295.519999999997</v>
      </c>
      <c r="D4780" s="2" t="s">
        <v>52</v>
      </c>
    </row>
    <row r="4781" spans="1:4" ht="15.75" hidden="1" customHeight="1" x14ac:dyDescent="0.3">
      <c r="A4781" s="4">
        <v>44852</v>
      </c>
      <c r="B4781" s="2">
        <v>17678.98</v>
      </c>
      <c r="C4781" s="2">
        <v>-116341.61</v>
      </c>
      <c r="D4781" s="2" t="s">
        <v>55</v>
      </c>
    </row>
    <row r="4782" spans="1:4" ht="15.75" hidden="1" customHeight="1" x14ac:dyDescent="0.3">
      <c r="A4782" s="4">
        <v>44852</v>
      </c>
      <c r="B4782" s="2">
        <v>19374.490000000002</v>
      </c>
      <c r="C4782" s="2">
        <v>4902.84</v>
      </c>
      <c r="D4782" s="2" t="s">
        <v>53</v>
      </c>
    </row>
    <row r="4783" spans="1:4" ht="15.75" hidden="1" customHeight="1" x14ac:dyDescent="0.3">
      <c r="A4783" s="4">
        <v>44853</v>
      </c>
      <c r="B4783" s="2">
        <v>17871.650000000001</v>
      </c>
      <c r="C4783" s="2">
        <v>-144336</v>
      </c>
      <c r="D4783" s="2" t="s">
        <v>53</v>
      </c>
    </row>
    <row r="4784" spans="1:4" ht="15.75" customHeight="1" x14ac:dyDescent="0.3">
      <c r="A4784" s="4">
        <v>44853</v>
      </c>
      <c r="B4784" s="2">
        <v>27714.95</v>
      </c>
      <c r="C4784" s="2">
        <v>-853665.28000000003</v>
      </c>
      <c r="D4784" s="2" t="s">
        <v>54</v>
      </c>
    </row>
    <row r="4785" spans="1:4" ht="15.75" hidden="1" customHeight="1" x14ac:dyDescent="0.3">
      <c r="A4785" s="4">
        <v>44853</v>
      </c>
      <c r="B4785" s="2">
        <v>15554.95</v>
      </c>
      <c r="C4785" s="2">
        <v>-68170.850000000006</v>
      </c>
      <c r="D4785" s="2" t="s">
        <v>55</v>
      </c>
    </row>
    <row r="4786" spans="1:4" ht="15.75" hidden="1" customHeight="1" x14ac:dyDescent="0.3">
      <c r="A4786" s="4">
        <v>44853</v>
      </c>
      <c r="B4786" s="2">
        <v>4447.1000000000004</v>
      </c>
      <c r="C4786" s="2">
        <v>-300981.44</v>
      </c>
      <c r="D4786" s="2" t="s">
        <v>52</v>
      </c>
    </row>
    <row r="4787" spans="1:4" ht="15.75" customHeight="1" x14ac:dyDescent="0.3">
      <c r="A4787" s="4">
        <v>44854</v>
      </c>
      <c r="B4787" s="2">
        <v>28693.42</v>
      </c>
      <c r="C4787" s="2">
        <v>-420297.45</v>
      </c>
      <c r="D4787" s="2" t="s">
        <v>54</v>
      </c>
    </row>
    <row r="4788" spans="1:4" ht="15.75" hidden="1" customHeight="1" x14ac:dyDescent="0.3">
      <c r="A4788" s="4">
        <v>44854</v>
      </c>
      <c r="B4788" s="2">
        <v>19757.419999999998</v>
      </c>
      <c r="C4788" s="2">
        <v>27866.06</v>
      </c>
      <c r="D4788" s="2" t="s">
        <v>53</v>
      </c>
    </row>
    <row r="4789" spans="1:4" ht="15.75" hidden="1" customHeight="1" x14ac:dyDescent="0.3">
      <c r="A4789" s="4">
        <v>44854</v>
      </c>
      <c r="B4789" s="2">
        <v>19379.78</v>
      </c>
      <c r="C4789" s="2">
        <v>-52714.39</v>
      </c>
      <c r="D4789" s="2" t="s">
        <v>55</v>
      </c>
    </row>
    <row r="4790" spans="1:4" ht="15.75" hidden="1" customHeight="1" x14ac:dyDescent="0.3">
      <c r="A4790" s="4">
        <v>44854</v>
      </c>
      <c r="B4790" s="2">
        <v>2900.62</v>
      </c>
      <c r="C4790" s="2">
        <v>-104211.24</v>
      </c>
      <c r="D4790" s="2" t="s">
        <v>52</v>
      </c>
    </row>
    <row r="4791" spans="1:4" ht="15.75" hidden="1" customHeight="1" x14ac:dyDescent="0.3">
      <c r="A4791" s="4">
        <v>44855</v>
      </c>
      <c r="B4791" s="2">
        <v>9394.2999999999993</v>
      </c>
      <c r="C4791" s="2">
        <v>-598638.66</v>
      </c>
      <c r="D4791" s="2" t="s">
        <v>52</v>
      </c>
    </row>
    <row r="4792" spans="1:4" ht="15.75" hidden="1" customHeight="1" x14ac:dyDescent="0.3">
      <c r="A4792" s="4">
        <v>44855</v>
      </c>
      <c r="B4792" s="2">
        <v>17401.32</v>
      </c>
      <c r="C4792" s="2">
        <v>-194726.8</v>
      </c>
      <c r="D4792" s="2" t="s">
        <v>55</v>
      </c>
    </row>
    <row r="4793" spans="1:4" ht="15.75" hidden="1" customHeight="1" x14ac:dyDescent="0.3">
      <c r="A4793" s="4">
        <v>44855</v>
      </c>
      <c r="B4793" s="2">
        <v>26765.24</v>
      </c>
      <c r="C4793" s="2">
        <v>84143.11</v>
      </c>
      <c r="D4793" s="2" t="s">
        <v>53</v>
      </c>
    </row>
    <row r="4794" spans="1:4" ht="15.75" customHeight="1" x14ac:dyDescent="0.3">
      <c r="A4794" s="4">
        <v>44855</v>
      </c>
      <c r="B4794" s="2">
        <v>29456.400000000001</v>
      </c>
      <c r="C4794" s="2">
        <v>-348529.66</v>
      </c>
      <c r="D4794" s="2" t="s">
        <v>54</v>
      </c>
    </row>
    <row r="4795" spans="1:4" ht="15.75" hidden="1" customHeight="1" x14ac:dyDescent="0.3">
      <c r="A4795" s="4">
        <v>44856</v>
      </c>
      <c r="B4795" s="2">
        <v>0.02</v>
      </c>
      <c r="C4795" s="2">
        <v>-16.59</v>
      </c>
      <c r="D4795" s="2" t="s">
        <v>52</v>
      </c>
    </row>
    <row r="4796" spans="1:4" ht="15.75" hidden="1" customHeight="1" x14ac:dyDescent="0.3">
      <c r="A4796" s="4">
        <v>44857</v>
      </c>
      <c r="B4796" s="2">
        <v>759.02</v>
      </c>
      <c r="C4796" s="2">
        <v>-123272.5</v>
      </c>
      <c r="D4796" s="2" t="s">
        <v>55</v>
      </c>
    </row>
    <row r="4797" spans="1:4" ht="15.75" hidden="1" customHeight="1" x14ac:dyDescent="0.3">
      <c r="A4797" s="4">
        <v>44857</v>
      </c>
      <c r="B4797" s="2">
        <v>1261.69</v>
      </c>
      <c r="C4797" s="2">
        <v>-30449.34</v>
      </c>
      <c r="D4797" s="2" t="s">
        <v>53</v>
      </c>
    </row>
    <row r="4798" spans="1:4" ht="15.75" customHeight="1" x14ac:dyDescent="0.3">
      <c r="A4798" s="4">
        <v>44857</v>
      </c>
      <c r="B4798" s="2">
        <v>1602.79</v>
      </c>
      <c r="C4798" s="2">
        <v>-914869.2</v>
      </c>
      <c r="D4798" s="2" t="s">
        <v>54</v>
      </c>
    </row>
    <row r="4799" spans="1:4" ht="15.75" hidden="1" customHeight="1" x14ac:dyDescent="0.3">
      <c r="A4799" s="4">
        <v>44857</v>
      </c>
      <c r="B4799" s="2">
        <v>656.64</v>
      </c>
      <c r="C4799" s="2">
        <v>-30810.31</v>
      </c>
      <c r="D4799" s="2" t="s">
        <v>52</v>
      </c>
    </row>
    <row r="4800" spans="1:4" ht="15.75" hidden="1" customHeight="1" x14ac:dyDescent="0.3">
      <c r="A4800" s="4">
        <v>44858</v>
      </c>
      <c r="B4800" s="2">
        <v>2488.35</v>
      </c>
      <c r="C4800" s="2">
        <v>24447.83</v>
      </c>
      <c r="D4800" s="2" t="s">
        <v>52</v>
      </c>
    </row>
    <row r="4801" spans="1:4" ht="15.75" customHeight="1" x14ac:dyDescent="0.3">
      <c r="A4801" s="4">
        <v>44858</v>
      </c>
      <c r="B4801" s="2">
        <v>19894.82</v>
      </c>
      <c r="C4801" s="2">
        <v>823682.55</v>
      </c>
      <c r="D4801" s="2" t="s">
        <v>54</v>
      </c>
    </row>
    <row r="4802" spans="1:4" ht="15.75" hidden="1" customHeight="1" x14ac:dyDescent="0.3">
      <c r="A4802" s="4">
        <v>44858</v>
      </c>
      <c r="B4802" s="2">
        <v>20905.75</v>
      </c>
      <c r="C4802" s="2">
        <v>202905.09</v>
      </c>
      <c r="D4802" s="2" t="s">
        <v>53</v>
      </c>
    </row>
    <row r="4803" spans="1:4" ht="15.75" hidden="1" customHeight="1" x14ac:dyDescent="0.3">
      <c r="A4803" s="4">
        <v>44858</v>
      </c>
      <c r="B4803" s="2">
        <v>14361.78</v>
      </c>
      <c r="C4803" s="2">
        <v>289293.42</v>
      </c>
      <c r="D4803" s="2" t="s">
        <v>55</v>
      </c>
    </row>
    <row r="4804" spans="1:4" ht="15.75" hidden="1" customHeight="1" x14ac:dyDescent="0.3">
      <c r="A4804" s="4">
        <v>44859</v>
      </c>
      <c r="B4804" s="2">
        <v>19575.93</v>
      </c>
      <c r="C4804" s="2">
        <v>-480707.43</v>
      </c>
      <c r="D4804" s="2" t="s">
        <v>55</v>
      </c>
    </row>
    <row r="4805" spans="1:4" ht="15.75" hidden="1" customHeight="1" x14ac:dyDescent="0.3">
      <c r="A4805" s="4">
        <v>44859</v>
      </c>
      <c r="B4805" s="2">
        <v>21585.87</v>
      </c>
      <c r="C4805" s="2">
        <v>-303320.92</v>
      </c>
      <c r="D4805" s="2" t="s">
        <v>53</v>
      </c>
    </row>
    <row r="4806" spans="1:4" ht="15.75" hidden="1" customHeight="1" x14ac:dyDescent="0.3">
      <c r="A4806" s="4">
        <v>44859</v>
      </c>
      <c r="B4806" s="2">
        <v>2387.9</v>
      </c>
      <c r="C4806" s="2">
        <v>19546.86</v>
      </c>
      <c r="D4806" s="2" t="s">
        <v>52</v>
      </c>
    </row>
    <row r="4807" spans="1:4" ht="15.75" customHeight="1" x14ac:dyDescent="0.3">
      <c r="A4807" s="4">
        <v>44859</v>
      </c>
      <c r="B4807" s="2">
        <v>27778.15</v>
      </c>
      <c r="C4807" s="2">
        <v>850548.48</v>
      </c>
      <c r="D4807" s="2" t="s">
        <v>54</v>
      </c>
    </row>
    <row r="4808" spans="1:4" ht="15.75" hidden="1" customHeight="1" x14ac:dyDescent="0.3">
      <c r="A4808" s="4">
        <v>44860</v>
      </c>
      <c r="B4808" s="2">
        <v>21477.31</v>
      </c>
      <c r="C4808" s="2">
        <v>-850258.34</v>
      </c>
      <c r="D4808" s="2" t="s">
        <v>55</v>
      </c>
    </row>
    <row r="4809" spans="1:4" ht="15.75" hidden="1" customHeight="1" x14ac:dyDescent="0.3">
      <c r="A4809" s="4">
        <v>44860</v>
      </c>
      <c r="B4809" s="2">
        <v>19992.599999999999</v>
      </c>
      <c r="C4809" s="2">
        <v>-886954.32</v>
      </c>
      <c r="D4809" s="2" t="s">
        <v>53</v>
      </c>
    </row>
    <row r="4810" spans="1:4" ht="15.75" customHeight="1" x14ac:dyDescent="0.3">
      <c r="A4810" s="4">
        <v>44860</v>
      </c>
      <c r="B4810" s="2">
        <v>26142.37</v>
      </c>
      <c r="C4810" s="2">
        <v>-1511589.25</v>
      </c>
      <c r="D4810" s="2" t="s">
        <v>54</v>
      </c>
    </row>
    <row r="4811" spans="1:4" ht="15.75" hidden="1" customHeight="1" x14ac:dyDescent="0.3">
      <c r="A4811" s="4">
        <v>44860</v>
      </c>
      <c r="B4811" s="2">
        <v>3088.34</v>
      </c>
      <c r="C4811" s="2">
        <v>-8573.94</v>
      </c>
      <c r="D4811" s="2" t="s">
        <v>52</v>
      </c>
    </row>
    <row r="4812" spans="1:4" ht="15.75" hidden="1" customHeight="1" x14ac:dyDescent="0.3">
      <c r="A4812" s="4">
        <v>44861</v>
      </c>
      <c r="B4812" s="2">
        <v>18777.599999999999</v>
      </c>
      <c r="C4812" s="2">
        <v>-21570.19</v>
      </c>
      <c r="D4812" s="2" t="s">
        <v>55</v>
      </c>
    </row>
    <row r="4813" spans="1:4" ht="15.75" hidden="1" customHeight="1" x14ac:dyDescent="0.3">
      <c r="A4813" s="4">
        <v>44861</v>
      </c>
      <c r="B4813" s="2">
        <v>20295.52</v>
      </c>
      <c r="C4813" s="2">
        <v>-27095.63</v>
      </c>
      <c r="D4813" s="2" t="s">
        <v>53</v>
      </c>
    </row>
    <row r="4814" spans="1:4" ht="15.75" customHeight="1" x14ac:dyDescent="0.3">
      <c r="A4814" s="4">
        <v>44861</v>
      </c>
      <c r="B4814" s="2">
        <v>24941.119999999999</v>
      </c>
      <c r="C4814" s="2">
        <v>973677.3</v>
      </c>
      <c r="D4814" s="2" t="s">
        <v>54</v>
      </c>
    </row>
    <row r="4815" spans="1:4" ht="15.75" hidden="1" customHeight="1" x14ac:dyDescent="0.3">
      <c r="A4815" s="4">
        <v>44861</v>
      </c>
      <c r="B4815" s="2">
        <v>3935.89</v>
      </c>
      <c r="C4815" s="2">
        <v>-40766.410000000003</v>
      </c>
      <c r="D4815" s="2" t="s">
        <v>52</v>
      </c>
    </row>
    <row r="4816" spans="1:4" ht="15.75" hidden="1" customHeight="1" x14ac:dyDescent="0.3">
      <c r="A4816" s="4">
        <v>44862</v>
      </c>
      <c r="B4816" s="2">
        <v>18098.580000000002</v>
      </c>
      <c r="C4816" s="2">
        <v>-104145.73</v>
      </c>
      <c r="D4816" s="2" t="s">
        <v>53</v>
      </c>
    </row>
    <row r="4817" spans="1:4" ht="15.75" customHeight="1" x14ac:dyDescent="0.3">
      <c r="A4817" s="4">
        <v>44862</v>
      </c>
      <c r="B4817" s="2">
        <v>25645.62</v>
      </c>
      <c r="C4817" s="2">
        <v>-1705605.02</v>
      </c>
      <c r="D4817" s="2" t="s">
        <v>54</v>
      </c>
    </row>
    <row r="4818" spans="1:4" ht="15.75" hidden="1" customHeight="1" x14ac:dyDescent="0.3">
      <c r="A4818" s="4">
        <v>44862</v>
      </c>
      <c r="B4818" s="2">
        <v>16044.47</v>
      </c>
      <c r="C4818" s="2">
        <v>-116348.2</v>
      </c>
      <c r="D4818" s="2" t="s">
        <v>55</v>
      </c>
    </row>
    <row r="4819" spans="1:4" ht="15.75" hidden="1" customHeight="1" x14ac:dyDescent="0.3">
      <c r="A4819" s="4">
        <v>44862</v>
      </c>
      <c r="B4819" s="2">
        <v>3112.72</v>
      </c>
      <c r="C4819" s="2">
        <v>-63318.38</v>
      </c>
      <c r="D4819" s="2" t="s">
        <v>52</v>
      </c>
    </row>
    <row r="4820" spans="1:4" ht="15.75" hidden="1" customHeight="1" x14ac:dyDescent="0.3">
      <c r="A4820" s="4">
        <v>44864</v>
      </c>
      <c r="B4820" s="2">
        <v>37.11</v>
      </c>
      <c r="C4820" s="2">
        <v>-5607.12</v>
      </c>
      <c r="D4820" s="2" t="s">
        <v>52</v>
      </c>
    </row>
    <row r="4821" spans="1:4" ht="15.75" hidden="1" customHeight="1" x14ac:dyDescent="0.3">
      <c r="A4821" s="4">
        <v>44864</v>
      </c>
      <c r="B4821" s="2">
        <v>235.68</v>
      </c>
      <c r="C4821" s="2">
        <v>-47777.5</v>
      </c>
      <c r="D4821" s="2" t="s">
        <v>53</v>
      </c>
    </row>
    <row r="4822" spans="1:4" ht="15.75" customHeight="1" x14ac:dyDescent="0.3">
      <c r="A4822" s="4">
        <v>44864</v>
      </c>
      <c r="B4822" s="2">
        <v>266.32</v>
      </c>
      <c r="C4822" s="2">
        <v>-30609.31</v>
      </c>
      <c r="D4822" s="2" t="s">
        <v>54</v>
      </c>
    </row>
    <row r="4823" spans="1:4" ht="15.75" hidden="1" customHeight="1" x14ac:dyDescent="0.3">
      <c r="A4823" s="4">
        <v>44864</v>
      </c>
      <c r="B4823" s="2">
        <v>136.28</v>
      </c>
      <c r="C4823" s="2">
        <v>-31.11</v>
      </c>
      <c r="D4823" s="2" t="s">
        <v>55</v>
      </c>
    </row>
    <row r="4824" spans="1:4" ht="15.75" hidden="1" customHeight="1" x14ac:dyDescent="0.3">
      <c r="A4824" s="4">
        <v>44865</v>
      </c>
      <c r="B4824" s="2">
        <v>16303.15</v>
      </c>
      <c r="C4824" s="2">
        <v>-86953.31</v>
      </c>
      <c r="D4824" s="2" t="s">
        <v>55</v>
      </c>
    </row>
    <row r="4825" spans="1:4" ht="15.75" hidden="1" customHeight="1" x14ac:dyDescent="0.3">
      <c r="A4825" s="4">
        <v>44865</v>
      </c>
      <c r="B4825" s="2">
        <v>4376.12</v>
      </c>
      <c r="C4825" s="2">
        <v>-50546.31</v>
      </c>
      <c r="D4825" s="2" t="s">
        <v>52</v>
      </c>
    </row>
    <row r="4826" spans="1:4" ht="15.75" hidden="1" customHeight="1" x14ac:dyDescent="0.3">
      <c r="A4826" s="4">
        <v>44865</v>
      </c>
      <c r="B4826" s="2">
        <v>16616.349999999999</v>
      </c>
      <c r="C4826" s="2">
        <v>-44285.919999999998</v>
      </c>
      <c r="D4826" s="2" t="s">
        <v>53</v>
      </c>
    </row>
    <row r="4827" spans="1:4" ht="15.75" customHeight="1" x14ac:dyDescent="0.3">
      <c r="A4827" s="4">
        <v>44865</v>
      </c>
      <c r="B4827" s="2">
        <v>21055.24</v>
      </c>
      <c r="C4827" s="2">
        <v>-209548.79999999999</v>
      </c>
      <c r="D4827" s="2" t="s">
        <v>54</v>
      </c>
    </row>
    <row r="4828" spans="1:4" ht="15.75" hidden="1" customHeight="1" x14ac:dyDescent="0.3">
      <c r="A4828" s="4">
        <v>44866</v>
      </c>
      <c r="B4828" s="2">
        <v>17543.599999999999</v>
      </c>
      <c r="C4828" s="2">
        <v>220943.19</v>
      </c>
      <c r="D4828" s="2" t="s">
        <v>55</v>
      </c>
    </row>
    <row r="4829" spans="1:4" ht="15.75" hidden="1" customHeight="1" x14ac:dyDescent="0.3">
      <c r="A4829" s="4">
        <v>44866</v>
      </c>
      <c r="B4829" s="2">
        <v>21405.77</v>
      </c>
      <c r="C4829" s="2">
        <v>40983.75</v>
      </c>
      <c r="D4829" s="2" t="s">
        <v>53</v>
      </c>
    </row>
    <row r="4830" spans="1:4" ht="15.75" hidden="1" customHeight="1" x14ac:dyDescent="0.3">
      <c r="A4830" s="4">
        <v>44866</v>
      </c>
      <c r="B4830" s="2">
        <v>5675.11</v>
      </c>
      <c r="C4830" s="2">
        <v>53436.89</v>
      </c>
      <c r="D4830" s="2" t="s">
        <v>52</v>
      </c>
    </row>
    <row r="4831" spans="1:4" ht="15.75" customHeight="1" x14ac:dyDescent="0.3">
      <c r="A4831" s="4">
        <v>44866</v>
      </c>
      <c r="B4831" s="2">
        <v>28010.26</v>
      </c>
      <c r="C4831" s="2">
        <v>-865884.72</v>
      </c>
      <c r="D4831" s="2" t="s">
        <v>54</v>
      </c>
    </row>
    <row r="4832" spans="1:4" ht="15.75" customHeight="1" x14ac:dyDescent="0.3">
      <c r="A4832" s="4">
        <v>44867</v>
      </c>
      <c r="B4832" s="2">
        <v>30536.36</v>
      </c>
      <c r="C4832" s="2">
        <v>707286.6</v>
      </c>
      <c r="D4832" s="2" t="s">
        <v>54</v>
      </c>
    </row>
    <row r="4833" spans="1:4" ht="15.75" hidden="1" customHeight="1" x14ac:dyDescent="0.3">
      <c r="A4833" s="4">
        <v>44867</v>
      </c>
      <c r="B4833" s="2">
        <v>5703.6</v>
      </c>
      <c r="C4833" s="2">
        <v>-31886.67</v>
      </c>
      <c r="D4833" s="2" t="s">
        <v>52</v>
      </c>
    </row>
    <row r="4834" spans="1:4" ht="15.75" hidden="1" customHeight="1" x14ac:dyDescent="0.3">
      <c r="A4834" s="4">
        <v>44867</v>
      </c>
      <c r="B4834" s="2">
        <v>17972.189999999999</v>
      </c>
      <c r="C4834" s="2">
        <v>222554.14</v>
      </c>
      <c r="D4834" s="2" t="s">
        <v>55</v>
      </c>
    </row>
    <row r="4835" spans="1:4" ht="15.75" hidden="1" customHeight="1" x14ac:dyDescent="0.3">
      <c r="A4835" s="4">
        <v>44867</v>
      </c>
      <c r="B4835" s="2">
        <v>21411.22</v>
      </c>
      <c r="C4835" s="2">
        <v>54450.09</v>
      </c>
      <c r="D4835" s="2" t="s">
        <v>53</v>
      </c>
    </row>
    <row r="4836" spans="1:4" ht="15.75" hidden="1" customHeight="1" x14ac:dyDescent="0.3">
      <c r="A4836" s="4">
        <v>44868</v>
      </c>
      <c r="B4836" s="2">
        <v>8820.74</v>
      </c>
      <c r="C4836" s="2">
        <v>-133701.66</v>
      </c>
      <c r="D4836" s="2" t="s">
        <v>52</v>
      </c>
    </row>
    <row r="4837" spans="1:4" ht="15.75" hidden="1" customHeight="1" x14ac:dyDescent="0.3">
      <c r="A4837" s="4">
        <v>44868</v>
      </c>
      <c r="B4837" s="2">
        <v>20544.689999999999</v>
      </c>
      <c r="C4837" s="2">
        <v>-997567.03</v>
      </c>
      <c r="D4837" s="2" t="s">
        <v>55</v>
      </c>
    </row>
    <row r="4838" spans="1:4" ht="15.75" hidden="1" customHeight="1" x14ac:dyDescent="0.3">
      <c r="A4838" s="4">
        <v>44868</v>
      </c>
      <c r="B4838" s="2">
        <v>18577.11</v>
      </c>
      <c r="C4838" s="2">
        <v>-312688.38</v>
      </c>
      <c r="D4838" s="2" t="s">
        <v>53</v>
      </c>
    </row>
    <row r="4839" spans="1:4" ht="15.75" customHeight="1" x14ac:dyDescent="0.3">
      <c r="A4839" s="4">
        <v>44868</v>
      </c>
      <c r="B4839" s="2">
        <v>26195.96</v>
      </c>
      <c r="C4839" s="2">
        <v>-779241.88</v>
      </c>
      <c r="D4839" s="2" t="s">
        <v>54</v>
      </c>
    </row>
    <row r="4840" spans="1:4" ht="15.75" hidden="1" customHeight="1" x14ac:dyDescent="0.3">
      <c r="A4840" s="4">
        <v>44869</v>
      </c>
      <c r="B4840" s="2">
        <v>9068.41</v>
      </c>
      <c r="C4840" s="2">
        <v>-10358.030000000001</v>
      </c>
      <c r="D4840" s="2" t="s">
        <v>52</v>
      </c>
    </row>
    <row r="4841" spans="1:4" ht="15.75" hidden="1" customHeight="1" x14ac:dyDescent="0.3">
      <c r="A4841" s="4">
        <v>44869</v>
      </c>
      <c r="B4841" s="2">
        <v>16612.89</v>
      </c>
      <c r="C4841" s="2">
        <v>-217340.14</v>
      </c>
      <c r="D4841" s="2" t="s">
        <v>55</v>
      </c>
    </row>
    <row r="4842" spans="1:4" ht="15.75" hidden="1" customHeight="1" x14ac:dyDescent="0.3">
      <c r="A4842" s="4">
        <v>44869</v>
      </c>
      <c r="B4842" s="2">
        <v>17709.46</v>
      </c>
      <c r="C4842" s="2">
        <v>-260150.91</v>
      </c>
      <c r="D4842" s="2" t="s">
        <v>53</v>
      </c>
    </row>
    <row r="4843" spans="1:4" ht="15.75" customHeight="1" x14ac:dyDescent="0.3">
      <c r="A4843" s="4">
        <v>44869</v>
      </c>
      <c r="B4843" s="2">
        <v>29643.279999999999</v>
      </c>
      <c r="C4843" s="2">
        <v>-4595182.57</v>
      </c>
      <c r="D4843" s="2" t="s">
        <v>54</v>
      </c>
    </row>
    <row r="4844" spans="1:4" ht="15.75" customHeight="1" x14ac:dyDescent="0.3">
      <c r="A4844" s="4">
        <v>44871</v>
      </c>
      <c r="B4844" s="2">
        <v>834.25</v>
      </c>
      <c r="C4844" s="2">
        <v>-138067.89000000001</v>
      </c>
      <c r="D4844" s="2" t="s">
        <v>54</v>
      </c>
    </row>
    <row r="4845" spans="1:4" ht="15.75" hidden="1" customHeight="1" x14ac:dyDescent="0.3">
      <c r="A4845" s="4">
        <v>44871</v>
      </c>
      <c r="B4845" s="2">
        <v>76.540000000000006</v>
      </c>
      <c r="C4845" s="2">
        <v>-7863.52</v>
      </c>
      <c r="D4845" s="2" t="s">
        <v>52</v>
      </c>
    </row>
    <row r="4846" spans="1:4" ht="15.75" hidden="1" customHeight="1" x14ac:dyDescent="0.3">
      <c r="A4846" s="4">
        <v>44871</v>
      </c>
      <c r="B4846" s="2">
        <v>600.62</v>
      </c>
      <c r="C4846" s="2">
        <v>10826.45</v>
      </c>
      <c r="D4846" s="2" t="s">
        <v>53</v>
      </c>
    </row>
    <row r="4847" spans="1:4" ht="15.75" hidden="1" customHeight="1" x14ac:dyDescent="0.3">
      <c r="A4847" s="4">
        <v>44871</v>
      </c>
      <c r="B4847" s="2">
        <v>205.17</v>
      </c>
      <c r="C4847" s="2">
        <v>-16734.37</v>
      </c>
      <c r="D4847" s="2" t="s">
        <v>55</v>
      </c>
    </row>
    <row r="4848" spans="1:4" ht="15.75" hidden="1" customHeight="1" x14ac:dyDescent="0.3">
      <c r="A4848" s="4">
        <v>44872</v>
      </c>
      <c r="B4848" s="2">
        <v>16081.73</v>
      </c>
      <c r="C4848" s="2">
        <v>-383960.36</v>
      </c>
      <c r="D4848" s="2" t="s">
        <v>53</v>
      </c>
    </row>
    <row r="4849" spans="1:4" ht="15.75" hidden="1" customHeight="1" x14ac:dyDescent="0.3">
      <c r="A4849" s="4">
        <v>44872</v>
      </c>
      <c r="B4849" s="2">
        <v>15708.1</v>
      </c>
      <c r="C4849" s="2">
        <v>-329632.65000000002</v>
      </c>
      <c r="D4849" s="2" t="s">
        <v>55</v>
      </c>
    </row>
    <row r="4850" spans="1:4" ht="15.75" hidden="1" customHeight="1" x14ac:dyDescent="0.3">
      <c r="A4850" s="4">
        <v>44872</v>
      </c>
      <c r="B4850" s="2">
        <v>16633.53</v>
      </c>
      <c r="C4850" s="2">
        <v>-73480.83</v>
      </c>
      <c r="D4850" s="2" t="s">
        <v>52</v>
      </c>
    </row>
    <row r="4851" spans="1:4" ht="15.75" customHeight="1" x14ac:dyDescent="0.3">
      <c r="A4851" s="4">
        <v>44872</v>
      </c>
      <c r="B4851" s="2">
        <v>17876.48</v>
      </c>
      <c r="C4851" s="2">
        <v>-151921.4</v>
      </c>
      <c r="D4851" s="2" t="s">
        <v>54</v>
      </c>
    </row>
    <row r="4852" spans="1:4" ht="15.75" hidden="1" customHeight="1" x14ac:dyDescent="0.3">
      <c r="A4852" s="4">
        <v>44873</v>
      </c>
      <c r="B4852" s="2">
        <v>15818.79</v>
      </c>
      <c r="C4852" s="2">
        <v>-142765.99</v>
      </c>
      <c r="D4852" s="2" t="s">
        <v>55</v>
      </c>
    </row>
    <row r="4853" spans="1:4" ht="15.75" customHeight="1" x14ac:dyDescent="0.3">
      <c r="A4853" s="4">
        <v>44873</v>
      </c>
      <c r="B4853" s="2">
        <v>26212.47</v>
      </c>
      <c r="C4853" s="2">
        <v>-4471100.8600000003</v>
      </c>
      <c r="D4853" s="2" t="s">
        <v>54</v>
      </c>
    </row>
    <row r="4854" spans="1:4" ht="15.75" hidden="1" customHeight="1" x14ac:dyDescent="0.3">
      <c r="A4854" s="4">
        <v>44873</v>
      </c>
      <c r="B4854" s="2">
        <v>16824.009999999998</v>
      </c>
      <c r="C4854" s="2">
        <v>-210090.48</v>
      </c>
      <c r="D4854" s="2" t="s">
        <v>53</v>
      </c>
    </row>
    <row r="4855" spans="1:4" ht="15.75" hidden="1" customHeight="1" x14ac:dyDescent="0.3">
      <c r="A4855" s="4">
        <v>44873</v>
      </c>
      <c r="B4855" s="2">
        <v>7809.78</v>
      </c>
      <c r="C4855" s="2">
        <v>-65122.96</v>
      </c>
      <c r="D4855" s="2" t="s">
        <v>52</v>
      </c>
    </row>
    <row r="4856" spans="1:4" ht="15.75" customHeight="1" x14ac:dyDescent="0.3">
      <c r="A4856" s="4">
        <v>44874</v>
      </c>
      <c r="B4856" s="2">
        <v>20125.759999999998</v>
      </c>
      <c r="C4856" s="2">
        <v>-754361.61</v>
      </c>
      <c r="D4856" s="2" t="s">
        <v>54</v>
      </c>
    </row>
    <row r="4857" spans="1:4" ht="15.75" hidden="1" customHeight="1" x14ac:dyDescent="0.3">
      <c r="A4857" s="4">
        <v>44874</v>
      </c>
      <c r="B4857" s="2">
        <v>4690</v>
      </c>
      <c r="C4857" s="2">
        <v>-27793.52</v>
      </c>
      <c r="D4857" s="2" t="s">
        <v>52</v>
      </c>
    </row>
    <row r="4858" spans="1:4" ht="15.75" hidden="1" customHeight="1" x14ac:dyDescent="0.3">
      <c r="A4858" s="4">
        <v>44874</v>
      </c>
      <c r="B4858" s="2">
        <v>17201.7</v>
      </c>
      <c r="C4858" s="2">
        <v>-329547.59999999998</v>
      </c>
      <c r="D4858" s="2" t="s">
        <v>55</v>
      </c>
    </row>
    <row r="4859" spans="1:4" ht="15.75" hidden="1" customHeight="1" x14ac:dyDescent="0.3">
      <c r="A4859" s="4">
        <v>44874</v>
      </c>
      <c r="B4859" s="2">
        <v>15485.87</v>
      </c>
      <c r="C4859" s="2">
        <v>58045.85</v>
      </c>
      <c r="D4859" s="2" t="s">
        <v>53</v>
      </c>
    </row>
    <row r="4860" spans="1:4" ht="15.75" hidden="1" customHeight="1" x14ac:dyDescent="0.3">
      <c r="A4860" s="4">
        <v>44875</v>
      </c>
      <c r="B4860" s="2">
        <v>16348.3</v>
      </c>
      <c r="C4860" s="2">
        <v>-358012.47</v>
      </c>
      <c r="D4860" s="2" t="s">
        <v>55</v>
      </c>
    </row>
    <row r="4861" spans="1:4" ht="15.75" hidden="1" customHeight="1" x14ac:dyDescent="0.3">
      <c r="A4861" s="4">
        <v>44875</v>
      </c>
      <c r="B4861" s="2">
        <v>7044.18</v>
      </c>
      <c r="C4861" s="2">
        <v>-251406.07999999999</v>
      </c>
      <c r="D4861" s="2" t="s">
        <v>52</v>
      </c>
    </row>
    <row r="4862" spans="1:4" ht="15.75" customHeight="1" x14ac:dyDescent="0.3">
      <c r="A4862" s="4">
        <v>44875</v>
      </c>
      <c r="B4862" s="2">
        <v>21892.29</v>
      </c>
      <c r="C4862" s="2">
        <v>-3394879.59</v>
      </c>
      <c r="D4862" s="2" t="s">
        <v>54</v>
      </c>
    </row>
    <row r="4863" spans="1:4" ht="15.75" hidden="1" customHeight="1" x14ac:dyDescent="0.3">
      <c r="A4863" s="4">
        <v>44875</v>
      </c>
      <c r="B4863" s="2">
        <v>21018.639999999999</v>
      </c>
      <c r="C4863" s="2">
        <v>-643377.23</v>
      </c>
      <c r="D4863" s="2" t="s">
        <v>53</v>
      </c>
    </row>
    <row r="4864" spans="1:4" ht="15.75" hidden="1" customHeight="1" x14ac:dyDescent="0.3">
      <c r="A4864" s="4">
        <v>44876</v>
      </c>
      <c r="B4864" s="2">
        <v>18734.77</v>
      </c>
      <c r="C4864" s="2">
        <v>-966585.77</v>
      </c>
      <c r="D4864" s="2" t="s">
        <v>53</v>
      </c>
    </row>
    <row r="4865" spans="1:4" ht="15.75" customHeight="1" x14ac:dyDescent="0.3">
      <c r="A4865" s="4">
        <v>44876</v>
      </c>
      <c r="B4865" s="2">
        <v>18244.54</v>
      </c>
      <c r="C4865" s="2">
        <v>-1633036.95</v>
      </c>
      <c r="D4865" s="2" t="s">
        <v>54</v>
      </c>
    </row>
    <row r="4866" spans="1:4" ht="15.75" hidden="1" customHeight="1" x14ac:dyDescent="0.3">
      <c r="A4866" s="4">
        <v>44876</v>
      </c>
      <c r="B4866" s="2">
        <v>5716.93</v>
      </c>
      <c r="C4866" s="2">
        <v>-251556.42</v>
      </c>
      <c r="D4866" s="2" t="s">
        <v>52</v>
      </c>
    </row>
    <row r="4867" spans="1:4" ht="15.75" hidden="1" customHeight="1" x14ac:dyDescent="0.3">
      <c r="A4867" s="4">
        <v>44876</v>
      </c>
      <c r="B4867" s="2">
        <v>16105.81</v>
      </c>
      <c r="C4867" s="2">
        <v>-487202.85</v>
      </c>
      <c r="D4867" s="2" t="s">
        <v>55</v>
      </c>
    </row>
    <row r="4868" spans="1:4" ht="15.75" hidden="1" customHeight="1" x14ac:dyDescent="0.3">
      <c r="A4868" s="4">
        <v>44878</v>
      </c>
      <c r="B4868" s="2">
        <v>594.04999999999995</v>
      </c>
      <c r="C4868" s="2">
        <v>-31135.27</v>
      </c>
      <c r="D4868" s="2" t="s">
        <v>53</v>
      </c>
    </row>
    <row r="4869" spans="1:4" ht="15.75" hidden="1" customHeight="1" x14ac:dyDescent="0.3">
      <c r="A4869" s="4">
        <v>44878</v>
      </c>
      <c r="B4869" s="2">
        <v>128.44999999999999</v>
      </c>
      <c r="C4869" s="2">
        <v>-8692.2900000000009</v>
      </c>
      <c r="D4869" s="2" t="s">
        <v>52</v>
      </c>
    </row>
    <row r="4870" spans="1:4" ht="15.75" customHeight="1" x14ac:dyDescent="0.3">
      <c r="A4870" s="4">
        <v>44878</v>
      </c>
      <c r="B4870" s="2">
        <v>299.97000000000003</v>
      </c>
      <c r="C4870" s="2">
        <v>-29557.8</v>
      </c>
      <c r="D4870" s="2" t="s">
        <v>54</v>
      </c>
    </row>
    <row r="4871" spans="1:4" ht="15.75" hidden="1" customHeight="1" x14ac:dyDescent="0.3">
      <c r="A4871" s="4">
        <v>44878</v>
      </c>
      <c r="B4871" s="2">
        <v>224.52</v>
      </c>
      <c r="C4871" s="2">
        <v>-22328.400000000001</v>
      </c>
      <c r="D4871" s="2" t="s">
        <v>55</v>
      </c>
    </row>
    <row r="4872" spans="1:4" ht="15.75" hidden="1" customHeight="1" x14ac:dyDescent="0.3">
      <c r="A4872" s="4">
        <v>44879</v>
      </c>
      <c r="B4872" s="2">
        <v>14273.33</v>
      </c>
      <c r="C4872" s="2">
        <v>-151084.14000000001</v>
      </c>
      <c r="D4872" s="2" t="s">
        <v>55</v>
      </c>
    </row>
    <row r="4873" spans="1:4" ht="15.75" hidden="1" customHeight="1" x14ac:dyDescent="0.3">
      <c r="A4873" s="4">
        <v>44879</v>
      </c>
      <c r="B4873" s="2">
        <v>21702.92</v>
      </c>
      <c r="C4873" s="2">
        <v>-45837.17</v>
      </c>
      <c r="D4873" s="2" t="s">
        <v>53</v>
      </c>
    </row>
    <row r="4874" spans="1:4" ht="15.75" hidden="1" customHeight="1" x14ac:dyDescent="0.3">
      <c r="A4874" s="4">
        <v>44879</v>
      </c>
      <c r="B4874" s="2">
        <v>11087.31</v>
      </c>
      <c r="C4874" s="2">
        <v>-20574.71</v>
      </c>
      <c r="D4874" s="2" t="s">
        <v>52</v>
      </c>
    </row>
    <row r="4875" spans="1:4" ht="15.75" customHeight="1" x14ac:dyDescent="0.3">
      <c r="A4875" s="4">
        <v>44879</v>
      </c>
      <c r="B4875" s="2">
        <v>18103.2</v>
      </c>
      <c r="C4875" s="2">
        <v>-140832.53</v>
      </c>
      <c r="D4875" s="2" t="s">
        <v>54</v>
      </c>
    </row>
    <row r="4876" spans="1:4" ht="15.75" hidden="1" customHeight="1" x14ac:dyDescent="0.3">
      <c r="A4876" s="4">
        <v>44880</v>
      </c>
      <c r="B4876" s="2">
        <v>25134.81</v>
      </c>
      <c r="C4876" s="2">
        <v>-743610.15</v>
      </c>
      <c r="D4876" s="2" t="s">
        <v>53</v>
      </c>
    </row>
    <row r="4877" spans="1:4" ht="15.75" hidden="1" customHeight="1" x14ac:dyDescent="0.3">
      <c r="A4877" s="4">
        <v>44880</v>
      </c>
      <c r="B4877" s="2">
        <v>9308.2800000000007</v>
      </c>
      <c r="C4877" s="2">
        <v>-136119.32</v>
      </c>
      <c r="D4877" s="2" t="s">
        <v>52</v>
      </c>
    </row>
    <row r="4878" spans="1:4" ht="15.75" hidden="1" customHeight="1" x14ac:dyDescent="0.3">
      <c r="A4878" s="4">
        <v>44880</v>
      </c>
      <c r="B4878" s="2">
        <v>16929.2</v>
      </c>
      <c r="C4878" s="2">
        <v>-788646.06</v>
      </c>
      <c r="D4878" s="2" t="s">
        <v>55</v>
      </c>
    </row>
    <row r="4879" spans="1:4" ht="15.75" customHeight="1" x14ac:dyDescent="0.3">
      <c r="A4879" s="4">
        <v>44880</v>
      </c>
      <c r="B4879" s="2">
        <v>23067.57</v>
      </c>
      <c r="C4879" s="2">
        <v>-526811.85</v>
      </c>
      <c r="D4879" s="2" t="s">
        <v>54</v>
      </c>
    </row>
    <row r="4880" spans="1:4" ht="15.75" hidden="1" customHeight="1" x14ac:dyDescent="0.3">
      <c r="A4880" s="4">
        <v>44881</v>
      </c>
      <c r="B4880" s="2">
        <v>11592.53</v>
      </c>
      <c r="C4880" s="2">
        <v>-32853.96</v>
      </c>
      <c r="D4880" s="2" t="s">
        <v>52</v>
      </c>
    </row>
    <row r="4881" spans="1:4" ht="15.75" customHeight="1" x14ac:dyDescent="0.3">
      <c r="A4881" s="4">
        <v>44881</v>
      </c>
      <c r="B4881" s="2">
        <v>18733.38</v>
      </c>
      <c r="C4881" s="2">
        <v>238455.9</v>
      </c>
      <c r="D4881" s="2" t="s">
        <v>54</v>
      </c>
    </row>
    <row r="4882" spans="1:4" ht="15.75" hidden="1" customHeight="1" x14ac:dyDescent="0.3">
      <c r="A4882" s="4">
        <v>44881</v>
      </c>
      <c r="B4882" s="2">
        <v>19474.740000000002</v>
      </c>
      <c r="C4882" s="2">
        <v>-178454.88</v>
      </c>
      <c r="D4882" s="2" t="s">
        <v>53</v>
      </c>
    </row>
    <row r="4883" spans="1:4" ht="15.75" hidden="1" customHeight="1" x14ac:dyDescent="0.3">
      <c r="A4883" s="4">
        <v>44881</v>
      </c>
      <c r="B4883" s="2">
        <v>12976.29</v>
      </c>
      <c r="C4883" s="2">
        <v>21690.43</v>
      </c>
      <c r="D4883" s="2" t="s">
        <v>55</v>
      </c>
    </row>
    <row r="4884" spans="1:4" ht="15.75" customHeight="1" x14ac:dyDescent="0.3">
      <c r="A4884" s="4">
        <v>44882</v>
      </c>
      <c r="B4884" s="2">
        <v>18849.38</v>
      </c>
      <c r="C4884" s="2">
        <v>-375375.19</v>
      </c>
      <c r="D4884" s="2" t="s">
        <v>54</v>
      </c>
    </row>
    <row r="4885" spans="1:4" ht="15.75" hidden="1" customHeight="1" x14ac:dyDescent="0.3">
      <c r="A4885" s="4">
        <v>44882</v>
      </c>
      <c r="B4885" s="2">
        <v>8433.1200000000008</v>
      </c>
      <c r="C4885" s="2">
        <v>-47417.71</v>
      </c>
      <c r="D4885" s="2" t="s">
        <v>52</v>
      </c>
    </row>
    <row r="4886" spans="1:4" ht="15.75" hidden="1" customHeight="1" x14ac:dyDescent="0.3">
      <c r="A4886" s="4">
        <v>44882</v>
      </c>
      <c r="B4886" s="2">
        <v>15137.38</v>
      </c>
      <c r="C4886" s="2">
        <v>-161813.79</v>
      </c>
      <c r="D4886" s="2" t="s">
        <v>55</v>
      </c>
    </row>
    <row r="4887" spans="1:4" ht="15.75" hidden="1" customHeight="1" x14ac:dyDescent="0.3">
      <c r="A4887" s="4">
        <v>44882</v>
      </c>
      <c r="B4887" s="2">
        <v>17078.990000000002</v>
      </c>
      <c r="C4887" s="2">
        <v>-19117.05</v>
      </c>
      <c r="D4887" s="2" t="s">
        <v>53</v>
      </c>
    </row>
    <row r="4888" spans="1:4" ht="15.75" hidden="1" customHeight="1" x14ac:dyDescent="0.3">
      <c r="A4888" s="4">
        <v>44883</v>
      </c>
      <c r="B4888" s="2">
        <v>5508.24</v>
      </c>
      <c r="C4888" s="2">
        <v>7462.98</v>
      </c>
      <c r="D4888" s="2" t="s">
        <v>52</v>
      </c>
    </row>
    <row r="4889" spans="1:4" ht="15.75" hidden="1" customHeight="1" x14ac:dyDescent="0.3">
      <c r="A4889" s="4">
        <v>44883</v>
      </c>
      <c r="B4889" s="2">
        <v>15453.1</v>
      </c>
      <c r="C4889" s="2">
        <v>78590.81</v>
      </c>
      <c r="D4889" s="2" t="s">
        <v>55</v>
      </c>
    </row>
    <row r="4890" spans="1:4" ht="15.75" customHeight="1" x14ac:dyDescent="0.3">
      <c r="A4890" s="4">
        <v>44883</v>
      </c>
      <c r="B4890" s="2">
        <v>16577.79</v>
      </c>
      <c r="C4890" s="2">
        <v>213436.97</v>
      </c>
      <c r="D4890" s="2" t="s">
        <v>54</v>
      </c>
    </row>
    <row r="4891" spans="1:4" ht="15.75" hidden="1" customHeight="1" x14ac:dyDescent="0.3">
      <c r="A4891" s="4">
        <v>44883</v>
      </c>
      <c r="B4891" s="2">
        <v>18775.560000000001</v>
      </c>
      <c r="C4891" s="2">
        <v>44681.36</v>
      </c>
      <c r="D4891" s="2" t="s">
        <v>53</v>
      </c>
    </row>
    <row r="4892" spans="1:4" ht="15.75" hidden="1" customHeight="1" x14ac:dyDescent="0.3">
      <c r="A4892" s="4">
        <v>44885</v>
      </c>
      <c r="B4892" s="2">
        <v>40.909999999999997</v>
      </c>
      <c r="C4892" s="2">
        <v>-9937.7900000000009</v>
      </c>
      <c r="D4892" s="2" t="s">
        <v>52</v>
      </c>
    </row>
    <row r="4893" spans="1:4" ht="15.75" hidden="1" customHeight="1" x14ac:dyDescent="0.3">
      <c r="A4893" s="4">
        <v>44885</v>
      </c>
      <c r="B4893" s="2">
        <v>138.41999999999999</v>
      </c>
      <c r="C4893" s="2">
        <v>-5988.61</v>
      </c>
      <c r="D4893" s="2" t="s">
        <v>55</v>
      </c>
    </row>
    <row r="4894" spans="1:4" ht="15.75" customHeight="1" x14ac:dyDescent="0.3">
      <c r="A4894" s="4">
        <v>44885</v>
      </c>
      <c r="B4894" s="2">
        <v>139.08000000000001</v>
      </c>
      <c r="C4894" s="2">
        <v>-1217.8399999999999</v>
      </c>
      <c r="D4894" s="2" t="s">
        <v>54</v>
      </c>
    </row>
    <row r="4895" spans="1:4" ht="15.75" hidden="1" customHeight="1" x14ac:dyDescent="0.3">
      <c r="A4895" s="4">
        <v>44885</v>
      </c>
      <c r="B4895" s="2">
        <v>112.84</v>
      </c>
      <c r="C4895" s="2">
        <v>-957.49</v>
      </c>
      <c r="D4895" s="2" t="s">
        <v>53</v>
      </c>
    </row>
    <row r="4896" spans="1:4" ht="15.75" hidden="1" customHeight="1" x14ac:dyDescent="0.3">
      <c r="A4896" s="4">
        <v>44886</v>
      </c>
      <c r="B4896" s="2">
        <v>11871.27</v>
      </c>
      <c r="C4896" s="2">
        <v>-3214.61</v>
      </c>
      <c r="D4896" s="2" t="s">
        <v>55</v>
      </c>
    </row>
    <row r="4897" spans="1:4" ht="15.75" customHeight="1" x14ac:dyDescent="0.3">
      <c r="A4897" s="4">
        <v>44886</v>
      </c>
      <c r="B4897" s="2">
        <v>17971.900000000001</v>
      </c>
      <c r="C4897" s="2">
        <v>-433722.6</v>
      </c>
      <c r="D4897" s="2" t="s">
        <v>54</v>
      </c>
    </row>
    <row r="4898" spans="1:4" ht="15.75" hidden="1" customHeight="1" x14ac:dyDescent="0.3">
      <c r="A4898" s="4">
        <v>44886</v>
      </c>
      <c r="B4898" s="2">
        <v>7706.46</v>
      </c>
      <c r="C4898" s="2">
        <v>-32557.47</v>
      </c>
      <c r="D4898" s="2" t="s">
        <v>52</v>
      </c>
    </row>
    <row r="4899" spans="1:4" ht="15.75" hidden="1" customHeight="1" x14ac:dyDescent="0.3">
      <c r="A4899" s="4">
        <v>44886</v>
      </c>
      <c r="B4899" s="2">
        <v>20534.39</v>
      </c>
      <c r="C4899" s="2">
        <v>-8492.24</v>
      </c>
      <c r="D4899" s="2" t="s">
        <v>53</v>
      </c>
    </row>
    <row r="4900" spans="1:4" ht="15.75" hidden="1" customHeight="1" x14ac:dyDescent="0.3">
      <c r="A4900" s="4">
        <v>44887</v>
      </c>
      <c r="B4900" s="2">
        <v>5546.12</v>
      </c>
      <c r="C4900" s="2">
        <v>-1029.75</v>
      </c>
      <c r="D4900" s="2" t="s">
        <v>52</v>
      </c>
    </row>
    <row r="4901" spans="1:4" ht="15.75" hidden="1" customHeight="1" x14ac:dyDescent="0.3">
      <c r="A4901" s="4">
        <v>44887</v>
      </c>
      <c r="B4901" s="2">
        <v>16536.29</v>
      </c>
      <c r="C4901" s="2">
        <v>-192274.77</v>
      </c>
      <c r="D4901" s="2" t="s">
        <v>53</v>
      </c>
    </row>
    <row r="4902" spans="1:4" ht="15.75" customHeight="1" x14ac:dyDescent="0.3">
      <c r="A4902" s="4">
        <v>44887</v>
      </c>
      <c r="B4902" s="2">
        <v>16327.61</v>
      </c>
      <c r="C4902" s="2">
        <v>-14727.78</v>
      </c>
      <c r="D4902" s="2" t="s">
        <v>54</v>
      </c>
    </row>
    <row r="4903" spans="1:4" ht="15.75" hidden="1" customHeight="1" x14ac:dyDescent="0.3">
      <c r="A4903" s="4">
        <v>44887</v>
      </c>
      <c r="B4903" s="2">
        <v>11011.04</v>
      </c>
      <c r="C4903" s="2">
        <v>97387.09</v>
      </c>
      <c r="D4903" s="2" t="s">
        <v>55</v>
      </c>
    </row>
    <row r="4904" spans="1:4" ht="15.75" customHeight="1" x14ac:dyDescent="0.3">
      <c r="A4904" s="4">
        <v>44888</v>
      </c>
      <c r="B4904" s="2">
        <v>22855.3</v>
      </c>
      <c r="C4904" s="2">
        <v>-543058.38</v>
      </c>
      <c r="D4904" s="2" t="s">
        <v>54</v>
      </c>
    </row>
    <row r="4905" spans="1:4" ht="15.75" hidden="1" customHeight="1" x14ac:dyDescent="0.3">
      <c r="A4905" s="4">
        <v>44888</v>
      </c>
      <c r="B4905" s="2">
        <v>9052.1299999999992</v>
      </c>
      <c r="C4905" s="2">
        <v>-159580.65</v>
      </c>
      <c r="D4905" s="2" t="s">
        <v>52</v>
      </c>
    </row>
    <row r="4906" spans="1:4" ht="15.75" hidden="1" customHeight="1" x14ac:dyDescent="0.3">
      <c r="A4906" s="4">
        <v>44888</v>
      </c>
      <c r="B4906" s="2">
        <v>13819.14</v>
      </c>
      <c r="C4906" s="2">
        <v>-902574.15</v>
      </c>
      <c r="D4906" s="2" t="s">
        <v>55</v>
      </c>
    </row>
    <row r="4907" spans="1:4" ht="15.75" hidden="1" customHeight="1" x14ac:dyDescent="0.3">
      <c r="A4907" s="4">
        <v>44888</v>
      </c>
      <c r="B4907" s="2">
        <v>19803.12</v>
      </c>
      <c r="C4907" s="2">
        <v>-311985.12</v>
      </c>
      <c r="D4907" s="2" t="s">
        <v>53</v>
      </c>
    </row>
    <row r="4908" spans="1:4" ht="15.75" hidden="1" customHeight="1" x14ac:dyDescent="0.3">
      <c r="A4908" s="4">
        <v>44889</v>
      </c>
      <c r="B4908" s="2">
        <v>6595.42</v>
      </c>
      <c r="C4908" s="2">
        <v>-72185.56</v>
      </c>
      <c r="D4908" s="2" t="s">
        <v>52</v>
      </c>
    </row>
    <row r="4909" spans="1:4" ht="15.75" hidden="1" customHeight="1" x14ac:dyDescent="0.3">
      <c r="A4909" s="4">
        <v>44889</v>
      </c>
      <c r="B4909" s="2">
        <v>15219.2</v>
      </c>
      <c r="C4909" s="2">
        <v>-373776.76</v>
      </c>
      <c r="D4909" s="2" t="s">
        <v>53</v>
      </c>
    </row>
    <row r="4910" spans="1:4" ht="15.75" hidden="1" customHeight="1" x14ac:dyDescent="0.3">
      <c r="A4910" s="4">
        <v>44889</v>
      </c>
      <c r="B4910" s="2">
        <v>10410.959999999999</v>
      </c>
      <c r="C4910" s="2">
        <v>-266585.77</v>
      </c>
      <c r="D4910" s="2" t="s">
        <v>55</v>
      </c>
    </row>
    <row r="4911" spans="1:4" ht="15.75" customHeight="1" x14ac:dyDescent="0.3">
      <c r="A4911" s="4">
        <v>44889</v>
      </c>
      <c r="B4911" s="2">
        <v>10315.280000000001</v>
      </c>
      <c r="C4911" s="2">
        <v>55377.88</v>
      </c>
      <c r="D4911" s="2" t="s">
        <v>54</v>
      </c>
    </row>
    <row r="4912" spans="1:4" ht="15.75" hidden="1" customHeight="1" x14ac:dyDescent="0.3">
      <c r="A4912" s="4">
        <v>44890</v>
      </c>
      <c r="B4912" s="2">
        <v>16615.84</v>
      </c>
      <c r="C4912" s="2">
        <v>-24568.560000000001</v>
      </c>
      <c r="D4912" s="2" t="s">
        <v>53</v>
      </c>
    </row>
    <row r="4913" spans="1:4" ht="15.75" customHeight="1" x14ac:dyDescent="0.3">
      <c r="A4913" s="4">
        <v>44890</v>
      </c>
      <c r="B4913" s="2">
        <v>16981.82</v>
      </c>
      <c r="C4913" s="2">
        <v>-49993.5</v>
      </c>
      <c r="D4913" s="2" t="s">
        <v>54</v>
      </c>
    </row>
    <row r="4914" spans="1:4" ht="15.75" hidden="1" customHeight="1" x14ac:dyDescent="0.3">
      <c r="A4914" s="4">
        <v>44890</v>
      </c>
      <c r="B4914" s="2">
        <v>9611.52</v>
      </c>
      <c r="C4914" s="2">
        <v>-40615.78</v>
      </c>
      <c r="D4914" s="2" t="s">
        <v>52</v>
      </c>
    </row>
    <row r="4915" spans="1:4" ht="15.75" hidden="1" customHeight="1" x14ac:dyDescent="0.3">
      <c r="A4915" s="4">
        <v>44890</v>
      </c>
      <c r="B4915" s="2">
        <v>11965.39</v>
      </c>
      <c r="C4915" s="2">
        <v>151124.12</v>
      </c>
      <c r="D4915" s="2" t="s">
        <v>55</v>
      </c>
    </row>
    <row r="4916" spans="1:4" ht="15.75" hidden="1" customHeight="1" x14ac:dyDescent="0.3">
      <c r="A4916" s="4">
        <v>44891</v>
      </c>
      <c r="B4916" s="2">
        <v>0.02</v>
      </c>
      <c r="C4916" s="2">
        <v>0.25</v>
      </c>
      <c r="D4916" s="2" t="s">
        <v>55</v>
      </c>
    </row>
    <row r="4917" spans="1:4" ht="15.75" hidden="1" customHeight="1" x14ac:dyDescent="0.3">
      <c r="A4917" s="4">
        <v>44892</v>
      </c>
      <c r="B4917" s="2">
        <v>182.75</v>
      </c>
      <c r="C4917" s="2">
        <v>-10108.629999999999</v>
      </c>
      <c r="D4917" s="2" t="s">
        <v>55</v>
      </c>
    </row>
    <row r="4918" spans="1:4" ht="15.75" hidden="1" customHeight="1" x14ac:dyDescent="0.3">
      <c r="A4918" s="4">
        <v>44892</v>
      </c>
      <c r="B4918" s="2">
        <v>55.16</v>
      </c>
      <c r="C4918" s="2">
        <v>254.99</v>
      </c>
      <c r="D4918" s="2" t="s">
        <v>52</v>
      </c>
    </row>
    <row r="4919" spans="1:4" ht="15.75" hidden="1" customHeight="1" x14ac:dyDescent="0.3">
      <c r="A4919" s="4">
        <v>44892</v>
      </c>
      <c r="B4919" s="2">
        <v>339.63</v>
      </c>
      <c r="C4919" s="2">
        <v>-2451.85</v>
      </c>
      <c r="D4919" s="2" t="s">
        <v>53</v>
      </c>
    </row>
    <row r="4920" spans="1:4" ht="15.75" customHeight="1" x14ac:dyDescent="0.3">
      <c r="A4920" s="4">
        <v>44892</v>
      </c>
      <c r="B4920" s="2">
        <v>292.77</v>
      </c>
      <c r="C4920" s="2">
        <v>-35247.89</v>
      </c>
      <c r="D4920" s="2" t="s">
        <v>54</v>
      </c>
    </row>
    <row r="4921" spans="1:4" ht="15.75" hidden="1" customHeight="1" x14ac:dyDescent="0.3">
      <c r="A4921" s="4">
        <v>44893</v>
      </c>
      <c r="B4921" s="2">
        <v>10653.11</v>
      </c>
      <c r="C4921" s="2">
        <v>-107378.41</v>
      </c>
      <c r="D4921" s="2" t="s">
        <v>52</v>
      </c>
    </row>
    <row r="4922" spans="1:4" ht="15.75" hidden="1" customHeight="1" x14ac:dyDescent="0.3">
      <c r="A4922" s="4">
        <v>44893</v>
      </c>
      <c r="B4922" s="2">
        <v>26167.57</v>
      </c>
      <c r="C4922" s="2">
        <v>-679032.42</v>
      </c>
      <c r="D4922" s="2" t="s">
        <v>53</v>
      </c>
    </row>
    <row r="4923" spans="1:4" ht="15.75" hidden="1" customHeight="1" x14ac:dyDescent="0.3">
      <c r="A4923" s="4">
        <v>44893</v>
      </c>
      <c r="B4923" s="2">
        <v>14082.18</v>
      </c>
      <c r="C4923" s="2">
        <v>-146869.49</v>
      </c>
      <c r="D4923" s="2" t="s">
        <v>55</v>
      </c>
    </row>
    <row r="4924" spans="1:4" ht="15.75" customHeight="1" x14ac:dyDescent="0.3">
      <c r="A4924" s="4">
        <v>44893</v>
      </c>
      <c r="B4924" s="2">
        <v>22090.68</v>
      </c>
      <c r="C4924" s="2">
        <v>-498632.26</v>
      </c>
      <c r="D4924" s="2" t="s">
        <v>54</v>
      </c>
    </row>
    <row r="4925" spans="1:4" ht="15.75" hidden="1" customHeight="1" x14ac:dyDescent="0.3">
      <c r="A4925" s="4">
        <v>44894</v>
      </c>
      <c r="B4925" s="2">
        <v>6973.39</v>
      </c>
      <c r="C4925" s="2">
        <v>-33417.78</v>
      </c>
      <c r="D4925" s="2" t="s">
        <v>52</v>
      </c>
    </row>
    <row r="4926" spans="1:4" ht="15.75" hidden="1" customHeight="1" x14ac:dyDescent="0.3">
      <c r="A4926" s="4">
        <v>44894</v>
      </c>
      <c r="B4926" s="2">
        <v>16430.14</v>
      </c>
      <c r="C4926" s="2">
        <v>137142.13</v>
      </c>
      <c r="D4926" s="2" t="s">
        <v>55</v>
      </c>
    </row>
    <row r="4927" spans="1:4" ht="15.75" hidden="1" customHeight="1" x14ac:dyDescent="0.3">
      <c r="A4927" s="4">
        <v>44894</v>
      </c>
      <c r="B4927" s="2">
        <v>20201.79</v>
      </c>
      <c r="C4927" s="2">
        <v>230980.65</v>
      </c>
      <c r="D4927" s="2" t="s">
        <v>53</v>
      </c>
    </row>
    <row r="4928" spans="1:4" ht="15.75" customHeight="1" x14ac:dyDescent="0.3">
      <c r="A4928" s="4">
        <v>44894</v>
      </c>
      <c r="B4928" s="2">
        <v>20097.97</v>
      </c>
      <c r="C4928" s="2">
        <v>683739</v>
      </c>
      <c r="D4928" s="2" t="s">
        <v>54</v>
      </c>
    </row>
    <row r="4929" spans="1:4" ht="15.75" hidden="1" customHeight="1" x14ac:dyDescent="0.3">
      <c r="A4929" s="4">
        <v>44895</v>
      </c>
      <c r="B4929" s="2">
        <v>6634.55</v>
      </c>
      <c r="C4929" s="2">
        <v>-536.14</v>
      </c>
      <c r="D4929" s="2" t="s">
        <v>52</v>
      </c>
    </row>
    <row r="4930" spans="1:4" ht="15.75" customHeight="1" x14ac:dyDescent="0.3">
      <c r="A4930" s="4">
        <v>44895</v>
      </c>
      <c r="B4930" s="2">
        <v>25541.759999999998</v>
      </c>
      <c r="C4930" s="2">
        <v>345392.13</v>
      </c>
      <c r="D4930" s="2" t="s">
        <v>54</v>
      </c>
    </row>
    <row r="4931" spans="1:4" ht="15.75" hidden="1" customHeight="1" x14ac:dyDescent="0.3">
      <c r="A4931" s="4">
        <v>44895</v>
      </c>
      <c r="B4931" s="2">
        <v>18853.939999999999</v>
      </c>
      <c r="C4931" s="2">
        <v>99521.33</v>
      </c>
      <c r="D4931" s="2" t="s">
        <v>55</v>
      </c>
    </row>
    <row r="4932" spans="1:4" ht="15.75" hidden="1" customHeight="1" x14ac:dyDescent="0.3">
      <c r="A4932" s="4">
        <v>44895</v>
      </c>
      <c r="B4932" s="2">
        <v>21646.21</v>
      </c>
      <c r="C4932" s="2">
        <v>156194.70000000001</v>
      </c>
      <c r="D4932" s="2" t="s">
        <v>53</v>
      </c>
    </row>
    <row r="4933" spans="1:4" ht="15.75" hidden="1" customHeight="1" x14ac:dyDescent="0.3">
      <c r="A4933" s="4">
        <v>44896</v>
      </c>
      <c r="B4933" s="2">
        <v>19704.32</v>
      </c>
      <c r="C4933" s="2">
        <v>-368087.71</v>
      </c>
      <c r="D4933" s="2" t="s">
        <v>53</v>
      </c>
    </row>
    <row r="4934" spans="1:4" ht="15.75" hidden="1" customHeight="1" x14ac:dyDescent="0.3">
      <c r="A4934" s="4">
        <v>44896</v>
      </c>
      <c r="B4934" s="2">
        <v>6707.78</v>
      </c>
      <c r="C4934" s="2">
        <v>-325219.18</v>
      </c>
      <c r="D4934" s="2" t="s">
        <v>52</v>
      </c>
    </row>
    <row r="4935" spans="1:4" ht="15.75" customHeight="1" x14ac:dyDescent="0.3">
      <c r="A4935" s="4">
        <v>44896</v>
      </c>
      <c r="B4935" s="2">
        <v>22598.49</v>
      </c>
      <c r="C4935" s="2">
        <v>-3232953.91</v>
      </c>
      <c r="D4935" s="2" t="s">
        <v>54</v>
      </c>
    </row>
    <row r="4936" spans="1:4" ht="15.75" hidden="1" customHeight="1" x14ac:dyDescent="0.3">
      <c r="A4936" s="4">
        <v>44896</v>
      </c>
      <c r="B4936" s="2">
        <v>18960.97</v>
      </c>
      <c r="C4936" s="2">
        <v>-1268652.29</v>
      </c>
      <c r="D4936" s="2" t="s">
        <v>55</v>
      </c>
    </row>
    <row r="4937" spans="1:4" ht="15.75" hidden="1" customHeight="1" x14ac:dyDescent="0.3">
      <c r="A4937" s="4">
        <v>44897</v>
      </c>
      <c r="B4937" s="2">
        <v>7475.12</v>
      </c>
      <c r="C4937" s="2">
        <v>-167376.63</v>
      </c>
      <c r="D4937" s="2" t="s">
        <v>52</v>
      </c>
    </row>
    <row r="4938" spans="1:4" ht="15.75" hidden="1" customHeight="1" x14ac:dyDescent="0.3">
      <c r="A4938" s="4">
        <v>44897</v>
      </c>
      <c r="B4938" s="2">
        <v>15906.85</v>
      </c>
      <c r="C4938" s="2">
        <v>-7150.16</v>
      </c>
      <c r="D4938" s="2" t="s">
        <v>55</v>
      </c>
    </row>
    <row r="4939" spans="1:4" ht="15.75" hidden="1" customHeight="1" x14ac:dyDescent="0.3">
      <c r="A4939" s="4">
        <v>44897</v>
      </c>
      <c r="B4939" s="2">
        <v>17774.68</v>
      </c>
      <c r="C4939" s="2">
        <v>-492167.84</v>
      </c>
      <c r="D4939" s="2" t="s">
        <v>53</v>
      </c>
    </row>
    <row r="4940" spans="1:4" ht="15.75" customHeight="1" x14ac:dyDescent="0.3">
      <c r="A4940" s="4">
        <v>44897</v>
      </c>
      <c r="B4940" s="2">
        <v>18551.72</v>
      </c>
      <c r="C4940" s="2">
        <v>-337593.98</v>
      </c>
      <c r="D4940" s="2" t="s">
        <v>54</v>
      </c>
    </row>
    <row r="4941" spans="1:4" ht="15.75" hidden="1" customHeight="1" x14ac:dyDescent="0.3">
      <c r="A4941" s="4">
        <v>44898</v>
      </c>
      <c r="B4941" s="2">
        <v>0.01</v>
      </c>
      <c r="C4941" s="2">
        <v>0.14000000000000001</v>
      </c>
      <c r="D4941" s="2" t="s">
        <v>52</v>
      </c>
    </row>
    <row r="4942" spans="1:4" ht="15.75" customHeight="1" x14ac:dyDescent="0.3">
      <c r="A4942" s="4">
        <v>44899</v>
      </c>
      <c r="B4942" s="2">
        <v>261.61</v>
      </c>
      <c r="C4942" s="2">
        <v>-1647.38</v>
      </c>
      <c r="D4942" s="2" t="s">
        <v>54</v>
      </c>
    </row>
    <row r="4943" spans="1:4" ht="15.75" hidden="1" customHeight="1" x14ac:dyDescent="0.3">
      <c r="A4943" s="4">
        <v>44899</v>
      </c>
      <c r="B4943" s="2">
        <v>124.05</v>
      </c>
      <c r="C4943" s="2">
        <v>-19044.97</v>
      </c>
      <c r="D4943" s="2" t="s">
        <v>55</v>
      </c>
    </row>
    <row r="4944" spans="1:4" ht="15.75" hidden="1" customHeight="1" x14ac:dyDescent="0.3">
      <c r="A4944" s="4">
        <v>44899</v>
      </c>
      <c r="B4944" s="2">
        <v>42.53</v>
      </c>
      <c r="C4944" s="2">
        <v>-8326.5400000000009</v>
      </c>
      <c r="D4944" s="2" t="s">
        <v>52</v>
      </c>
    </row>
    <row r="4945" spans="1:4" ht="15.75" hidden="1" customHeight="1" x14ac:dyDescent="0.3">
      <c r="A4945" s="4">
        <v>44899</v>
      </c>
      <c r="B4945" s="2">
        <v>111.06</v>
      </c>
      <c r="C4945" s="2">
        <v>-20824.23</v>
      </c>
      <c r="D4945" s="2" t="s">
        <v>53</v>
      </c>
    </row>
    <row r="4946" spans="1:4" ht="15.75" customHeight="1" x14ac:dyDescent="0.3">
      <c r="A4946" s="4">
        <v>44900</v>
      </c>
      <c r="B4946" s="2">
        <v>22593.54</v>
      </c>
      <c r="C4946" s="2">
        <v>-2637017.35</v>
      </c>
      <c r="D4946" s="2" t="s">
        <v>54</v>
      </c>
    </row>
    <row r="4947" spans="1:4" ht="15.75" hidden="1" customHeight="1" x14ac:dyDescent="0.3">
      <c r="A4947" s="4">
        <v>44900</v>
      </c>
      <c r="B4947" s="2">
        <v>15636.48</v>
      </c>
      <c r="C4947" s="2">
        <v>22862.83</v>
      </c>
      <c r="D4947" s="2" t="s">
        <v>55</v>
      </c>
    </row>
    <row r="4948" spans="1:4" ht="15.75" hidden="1" customHeight="1" x14ac:dyDescent="0.3">
      <c r="A4948" s="4">
        <v>44900</v>
      </c>
      <c r="B4948" s="2">
        <v>20119.21</v>
      </c>
      <c r="C4948" s="2">
        <v>68234.42</v>
      </c>
      <c r="D4948" s="2" t="s">
        <v>53</v>
      </c>
    </row>
    <row r="4949" spans="1:4" ht="15.75" hidden="1" customHeight="1" x14ac:dyDescent="0.3">
      <c r="A4949" s="4">
        <v>44900</v>
      </c>
      <c r="B4949" s="2">
        <v>6164.08</v>
      </c>
      <c r="C4949" s="2">
        <v>-81585.850000000006</v>
      </c>
      <c r="D4949" s="2" t="s">
        <v>52</v>
      </c>
    </row>
    <row r="4950" spans="1:4" ht="15.75" hidden="1" customHeight="1" x14ac:dyDescent="0.3">
      <c r="A4950" s="4">
        <v>44901</v>
      </c>
      <c r="B4950" s="2">
        <v>18716.86</v>
      </c>
      <c r="C4950" s="2">
        <v>2674.58</v>
      </c>
      <c r="D4950" s="2" t="s">
        <v>53</v>
      </c>
    </row>
    <row r="4951" spans="1:4" ht="15.75" hidden="1" customHeight="1" x14ac:dyDescent="0.3">
      <c r="A4951" s="4">
        <v>44901</v>
      </c>
      <c r="B4951" s="2">
        <v>5482.42</v>
      </c>
      <c r="C4951" s="2">
        <v>-61246.84</v>
      </c>
      <c r="D4951" s="2" t="s">
        <v>52</v>
      </c>
    </row>
    <row r="4952" spans="1:4" ht="15.75" hidden="1" customHeight="1" x14ac:dyDescent="0.3">
      <c r="A4952" s="4">
        <v>44901</v>
      </c>
      <c r="B4952" s="2">
        <v>16201.09</v>
      </c>
      <c r="C4952" s="2">
        <v>64024.32</v>
      </c>
      <c r="D4952" s="2" t="s">
        <v>55</v>
      </c>
    </row>
    <row r="4953" spans="1:4" ht="15.75" customHeight="1" x14ac:dyDescent="0.3">
      <c r="A4953" s="4">
        <v>44901</v>
      </c>
      <c r="B4953" s="2">
        <v>16686.18</v>
      </c>
      <c r="C4953" s="2">
        <v>190556.65</v>
      </c>
      <c r="D4953" s="2" t="s">
        <v>54</v>
      </c>
    </row>
    <row r="4954" spans="1:4" ht="15.75" hidden="1" customHeight="1" x14ac:dyDescent="0.3">
      <c r="A4954" s="4">
        <v>44902</v>
      </c>
      <c r="B4954" s="2">
        <v>15785.42</v>
      </c>
      <c r="C4954" s="2">
        <v>1632.93</v>
      </c>
      <c r="D4954" s="2" t="s">
        <v>55</v>
      </c>
    </row>
    <row r="4955" spans="1:4" ht="15.75" hidden="1" customHeight="1" x14ac:dyDescent="0.3">
      <c r="A4955" s="4">
        <v>44902</v>
      </c>
      <c r="B4955" s="2">
        <v>18430.419999999998</v>
      </c>
      <c r="C4955" s="2">
        <v>-234138.63</v>
      </c>
      <c r="D4955" s="2" t="s">
        <v>53</v>
      </c>
    </row>
    <row r="4956" spans="1:4" ht="15.75" hidden="1" customHeight="1" x14ac:dyDescent="0.3">
      <c r="A4956" s="4">
        <v>44902</v>
      </c>
      <c r="B4956" s="2">
        <v>6069.39</v>
      </c>
      <c r="C4956" s="2">
        <v>31483.63</v>
      </c>
      <c r="D4956" s="2" t="s">
        <v>52</v>
      </c>
    </row>
    <row r="4957" spans="1:4" ht="15.75" customHeight="1" x14ac:dyDescent="0.3">
      <c r="A4957" s="4">
        <v>44902</v>
      </c>
      <c r="B4957" s="2">
        <v>19869.939999999999</v>
      </c>
      <c r="C4957" s="2">
        <v>-318470.42</v>
      </c>
      <c r="D4957" s="2" t="s">
        <v>54</v>
      </c>
    </row>
    <row r="4958" spans="1:4" ht="15.75" customHeight="1" x14ac:dyDescent="0.3">
      <c r="A4958" s="4">
        <v>44903</v>
      </c>
      <c r="B4958" s="2">
        <v>16795.91</v>
      </c>
      <c r="C4958" s="2">
        <v>395945.79</v>
      </c>
      <c r="D4958" s="2" t="s">
        <v>54</v>
      </c>
    </row>
    <row r="4959" spans="1:4" ht="15.75" hidden="1" customHeight="1" x14ac:dyDescent="0.3">
      <c r="A4959" s="4">
        <v>44903</v>
      </c>
      <c r="B4959" s="2">
        <v>6653.37</v>
      </c>
      <c r="C4959" s="2">
        <v>4346.17</v>
      </c>
      <c r="D4959" s="2" t="s">
        <v>52</v>
      </c>
    </row>
    <row r="4960" spans="1:4" ht="15.75" hidden="1" customHeight="1" x14ac:dyDescent="0.3">
      <c r="A4960" s="4">
        <v>44903</v>
      </c>
      <c r="B4960" s="2">
        <v>14576.34</v>
      </c>
      <c r="C4960" s="2">
        <v>117447.23</v>
      </c>
      <c r="D4960" s="2" t="s">
        <v>55</v>
      </c>
    </row>
    <row r="4961" spans="1:4" ht="15.75" hidden="1" customHeight="1" x14ac:dyDescent="0.3">
      <c r="A4961" s="4">
        <v>44903</v>
      </c>
      <c r="B4961" s="2">
        <v>16960.810000000001</v>
      </c>
      <c r="C4961" s="2">
        <v>4424.57</v>
      </c>
      <c r="D4961" s="2" t="s">
        <v>53</v>
      </c>
    </row>
    <row r="4962" spans="1:4" ht="15.75" customHeight="1" x14ac:dyDescent="0.3">
      <c r="A4962" s="4">
        <v>44904</v>
      </c>
      <c r="B4962" s="2">
        <v>22641.919999999998</v>
      </c>
      <c r="C4962" s="2">
        <v>409078.86</v>
      </c>
      <c r="D4962" s="2" t="s">
        <v>54</v>
      </c>
    </row>
    <row r="4963" spans="1:4" ht="15.75" hidden="1" customHeight="1" x14ac:dyDescent="0.3">
      <c r="A4963" s="4">
        <v>44904</v>
      </c>
      <c r="B4963" s="2">
        <v>13839.31</v>
      </c>
      <c r="C4963" s="2">
        <v>-28773.18</v>
      </c>
      <c r="D4963" s="2" t="s">
        <v>55</v>
      </c>
    </row>
    <row r="4964" spans="1:4" ht="15.75" hidden="1" customHeight="1" x14ac:dyDescent="0.3">
      <c r="A4964" s="4">
        <v>44904</v>
      </c>
      <c r="B4964" s="2">
        <v>19780.580000000002</v>
      </c>
      <c r="C4964" s="2">
        <v>-92191.45</v>
      </c>
      <c r="D4964" s="2" t="s">
        <v>53</v>
      </c>
    </row>
    <row r="4965" spans="1:4" ht="15.75" hidden="1" customHeight="1" x14ac:dyDescent="0.3">
      <c r="A4965" s="4">
        <v>44904</v>
      </c>
      <c r="B4965" s="2">
        <v>4861.42</v>
      </c>
      <c r="C4965" s="2">
        <v>1459.25</v>
      </c>
      <c r="D4965" s="2" t="s">
        <v>52</v>
      </c>
    </row>
    <row r="4966" spans="1:4" ht="15.75" hidden="1" customHeight="1" x14ac:dyDescent="0.3">
      <c r="A4966" s="4">
        <v>44905</v>
      </c>
      <c r="B4966" s="2">
        <v>0.01</v>
      </c>
      <c r="C4966" s="2">
        <v>-21.01</v>
      </c>
      <c r="D4966" s="2" t="s">
        <v>55</v>
      </c>
    </row>
    <row r="4967" spans="1:4" ht="15.75" customHeight="1" x14ac:dyDescent="0.3">
      <c r="A4967" s="4">
        <v>44906</v>
      </c>
      <c r="B4967" s="2">
        <v>107.25</v>
      </c>
      <c r="C4967" s="2">
        <v>3269.05</v>
      </c>
      <c r="D4967" s="2" t="s">
        <v>54</v>
      </c>
    </row>
    <row r="4968" spans="1:4" ht="15.75" hidden="1" customHeight="1" x14ac:dyDescent="0.3">
      <c r="A4968" s="4">
        <v>44906</v>
      </c>
      <c r="B4968" s="2">
        <v>169.66</v>
      </c>
      <c r="C4968" s="2">
        <v>-4145.03</v>
      </c>
      <c r="D4968" s="2" t="s">
        <v>53</v>
      </c>
    </row>
    <row r="4969" spans="1:4" ht="15.75" hidden="1" customHeight="1" x14ac:dyDescent="0.3">
      <c r="A4969" s="4">
        <v>44906</v>
      </c>
      <c r="B4969" s="2">
        <v>138.56</v>
      </c>
      <c r="C4969" s="2">
        <v>-9737.2900000000009</v>
      </c>
      <c r="D4969" s="2" t="s">
        <v>55</v>
      </c>
    </row>
    <row r="4970" spans="1:4" ht="15.75" hidden="1" customHeight="1" x14ac:dyDescent="0.3">
      <c r="A4970" s="4">
        <v>44906</v>
      </c>
      <c r="B4970" s="2">
        <v>42.02</v>
      </c>
      <c r="C4970" s="2">
        <v>-1393.45</v>
      </c>
      <c r="D4970" s="2" t="s">
        <v>52</v>
      </c>
    </row>
    <row r="4971" spans="1:4" ht="15.75" hidden="1" customHeight="1" x14ac:dyDescent="0.3">
      <c r="A4971" s="4">
        <v>44907</v>
      </c>
      <c r="B4971" s="2">
        <v>5887.55</v>
      </c>
      <c r="C4971" s="2">
        <v>-93683.27</v>
      </c>
      <c r="D4971" s="2" t="s">
        <v>52</v>
      </c>
    </row>
    <row r="4972" spans="1:4" ht="15.75" hidden="1" customHeight="1" x14ac:dyDescent="0.3">
      <c r="A4972" s="4">
        <v>44907</v>
      </c>
      <c r="B4972" s="2">
        <v>16218.35</v>
      </c>
      <c r="C4972" s="2">
        <v>217570.43</v>
      </c>
      <c r="D4972" s="2" t="s">
        <v>55</v>
      </c>
    </row>
    <row r="4973" spans="1:4" ht="15.75" hidden="1" customHeight="1" x14ac:dyDescent="0.3">
      <c r="A4973" s="4">
        <v>44907</v>
      </c>
      <c r="B4973" s="2">
        <v>22537.25</v>
      </c>
      <c r="C4973" s="2">
        <v>65335.97</v>
      </c>
      <c r="D4973" s="2" t="s">
        <v>53</v>
      </c>
    </row>
    <row r="4974" spans="1:4" ht="15.75" customHeight="1" x14ac:dyDescent="0.3">
      <c r="A4974" s="4">
        <v>44907</v>
      </c>
      <c r="B4974" s="2">
        <v>18287.310000000001</v>
      </c>
      <c r="C4974" s="2">
        <v>84039.8</v>
      </c>
      <c r="D4974" s="2" t="s">
        <v>54</v>
      </c>
    </row>
    <row r="4975" spans="1:4" ht="15.75" customHeight="1" x14ac:dyDescent="0.3">
      <c r="A4975" s="4">
        <v>44908</v>
      </c>
      <c r="B4975" s="2">
        <v>27306.46</v>
      </c>
      <c r="C4975" s="2">
        <v>-1143450</v>
      </c>
      <c r="D4975" s="2" t="s">
        <v>54</v>
      </c>
    </row>
    <row r="4976" spans="1:4" ht="15.75" hidden="1" customHeight="1" x14ac:dyDescent="0.3">
      <c r="A4976" s="4">
        <v>44908</v>
      </c>
      <c r="B4976" s="2">
        <v>20915.169999999998</v>
      </c>
      <c r="C4976" s="2">
        <v>-360850.77</v>
      </c>
      <c r="D4976" s="2" t="s">
        <v>55</v>
      </c>
    </row>
    <row r="4977" spans="1:4" ht="15.75" hidden="1" customHeight="1" x14ac:dyDescent="0.3">
      <c r="A4977" s="4">
        <v>44908</v>
      </c>
      <c r="B4977" s="2">
        <v>26704</v>
      </c>
      <c r="C4977" s="2">
        <v>25736.26</v>
      </c>
      <c r="D4977" s="2" t="s">
        <v>53</v>
      </c>
    </row>
    <row r="4978" spans="1:4" ht="15.75" hidden="1" customHeight="1" x14ac:dyDescent="0.3">
      <c r="A4978" s="4">
        <v>44908</v>
      </c>
      <c r="B4978" s="2">
        <v>7896.09</v>
      </c>
      <c r="C4978" s="2">
        <v>166290.73000000001</v>
      </c>
      <c r="D4978" s="2" t="s">
        <v>52</v>
      </c>
    </row>
    <row r="4979" spans="1:4" ht="15.75" customHeight="1" x14ac:dyDescent="0.3">
      <c r="A4979" s="4">
        <v>44909</v>
      </c>
      <c r="B4979" s="2">
        <v>21786.37</v>
      </c>
      <c r="C4979" s="2">
        <v>315380.49</v>
      </c>
      <c r="D4979" s="2" t="s">
        <v>54</v>
      </c>
    </row>
    <row r="4980" spans="1:4" ht="15.75" hidden="1" customHeight="1" x14ac:dyDescent="0.3">
      <c r="A4980" s="4">
        <v>44909</v>
      </c>
      <c r="B4980" s="2">
        <v>20059.849999999999</v>
      </c>
      <c r="C4980" s="2">
        <v>40824.639999999999</v>
      </c>
      <c r="D4980" s="2" t="s">
        <v>55</v>
      </c>
    </row>
    <row r="4981" spans="1:4" ht="15.75" hidden="1" customHeight="1" x14ac:dyDescent="0.3">
      <c r="A4981" s="4">
        <v>44909</v>
      </c>
      <c r="B4981" s="2">
        <v>5948.33</v>
      </c>
      <c r="C4981" s="2">
        <v>-25559.67</v>
      </c>
      <c r="D4981" s="2" t="s">
        <v>52</v>
      </c>
    </row>
    <row r="4982" spans="1:4" ht="15.75" hidden="1" customHeight="1" x14ac:dyDescent="0.3">
      <c r="A4982" s="4">
        <v>44909</v>
      </c>
      <c r="B4982" s="2">
        <v>25247.84</v>
      </c>
      <c r="C4982" s="2">
        <v>85493.51</v>
      </c>
      <c r="D4982" s="2" t="s">
        <v>53</v>
      </c>
    </row>
    <row r="4983" spans="1:4" ht="15.75" hidden="1" customHeight="1" x14ac:dyDescent="0.3">
      <c r="A4983" s="4">
        <v>44910</v>
      </c>
      <c r="B4983" s="2">
        <v>23021.22</v>
      </c>
      <c r="C4983" s="2">
        <v>-643731.88</v>
      </c>
      <c r="D4983" s="2" t="s">
        <v>55</v>
      </c>
    </row>
    <row r="4984" spans="1:4" ht="15.75" customHeight="1" x14ac:dyDescent="0.3">
      <c r="A4984" s="4">
        <v>44910</v>
      </c>
      <c r="B4984" s="2">
        <v>26394.04</v>
      </c>
      <c r="C4984" s="2">
        <v>-1194696.8899999999</v>
      </c>
      <c r="D4984" s="2" t="s">
        <v>54</v>
      </c>
    </row>
    <row r="4985" spans="1:4" ht="15.75" hidden="1" customHeight="1" x14ac:dyDescent="0.3">
      <c r="A4985" s="4">
        <v>44910</v>
      </c>
      <c r="B4985" s="2">
        <v>7139.48</v>
      </c>
      <c r="C4985" s="2">
        <v>-146183.59</v>
      </c>
      <c r="D4985" s="2" t="s">
        <v>52</v>
      </c>
    </row>
    <row r="4986" spans="1:4" ht="15.75" hidden="1" customHeight="1" x14ac:dyDescent="0.3">
      <c r="A4986" s="4">
        <v>44910</v>
      </c>
      <c r="B4986" s="2">
        <v>26203.919999999998</v>
      </c>
      <c r="C4986" s="2">
        <v>512184.58</v>
      </c>
      <c r="D4986" s="2" t="s">
        <v>53</v>
      </c>
    </row>
    <row r="4987" spans="1:4" ht="15.75" hidden="1" customHeight="1" x14ac:dyDescent="0.3">
      <c r="A4987" s="4">
        <v>44911</v>
      </c>
      <c r="B4987" s="2">
        <v>8121.44</v>
      </c>
      <c r="C4987" s="2">
        <v>35027.760000000002</v>
      </c>
      <c r="D4987" s="2" t="s">
        <v>52</v>
      </c>
    </row>
    <row r="4988" spans="1:4" ht="15.75" hidden="1" customHeight="1" x14ac:dyDescent="0.3">
      <c r="A4988" s="4">
        <v>44911</v>
      </c>
      <c r="B4988" s="2">
        <v>17897.21</v>
      </c>
      <c r="C4988" s="2">
        <v>-126256.44</v>
      </c>
      <c r="D4988" s="2" t="s">
        <v>55</v>
      </c>
    </row>
    <row r="4989" spans="1:4" ht="15.75" hidden="1" customHeight="1" x14ac:dyDescent="0.3">
      <c r="A4989" s="4">
        <v>44911</v>
      </c>
      <c r="B4989" s="2">
        <v>19674.71</v>
      </c>
      <c r="C4989" s="2">
        <v>177564.6</v>
      </c>
      <c r="D4989" s="2" t="s">
        <v>53</v>
      </c>
    </row>
    <row r="4990" spans="1:4" ht="15.75" customHeight="1" x14ac:dyDescent="0.3">
      <c r="A4990" s="4">
        <v>44911</v>
      </c>
      <c r="B4990" s="2">
        <v>20111.68</v>
      </c>
      <c r="C4990" s="2">
        <v>80442.37</v>
      </c>
      <c r="D4990" s="2" t="s">
        <v>54</v>
      </c>
    </row>
    <row r="4991" spans="1:4" ht="15.75" customHeight="1" x14ac:dyDescent="0.3">
      <c r="A4991" s="4">
        <v>44913</v>
      </c>
      <c r="B4991" s="2">
        <v>130.51</v>
      </c>
      <c r="C4991" s="2">
        <v>2286.08</v>
      </c>
      <c r="D4991" s="2" t="s">
        <v>54</v>
      </c>
    </row>
    <row r="4992" spans="1:4" ht="15.75" hidden="1" customHeight="1" x14ac:dyDescent="0.3">
      <c r="A4992" s="4">
        <v>44913</v>
      </c>
      <c r="B4992" s="2">
        <v>100.13</v>
      </c>
      <c r="C4992" s="2">
        <v>-5935.81</v>
      </c>
      <c r="D4992" s="2" t="s">
        <v>55</v>
      </c>
    </row>
    <row r="4993" spans="1:4" ht="15.75" hidden="1" customHeight="1" x14ac:dyDescent="0.3">
      <c r="A4993" s="4">
        <v>44913</v>
      </c>
      <c r="B4993" s="2">
        <v>78.55</v>
      </c>
      <c r="C4993" s="2">
        <v>-7252.51</v>
      </c>
      <c r="D4993" s="2" t="s">
        <v>52</v>
      </c>
    </row>
    <row r="4994" spans="1:4" ht="15.75" hidden="1" customHeight="1" x14ac:dyDescent="0.3">
      <c r="A4994" s="4">
        <v>44913</v>
      </c>
      <c r="B4994" s="2">
        <v>140.97999999999999</v>
      </c>
      <c r="C4994" s="2">
        <v>-13643.68</v>
      </c>
      <c r="D4994" s="2" t="s">
        <v>53</v>
      </c>
    </row>
    <row r="4995" spans="1:4" ht="15.75" customHeight="1" x14ac:dyDescent="0.3">
      <c r="A4995" s="4">
        <v>44914</v>
      </c>
      <c r="B4995" s="2">
        <v>17838.93</v>
      </c>
      <c r="C4995" s="2">
        <v>-149903.42000000001</v>
      </c>
      <c r="D4995" s="2" t="s">
        <v>54</v>
      </c>
    </row>
    <row r="4996" spans="1:4" ht="15.75" hidden="1" customHeight="1" x14ac:dyDescent="0.3">
      <c r="A4996" s="4">
        <v>44914</v>
      </c>
      <c r="B4996" s="2">
        <v>6173.37</v>
      </c>
      <c r="C4996" s="2">
        <v>32347.13</v>
      </c>
      <c r="D4996" s="2" t="s">
        <v>52</v>
      </c>
    </row>
    <row r="4997" spans="1:4" ht="15.75" hidden="1" customHeight="1" x14ac:dyDescent="0.3">
      <c r="A4997" s="4">
        <v>44914</v>
      </c>
      <c r="B4997" s="2">
        <v>22137.97</v>
      </c>
      <c r="C4997" s="2">
        <v>170986.52</v>
      </c>
      <c r="D4997" s="2" t="s">
        <v>53</v>
      </c>
    </row>
    <row r="4998" spans="1:4" ht="15.75" hidden="1" customHeight="1" x14ac:dyDescent="0.3">
      <c r="A4998" s="4">
        <v>44914</v>
      </c>
      <c r="B4998" s="2">
        <v>19242.22</v>
      </c>
      <c r="C4998" s="2">
        <v>63669.75</v>
      </c>
      <c r="D4998" s="2" t="s">
        <v>55</v>
      </c>
    </row>
    <row r="4999" spans="1:4" ht="15.75" hidden="1" customHeight="1" x14ac:dyDescent="0.3">
      <c r="A4999" s="4">
        <v>44915</v>
      </c>
      <c r="B4999" s="2">
        <v>10578.12</v>
      </c>
      <c r="C4999" s="2">
        <v>-659232.18999999994</v>
      </c>
      <c r="D4999" s="2" t="s">
        <v>52</v>
      </c>
    </row>
    <row r="5000" spans="1:4" ht="15.75" customHeight="1" x14ac:dyDescent="0.3">
      <c r="A5000" s="4">
        <v>44915</v>
      </c>
      <c r="B5000" s="2">
        <v>22998.94</v>
      </c>
      <c r="C5000" s="2">
        <v>-1658241.43</v>
      </c>
      <c r="D5000" s="2" t="s">
        <v>54</v>
      </c>
    </row>
    <row r="5001" spans="1:4" ht="15.75" hidden="1" customHeight="1" x14ac:dyDescent="0.3">
      <c r="A5001" s="4">
        <v>44915</v>
      </c>
      <c r="B5001" s="2">
        <v>25211.9</v>
      </c>
      <c r="C5001" s="2">
        <v>383348.31</v>
      </c>
      <c r="D5001" s="2" t="s">
        <v>53</v>
      </c>
    </row>
    <row r="5002" spans="1:4" ht="15.75" hidden="1" customHeight="1" x14ac:dyDescent="0.3">
      <c r="A5002" s="4">
        <v>44915</v>
      </c>
      <c r="B5002" s="2">
        <v>17928.560000000001</v>
      </c>
      <c r="C5002" s="2">
        <v>147221.47</v>
      </c>
      <c r="D5002" s="2" t="s">
        <v>55</v>
      </c>
    </row>
    <row r="5003" spans="1:4" ht="15.75" hidden="1" customHeight="1" x14ac:dyDescent="0.3">
      <c r="A5003" s="4">
        <v>44916</v>
      </c>
      <c r="B5003" s="2">
        <v>19566.439999999999</v>
      </c>
      <c r="C5003" s="2">
        <v>141802.94</v>
      </c>
      <c r="D5003" s="2" t="s">
        <v>55</v>
      </c>
    </row>
    <row r="5004" spans="1:4" ht="15.75" customHeight="1" x14ac:dyDescent="0.3">
      <c r="A5004" s="4">
        <v>44916</v>
      </c>
      <c r="B5004" s="2">
        <v>14028.15</v>
      </c>
      <c r="C5004" s="2">
        <v>18425.11</v>
      </c>
      <c r="D5004" s="2" t="s">
        <v>54</v>
      </c>
    </row>
    <row r="5005" spans="1:4" ht="15.75" hidden="1" customHeight="1" x14ac:dyDescent="0.3">
      <c r="A5005" s="4">
        <v>44916</v>
      </c>
      <c r="B5005" s="2">
        <v>6263.78</v>
      </c>
      <c r="C5005" s="2">
        <v>5720.25</v>
      </c>
      <c r="D5005" s="2" t="s">
        <v>52</v>
      </c>
    </row>
    <row r="5006" spans="1:4" ht="15.75" hidden="1" customHeight="1" x14ac:dyDescent="0.3">
      <c r="A5006" s="4">
        <v>44916</v>
      </c>
      <c r="B5006" s="2">
        <v>21497.57</v>
      </c>
      <c r="C5006" s="2">
        <v>369285.69</v>
      </c>
      <c r="D5006" s="2" t="s">
        <v>53</v>
      </c>
    </row>
    <row r="5007" spans="1:4" ht="15.75" customHeight="1" x14ac:dyDescent="0.3">
      <c r="A5007" s="4">
        <v>44917</v>
      </c>
      <c r="B5007" s="2">
        <v>22617.65</v>
      </c>
      <c r="C5007" s="2">
        <v>-546832.14</v>
      </c>
      <c r="D5007" s="2" t="s">
        <v>54</v>
      </c>
    </row>
    <row r="5008" spans="1:4" ht="15.75" hidden="1" customHeight="1" x14ac:dyDescent="0.3">
      <c r="A5008" s="4">
        <v>44917</v>
      </c>
      <c r="B5008" s="2">
        <v>8151.4</v>
      </c>
      <c r="C5008" s="2">
        <v>-28722.69</v>
      </c>
      <c r="D5008" s="2" t="s">
        <v>52</v>
      </c>
    </row>
    <row r="5009" spans="1:4" ht="15.75" hidden="1" customHeight="1" x14ac:dyDescent="0.3">
      <c r="A5009" s="4">
        <v>44917</v>
      </c>
      <c r="B5009" s="2">
        <v>21363.09</v>
      </c>
      <c r="C5009" s="2">
        <v>302968.63</v>
      </c>
      <c r="D5009" s="2" t="s">
        <v>53</v>
      </c>
    </row>
    <row r="5010" spans="1:4" ht="15.75" hidden="1" customHeight="1" x14ac:dyDescent="0.3">
      <c r="A5010" s="4">
        <v>44917</v>
      </c>
      <c r="B5010" s="2">
        <v>20794.75</v>
      </c>
      <c r="C5010" s="2">
        <v>-37270.620000000003</v>
      </c>
      <c r="D5010" s="2" t="s">
        <v>55</v>
      </c>
    </row>
    <row r="5011" spans="1:4" ht="15.75" hidden="1" customHeight="1" x14ac:dyDescent="0.3">
      <c r="A5011" s="4">
        <v>44918</v>
      </c>
      <c r="B5011" s="2">
        <v>19412.919999999998</v>
      </c>
      <c r="C5011" s="2">
        <v>174278.42</v>
      </c>
      <c r="D5011" s="2" t="s">
        <v>55</v>
      </c>
    </row>
    <row r="5012" spans="1:4" ht="15.75" customHeight="1" x14ac:dyDescent="0.3">
      <c r="A5012" s="4">
        <v>44918</v>
      </c>
      <c r="B5012" s="2">
        <v>15153.68</v>
      </c>
      <c r="C5012" s="2">
        <v>188295.11</v>
      </c>
      <c r="D5012" s="2" t="s">
        <v>54</v>
      </c>
    </row>
    <row r="5013" spans="1:4" ht="15.75" hidden="1" customHeight="1" x14ac:dyDescent="0.3">
      <c r="A5013" s="4">
        <v>44918</v>
      </c>
      <c r="B5013" s="2">
        <v>7058.86</v>
      </c>
      <c r="C5013" s="2">
        <v>-3015.9</v>
      </c>
      <c r="D5013" s="2" t="s">
        <v>52</v>
      </c>
    </row>
    <row r="5014" spans="1:4" ht="15.75" hidden="1" customHeight="1" x14ac:dyDescent="0.3">
      <c r="A5014" s="4">
        <v>44918</v>
      </c>
      <c r="B5014" s="2">
        <v>21961.99</v>
      </c>
      <c r="C5014" s="2">
        <v>263314.74</v>
      </c>
      <c r="D5014" s="2" t="s">
        <v>53</v>
      </c>
    </row>
    <row r="5015" spans="1:4" ht="15.75" hidden="1" customHeight="1" x14ac:dyDescent="0.3">
      <c r="A5015" s="4">
        <v>44919</v>
      </c>
      <c r="B5015" s="2">
        <v>0.02</v>
      </c>
      <c r="C5015" s="2">
        <v>0.03</v>
      </c>
      <c r="D5015" s="2" t="s">
        <v>55</v>
      </c>
    </row>
    <row r="5016" spans="1:4" ht="15.75" hidden="1" customHeight="1" x14ac:dyDescent="0.3">
      <c r="A5016" s="4">
        <v>44920</v>
      </c>
      <c r="B5016" s="2">
        <v>161.18</v>
      </c>
      <c r="C5016" s="2">
        <v>1153.8599999999999</v>
      </c>
      <c r="D5016" s="2" t="s">
        <v>55</v>
      </c>
    </row>
    <row r="5017" spans="1:4" ht="15.75" hidden="1" customHeight="1" x14ac:dyDescent="0.3">
      <c r="A5017" s="4">
        <v>44920</v>
      </c>
      <c r="B5017" s="2">
        <v>57.13</v>
      </c>
      <c r="C5017" s="2">
        <v>-834.11</v>
      </c>
      <c r="D5017" s="2" t="s">
        <v>53</v>
      </c>
    </row>
    <row r="5018" spans="1:4" ht="15.75" hidden="1" customHeight="1" x14ac:dyDescent="0.3">
      <c r="A5018" s="4">
        <v>44920</v>
      </c>
      <c r="B5018" s="2">
        <v>21.45</v>
      </c>
      <c r="C5018" s="2">
        <v>-1060.82</v>
      </c>
      <c r="D5018" s="2" t="s">
        <v>52</v>
      </c>
    </row>
    <row r="5019" spans="1:4" ht="15.75" hidden="1" customHeight="1" x14ac:dyDescent="0.3">
      <c r="A5019" s="4">
        <v>44921</v>
      </c>
      <c r="B5019" s="2">
        <v>1163.3800000000001</v>
      </c>
      <c r="C5019" s="2">
        <v>12972.55</v>
      </c>
      <c r="D5019" s="2" t="s">
        <v>55</v>
      </c>
    </row>
    <row r="5020" spans="1:4" ht="15.75" hidden="1" customHeight="1" x14ac:dyDescent="0.3">
      <c r="A5020" s="4">
        <v>44921</v>
      </c>
      <c r="B5020" s="2">
        <v>2069.7600000000002</v>
      </c>
      <c r="C5020" s="2">
        <v>8892.06</v>
      </c>
      <c r="D5020" s="2" t="s">
        <v>53</v>
      </c>
    </row>
    <row r="5021" spans="1:4" ht="15.75" customHeight="1" x14ac:dyDescent="0.3">
      <c r="A5021" s="4">
        <v>44921</v>
      </c>
      <c r="B5021" s="2">
        <v>366.36</v>
      </c>
      <c r="C5021" s="2">
        <v>-16916.669999999998</v>
      </c>
      <c r="D5021" s="2" t="s">
        <v>54</v>
      </c>
    </row>
    <row r="5022" spans="1:4" ht="15.75" hidden="1" customHeight="1" x14ac:dyDescent="0.3">
      <c r="A5022" s="4">
        <v>44921</v>
      </c>
      <c r="B5022" s="2">
        <v>1230.31</v>
      </c>
      <c r="C5022" s="2">
        <v>-18774.02</v>
      </c>
      <c r="D5022" s="2" t="s">
        <v>52</v>
      </c>
    </row>
    <row r="5023" spans="1:4" ht="15.75" hidden="1" customHeight="1" x14ac:dyDescent="0.3">
      <c r="A5023" s="4">
        <v>44922</v>
      </c>
      <c r="B5023" s="2">
        <v>17256.07</v>
      </c>
      <c r="C5023" s="2">
        <v>-81226.39</v>
      </c>
      <c r="D5023" s="2" t="s">
        <v>55</v>
      </c>
    </row>
    <row r="5024" spans="1:4" ht="15.75" customHeight="1" x14ac:dyDescent="0.3">
      <c r="A5024" s="4">
        <v>44922</v>
      </c>
      <c r="B5024" s="2">
        <v>21085.1</v>
      </c>
      <c r="C5024" s="2">
        <v>-807212.72</v>
      </c>
      <c r="D5024" s="2" t="s">
        <v>54</v>
      </c>
    </row>
    <row r="5025" spans="1:4" ht="15.75" hidden="1" customHeight="1" x14ac:dyDescent="0.3">
      <c r="A5025" s="4">
        <v>44922</v>
      </c>
      <c r="B5025" s="2">
        <v>5031.3</v>
      </c>
      <c r="C5025" s="2">
        <v>1421.45</v>
      </c>
      <c r="D5025" s="2" t="s">
        <v>52</v>
      </c>
    </row>
    <row r="5026" spans="1:4" ht="15.75" hidden="1" customHeight="1" x14ac:dyDescent="0.3">
      <c r="A5026" s="4">
        <v>44922</v>
      </c>
      <c r="B5026" s="2">
        <v>23969.59</v>
      </c>
      <c r="C5026" s="2">
        <v>392289.17</v>
      </c>
      <c r="D5026" s="2" t="s">
        <v>53</v>
      </c>
    </row>
    <row r="5027" spans="1:4" ht="15.75" customHeight="1" x14ac:dyDescent="0.3">
      <c r="A5027" s="4">
        <v>44923</v>
      </c>
      <c r="B5027" s="2">
        <v>19877.7</v>
      </c>
      <c r="C5027" s="2">
        <v>167045.65</v>
      </c>
      <c r="D5027" s="2" t="s">
        <v>54</v>
      </c>
    </row>
    <row r="5028" spans="1:4" ht="15.75" hidden="1" customHeight="1" x14ac:dyDescent="0.3">
      <c r="A5028" s="4">
        <v>44923</v>
      </c>
      <c r="B5028" s="2">
        <v>7474.25</v>
      </c>
      <c r="C5028" s="2">
        <v>-149140.64000000001</v>
      </c>
      <c r="D5028" s="2" t="s">
        <v>52</v>
      </c>
    </row>
    <row r="5029" spans="1:4" ht="15.75" hidden="1" customHeight="1" x14ac:dyDescent="0.3">
      <c r="A5029" s="4">
        <v>44923</v>
      </c>
      <c r="B5029" s="2">
        <v>24812.91</v>
      </c>
      <c r="C5029" s="2">
        <v>390641.7</v>
      </c>
      <c r="D5029" s="2" t="s">
        <v>53</v>
      </c>
    </row>
    <row r="5030" spans="1:4" ht="15.75" hidden="1" customHeight="1" x14ac:dyDescent="0.3">
      <c r="A5030" s="4">
        <v>44923</v>
      </c>
      <c r="B5030" s="2">
        <v>21947.35</v>
      </c>
      <c r="C5030" s="2">
        <v>137846.24</v>
      </c>
      <c r="D5030" s="2" t="s">
        <v>55</v>
      </c>
    </row>
    <row r="5031" spans="1:4" ht="15.75" hidden="1" customHeight="1" x14ac:dyDescent="0.3">
      <c r="A5031" s="4">
        <v>44924</v>
      </c>
      <c r="B5031" s="2">
        <v>30689.13</v>
      </c>
      <c r="C5031" s="2">
        <v>405146.37</v>
      </c>
      <c r="D5031" s="2" t="s">
        <v>53</v>
      </c>
    </row>
    <row r="5032" spans="1:4" ht="15.75" hidden="1" customHeight="1" x14ac:dyDescent="0.3">
      <c r="A5032" s="4">
        <v>44924</v>
      </c>
      <c r="B5032" s="2">
        <v>6793.67</v>
      </c>
      <c r="C5032" s="2">
        <v>24824.29</v>
      </c>
      <c r="D5032" s="2" t="s">
        <v>52</v>
      </c>
    </row>
    <row r="5033" spans="1:4" ht="15.75" customHeight="1" x14ac:dyDescent="0.3">
      <c r="A5033" s="4">
        <v>44924</v>
      </c>
      <c r="B5033" s="2">
        <v>18958.349999999999</v>
      </c>
      <c r="C5033" s="2">
        <v>459625.52</v>
      </c>
      <c r="D5033" s="2" t="s">
        <v>54</v>
      </c>
    </row>
    <row r="5034" spans="1:4" ht="15.75" hidden="1" customHeight="1" x14ac:dyDescent="0.3">
      <c r="A5034" s="4">
        <v>44924</v>
      </c>
      <c r="B5034" s="2">
        <v>16904.02</v>
      </c>
      <c r="C5034" s="2">
        <v>408558.24</v>
      </c>
      <c r="D5034" s="2" t="s">
        <v>55</v>
      </c>
    </row>
    <row r="5035" spans="1:4" ht="15.75" hidden="1" customHeight="1" x14ac:dyDescent="0.3">
      <c r="A5035" s="4">
        <v>44925</v>
      </c>
      <c r="B5035" s="2">
        <v>32324.21</v>
      </c>
      <c r="C5035" s="2">
        <v>341505.06</v>
      </c>
      <c r="D5035" s="2" t="s">
        <v>53</v>
      </c>
    </row>
    <row r="5036" spans="1:4" ht="15.75" hidden="1" customHeight="1" x14ac:dyDescent="0.3">
      <c r="A5036" s="4">
        <v>44925</v>
      </c>
      <c r="B5036" s="2">
        <v>8108.28</v>
      </c>
      <c r="C5036" s="2">
        <v>-127762.28</v>
      </c>
      <c r="D5036" s="2" t="s">
        <v>52</v>
      </c>
    </row>
    <row r="5037" spans="1:4" ht="15.75" hidden="1" customHeight="1" x14ac:dyDescent="0.3">
      <c r="A5037" s="4">
        <v>44925</v>
      </c>
      <c r="B5037" s="2">
        <v>22695.5</v>
      </c>
      <c r="C5037" s="2">
        <v>577979.68999999994</v>
      </c>
      <c r="D5037" s="2" t="s">
        <v>55</v>
      </c>
    </row>
    <row r="5038" spans="1:4" ht="15.75" customHeight="1" x14ac:dyDescent="0.3">
      <c r="A5038" s="4">
        <v>44925</v>
      </c>
      <c r="B5038" s="2">
        <v>20450.66</v>
      </c>
      <c r="C5038" s="2">
        <v>549994.80000000005</v>
      </c>
      <c r="D5038" s="2" t="s">
        <v>54</v>
      </c>
    </row>
    <row r="5039" spans="1:4" ht="15.75" hidden="1" customHeight="1" x14ac:dyDescent="0.3">
      <c r="A5039" s="4">
        <v>44927</v>
      </c>
      <c r="B5039" s="2">
        <v>40.619999999999997</v>
      </c>
      <c r="C5039" s="2">
        <v>-14179.15</v>
      </c>
      <c r="D5039" s="2" t="s">
        <v>52</v>
      </c>
    </row>
    <row r="5040" spans="1:4" ht="15.75" hidden="1" customHeight="1" x14ac:dyDescent="0.3">
      <c r="A5040" s="4">
        <v>44927</v>
      </c>
      <c r="B5040" s="2">
        <v>5.61</v>
      </c>
      <c r="C5040" s="2">
        <v>-1509.18</v>
      </c>
      <c r="D5040" s="2" t="s">
        <v>55</v>
      </c>
    </row>
    <row r="5041" spans="1:4" ht="15.75" hidden="1" customHeight="1" x14ac:dyDescent="0.3">
      <c r="A5041" s="4">
        <v>44927</v>
      </c>
      <c r="B5041" s="2">
        <v>173.03</v>
      </c>
      <c r="C5041" s="2">
        <v>2317.44</v>
      </c>
      <c r="D5041" s="2" t="s">
        <v>53</v>
      </c>
    </row>
    <row r="5042" spans="1:4" ht="15.75" hidden="1" customHeight="1" x14ac:dyDescent="0.3">
      <c r="A5042" s="4">
        <v>44928</v>
      </c>
      <c r="B5042" s="2">
        <v>1206.97</v>
      </c>
      <c r="C5042" s="2">
        <v>-24508.28</v>
      </c>
      <c r="D5042" s="2" t="s">
        <v>52</v>
      </c>
    </row>
    <row r="5043" spans="1:4" ht="15.75" customHeight="1" x14ac:dyDescent="0.3">
      <c r="A5043" s="4">
        <v>44928</v>
      </c>
      <c r="B5043" s="2">
        <v>660.89</v>
      </c>
      <c r="C5043" s="2">
        <v>-194110.68</v>
      </c>
      <c r="D5043" s="2" t="s">
        <v>54</v>
      </c>
    </row>
    <row r="5044" spans="1:4" ht="15.75" hidden="1" customHeight="1" x14ac:dyDescent="0.3">
      <c r="A5044" s="4">
        <v>44928</v>
      </c>
      <c r="B5044" s="2">
        <v>7155.14</v>
      </c>
      <c r="C5044" s="2">
        <v>221266.81</v>
      </c>
      <c r="D5044" s="2" t="s">
        <v>53</v>
      </c>
    </row>
    <row r="5045" spans="1:4" ht="15.75" hidden="1" customHeight="1" x14ac:dyDescent="0.3">
      <c r="A5045" s="4">
        <v>44928</v>
      </c>
      <c r="B5045" s="2">
        <v>1481.72</v>
      </c>
      <c r="C5045" s="2">
        <v>23808.04</v>
      </c>
      <c r="D5045" s="2" t="s">
        <v>55</v>
      </c>
    </row>
    <row r="5046" spans="1:4" ht="15.75" hidden="1" customHeight="1" x14ac:dyDescent="0.3">
      <c r="A5046" s="4">
        <v>44929</v>
      </c>
      <c r="B5046" s="2">
        <v>8770.9500000000007</v>
      </c>
      <c r="C5046" s="2">
        <v>-331215.75</v>
      </c>
      <c r="D5046" s="2" t="s">
        <v>52</v>
      </c>
    </row>
    <row r="5047" spans="1:4" ht="15.75" hidden="1" customHeight="1" x14ac:dyDescent="0.3">
      <c r="A5047" s="4">
        <v>44929</v>
      </c>
      <c r="B5047" s="2">
        <v>18295.05</v>
      </c>
      <c r="C5047" s="2">
        <v>-348637.05</v>
      </c>
      <c r="D5047" s="2" t="s">
        <v>55</v>
      </c>
    </row>
    <row r="5048" spans="1:4" ht="15.75" customHeight="1" x14ac:dyDescent="0.3">
      <c r="A5048" s="4">
        <v>44929</v>
      </c>
      <c r="B5048" s="2">
        <v>30869.88</v>
      </c>
      <c r="C5048" s="2">
        <v>-1186571.04</v>
      </c>
      <c r="D5048" s="2" t="s">
        <v>54</v>
      </c>
    </row>
    <row r="5049" spans="1:4" ht="15.75" hidden="1" customHeight="1" x14ac:dyDescent="0.3">
      <c r="A5049" s="4">
        <v>44929</v>
      </c>
      <c r="B5049" s="2">
        <v>37386.879999999997</v>
      </c>
      <c r="C5049" s="2">
        <v>-1449549.25</v>
      </c>
      <c r="D5049" s="2" t="s">
        <v>53</v>
      </c>
    </row>
    <row r="5050" spans="1:4" ht="15.75" hidden="1" customHeight="1" x14ac:dyDescent="0.3">
      <c r="A5050" s="4">
        <v>44930</v>
      </c>
      <c r="B5050" s="2">
        <v>26805.599999999999</v>
      </c>
      <c r="C5050" s="2">
        <v>178248.91</v>
      </c>
      <c r="D5050" s="2" t="s">
        <v>53</v>
      </c>
    </row>
    <row r="5051" spans="1:4" ht="15.75" hidden="1" customHeight="1" x14ac:dyDescent="0.3">
      <c r="A5051" s="4">
        <v>44930</v>
      </c>
      <c r="B5051" s="2">
        <v>13412.15</v>
      </c>
      <c r="C5051" s="2">
        <v>98661.35</v>
      </c>
      <c r="D5051" s="2" t="s">
        <v>55</v>
      </c>
    </row>
    <row r="5052" spans="1:4" ht="15.75" customHeight="1" x14ac:dyDescent="0.3">
      <c r="A5052" s="4">
        <v>44930</v>
      </c>
      <c r="B5052" s="2">
        <v>27322.17</v>
      </c>
      <c r="C5052" s="2">
        <v>-1429745.85</v>
      </c>
      <c r="D5052" s="2" t="s">
        <v>54</v>
      </c>
    </row>
    <row r="5053" spans="1:4" ht="15.75" hidden="1" customHeight="1" x14ac:dyDescent="0.3">
      <c r="A5053" s="4">
        <v>44930</v>
      </c>
      <c r="B5053" s="2">
        <v>7367.07</v>
      </c>
      <c r="C5053" s="2">
        <v>-60326.62</v>
      </c>
      <c r="D5053" s="2" t="s">
        <v>52</v>
      </c>
    </row>
    <row r="5054" spans="1:4" ht="15.75" customHeight="1" x14ac:dyDescent="0.3">
      <c r="A5054" s="4">
        <v>44931</v>
      </c>
      <c r="B5054" s="2">
        <v>25139.52</v>
      </c>
      <c r="C5054" s="2">
        <v>-672834.69</v>
      </c>
      <c r="D5054" s="2" t="s">
        <v>54</v>
      </c>
    </row>
    <row r="5055" spans="1:4" ht="15.75" hidden="1" customHeight="1" x14ac:dyDescent="0.3">
      <c r="A5055" s="4">
        <v>44931</v>
      </c>
      <c r="B5055" s="2">
        <v>7561.96</v>
      </c>
      <c r="C5055" s="2">
        <v>-188961.41</v>
      </c>
      <c r="D5055" s="2" t="s">
        <v>52</v>
      </c>
    </row>
    <row r="5056" spans="1:4" ht="15.75" hidden="1" customHeight="1" x14ac:dyDescent="0.3">
      <c r="A5056" s="4">
        <v>44931</v>
      </c>
      <c r="B5056" s="2">
        <v>28832.82</v>
      </c>
      <c r="C5056" s="2">
        <v>154211.10999999999</v>
      </c>
      <c r="D5056" s="2" t="s">
        <v>53</v>
      </c>
    </row>
    <row r="5057" spans="1:4" ht="15.75" hidden="1" customHeight="1" x14ac:dyDescent="0.3">
      <c r="A5057" s="4">
        <v>44931</v>
      </c>
      <c r="B5057" s="2">
        <v>15756.48</v>
      </c>
      <c r="C5057" s="2">
        <v>-139396.07999999999</v>
      </c>
      <c r="D5057" s="2" t="s">
        <v>55</v>
      </c>
    </row>
    <row r="5058" spans="1:4" ht="15.75" hidden="1" customHeight="1" x14ac:dyDescent="0.3">
      <c r="A5058" s="4">
        <v>44932</v>
      </c>
      <c r="B5058" s="2">
        <v>7639.98</v>
      </c>
      <c r="C5058" s="2">
        <v>-97384.78</v>
      </c>
      <c r="D5058" s="2" t="s">
        <v>52</v>
      </c>
    </row>
    <row r="5059" spans="1:4" ht="15.75" hidden="1" customHeight="1" x14ac:dyDescent="0.3">
      <c r="A5059" s="4">
        <v>44932</v>
      </c>
      <c r="B5059" s="2">
        <v>34181.94</v>
      </c>
      <c r="C5059" s="2">
        <v>-680924.52</v>
      </c>
      <c r="D5059" s="2" t="s">
        <v>53</v>
      </c>
    </row>
    <row r="5060" spans="1:4" ht="15.75" customHeight="1" x14ac:dyDescent="0.3">
      <c r="A5060" s="4">
        <v>44932</v>
      </c>
      <c r="B5060" s="2">
        <v>24205.89</v>
      </c>
      <c r="C5060" s="2">
        <v>-508093.18</v>
      </c>
      <c r="D5060" s="2" t="s">
        <v>54</v>
      </c>
    </row>
    <row r="5061" spans="1:4" ht="15.75" hidden="1" customHeight="1" x14ac:dyDescent="0.3">
      <c r="A5061" s="4">
        <v>44932</v>
      </c>
      <c r="B5061" s="2">
        <v>16331.74</v>
      </c>
      <c r="C5061" s="2">
        <v>-303599.67</v>
      </c>
      <c r="D5061" s="2" t="s">
        <v>55</v>
      </c>
    </row>
    <row r="5062" spans="1:4" ht="15.75" hidden="1" customHeight="1" x14ac:dyDescent="0.3">
      <c r="A5062" s="4">
        <v>44934</v>
      </c>
      <c r="B5062" s="2">
        <v>165.62</v>
      </c>
      <c r="C5062" s="2">
        <v>-7707.33</v>
      </c>
      <c r="D5062" s="2" t="s">
        <v>52</v>
      </c>
    </row>
    <row r="5063" spans="1:4" ht="15.75" hidden="1" customHeight="1" x14ac:dyDescent="0.3">
      <c r="A5063" s="4">
        <v>44934</v>
      </c>
      <c r="B5063" s="2">
        <v>441.35</v>
      </c>
      <c r="C5063" s="2">
        <v>-82831.69</v>
      </c>
      <c r="D5063" s="2" t="s">
        <v>53</v>
      </c>
    </row>
    <row r="5064" spans="1:4" ht="15.75" hidden="1" customHeight="1" x14ac:dyDescent="0.3">
      <c r="A5064" s="4">
        <v>44934</v>
      </c>
      <c r="B5064" s="2">
        <v>297.27</v>
      </c>
      <c r="C5064" s="2">
        <v>-97170.69</v>
      </c>
      <c r="D5064" s="2" t="s">
        <v>55</v>
      </c>
    </row>
    <row r="5065" spans="1:4" ht="15.75" customHeight="1" x14ac:dyDescent="0.3">
      <c r="A5065" s="4">
        <v>44934</v>
      </c>
      <c r="B5065" s="2">
        <v>361.62</v>
      </c>
      <c r="C5065" s="2">
        <v>-121864.88</v>
      </c>
      <c r="D5065" s="2" t="s">
        <v>54</v>
      </c>
    </row>
    <row r="5066" spans="1:4" ht="15.75" hidden="1" customHeight="1" x14ac:dyDescent="0.3">
      <c r="A5066" s="4">
        <v>44935</v>
      </c>
      <c r="B5066" s="2">
        <v>6163.21</v>
      </c>
      <c r="C5066" s="2">
        <v>-8599.34</v>
      </c>
      <c r="D5066" s="2" t="s">
        <v>52</v>
      </c>
    </row>
    <row r="5067" spans="1:4" ht="15.75" hidden="1" customHeight="1" x14ac:dyDescent="0.3">
      <c r="A5067" s="4">
        <v>44935</v>
      </c>
      <c r="B5067" s="2">
        <v>12743.52</v>
      </c>
      <c r="C5067" s="2">
        <v>-493455.1</v>
      </c>
      <c r="D5067" s="2" t="s">
        <v>55</v>
      </c>
    </row>
    <row r="5068" spans="1:4" ht="15.75" hidden="1" customHeight="1" x14ac:dyDescent="0.3">
      <c r="A5068" s="4">
        <v>44935</v>
      </c>
      <c r="B5068" s="2">
        <v>25375.62</v>
      </c>
      <c r="C5068" s="2">
        <v>-1124032.72</v>
      </c>
      <c r="D5068" s="2" t="s">
        <v>53</v>
      </c>
    </row>
    <row r="5069" spans="1:4" ht="15.75" customHeight="1" x14ac:dyDescent="0.3">
      <c r="A5069" s="4">
        <v>44935</v>
      </c>
      <c r="B5069" s="2">
        <v>20990.61</v>
      </c>
      <c r="C5069" s="2">
        <v>-660887.78</v>
      </c>
      <c r="D5069" s="2" t="s">
        <v>54</v>
      </c>
    </row>
    <row r="5070" spans="1:4" ht="15.75" hidden="1" customHeight="1" x14ac:dyDescent="0.3">
      <c r="A5070" s="4">
        <v>44936</v>
      </c>
      <c r="B5070" s="2">
        <v>22010.19</v>
      </c>
      <c r="C5070" s="2">
        <v>13683.43</v>
      </c>
      <c r="D5070" s="2" t="s">
        <v>53</v>
      </c>
    </row>
    <row r="5071" spans="1:4" ht="15.75" customHeight="1" x14ac:dyDescent="0.3">
      <c r="A5071" s="4">
        <v>44936</v>
      </c>
      <c r="B5071" s="2">
        <v>21016.73</v>
      </c>
      <c r="C5071" s="2">
        <v>948412.55</v>
      </c>
      <c r="D5071" s="2" t="s">
        <v>54</v>
      </c>
    </row>
    <row r="5072" spans="1:4" ht="15.75" hidden="1" customHeight="1" x14ac:dyDescent="0.3">
      <c r="A5072" s="4">
        <v>44936</v>
      </c>
      <c r="B5072" s="2">
        <v>11943.33</v>
      </c>
      <c r="C5072" s="2">
        <v>185822.07999999999</v>
      </c>
      <c r="D5072" s="2" t="s">
        <v>55</v>
      </c>
    </row>
    <row r="5073" spans="1:4" ht="15.75" hidden="1" customHeight="1" x14ac:dyDescent="0.3">
      <c r="A5073" s="4">
        <v>44936</v>
      </c>
      <c r="B5073" s="2">
        <v>5371.36</v>
      </c>
      <c r="C5073" s="2">
        <v>1835.05</v>
      </c>
      <c r="D5073" s="2" t="s">
        <v>52</v>
      </c>
    </row>
    <row r="5074" spans="1:4" ht="15.75" customHeight="1" x14ac:dyDescent="0.3">
      <c r="A5074" s="4">
        <v>44937</v>
      </c>
      <c r="B5074" s="2">
        <v>26273.97</v>
      </c>
      <c r="C5074" s="2">
        <v>-615928.91</v>
      </c>
      <c r="D5074" s="2" t="s">
        <v>54</v>
      </c>
    </row>
    <row r="5075" spans="1:4" ht="15.75" hidden="1" customHeight="1" x14ac:dyDescent="0.3">
      <c r="A5075" s="4">
        <v>44937</v>
      </c>
      <c r="B5075" s="2">
        <v>5493.52</v>
      </c>
      <c r="C5075" s="2">
        <v>-21542.74</v>
      </c>
      <c r="D5075" s="2" t="s">
        <v>52</v>
      </c>
    </row>
    <row r="5076" spans="1:4" ht="15.75" hidden="1" customHeight="1" x14ac:dyDescent="0.3">
      <c r="A5076" s="4">
        <v>44937</v>
      </c>
      <c r="B5076" s="2">
        <v>10463.620000000001</v>
      </c>
      <c r="C5076" s="2">
        <v>144844.38</v>
      </c>
      <c r="D5076" s="2" t="s">
        <v>55</v>
      </c>
    </row>
    <row r="5077" spans="1:4" ht="15.75" hidden="1" customHeight="1" x14ac:dyDescent="0.3">
      <c r="A5077" s="4">
        <v>44937</v>
      </c>
      <c r="B5077" s="2">
        <v>25010.57</v>
      </c>
      <c r="C5077" s="2">
        <v>203974.62</v>
      </c>
      <c r="D5077" s="2" t="s">
        <v>53</v>
      </c>
    </row>
    <row r="5078" spans="1:4" ht="15.75" hidden="1" customHeight="1" x14ac:dyDescent="0.3">
      <c r="A5078" s="4">
        <v>44938</v>
      </c>
      <c r="B5078" s="2">
        <v>10687.98</v>
      </c>
      <c r="C5078" s="2">
        <v>-428034.92</v>
      </c>
      <c r="D5078" s="2" t="s">
        <v>52</v>
      </c>
    </row>
    <row r="5079" spans="1:4" ht="15.75" hidden="1" customHeight="1" x14ac:dyDescent="0.3">
      <c r="A5079" s="4">
        <v>44938</v>
      </c>
      <c r="B5079" s="2">
        <v>32683.759999999998</v>
      </c>
      <c r="C5079" s="2">
        <v>-1982330.68</v>
      </c>
      <c r="D5079" s="2" t="s">
        <v>53</v>
      </c>
    </row>
    <row r="5080" spans="1:4" ht="15.75" hidden="1" customHeight="1" x14ac:dyDescent="0.3">
      <c r="A5080" s="4">
        <v>44938</v>
      </c>
      <c r="B5080" s="2">
        <v>14268.69</v>
      </c>
      <c r="C5080" s="2">
        <v>-19316.580000000002</v>
      </c>
      <c r="D5080" s="2" t="s">
        <v>55</v>
      </c>
    </row>
    <row r="5081" spans="1:4" ht="15.75" customHeight="1" x14ac:dyDescent="0.3">
      <c r="A5081" s="4">
        <v>44938</v>
      </c>
      <c r="B5081" s="2">
        <v>27239.7</v>
      </c>
      <c r="C5081" s="2">
        <v>-2569921.13</v>
      </c>
      <c r="D5081" s="2" t="s">
        <v>54</v>
      </c>
    </row>
    <row r="5082" spans="1:4" ht="15.75" hidden="1" customHeight="1" x14ac:dyDescent="0.3">
      <c r="A5082" s="4">
        <v>44939</v>
      </c>
      <c r="B5082" s="2">
        <v>25269.200000000001</v>
      </c>
      <c r="C5082" s="2">
        <v>-147189.62</v>
      </c>
      <c r="D5082" s="2" t="s">
        <v>53</v>
      </c>
    </row>
    <row r="5083" spans="1:4" ht="15.75" customHeight="1" x14ac:dyDescent="0.3">
      <c r="A5083" s="4">
        <v>44939</v>
      </c>
      <c r="B5083" s="2">
        <v>24284.22</v>
      </c>
      <c r="C5083" s="2">
        <v>-2154285.85</v>
      </c>
      <c r="D5083" s="2" t="s">
        <v>54</v>
      </c>
    </row>
    <row r="5084" spans="1:4" ht="15.75" hidden="1" customHeight="1" x14ac:dyDescent="0.3">
      <c r="A5084" s="4">
        <v>44939</v>
      </c>
      <c r="B5084" s="2">
        <v>7418.37</v>
      </c>
      <c r="C5084" s="2">
        <v>-244581.29</v>
      </c>
      <c r="D5084" s="2" t="s">
        <v>52</v>
      </c>
    </row>
    <row r="5085" spans="1:4" ht="15.75" hidden="1" customHeight="1" x14ac:dyDescent="0.3">
      <c r="A5085" s="4">
        <v>44939</v>
      </c>
      <c r="B5085" s="2">
        <v>9889.51</v>
      </c>
      <c r="C5085" s="2">
        <v>50172.43</v>
      </c>
      <c r="D5085" s="2" t="s">
        <v>55</v>
      </c>
    </row>
    <row r="5086" spans="1:4" ht="15.75" hidden="1" customHeight="1" x14ac:dyDescent="0.3">
      <c r="A5086" s="4">
        <v>44941</v>
      </c>
      <c r="B5086" s="2">
        <v>109.57</v>
      </c>
      <c r="C5086" s="2">
        <v>-26565.57</v>
      </c>
      <c r="D5086" s="2" t="s">
        <v>52</v>
      </c>
    </row>
    <row r="5087" spans="1:4" ht="15.75" hidden="1" customHeight="1" x14ac:dyDescent="0.3">
      <c r="A5087" s="4">
        <v>44941</v>
      </c>
      <c r="B5087" s="2">
        <v>116.95</v>
      </c>
      <c r="C5087" s="2">
        <v>-12128.4</v>
      </c>
      <c r="D5087" s="2" t="s">
        <v>55</v>
      </c>
    </row>
    <row r="5088" spans="1:4" ht="15.75" hidden="1" customHeight="1" x14ac:dyDescent="0.3">
      <c r="A5088" s="4">
        <v>44941</v>
      </c>
      <c r="B5088" s="2">
        <v>168.03</v>
      </c>
      <c r="C5088" s="2">
        <v>-30737.45</v>
      </c>
      <c r="D5088" s="2" t="s">
        <v>53</v>
      </c>
    </row>
    <row r="5089" spans="1:4" ht="15.75" customHeight="1" x14ac:dyDescent="0.3">
      <c r="A5089" s="4">
        <v>44941</v>
      </c>
      <c r="B5089" s="2">
        <v>373.17</v>
      </c>
      <c r="C5089" s="2">
        <v>-287136.03999999998</v>
      </c>
      <c r="D5089" s="2" t="s">
        <v>54</v>
      </c>
    </row>
    <row r="5090" spans="1:4" ht="15.75" hidden="1" customHeight="1" x14ac:dyDescent="0.3">
      <c r="A5090" s="4">
        <v>44942</v>
      </c>
      <c r="B5090" s="2">
        <v>15951.59</v>
      </c>
      <c r="C5090" s="2">
        <v>-106577.34</v>
      </c>
      <c r="D5090" s="2" t="s">
        <v>53</v>
      </c>
    </row>
    <row r="5091" spans="1:4" ht="15.75" hidden="1" customHeight="1" x14ac:dyDescent="0.3">
      <c r="A5091" s="4">
        <v>44942</v>
      </c>
      <c r="B5091" s="2">
        <v>6196.25</v>
      </c>
      <c r="C5091" s="2">
        <v>-46546.36</v>
      </c>
      <c r="D5091" s="2" t="s">
        <v>52</v>
      </c>
    </row>
    <row r="5092" spans="1:4" ht="15.75" hidden="1" customHeight="1" x14ac:dyDescent="0.3">
      <c r="A5092" s="4">
        <v>44942</v>
      </c>
      <c r="B5092" s="2">
        <v>10587.04</v>
      </c>
      <c r="C5092" s="2">
        <v>34753.53</v>
      </c>
      <c r="D5092" s="2" t="s">
        <v>55</v>
      </c>
    </row>
    <row r="5093" spans="1:4" ht="15.75" customHeight="1" x14ac:dyDescent="0.3">
      <c r="A5093" s="4">
        <v>44942</v>
      </c>
      <c r="B5093" s="2">
        <v>17072.5</v>
      </c>
      <c r="C5093" s="2">
        <v>-807505.35</v>
      </c>
      <c r="D5093" s="2" t="s">
        <v>54</v>
      </c>
    </row>
    <row r="5094" spans="1:4" ht="15.75" hidden="1" customHeight="1" x14ac:dyDescent="0.3">
      <c r="A5094" s="4">
        <v>44943</v>
      </c>
      <c r="B5094" s="2">
        <v>28888.53</v>
      </c>
      <c r="C5094" s="2">
        <v>266777</v>
      </c>
      <c r="D5094" s="2" t="s">
        <v>53</v>
      </c>
    </row>
    <row r="5095" spans="1:4" ht="15.75" customHeight="1" x14ac:dyDescent="0.3">
      <c r="A5095" s="4">
        <v>44943</v>
      </c>
      <c r="B5095" s="2">
        <v>24141.79</v>
      </c>
      <c r="C5095" s="2">
        <v>566156.55000000005</v>
      </c>
      <c r="D5095" s="2" t="s">
        <v>54</v>
      </c>
    </row>
    <row r="5096" spans="1:4" ht="15.75" hidden="1" customHeight="1" x14ac:dyDescent="0.3">
      <c r="A5096" s="4">
        <v>44943</v>
      </c>
      <c r="B5096" s="2">
        <v>6176.71</v>
      </c>
      <c r="C5096" s="2">
        <v>-29428.240000000002</v>
      </c>
      <c r="D5096" s="2" t="s">
        <v>52</v>
      </c>
    </row>
    <row r="5097" spans="1:4" ht="15.75" hidden="1" customHeight="1" x14ac:dyDescent="0.3">
      <c r="A5097" s="4">
        <v>44943</v>
      </c>
      <c r="B5097" s="2">
        <v>16919.689999999999</v>
      </c>
      <c r="C5097" s="2">
        <v>162620.88</v>
      </c>
      <c r="D5097" s="2" t="s">
        <v>55</v>
      </c>
    </row>
    <row r="5098" spans="1:4" ht="15.75" hidden="1" customHeight="1" x14ac:dyDescent="0.3">
      <c r="A5098" s="4">
        <v>44944</v>
      </c>
      <c r="B5098" s="2">
        <v>11787.68</v>
      </c>
      <c r="C5098" s="2">
        <v>84934.65</v>
      </c>
      <c r="D5098" s="2" t="s">
        <v>52</v>
      </c>
    </row>
    <row r="5099" spans="1:4" ht="15.75" customHeight="1" x14ac:dyDescent="0.3">
      <c r="A5099" s="4">
        <v>44944</v>
      </c>
      <c r="B5099" s="2">
        <v>28038.53</v>
      </c>
      <c r="C5099" s="2">
        <v>-1312637.55</v>
      </c>
      <c r="D5099" s="2" t="s">
        <v>54</v>
      </c>
    </row>
    <row r="5100" spans="1:4" ht="15.75" hidden="1" customHeight="1" x14ac:dyDescent="0.3">
      <c r="A5100" s="4">
        <v>44944</v>
      </c>
      <c r="B5100" s="2">
        <v>29202.66</v>
      </c>
      <c r="C5100" s="2">
        <v>-137094.96</v>
      </c>
      <c r="D5100" s="2" t="s">
        <v>53</v>
      </c>
    </row>
    <row r="5101" spans="1:4" ht="15.75" hidden="1" customHeight="1" x14ac:dyDescent="0.3">
      <c r="A5101" s="4">
        <v>44944</v>
      </c>
      <c r="B5101" s="2">
        <v>14904.05</v>
      </c>
      <c r="C5101" s="2">
        <v>-1323598.01</v>
      </c>
      <c r="D5101" s="2" t="s">
        <v>55</v>
      </c>
    </row>
    <row r="5102" spans="1:4" ht="15.75" hidden="1" customHeight="1" x14ac:dyDescent="0.3">
      <c r="A5102" s="4">
        <v>44945</v>
      </c>
      <c r="B5102" s="2">
        <v>9611.39</v>
      </c>
      <c r="C5102" s="2">
        <v>61635.87</v>
      </c>
      <c r="D5102" s="2" t="s">
        <v>55</v>
      </c>
    </row>
    <row r="5103" spans="1:4" ht="15.75" hidden="1" customHeight="1" x14ac:dyDescent="0.3">
      <c r="A5103" s="4">
        <v>44945</v>
      </c>
      <c r="B5103" s="2">
        <v>5758.15</v>
      </c>
      <c r="C5103" s="2">
        <v>-2215.37</v>
      </c>
      <c r="D5103" s="2" t="s">
        <v>52</v>
      </c>
    </row>
    <row r="5104" spans="1:4" ht="15.75" customHeight="1" x14ac:dyDescent="0.3">
      <c r="A5104" s="4">
        <v>44945</v>
      </c>
      <c r="B5104" s="2">
        <v>25731.05</v>
      </c>
      <c r="C5104" s="2">
        <v>-621250.37</v>
      </c>
      <c r="D5104" s="2" t="s">
        <v>54</v>
      </c>
    </row>
    <row r="5105" spans="1:4" ht="15.75" hidden="1" customHeight="1" x14ac:dyDescent="0.3">
      <c r="A5105" s="4">
        <v>44945</v>
      </c>
      <c r="B5105" s="2">
        <v>20417.29</v>
      </c>
      <c r="C5105" s="2">
        <v>214388.51</v>
      </c>
      <c r="D5105" s="2" t="s">
        <v>53</v>
      </c>
    </row>
    <row r="5106" spans="1:4" ht="15.75" hidden="1" customHeight="1" x14ac:dyDescent="0.3">
      <c r="A5106" s="4">
        <v>44946</v>
      </c>
      <c r="B5106" s="2">
        <v>8569.91</v>
      </c>
      <c r="C5106" s="2">
        <v>129347.65</v>
      </c>
      <c r="D5106" s="2" t="s">
        <v>55</v>
      </c>
    </row>
    <row r="5107" spans="1:4" ht="15.75" hidden="1" customHeight="1" x14ac:dyDescent="0.3">
      <c r="A5107" s="4">
        <v>44946</v>
      </c>
      <c r="B5107" s="2">
        <v>22649.08</v>
      </c>
      <c r="C5107" s="2">
        <v>185944.02</v>
      </c>
      <c r="D5107" s="2" t="s">
        <v>53</v>
      </c>
    </row>
    <row r="5108" spans="1:4" ht="15.75" hidden="1" customHeight="1" x14ac:dyDescent="0.3">
      <c r="A5108" s="4">
        <v>44946</v>
      </c>
      <c r="B5108" s="2">
        <v>6999.13</v>
      </c>
      <c r="C5108" s="2">
        <v>26587.13</v>
      </c>
      <c r="D5108" s="2" t="s">
        <v>52</v>
      </c>
    </row>
    <row r="5109" spans="1:4" ht="15.75" customHeight="1" x14ac:dyDescent="0.3">
      <c r="A5109" s="4">
        <v>44946</v>
      </c>
      <c r="B5109" s="2">
        <v>22236.23</v>
      </c>
      <c r="C5109" s="2">
        <v>-12016.2</v>
      </c>
      <c r="D5109" s="2" t="s">
        <v>54</v>
      </c>
    </row>
    <row r="5110" spans="1:4" ht="15.75" hidden="1" customHeight="1" x14ac:dyDescent="0.3">
      <c r="A5110" s="4">
        <v>44948</v>
      </c>
      <c r="B5110" s="2">
        <v>123.99</v>
      </c>
      <c r="C5110" s="2">
        <v>-21868.45</v>
      </c>
      <c r="D5110" s="2" t="s">
        <v>55</v>
      </c>
    </row>
    <row r="5111" spans="1:4" ht="15.75" hidden="1" customHeight="1" x14ac:dyDescent="0.3">
      <c r="A5111" s="4">
        <v>44948</v>
      </c>
      <c r="B5111" s="2">
        <v>325.13</v>
      </c>
      <c r="C5111" s="2">
        <v>-55388.94</v>
      </c>
      <c r="D5111" s="2" t="s">
        <v>53</v>
      </c>
    </row>
    <row r="5112" spans="1:4" ht="15.75" customHeight="1" x14ac:dyDescent="0.3">
      <c r="A5112" s="4">
        <v>44948</v>
      </c>
      <c r="B5112" s="2">
        <v>226.97</v>
      </c>
      <c r="C5112" s="2">
        <v>4053.08</v>
      </c>
      <c r="D5112" s="2" t="s">
        <v>54</v>
      </c>
    </row>
    <row r="5113" spans="1:4" ht="15.75" hidden="1" customHeight="1" x14ac:dyDescent="0.3">
      <c r="A5113" s="4">
        <v>44948</v>
      </c>
      <c r="B5113" s="2">
        <v>161.07</v>
      </c>
      <c r="C5113" s="2">
        <v>-3828.45</v>
      </c>
      <c r="D5113" s="2" t="s">
        <v>52</v>
      </c>
    </row>
    <row r="5114" spans="1:4" ht="15.75" hidden="1" customHeight="1" x14ac:dyDescent="0.3">
      <c r="A5114" s="4">
        <v>44949</v>
      </c>
      <c r="B5114" s="2">
        <v>14240.09</v>
      </c>
      <c r="C5114" s="2">
        <v>-3574.63</v>
      </c>
      <c r="D5114" s="2" t="s">
        <v>55</v>
      </c>
    </row>
    <row r="5115" spans="1:4" ht="15.75" hidden="1" customHeight="1" x14ac:dyDescent="0.3">
      <c r="A5115" s="4">
        <v>44949</v>
      </c>
      <c r="B5115" s="2">
        <v>23934.35</v>
      </c>
      <c r="C5115" s="2">
        <v>-201433.03</v>
      </c>
      <c r="D5115" s="2" t="s">
        <v>53</v>
      </c>
    </row>
    <row r="5116" spans="1:4" ht="15.75" customHeight="1" x14ac:dyDescent="0.3">
      <c r="A5116" s="4">
        <v>44949</v>
      </c>
      <c r="B5116" s="2">
        <v>27679.439999999999</v>
      </c>
      <c r="C5116" s="2">
        <v>870925.79</v>
      </c>
      <c r="D5116" s="2" t="s">
        <v>54</v>
      </c>
    </row>
    <row r="5117" spans="1:4" ht="15.75" hidden="1" customHeight="1" x14ac:dyDescent="0.3">
      <c r="A5117" s="4">
        <v>44949</v>
      </c>
      <c r="B5117" s="2">
        <v>6011.63</v>
      </c>
      <c r="C5117" s="2">
        <v>-33498.839999999997</v>
      </c>
      <c r="D5117" s="2" t="s">
        <v>52</v>
      </c>
    </row>
    <row r="5118" spans="1:4" ht="15.75" hidden="1" customHeight="1" x14ac:dyDescent="0.3">
      <c r="A5118" s="4">
        <v>44950</v>
      </c>
      <c r="B5118" s="2">
        <v>16515.53</v>
      </c>
      <c r="C5118" s="2">
        <v>369444.92</v>
      </c>
      <c r="D5118" s="2" t="s">
        <v>55</v>
      </c>
    </row>
    <row r="5119" spans="1:4" ht="15.75" customHeight="1" x14ac:dyDescent="0.3">
      <c r="A5119" s="4">
        <v>44950</v>
      </c>
      <c r="B5119" s="2">
        <v>27181.24</v>
      </c>
      <c r="C5119" s="2">
        <v>469992.3</v>
      </c>
      <c r="D5119" s="2" t="s">
        <v>54</v>
      </c>
    </row>
    <row r="5120" spans="1:4" ht="15.75" hidden="1" customHeight="1" x14ac:dyDescent="0.3">
      <c r="A5120" s="4">
        <v>44950</v>
      </c>
      <c r="B5120" s="2">
        <v>5675.49</v>
      </c>
      <c r="C5120" s="2">
        <v>-1324.54</v>
      </c>
      <c r="D5120" s="2" t="s">
        <v>52</v>
      </c>
    </row>
    <row r="5121" spans="1:4" ht="15.75" hidden="1" customHeight="1" x14ac:dyDescent="0.3">
      <c r="A5121" s="4">
        <v>44950</v>
      </c>
      <c r="B5121" s="2">
        <v>20451.73</v>
      </c>
      <c r="C5121" s="2">
        <v>230254.42</v>
      </c>
      <c r="D5121" s="2" t="s">
        <v>53</v>
      </c>
    </row>
    <row r="5122" spans="1:4" ht="15.75" customHeight="1" x14ac:dyDescent="0.3">
      <c r="A5122" s="4">
        <v>44951</v>
      </c>
      <c r="B5122" s="2">
        <v>29681.3</v>
      </c>
      <c r="C5122" s="2">
        <v>255395.6</v>
      </c>
      <c r="D5122" s="2" t="s">
        <v>54</v>
      </c>
    </row>
    <row r="5123" spans="1:4" ht="15.75" hidden="1" customHeight="1" x14ac:dyDescent="0.3">
      <c r="A5123" s="4">
        <v>44951</v>
      </c>
      <c r="B5123" s="2">
        <v>22903.97</v>
      </c>
      <c r="C5123" s="2">
        <v>368383.92</v>
      </c>
      <c r="D5123" s="2" t="s">
        <v>53</v>
      </c>
    </row>
    <row r="5124" spans="1:4" ht="15.75" hidden="1" customHeight="1" x14ac:dyDescent="0.3">
      <c r="A5124" s="4">
        <v>44951</v>
      </c>
      <c r="B5124" s="2">
        <v>13839.48</v>
      </c>
      <c r="C5124" s="2">
        <v>212270.14</v>
      </c>
      <c r="D5124" s="2" t="s">
        <v>55</v>
      </c>
    </row>
    <row r="5125" spans="1:4" ht="15.75" hidden="1" customHeight="1" x14ac:dyDescent="0.3">
      <c r="A5125" s="4">
        <v>44951</v>
      </c>
      <c r="B5125" s="2">
        <v>5486.78</v>
      </c>
      <c r="C5125" s="2">
        <v>16338.5</v>
      </c>
      <c r="D5125" s="2" t="s">
        <v>52</v>
      </c>
    </row>
    <row r="5126" spans="1:4" ht="15.75" customHeight="1" x14ac:dyDescent="0.3">
      <c r="A5126" s="4">
        <v>44952</v>
      </c>
      <c r="B5126" s="2">
        <v>31407.08</v>
      </c>
      <c r="C5126" s="2">
        <v>1081180.3999999999</v>
      </c>
      <c r="D5126" s="2" t="s">
        <v>54</v>
      </c>
    </row>
    <row r="5127" spans="1:4" ht="15.75" hidden="1" customHeight="1" x14ac:dyDescent="0.3">
      <c r="A5127" s="4">
        <v>44952</v>
      </c>
      <c r="B5127" s="2">
        <v>16888.560000000001</v>
      </c>
      <c r="C5127" s="2">
        <v>355415.16</v>
      </c>
      <c r="D5127" s="2" t="s">
        <v>55</v>
      </c>
    </row>
    <row r="5128" spans="1:4" ht="15.75" hidden="1" customHeight="1" x14ac:dyDescent="0.3">
      <c r="A5128" s="4">
        <v>44952</v>
      </c>
      <c r="B5128" s="2">
        <v>20173.59</v>
      </c>
      <c r="C5128" s="2">
        <v>306587.48</v>
      </c>
      <c r="D5128" s="2" t="s">
        <v>53</v>
      </c>
    </row>
    <row r="5129" spans="1:4" ht="15.75" hidden="1" customHeight="1" x14ac:dyDescent="0.3">
      <c r="A5129" s="4">
        <v>44952</v>
      </c>
      <c r="B5129" s="2">
        <v>7832.77</v>
      </c>
      <c r="C5129" s="2">
        <v>64440.480000000003</v>
      </c>
      <c r="D5129" s="2" t="s">
        <v>52</v>
      </c>
    </row>
    <row r="5130" spans="1:4" ht="15.75" hidden="1" customHeight="1" x14ac:dyDescent="0.3">
      <c r="A5130" s="4">
        <v>44953</v>
      </c>
      <c r="B5130" s="2">
        <v>12946.92</v>
      </c>
      <c r="C5130" s="2">
        <v>366174.3</v>
      </c>
      <c r="D5130" s="2" t="s">
        <v>55</v>
      </c>
    </row>
    <row r="5131" spans="1:4" ht="15.75" hidden="1" customHeight="1" x14ac:dyDescent="0.3">
      <c r="A5131" s="4">
        <v>44953</v>
      </c>
      <c r="B5131" s="2">
        <v>10472.89</v>
      </c>
      <c r="C5131" s="2">
        <v>6834.4</v>
      </c>
      <c r="D5131" s="2" t="s">
        <v>52</v>
      </c>
    </row>
    <row r="5132" spans="1:4" ht="15.75" customHeight="1" x14ac:dyDescent="0.3">
      <c r="A5132" s="4">
        <v>44953</v>
      </c>
      <c r="B5132" s="2">
        <v>26947.56</v>
      </c>
      <c r="C5132" s="2">
        <v>867873.69</v>
      </c>
      <c r="D5132" s="2" t="s">
        <v>54</v>
      </c>
    </row>
    <row r="5133" spans="1:4" ht="15.75" hidden="1" customHeight="1" x14ac:dyDescent="0.3">
      <c r="A5133" s="4">
        <v>44953</v>
      </c>
      <c r="B5133" s="2">
        <v>17109.11</v>
      </c>
      <c r="C5133" s="2">
        <v>189835.18</v>
      </c>
      <c r="D5133" s="2" t="s">
        <v>53</v>
      </c>
    </row>
    <row r="5134" spans="1:4" ht="15.75" customHeight="1" x14ac:dyDescent="0.3">
      <c r="A5134" s="4">
        <v>44955</v>
      </c>
      <c r="B5134" s="2">
        <v>191.53</v>
      </c>
      <c r="C5134" s="2">
        <v>2141.81</v>
      </c>
      <c r="D5134" s="2" t="s">
        <v>54</v>
      </c>
    </row>
    <row r="5135" spans="1:4" ht="15.75" hidden="1" customHeight="1" x14ac:dyDescent="0.3">
      <c r="A5135" s="4">
        <v>44955</v>
      </c>
      <c r="B5135" s="2">
        <v>69.47</v>
      </c>
      <c r="C5135" s="2">
        <v>-772.73</v>
      </c>
      <c r="D5135" s="2" t="s">
        <v>53</v>
      </c>
    </row>
    <row r="5136" spans="1:4" ht="15.75" hidden="1" customHeight="1" x14ac:dyDescent="0.3">
      <c r="A5136" s="4">
        <v>44955</v>
      </c>
      <c r="B5136" s="2">
        <v>81.739999999999995</v>
      </c>
      <c r="C5136" s="2">
        <v>-4785.18</v>
      </c>
      <c r="D5136" s="2" t="s">
        <v>52</v>
      </c>
    </row>
    <row r="5137" spans="1:4" ht="15.75" hidden="1" customHeight="1" x14ac:dyDescent="0.3">
      <c r="A5137" s="4">
        <v>44955</v>
      </c>
      <c r="B5137" s="2">
        <v>53.7</v>
      </c>
      <c r="C5137" s="2">
        <v>-3627.16</v>
      </c>
      <c r="D5137" s="2" t="s">
        <v>55</v>
      </c>
    </row>
    <row r="5138" spans="1:4" ht="15.75" hidden="1" customHeight="1" x14ac:dyDescent="0.3">
      <c r="A5138" s="4">
        <v>44956</v>
      </c>
      <c r="B5138" s="2">
        <v>23684.13</v>
      </c>
      <c r="C5138" s="2">
        <v>482462.79</v>
      </c>
      <c r="D5138" s="2" t="s">
        <v>53</v>
      </c>
    </row>
    <row r="5139" spans="1:4" ht="15.75" customHeight="1" x14ac:dyDescent="0.3">
      <c r="A5139" s="4">
        <v>44956</v>
      </c>
      <c r="B5139" s="2">
        <v>28564.04</v>
      </c>
      <c r="C5139" s="2">
        <v>1968261.49</v>
      </c>
      <c r="D5139" s="2" t="s">
        <v>54</v>
      </c>
    </row>
    <row r="5140" spans="1:4" ht="15.75" hidden="1" customHeight="1" x14ac:dyDescent="0.3">
      <c r="A5140" s="4">
        <v>44956</v>
      </c>
      <c r="B5140" s="2">
        <v>15746.23</v>
      </c>
      <c r="C5140" s="2">
        <v>455373.93</v>
      </c>
      <c r="D5140" s="2" t="s">
        <v>55</v>
      </c>
    </row>
    <row r="5141" spans="1:4" ht="15.75" hidden="1" customHeight="1" x14ac:dyDescent="0.3">
      <c r="A5141" s="4">
        <v>44956</v>
      </c>
      <c r="B5141" s="2">
        <v>7730.61</v>
      </c>
      <c r="C5141" s="2">
        <v>27283.38</v>
      </c>
      <c r="D5141" s="2" t="s">
        <v>52</v>
      </c>
    </row>
    <row r="5142" spans="1:4" ht="15.75" hidden="1" customHeight="1" x14ac:dyDescent="0.3">
      <c r="A5142" s="4">
        <v>44957</v>
      </c>
      <c r="B5142" s="2">
        <v>7564.3</v>
      </c>
      <c r="C5142" s="2">
        <v>93289.13</v>
      </c>
      <c r="D5142" s="2" t="s">
        <v>52</v>
      </c>
    </row>
    <row r="5143" spans="1:4" ht="15.75" customHeight="1" x14ac:dyDescent="0.3">
      <c r="A5143" s="4">
        <v>44957</v>
      </c>
      <c r="B5143" s="2">
        <v>38062.01</v>
      </c>
      <c r="C5143" s="2">
        <v>-2740943.88</v>
      </c>
      <c r="D5143" s="2" t="s">
        <v>54</v>
      </c>
    </row>
    <row r="5144" spans="1:4" ht="15.75" hidden="1" customHeight="1" x14ac:dyDescent="0.3">
      <c r="A5144" s="4">
        <v>44957</v>
      </c>
      <c r="B5144" s="2">
        <v>23527.17</v>
      </c>
      <c r="C5144" s="2">
        <v>-334164.01</v>
      </c>
      <c r="D5144" s="2" t="s">
        <v>53</v>
      </c>
    </row>
    <row r="5145" spans="1:4" ht="15.75" hidden="1" customHeight="1" x14ac:dyDescent="0.3">
      <c r="A5145" s="4">
        <v>44957</v>
      </c>
      <c r="B5145" s="2">
        <v>19643.599999999999</v>
      </c>
      <c r="C5145" s="2">
        <v>390210.54</v>
      </c>
      <c r="D5145" s="2" t="s">
        <v>55</v>
      </c>
    </row>
    <row r="5146" spans="1:4" ht="15.75" customHeight="1" x14ac:dyDescent="0.3">
      <c r="A5146" s="4">
        <v>44958</v>
      </c>
      <c r="B5146" s="2">
        <v>32391.46</v>
      </c>
      <c r="C5146" s="2">
        <v>-772662.2</v>
      </c>
      <c r="D5146" s="2" t="s">
        <v>54</v>
      </c>
    </row>
    <row r="5147" spans="1:4" ht="15.75" hidden="1" customHeight="1" x14ac:dyDescent="0.3">
      <c r="A5147" s="4">
        <v>44958</v>
      </c>
      <c r="B5147" s="2">
        <v>25780.81</v>
      </c>
      <c r="C5147" s="2">
        <v>-2528782.2599999998</v>
      </c>
      <c r="D5147" s="2" t="s">
        <v>53</v>
      </c>
    </row>
    <row r="5148" spans="1:4" ht="15.75" hidden="1" customHeight="1" x14ac:dyDescent="0.3">
      <c r="A5148" s="4">
        <v>44958</v>
      </c>
      <c r="B5148" s="2">
        <v>8863.68</v>
      </c>
      <c r="C5148" s="2">
        <v>-45931.88</v>
      </c>
      <c r="D5148" s="2" t="s">
        <v>52</v>
      </c>
    </row>
    <row r="5149" spans="1:4" ht="15.75" hidden="1" customHeight="1" x14ac:dyDescent="0.3">
      <c r="A5149" s="4">
        <v>44958</v>
      </c>
      <c r="B5149" s="2">
        <v>16907.14</v>
      </c>
      <c r="C5149" s="2">
        <v>435773.96</v>
      </c>
      <c r="D5149" s="2" t="s">
        <v>55</v>
      </c>
    </row>
    <row r="5150" spans="1:4" ht="15.75" hidden="1" customHeight="1" x14ac:dyDescent="0.3">
      <c r="A5150" s="4">
        <v>44959</v>
      </c>
      <c r="B5150" s="2">
        <v>5729.63</v>
      </c>
      <c r="C5150" s="2">
        <v>45793.69</v>
      </c>
      <c r="D5150" s="2" t="s">
        <v>52</v>
      </c>
    </row>
    <row r="5151" spans="1:4" ht="15.75" customHeight="1" x14ac:dyDescent="0.3">
      <c r="A5151" s="4">
        <v>44959</v>
      </c>
      <c r="B5151" s="2">
        <v>31168.91</v>
      </c>
      <c r="C5151" s="2">
        <v>-1109822.73</v>
      </c>
      <c r="D5151" s="2" t="s">
        <v>54</v>
      </c>
    </row>
    <row r="5152" spans="1:4" ht="15.75" hidden="1" customHeight="1" x14ac:dyDescent="0.3">
      <c r="A5152" s="4">
        <v>44959</v>
      </c>
      <c r="B5152" s="2">
        <v>18221.09</v>
      </c>
      <c r="C5152" s="2">
        <v>52018.720000000001</v>
      </c>
      <c r="D5152" s="2" t="s">
        <v>55</v>
      </c>
    </row>
    <row r="5153" spans="1:4" ht="15.75" hidden="1" customHeight="1" x14ac:dyDescent="0.3">
      <c r="A5153" s="4">
        <v>44959</v>
      </c>
      <c r="B5153" s="2">
        <v>19370.63</v>
      </c>
      <c r="C5153" s="2">
        <v>14628.56</v>
      </c>
      <c r="D5153" s="2" t="s">
        <v>53</v>
      </c>
    </row>
    <row r="5154" spans="1:4" ht="15.75" hidden="1" customHeight="1" x14ac:dyDescent="0.3">
      <c r="A5154" s="4">
        <v>44960</v>
      </c>
      <c r="B5154" s="2">
        <v>6321.5</v>
      </c>
      <c r="C5154" s="2">
        <v>61980.1</v>
      </c>
      <c r="D5154" s="2" t="s">
        <v>52</v>
      </c>
    </row>
    <row r="5155" spans="1:4" ht="15.75" hidden="1" customHeight="1" x14ac:dyDescent="0.3">
      <c r="A5155" s="4">
        <v>44960</v>
      </c>
      <c r="B5155" s="2">
        <v>15238.58</v>
      </c>
      <c r="C5155" s="2">
        <v>-144331.21</v>
      </c>
      <c r="D5155" s="2" t="s">
        <v>53</v>
      </c>
    </row>
    <row r="5156" spans="1:4" ht="15.75" customHeight="1" x14ac:dyDescent="0.3">
      <c r="A5156" s="4">
        <v>44960</v>
      </c>
      <c r="B5156" s="2">
        <v>28142.51</v>
      </c>
      <c r="C5156" s="2">
        <v>-9477037.8100000005</v>
      </c>
      <c r="D5156" s="2" t="s">
        <v>54</v>
      </c>
    </row>
    <row r="5157" spans="1:4" ht="15.75" hidden="1" customHeight="1" x14ac:dyDescent="0.3">
      <c r="A5157" s="4">
        <v>44960</v>
      </c>
      <c r="B5157" s="2">
        <v>17163.95</v>
      </c>
      <c r="C5157" s="2">
        <v>-126659</v>
      </c>
      <c r="D5157" s="2" t="s">
        <v>55</v>
      </c>
    </row>
    <row r="5158" spans="1:4" ht="15.75" hidden="1" customHeight="1" x14ac:dyDescent="0.3">
      <c r="A5158" s="4">
        <v>44962</v>
      </c>
      <c r="B5158" s="2">
        <v>597.09</v>
      </c>
      <c r="C5158" s="2">
        <v>-99655.53</v>
      </c>
      <c r="D5158" s="2" t="s">
        <v>53</v>
      </c>
    </row>
    <row r="5159" spans="1:4" ht="15.75" customHeight="1" x14ac:dyDescent="0.3">
      <c r="A5159" s="4">
        <v>44962</v>
      </c>
      <c r="B5159" s="2">
        <v>794.39</v>
      </c>
      <c r="C5159" s="2">
        <v>-353595.67</v>
      </c>
      <c r="D5159" s="2" t="s">
        <v>54</v>
      </c>
    </row>
    <row r="5160" spans="1:4" ht="15.75" hidden="1" customHeight="1" x14ac:dyDescent="0.3">
      <c r="A5160" s="4">
        <v>44962</v>
      </c>
      <c r="B5160" s="2">
        <v>485.09</v>
      </c>
      <c r="C5160" s="2">
        <v>-140813.92000000001</v>
      </c>
      <c r="D5160" s="2" t="s">
        <v>55</v>
      </c>
    </row>
    <row r="5161" spans="1:4" ht="15.75" hidden="1" customHeight="1" x14ac:dyDescent="0.3">
      <c r="A5161" s="4">
        <v>44962</v>
      </c>
      <c r="B5161" s="2">
        <v>504.19</v>
      </c>
      <c r="C5161" s="2">
        <v>-336080.85</v>
      </c>
      <c r="D5161" s="2" t="s">
        <v>52</v>
      </c>
    </row>
    <row r="5162" spans="1:4" ht="15.75" hidden="1" customHeight="1" x14ac:dyDescent="0.3">
      <c r="A5162" s="4">
        <v>44963</v>
      </c>
      <c r="B5162" s="2">
        <v>15174.56</v>
      </c>
      <c r="C5162" s="2">
        <v>300148.62</v>
      </c>
      <c r="D5162" s="2" t="s">
        <v>55</v>
      </c>
    </row>
    <row r="5163" spans="1:4" ht="15.75" hidden="1" customHeight="1" x14ac:dyDescent="0.3">
      <c r="A5163" s="4">
        <v>44963</v>
      </c>
      <c r="B5163" s="2">
        <v>16184.79</v>
      </c>
      <c r="C5163" s="2">
        <v>-587135.51</v>
      </c>
      <c r="D5163" s="2" t="s">
        <v>53</v>
      </c>
    </row>
    <row r="5164" spans="1:4" ht="15.75" customHeight="1" x14ac:dyDescent="0.3">
      <c r="A5164" s="4">
        <v>44963</v>
      </c>
      <c r="B5164" s="2">
        <v>21234.22</v>
      </c>
      <c r="C5164" s="2">
        <v>444852.82</v>
      </c>
      <c r="D5164" s="2" t="s">
        <v>54</v>
      </c>
    </row>
    <row r="5165" spans="1:4" ht="15.75" hidden="1" customHeight="1" x14ac:dyDescent="0.3">
      <c r="A5165" s="4">
        <v>44963</v>
      </c>
      <c r="B5165" s="2">
        <v>6974.64</v>
      </c>
      <c r="C5165" s="2">
        <v>-161248.72</v>
      </c>
      <c r="D5165" s="2" t="s">
        <v>52</v>
      </c>
    </row>
    <row r="5166" spans="1:4" ht="15.75" hidden="1" customHeight="1" x14ac:dyDescent="0.3">
      <c r="A5166" s="4">
        <v>44964</v>
      </c>
      <c r="B5166" s="2">
        <v>19752.48</v>
      </c>
      <c r="C5166" s="2">
        <v>-300725.77</v>
      </c>
      <c r="D5166" s="2" t="s">
        <v>53</v>
      </c>
    </row>
    <row r="5167" spans="1:4" ht="15.75" hidden="1" customHeight="1" x14ac:dyDescent="0.3">
      <c r="A5167" s="4">
        <v>44964</v>
      </c>
      <c r="B5167" s="2">
        <v>19796.93</v>
      </c>
      <c r="C5167" s="2">
        <v>277346.09999999998</v>
      </c>
      <c r="D5167" s="2" t="s">
        <v>55</v>
      </c>
    </row>
    <row r="5168" spans="1:4" ht="15.75" customHeight="1" x14ac:dyDescent="0.3">
      <c r="A5168" s="4">
        <v>44964</v>
      </c>
      <c r="B5168" s="2">
        <v>26739.53</v>
      </c>
      <c r="C5168" s="2">
        <v>989143.15</v>
      </c>
      <c r="D5168" s="2" t="s">
        <v>54</v>
      </c>
    </row>
    <row r="5169" spans="1:4" ht="15.75" hidden="1" customHeight="1" x14ac:dyDescent="0.3">
      <c r="A5169" s="4">
        <v>44964</v>
      </c>
      <c r="B5169" s="2">
        <v>7248.43</v>
      </c>
      <c r="C5169" s="2">
        <v>35919.129999999997</v>
      </c>
      <c r="D5169" s="2" t="s">
        <v>52</v>
      </c>
    </row>
    <row r="5170" spans="1:4" ht="15.75" customHeight="1" x14ac:dyDescent="0.3">
      <c r="A5170" s="4">
        <v>44965</v>
      </c>
      <c r="B5170" s="2">
        <v>24334.63</v>
      </c>
      <c r="C5170" s="2">
        <v>883018.18</v>
      </c>
      <c r="D5170" s="2" t="s">
        <v>54</v>
      </c>
    </row>
    <row r="5171" spans="1:4" ht="15.75" hidden="1" customHeight="1" x14ac:dyDescent="0.3">
      <c r="A5171" s="4">
        <v>44965</v>
      </c>
      <c r="B5171" s="2">
        <v>14714.28</v>
      </c>
      <c r="C5171" s="2">
        <v>304249.86</v>
      </c>
      <c r="D5171" s="2" t="s">
        <v>55</v>
      </c>
    </row>
    <row r="5172" spans="1:4" ht="15.75" hidden="1" customHeight="1" x14ac:dyDescent="0.3">
      <c r="A5172" s="4">
        <v>44965</v>
      </c>
      <c r="B5172" s="2">
        <v>10841.05</v>
      </c>
      <c r="C5172" s="2">
        <v>105046.23</v>
      </c>
      <c r="D5172" s="2" t="s">
        <v>53</v>
      </c>
    </row>
    <row r="5173" spans="1:4" ht="15.75" hidden="1" customHeight="1" x14ac:dyDescent="0.3">
      <c r="A5173" s="4">
        <v>44965</v>
      </c>
      <c r="B5173" s="2">
        <v>4817.7</v>
      </c>
      <c r="C5173" s="2">
        <v>2786.75</v>
      </c>
      <c r="D5173" s="2" t="s">
        <v>52</v>
      </c>
    </row>
    <row r="5174" spans="1:4" ht="15.75" hidden="1" customHeight="1" x14ac:dyDescent="0.3">
      <c r="A5174" s="4">
        <v>44966</v>
      </c>
      <c r="B5174" s="2">
        <v>18748.16</v>
      </c>
      <c r="C5174" s="2">
        <v>-946960.43</v>
      </c>
      <c r="D5174" s="2" t="s">
        <v>55</v>
      </c>
    </row>
    <row r="5175" spans="1:4" ht="15.75" customHeight="1" x14ac:dyDescent="0.3">
      <c r="A5175" s="4">
        <v>44966</v>
      </c>
      <c r="B5175" s="2">
        <v>29346.240000000002</v>
      </c>
      <c r="C5175" s="2">
        <v>160813.88</v>
      </c>
      <c r="D5175" s="2" t="s">
        <v>54</v>
      </c>
    </row>
    <row r="5176" spans="1:4" ht="15.75" hidden="1" customHeight="1" x14ac:dyDescent="0.3">
      <c r="A5176" s="4">
        <v>44966</v>
      </c>
      <c r="B5176" s="2">
        <v>7263.56</v>
      </c>
      <c r="C5176" s="2">
        <v>-82804.95</v>
      </c>
      <c r="D5176" s="2" t="s">
        <v>52</v>
      </c>
    </row>
    <row r="5177" spans="1:4" ht="15.75" hidden="1" customHeight="1" x14ac:dyDescent="0.3">
      <c r="A5177" s="4">
        <v>44966</v>
      </c>
      <c r="B5177" s="2">
        <v>12103.7</v>
      </c>
      <c r="C5177" s="2">
        <v>-15324.59</v>
      </c>
      <c r="D5177" s="2" t="s">
        <v>53</v>
      </c>
    </row>
    <row r="5178" spans="1:4" ht="15.75" customHeight="1" x14ac:dyDescent="0.3">
      <c r="A5178" s="4">
        <v>44967</v>
      </c>
      <c r="B5178" s="2">
        <v>25671.37</v>
      </c>
      <c r="C5178" s="2">
        <v>-115090.62</v>
      </c>
      <c r="D5178" s="2" t="s">
        <v>54</v>
      </c>
    </row>
    <row r="5179" spans="1:4" ht="15.75" hidden="1" customHeight="1" x14ac:dyDescent="0.3">
      <c r="A5179" s="4">
        <v>44967</v>
      </c>
      <c r="B5179" s="2">
        <v>5807.15</v>
      </c>
      <c r="C5179" s="2">
        <v>91703.679999999993</v>
      </c>
      <c r="D5179" s="2" t="s">
        <v>52</v>
      </c>
    </row>
    <row r="5180" spans="1:4" ht="15.75" hidden="1" customHeight="1" x14ac:dyDescent="0.3">
      <c r="A5180" s="4">
        <v>44967</v>
      </c>
      <c r="B5180" s="2">
        <v>12778.91</v>
      </c>
      <c r="C5180" s="2">
        <v>163618.19</v>
      </c>
      <c r="D5180" s="2" t="s">
        <v>55</v>
      </c>
    </row>
    <row r="5181" spans="1:4" ht="15.75" hidden="1" customHeight="1" x14ac:dyDescent="0.3">
      <c r="A5181" s="4">
        <v>44967</v>
      </c>
      <c r="B5181" s="2">
        <v>11231.59</v>
      </c>
      <c r="C5181" s="2">
        <v>-158</v>
      </c>
      <c r="D5181" s="2" t="s">
        <v>53</v>
      </c>
    </row>
    <row r="5182" spans="1:4" ht="15.75" hidden="1" customHeight="1" x14ac:dyDescent="0.3">
      <c r="A5182" s="4">
        <v>44969</v>
      </c>
      <c r="B5182" s="2">
        <v>114.22</v>
      </c>
      <c r="C5182" s="2">
        <v>-1779.85</v>
      </c>
      <c r="D5182" s="2" t="s">
        <v>53</v>
      </c>
    </row>
    <row r="5183" spans="1:4" ht="15.75" customHeight="1" x14ac:dyDescent="0.3">
      <c r="A5183" s="4">
        <v>44969</v>
      </c>
      <c r="B5183" s="2">
        <v>290.02</v>
      </c>
      <c r="C5183" s="2">
        <v>-44760.81</v>
      </c>
      <c r="D5183" s="2" t="s">
        <v>54</v>
      </c>
    </row>
    <row r="5184" spans="1:4" ht="15.75" hidden="1" customHeight="1" x14ac:dyDescent="0.3">
      <c r="A5184" s="4">
        <v>44969</v>
      </c>
      <c r="B5184" s="2">
        <v>61.16</v>
      </c>
      <c r="C5184" s="2">
        <v>-3358.49</v>
      </c>
      <c r="D5184" s="2" t="s">
        <v>55</v>
      </c>
    </row>
    <row r="5185" spans="1:4" ht="15.75" hidden="1" customHeight="1" x14ac:dyDescent="0.3">
      <c r="A5185" s="4">
        <v>44969</v>
      </c>
      <c r="B5185" s="2">
        <v>53.91</v>
      </c>
      <c r="C5185" s="2">
        <v>-1749.32</v>
      </c>
      <c r="D5185" s="2" t="s">
        <v>52</v>
      </c>
    </row>
    <row r="5186" spans="1:4" ht="15.75" hidden="1" customHeight="1" x14ac:dyDescent="0.3">
      <c r="A5186" s="4">
        <v>44970</v>
      </c>
      <c r="B5186" s="2">
        <v>11907.99</v>
      </c>
      <c r="C5186" s="2">
        <v>-120401.27</v>
      </c>
      <c r="D5186" s="2" t="s">
        <v>53</v>
      </c>
    </row>
    <row r="5187" spans="1:4" ht="15.75" customHeight="1" x14ac:dyDescent="0.3">
      <c r="A5187" s="4">
        <v>44970</v>
      </c>
      <c r="B5187" s="2">
        <v>24022.76</v>
      </c>
      <c r="C5187" s="2">
        <v>1023615.88</v>
      </c>
      <c r="D5187" s="2" t="s">
        <v>54</v>
      </c>
    </row>
    <row r="5188" spans="1:4" ht="15.75" hidden="1" customHeight="1" x14ac:dyDescent="0.3">
      <c r="A5188" s="4">
        <v>44970</v>
      </c>
      <c r="B5188" s="2">
        <v>12682.99</v>
      </c>
      <c r="C5188" s="2">
        <v>135420.31</v>
      </c>
      <c r="D5188" s="2" t="s">
        <v>55</v>
      </c>
    </row>
    <row r="5189" spans="1:4" ht="15.75" hidden="1" customHeight="1" x14ac:dyDescent="0.3">
      <c r="A5189" s="4">
        <v>44970</v>
      </c>
      <c r="B5189" s="2">
        <v>6447.97</v>
      </c>
      <c r="C5189" s="2">
        <v>-110884.85</v>
      </c>
      <c r="D5189" s="2" t="s">
        <v>52</v>
      </c>
    </row>
    <row r="5190" spans="1:4" ht="15.75" hidden="1" customHeight="1" x14ac:dyDescent="0.3">
      <c r="A5190" s="4">
        <v>44971</v>
      </c>
      <c r="B5190" s="2">
        <v>19403.05</v>
      </c>
      <c r="C5190" s="2">
        <v>-328616.74</v>
      </c>
      <c r="D5190" s="2" t="s">
        <v>55</v>
      </c>
    </row>
    <row r="5191" spans="1:4" ht="15.75" customHeight="1" x14ac:dyDescent="0.3">
      <c r="A5191" s="4">
        <v>44971</v>
      </c>
      <c r="B5191" s="2">
        <v>35779.760000000002</v>
      </c>
      <c r="C5191" s="2">
        <v>1489436.99</v>
      </c>
      <c r="D5191" s="2" t="s">
        <v>54</v>
      </c>
    </row>
    <row r="5192" spans="1:4" ht="15.75" hidden="1" customHeight="1" x14ac:dyDescent="0.3">
      <c r="A5192" s="4">
        <v>44971</v>
      </c>
      <c r="B5192" s="2">
        <v>15454.25</v>
      </c>
      <c r="C5192" s="2">
        <v>-78057.289999999994</v>
      </c>
      <c r="D5192" s="2" t="s">
        <v>53</v>
      </c>
    </row>
    <row r="5193" spans="1:4" ht="15.75" hidden="1" customHeight="1" x14ac:dyDescent="0.3">
      <c r="A5193" s="4">
        <v>44971</v>
      </c>
      <c r="B5193" s="2">
        <v>6441.71</v>
      </c>
      <c r="C5193" s="2">
        <v>17829.009999999998</v>
      </c>
      <c r="D5193" s="2" t="s">
        <v>52</v>
      </c>
    </row>
    <row r="5194" spans="1:4" ht="15.75" hidden="1" customHeight="1" x14ac:dyDescent="0.3">
      <c r="A5194" s="4">
        <v>44972</v>
      </c>
      <c r="B5194" s="2">
        <v>10068.049999999999</v>
      </c>
      <c r="C5194" s="2">
        <v>-27747.21</v>
      </c>
      <c r="D5194" s="2" t="s">
        <v>53</v>
      </c>
    </row>
    <row r="5195" spans="1:4" ht="15.75" customHeight="1" x14ac:dyDescent="0.3">
      <c r="A5195" s="4">
        <v>44972</v>
      </c>
      <c r="B5195" s="2">
        <v>27329.99</v>
      </c>
      <c r="C5195" s="2">
        <v>-1495992.43</v>
      </c>
      <c r="D5195" s="2" t="s">
        <v>54</v>
      </c>
    </row>
    <row r="5196" spans="1:4" ht="15.75" hidden="1" customHeight="1" x14ac:dyDescent="0.3">
      <c r="A5196" s="4">
        <v>44972</v>
      </c>
      <c r="B5196" s="2">
        <v>14125.72</v>
      </c>
      <c r="C5196" s="2">
        <v>-455898.95</v>
      </c>
      <c r="D5196" s="2" t="s">
        <v>55</v>
      </c>
    </row>
    <row r="5197" spans="1:4" ht="15.75" hidden="1" customHeight="1" x14ac:dyDescent="0.3">
      <c r="A5197" s="4">
        <v>44972</v>
      </c>
      <c r="B5197" s="2">
        <v>6299.39</v>
      </c>
      <c r="C5197" s="2">
        <v>-209836.09</v>
      </c>
      <c r="D5197" s="2" t="s">
        <v>52</v>
      </c>
    </row>
    <row r="5198" spans="1:4" ht="15.75" hidden="1" customHeight="1" x14ac:dyDescent="0.3">
      <c r="A5198" s="4">
        <v>44973</v>
      </c>
      <c r="B5198" s="2">
        <v>5502.75</v>
      </c>
      <c r="C5198" s="2">
        <v>2401.4</v>
      </c>
      <c r="D5198" s="2" t="s">
        <v>52</v>
      </c>
    </row>
    <row r="5199" spans="1:4" ht="15.75" hidden="1" customHeight="1" x14ac:dyDescent="0.3">
      <c r="A5199" s="4">
        <v>44973</v>
      </c>
      <c r="B5199" s="2">
        <v>11297.05</v>
      </c>
      <c r="C5199" s="2">
        <v>46078.82</v>
      </c>
      <c r="D5199" s="2" t="s">
        <v>53</v>
      </c>
    </row>
    <row r="5200" spans="1:4" ht="15.75" hidden="1" customHeight="1" x14ac:dyDescent="0.3">
      <c r="A5200" s="4">
        <v>44973</v>
      </c>
      <c r="B5200" s="2">
        <v>14593.36</v>
      </c>
      <c r="C5200" s="2">
        <v>210777.39</v>
      </c>
      <c r="D5200" s="2" t="s">
        <v>55</v>
      </c>
    </row>
    <row r="5201" spans="1:4" ht="15.75" customHeight="1" x14ac:dyDescent="0.3">
      <c r="A5201" s="4">
        <v>44973</v>
      </c>
      <c r="B5201" s="2">
        <v>32999.199999999997</v>
      </c>
      <c r="C5201" s="2">
        <v>1211954.77</v>
      </c>
      <c r="D5201" s="2" t="s">
        <v>54</v>
      </c>
    </row>
    <row r="5202" spans="1:4" ht="15.75" hidden="1" customHeight="1" x14ac:dyDescent="0.3">
      <c r="A5202" s="4">
        <v>44974</v>
      </c>
      <c r="B5202" s="2">
        <v>5182.75</v>
      </c>
      <c r="C5202" s="2">
        <v>-278595.57</v>
      </c>
      <c r="D5202" s="2" t="s">
        <v>52</v>
      </c>
    </row>
    <row r="5203" spans="1:4" ht="15.75" hidden="1" customHeight="1" x14ac:dyDescent="0.3">
      <c r="A5203" s="4">
        <v>44974</v>
      </c>
      <c r="B5203" s="2">
        <v>10053.42</v>
      </c>
      <c r="C5203" s="2">
        <v>-423511.62</v>
      </c>
      <c r="D5203" s="2" t="s">
        <v>53</v>
      </c>
    </row>
    <row r="5204" spans="1:4" ht="15.75" hidden="1" customHeight="1" x14ac:dyDescent="0.3">
      <c r="A5204" s="4">
        <v>44974</v>
      </c>
      <c r="B5204" s="2">
        <v>11644.86</v>
      </c>
      <c r="C5204" s="2">
        <v>-858714.99</v>
      </c>
      <c r="D5204" s="2" t="s">
        <v>55</v>
      </c>
    </row>
    <row r="5205" spans="1:4" ht="15.75" customHeight="1" x14ac:dyDescent="0.3">
      <c r="A5205" s="4">
        <v>44974</v>
      </c>
      <c r="B5205" s="2">
        <v>29699.33</v>
      </c>
      <c r="C5205" s="2">
        <v>-970945.74</v>
      </c>
      <c r="D5205" s="2" t="s">
        <v>54</v>
      </c>
    </row>
    <row r="5206" spans="1:4" ht="15.75" customHeight="1" x14ac:dyDescent="0.3">
      <c r="A5206" s="4">
        <v>44976</v>
      </c>
      <c r="B5206" s="2">
        <v>403.32</v>
      </c>
      <c r="C5206" s="2">
        <v>-40260.47</v>
      </c>
      <c r="D5206" s="2" t="s">
        <v>54</v>
      </c>
    </row>
    <row r="5207" spans="1:4" ht="15.75" hidden="1" customHeight="1" x14ac:dyDescent="0.3">
      <c r="A5207" s="4">
        <v>44976</v>
      </c>
      <c r="B5207" s="2">
        <v>63.89</v>
      </c>
      <c r="C5207" s="2">
        <v>-1384.11</v>
      </c>
      <c r="D5207" s="2" t="s">
        <v>55</v>
      </c>
    </row>
    <row r="5208" spans="1:4" ht="15.75" hidden="1" customHeight="1" x14ac:dyDescent="0.3">
      <c r="A5208" s="4">
        <v>44976</v>
      </c>
      <c r="B5208" s="2">
        <v>96.74</v>
      </c>
      <c r="C5208" s="2">
        <v>-2253.77</v>
      </c>
      <c r="D5208" s="2" t="s">
        <v>53</v>
      </c>
    </row>
    <row r="5209" spans="1:4" ht="15.75" hidden="1" customHeight="1" x14ac:dyDescent="0.3">
      <c r="A5209" s="4">
        <v>44976</v>
      </c>
      <c r="B5209" s="2">
        <v>29.73</v>
      </c>
      <c r="C5209" s="2">
        <v>-2424.9</v>
      </c>
      <c r="D5209" s="2" t="s">
        <v>52</v>
      </c>
    </row>
    <row r="5210" spans="1:4" ht="15.75" hidden="1" customHeight="1" x14ac:dyDescent="0.3">
      <c r="A5210" s="4">
        <v>44977</v>
      </c>
      <c r="B5210" s="2">
        <v>5684.37</v>
      </c>
      <c r="C5210" s="2">
        <v>90831.47</v>
      </c>
      <c r="D5210" s="2" t="s">
        <v>55</v>
      </c>
    </row>
    <row r="5211" spans="1:4" ht="15.75" hidden="1" customHeight="1" x14ac:dyDescent="0.3">
      <c r="A5211" s="4">
        <v>44977</v>
      </c>
      <c r="B5211" s="2">
        <v>2857.28</v>
      </c>
      <c r="C5211" s="2">
        <v>-2691.48</v>
      </c>
      <c r="D5211" s="2" t="s">
        <v>52</v>
      </c>
    </row>
    <row r="5212" spans="1:4" ht="15.75" customHeight="1" x14ac:dyDescent="0.3">
      <c r="A5212" s="4">
        <v>44977</v>
      </c>
      <c r="B5212" s="2">
        <v>15642.31</v>
      </c>
      <c r="C5212" s="2">
        <v>11475.98</v>
      </c>
      <c r="D5212" s="2" t="s">
        <v>54</v>
      </c>
    </row>
    <row r="5213" spans="1:4" ht="15.75" hidden="1" customHeight="1" x14ac:dyDescent="0.3">
      <c r="A5213" s="4">
        <v>44977</v>
      </c>
      <c r="B5213" s="2">
        <v>5701.08</v>
      </c>
      <c r="C5213" s="2">
        <v>41082.15</v>
      </c>
      <c r="D5213" s="2" t="s">
        <v>53</v>
      </c>
    </row>
    <row r="5214" spans="1:4" ht="15.75" hidden="1" customHeight="1" x14ac:dyDescent="0.3">
      <c r="A5214" s="4">
        <v>44978</v>
      </c>
      <c r="B5214" s="2">
        <v>15617.57</v>
      </c>
      <c r="C5214" s="2">
        <v>221694.68</v>
      </c>
      <c r="D5214" s="2" t="s">
        <v>53</v>
      </c>
    </row>
    <row r="5215" spans="1:4" ht="15.75" customHeight="1" x14ac:dyDescent="0.3">
      <c r="A5215" s="4">
        <v>44978</v>
      </c>
      <c r="B5215" s="2">
        <v>27383.56</v>
      </c>
      <c r="C5215" s="2">
        <v>719963.2</v>
      </c>
      <c r="D5215" s="2" t="s">
        <v>54</v>
      </c>
    </row>
    <row r="5216" spans="1:4" ht="15.75" hidden="1" customHeight="1" x14ac:dyDescent="0.3">
      <c r="A5216" s="4">
        <v>44978</v>
      </c>
      <c r="B5216" s="2">
        <v>4835.63</v>
      </c>
      <c r="C5216" s="2">
        <v>-61123.99</v>
      </c>
      <c r="D5216" s="2" t="s">
        <v>52</v>
      </c>
    </row>
    <row r="5217" spans="1:4" ht="15.75" hidden="1" customHeight="1" x14ac:dyDescent="0.3">
      <c r="A5217" s="4">
        <v>44978</v>
      </c>
      <c r="B5217" s="2">
        <v>17777.060000000001</v>
      </c>
      <c r="C5217" s="2">
        <v>110121.62</v>
      </c>
      <c r="D5217" s="2" t="s">
        <v>55</v>
      </c>
    </row>
    <row r="5218" spans="1:4" ht="15.75" hidden="1" customHeight="1" x14ac:dyDescent="0.3">
      <c r="A5218" s="4">
        <v>44979</v>
      </c>
      <c r="B5218" s="2">
        <v>13392.19</v>
      </c>
      <c r="C5218" s="2">
        <v>310539.3</v>
      </c>
      <c r="D5218" s="2" t="s">
        <v>55</v>
      </c>
    </row>
    <row r="5219" spans="1:4" ht="15.75" hidden="1" customHeight="1" x14ac:dyDescent="0.3">
      <c r="A5219" s="4">
        <v>44979</v>
      </c>
      <c r="B5219" s="2">
        <v>3796.14</v>
      </c>
      <c r="C5219" s="2">
        <v>16712.96</v>
      </c>
      <c r="D5219" s="2" t="s">
        <v>52</v>
      </c>
    </row>
    <row r="5220" spans="1:4" ht="15.75" customHeight="1" x14ac:dyDescent="0.3">
      <c r="A5220" s="4">
        <v>44979</v>
      </c>
      <c r="B5220" s="2">
        <v>28350.15</v>
      </c>
      <c r="C5220" s="2">
        <v>1377975.98</v>
      </c>
      <c r="D5220" s="2" t="s">
        <v>54</v>
      </c>
    </row>
    <row r="5221" spans="1:4" ht="15.75" hidden="1" customHeight="1" x14ac:dyDescent="0.3">
      <c r="A5221" s="4">
        <v>44979</v>
      </c>
      <c r="B5221" s="2">
        <v>16817.79</v>
      </c>
      <c r="C5221" s="2">
        <v>245235.75</v>
      </c>
      <c r="D5221" s="2" t="s">
        <v>53</v>
      </c>
    </row>
    <row r="5222" spans="1:4" ht="15.75" customHeight="1" x14ac:dyDescent="0.3">
      <c r="A5222" s="4">
        <v>44980</v>
      </c>
      <c r="B5222" s="2">
        <v>30665.14</v>
      </c>
      <c r="C5222" s="2">
        <v>927813.72</v>
      </c>
      <c r="D5222" s="2" t="s">
        <v>54</v>
      </c>
    </row>
    <row r="5223" spans="1:4" ht="15.75" hidden="1" customHeight="1" x14ac:dyDescent="0.3">
      <c r="A5223" s="4">
        <v>44980</v>
      </c>
      <c r="B5223" s="2">
        <v>13873.12</v>
      </c>
      <c r="C5223" s="2">
        <v>292965.89</v>
      </c>
      <c r="D5223" s="2" t="s">
        <v>55</v>
      </c>
    </row>
    <row r="5224" spans="1:4" ht="15.75" hidden="1" customHeight="1" x14ac:dyDescent="0.3">
      <c r="A5224" s="4">
        <v>44980</v>
      </c>
      <c r="B5224" s="2">
        <v>18702.41</v>
      </c>
      <c r="C5224" s="2">
        <v>205404.04</v>
      </c>
      <c r="D5224" s="2" t="s">
        <v>53</v>
      </c>
    </row>
    <row r="5225" spans="1:4" ht="15.75" hidden="1" customHeight="1" x14ac:dyDescent="0.3">
      <c r="A5225" s="4">
        <v>44980</v>
      </c>
      <c r="B5225" s="2">
        <v>4347.7299999999996</v>
      </c>
      <c r="C5225" s="2">
        <v>40722.01</v>
      </c>
      <c r="D5225" s="2" t="s">
        <v>52</v>
      </c>
    </row>
    <row r="5226" spans="1:4" ht="15.75" customHeight="1" x14ac:dyDescent="0.3">
      <c r="A5226" s="4">
        <v>44981</v>
      </c>
      <c r="B5226" s="2">
        <v>29213.8</v>
      </c>
      <c r="C5226" s="2">
        <v>-931135.14</v>
      </c>
      <c r="D5226" s="2" t="s">
        <v>54</v>
      </c>
    </row>
    <row r="5227" spans="1:4" ht="15.75" hidden="1" customHeight="1" x14ac:dyDescent="0.3">
      <c r="A5227" s="4">
        <v>44981</v>
      </c>
      <c r="B5227" s="2">
        <v>6010.21</v>
      </c>
      <c r="C5227" s="2">
        <v>-539882.23</v>
      </c>
      <c r="D5227" s="2" t="s">
        <v>52</v>
      </c>
    </row>
    <row r="5228" spans="1:4" ht="15.75" hidden="1" customHeight="1" x14ac:dyDescent="0.3">
      <c r="A5228" s="4">
        <v>44981</v>
      </c>
      <c r="B5228" s="2">
        <v>17253.75</v>
      </c>
      <c r="C5228" s="2">
        <v>-284442.44</v>
      </c>
      <c r="D5228" s="2" t="s">
        <v>53</v>
      </c>
    </row>
    <row r="5229" spans="1:4" ht="15.75" hidden="1" customHeight="1" x14ac:dyDescent="0.3">
      <c r="A5229" s="4">
        <v>44981</v>
      </c>
      <c r="B5229" s="2">
        <v>12380.31</v>
      </c>
      <c r="C5229" s="2">
        <v>-95752.95</v>
      </c>
      <c r="D5229" s="2" t="s">
        <v>55</v>
      </c>
    </row>
    <row r="5230" spans="1:4" ht="15.75" hidden="1" customHeight="1" x14ac:dyDescent="0.3">
      <c r="A5230" s="4">
        <v>44982</v>
      </c>
      <c r="B5230" s="2">
        <v>7.0000000000000007E-2</v>
      </c>
      <c r="C5230" s="2">
        <v>-41.02</v>
      </c>
      <c r="D5230" s="2" t="s">
        <v>55</v>
      </c>
    </row>
    <row r="5231" spans="1:4" ht="15.75" hidden="1" customHeight="1" x14ac:dyDescent="0.3">
      <c r="A5231" s="4">
        <v>44983</v>
      </c>
      <c r="B5231" s="2">
        <v>69.13</v>
      </c>
      <c r="C5231" s="2">
        <v>-15778.51</v>
      </c>
      <c r="D5231" s="2" t="s">
        <v>55</v>
      </c>
    </row>
    <row r="5232" spans="1:4" ht="15.75" hidden="1" customHeight="1" x14ac:dyDescent="0.3">
      <c r="A5232" s="4">
        <v>44983</v>
      </c>
      <c r="B5232" s="2">
        <v>110.5</v>
      </c>
      <c r="C5232" s="2">
        <v>-18749.82</v>
      </c>
      <c r="D5232" s="2" t="s">
        <v>53</v>
      </c>
    </row>
    <row r="5233" spans="1:4" ht="15.75" customHeight="1" x14ac:dyDescent="0.3">
      <c r="A5233" s="4">
        <v>44983</v>
      </c>
      <c r="B5233" s="2">
        <v>335.03</v>
      </c>
      <c r="C5233" s="2">
        <v>97812.54</v>
      </c>
      <c r="D5233" s="2" t="s">
        <v>54</v>
      </c>
    </row>
    <row r="5234" spans="1:4" ht="15.75" hidden="1" customHeight="1" x14ac:dyDescent="0.3">
      <c r="A5234" s="4">
        <v>44983</v>
      </c>
      <c r="B5234" s="2">
        <v>119.64</v>
      </c>
      <c r="C5234" s="2">
        <v>-17761.23</v>
      </c>
      <c r="D5234" s="2" t="s">
        <v>52</v>
      </c>
    </row>
    <row r="5235" spans="1:4" ht="15.75" hidden="1" customHeight="1" x14ac:dyDescent="0.3">
      <c r="A5235" s="4">
        <v>44984</v>
      </c>
      <c r="B5235" s="2">
        <v>84.86</v>
      </c>
      <c r="C5235" s="2">
        <v>-2745.13</v>
      </c>
      <c r="D5235" s="2" t="s">
        <v>52</v>
      </c>
    </row>
    <row r="5236" spans="1:4" ht="15.75" customHeight="1" x14ac:dyDescent="0.3">
      <c r="A5236" s="4">
        <v>44984</v>
      </c>
      <c r="B5236" s="2">
        <v>164.2</v>
      </c>
      <c r="C5236" s="2">
        <v>5200.54</v>
      </c>
      <c r="D5236" s="2" t="s">
        <v>54</v>
      </c>
    </row>
    <row r="5237" spans="1:4" ht="15.75" hidden="1" customHeight="1" x14ac:dyDescent="0.3">
      <c r="A5237" s="4">
        <v>44984</v>
      </c>
      <c r="B5237" s="2">
        <v>65.48</v>
      </c>
      <c r="C5237" s="2">
        <v>-2233.23</v>
      </c>
      <c r="D5237" s="2" t="s">
        <v>53</v>
      </c>
    </row>
    <row r="5238" spans="1:4" ht="15.75" hidden="1" customHeight="1" x14ac:dyDescent="0.3">
      <c r="A5238" s="4">
        <v>44984</v>
      </c>
      <c r="B5238" s="2">
        <v>25.45</v>
      </c>
      <c r="C5238" s="2">
        <v>239.63</v>
      </c>
      <c r="D5238" s="2" t="s">
        <v>55</v>
      </c>
    </row>
  </sheetData>
  <autoFilter ref="A1:D5238" xr:uid="{00000000-0009-0000-0000-000001000000}">
    <filterColumn colId="3">
      <filters>
        <filter val="XAUUS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4"/>
  <sheetViews>
    <sheetView workbookViewId="0">
      <selection activeCell="A2" sqref="A2"/>
    </sheetView>
  </sheetViews>
  <sheetFormatPr defaultColWidth="13.44140625" defaultRowHeight="14.4" x14ac:dyDescent="0.3"/>
  <cols>
    <col min="1" max="1" width="13.109375" bestFit="1" customWidth="1"/>
    <col min="2" max="2" width="14.5546875" bestFit="1" customWidth="1"/>
    <col min="5" max="5" width="13.44140625" style="5"/>
  </cols>
  <sheetData>
    <row r="1" spans="1:5" ht="15" thickBot="1" x14ac:dyDescent="0.35">
      <c r="A1" s="8" t="s">
        <v>0</v>
      </c>
      <c r="B1" s="9" t="s">
        <v>132</v>
      </c>
    </row>
    <row r="2" spans="1:5" ht="15" thickBot="1" x14ac:dyDescent="0.35">
      <c r="A2" s="8" t="s">
        <v>133</v>
      </c>
      <c r="B2" s="10">
        <v>-17475330.530000001</v>
      </c>
      <c r="C2" s="1" t="str">
        <f>LEFT(A2,10)</f>
        <v>2021-04-22</v>
      </c>
      <c r="D2" s="1">
        <v>44308</v>
      </c>
      <c r="E2" s="13">
        <v>-17475330.530000001</v>
      </c>
    </row>
    <row r="3" spans="1:5" ht="15" thickBot="1" x14ac:dyDescent="0.35">
      <c r="A3" s="8" t="s">
        <v>134</v>
      </c>
      <c r="B3" s="10">
        <v>-18251024.23</v>
      </c>
      <c r="C3" t="str">
        <f t="shared" ref="C3:C66" si="0">LEFT(A3,10)</f>
        <v>2021-04-23</v>
      </c>
      <c r="D3" s="1">
        <v>44309</v>
      </c>
      <c r="E3" s="13">
        <v>-18251024.23</v>
      </c>
    </row>
    <row r="4" spans="1:5" ht="15" thickBot="1" x14ac:dyDescent="0.35">
      <c r="A4" s="8" t="s">
        <v>135</v>
      </c>
      <c r="B4" s="10">
        <v>-18568120.23</v>
      </c>
      <c r="C4" t="str">
        <f t="shared" si="0"/>
        <v>2021-04-24</v>
      </c>
      <c r="D4" s="1">
        <v>44310</v>
      </c>
      <c r="E4" s="13">
        <v>-18568120.23</v>
      </c>
    </row>
    <row r="5" spans="1:5" ht="15" thickBot="1" x14ac:dyDescent="0.35">
      <c r="A5" s="8" t="s">
        <v>136</v>
      </c>
      <c r="B5" s="10">
        <v>-18570199.41</v>
      </c>
      <c r="C5" t="str">
        <f t="shared" si="0"/>
        <v>2021-04-25</v>
      </c>
      <c r="D5" s="1">
        <v>44311</v>
      </c>
      <c r="E5" s="13">
        <v>-18570199.41</v>
      </c>
    </row>
    <row r="6" spans="1:5" ht="15" thickBot="1" x14ac:dyDescent="0.35">
      <c r="A6" s="8" t="s">
        <v>137</v>
      </c>
      <c r="B6" s="10">
        <v>-18234639.25</v>
      </c>
      <c r="C6" t="str">
        <f t="shared" si="0"/>
        <v>2021-04-26</v>
      </c>
      <c r="D6" s="1">
        <v>44312</v>
      </c>
      <c r="E6" s="13">
        <v>-18234639.25</v>
      </c>
    </row>
    <row r="7" spans="1:5" ht="15" thickBot="1" x14ac:dyDescent="0.35">
      <c r="A7" s="8" t="s">
        <v>138</v>
      </c>
      <c r="B7" s="10">
        <v>-18607297.710000001</v>
      </c>
      <c r="C7" t="str">
        <f t="shared" si="0"/>
        <v>2021-04-27</v>
      </c>
      <c r="D7" s="1">
        <v>44313</v>
      </c>
      <c r="E7" s="13">
        <v>-18607297.710000001</v>
      </c>
    </row>
    <row r="8" spans="1:5" ht="15" thickBot="1" x14ac:dyDescent="0.35">
      <c r="A8" s="8" t="s">
        <v>139</v>
      </c>
      <c r="B8" s="10">
        <v>-19280677.510000002</v>
      </c>
      <c r="C8" t="str">
        <f t="shared" si="0"/>
        <v>2021-04-28</v>
      </c>
      <c r="D8" s="1">
        <v>44314</v>
      </c>
      <c r="E8" s="13">
        <v>-19280677.510000002</v>
      </c>
    </row>
    <row r="9" spans="1:5" ht="15" thickBot="1" x14ac:dyDescent="0.35">
      <c r="A9" s="8" t="s">
        <v>140</v>
      </c>
      <c r="B9" s="10">
        <v>-18762910.079999998</v>
      </c>
      <c r="C9" t="str">
        <f t="shared" si="0"/>
        <v>2021-04-29</v>
      </c>
      <c r="D9" s="1">
        <v>44315</v>
      </c>
      <c r="E9" s="13">
        <v>-18762910.079999998</v>
      </c>
    </row>
    <row r="10" spans="1:5" ht="15" thickBot="1" x14ac:dyDescent="0.35">
      <c r="A10" s="8" t="s">
        <v>141</v>
      </c>
      <c r="B10" s="10">
        <v>-18166076.539999999</v>
      </c>
      <c r="C10" t="str">
        <f t="shared" si="0"/>
        <v>2021-04-30</v>
      </c>
      <c r="D10" s="1">
        <v>44316</v>
      </c>
      <c r="E10" s="13">
        <v>-18166076.539999999</v>
      </c>
    </row>
    <row r="11" spans="1:5" ht="15" thickBot="1" x14ac:dyDescent="0.35">
      <c r="A11" s="8" t="s">
        <v>142</v>
      </c>
      <c r="B11" s="10">
        <v>-18582737.010000002</v>
      </c>
      <c r="C11" t="str">
        <f t="shared" si="0"/>
        <v>2021-05-01</v>
      </c>
      <c r="D11" s="1">
        <v>44317</v>
      </c>
      <c r="E11" s="13">
        <v>-18582737.010000002</v>
      </c>
    </row>
    <row r="12" spans="1:5" ht="15" thickBot="1" x14ac:dyDescent="0.35">
      <c r="A12" s="8" t="s">
        <v>143</v>
      </c>
      <c r="B12" s="10">
        <v>-18582578.370000001</v>
      </c>
      <c r="C12" t="str">
        <f t="shared" si="0"/>
        <v>2021-05-02</v>
      </c>
      <c r="D12" s="1">
        <v>44318</v>
      </c>
      <c r="E12" s="13">
        <v>-18582578.370000001</v>
      </c>
    </row>
    <row r="13" spans="1:5" ht="15" thickBot="1" x14ac:dyDescent="0.35">
      <c r="A13" s="8" t="s">
        <v>144</v>
      </c>
      <c r="B13" s="10">
        <v>-18755260.210000001</v>
      </c>
      <c r="C13" t="str">
        <f t="shared" si="0"/>
        <v>2021-05-03</v>
      </c>
      <c r="D13" s="1">
        <v>44319</v>
      </c>
      <c r="E13" s="13">
        <v>-18755260.210000001</v>
      </c>
    </row>
    <row r="14" spans="1:5" ht="15" thickBot="1" x14ac:dyDescent="0.35">
      <c r="A14" s="8" t="s">
        <v>145</v>
      </c>
      <c r="B14" s="10">
        <v>-17354548.84</v>
      </c>
      <c r="C14" t="str">
        <f t="shared" si="0"/>
        <v>2021-05-04</v>
      </c>
      <c r="D14" s="1">
        <v>44320</v>
      </c>
      <c r="E14" s="13">
        <v>-17354548.84</v>
      </c>
    </row>
    <row r="15" spans="1:5" ht="15" thickBot="1" x14ac:dyDescent="0.35">
      <c r="A15" s="8" t="s">
        <v>146</v>
      </c>
      <c r="B15" s="10">
        <v>-17974900.920000002</v>
      </c>
      <c r="C15" t="str">
        <f t="shared" si="0"/>
        <v>2021-05-05</v>
      </c>
      <c r="D15" s="1">
        <v>44321</v>
      </c>
      <c r="E15" s="13">
        <v>-17974900.920000002</v>
      </c>
    </row>
    <row r="16" spans="1:5" ht="15" thickBot="1" x14ac:dyDescent="0.35">
      <c r="A16" s="8" t="s">
        <v>147</v>
      </c>
      <c r="B16" s="10">
        <v>-20718871.649999999</v>
      </c>
      <c r="C16" t="str">
        <f t="shared" si="0"/>
        <v>2021-05-06</v>
      </c>
      <c r="D16" s="1">
        <v>44322</v>
      </c>
      <c r="E16" s="13">
        <v>-20718871.649999999</v>
      </c>
    </row>
    <row r="17" spans="1:5" ht="15" thickBot="1" x14ac:dyDescent="0.35">
      <c r="A17" s="8" t="s">
        <v>148</v>
      </c>
      <c r="B17" s="10">
        <v>-20367341.5</v>
      </c>
      <c r="C17" t="str">
        <f t="shared" si="0"/>
        <v>2021-05-07</v>
      </c>
      <c r="D17" s="1">
        <v>44323</v>
      </c>
      <c r="E17" s="13">
        <v>-20367341.5</v>
      </c>
    </row>
    <row r="18" spans="1:5" ht="15" thickBot="1" x14ac:dyDescent="0.35">
      <c r="A18" s="8" t="s">
        <v>149</v>
      </c>
      <c r="B18" s="10">
        <v>-20629034.460000001</v>
      </c>
      <c r="C18" t="str">
        <f t="shared" si="0"/>
        <v>2021-05-08</v>
      </c>
      <c r="D18" s="1">
        <v>44324</v>
      </c>
      <c r="E18" s="13">
        <v>-20629034.460000001</v>
      </c>
    </row>
    <row r="19" spans="1:5" ht="15" thickBot="1" x14ac:dyDescent="0.35">
      <c r="A19" s="8" t="s">
        <v>150</v>
      </c>
      <c r="B19" s="10">
        <v>-20629029.010000002</v>
      </c>
      <c r="C19" t="str">
        <f t="shared" si="0"/>
        <v>2021-05-09</v>
      </c>
      <c r="D19" s="1">
        <v>44325</v>
      </c>
      <c r="E19" s="13">
        <v>-20629029.010000002</v>
      </c>
    </row>
    <row r="20" spans="1:5" ht="15" thickBot="1" x14ac:dyDescent="0.35">
      <c r="A20" s="8" t="s">
        <v>151</v>
      </c>
      <c r="B20" s="10">
        <v>-20868687.539999999</v>
      </c>
      <c r="C20" t="str">
        <f t="shared" si="0"/>
        <v>2021-05-10</v>
      </c>
      <c r="D20" s="1">
        <v>44326</v>
      </c>
      <c r="E20" s="13">
        <v>-20868687.539999999</v>
      </c>
    </row>
    <row r="21" spans="1:5" ht="15" thickBot="1" x14ac:dyDescent="0.35">
      <c r="A21" s="8" t="s">
        <v>152</v>
      </c>
      <c r="B21" s="10">
        <v>-20468989.620000001</v>
      </c>
      <c r="C21" t="str">
        <f t="shared" si="0"/>
        <v>2021-05-11</v>
      </c>
      <c r="D21" s="1">
        <v>44327</v>
      </c>
      <c r="E21" s="13">
        <v>-20468989.620000001</v>
      </c>
    </row>
    <row r="22" spans="1:5" ht="15" thickBot="1" x14ac:dyDescent="0.35">
      <c r="A22" s="8" t="s">
        <v>153</v>
      </c>
      <c r="B22" s="10">
        <v>-19136970.579999998</v>
      </c>
      <c r="C22" t="str">
        <f t="shared" si="0"/>
        <v>2021-05-12</v>
      </c>
      <c r="D22" s="1">
        <v>44328</v>
      </c>
      <c r="E22" s="13">
        <v>-19136970.579999998</v>
      </c>
    </row>
    <row r="23" spans="1:5" ht="15" thickBot="1" x14ac:dyDescent="0.35">
      <c r="A23" s="8" t="s">
        <v>154</v>
      </c>
      <c r="B23" s="10">
        <v>-20615805.579999998</v>
      </c>
      <c r="C23" t="str">
        <f t="shared" si="0"/>
        <v>2021-05-14</v>
      </c>
      <c r="D23" s="1">
        <v>44330</v>
      </c>
      <c r="E23" s="13">
        <v>-20615805.579999998</v>
      </c>
    </row>
    <row r="24" spans="1:5" ht="15" thickBot="1" x14ac:dyDescent="0.35">
      <c r="A24" s="8" t="s">
        <v>155</v>
      </c>
      <c r="B24" s="10">
        <v>-21266438.120000001</v>
      </c>
      <c r="C24" t="str">
        <f t="shared" si="0"/>
        <v>2021-05-15</v>
      </c>
      <c r="D24" s="1">
        <v>44331</v>
      </c>
      <c r="E24" s="13">
        <v>-21266438.120000001</v>
      </c>
    </row>
    <row r="25" spans="1:5" ht="15" thickBot="1" x14ac:dyDescent="0.35">
      <c r="A25" s="8" t="s">
        <v>156</v>
      </c>
      <c r="B25" s="10">
        <v>-21279943.059999999</v>
      </c>
      <c r="C25" t="str">
        <f t="shared" si="0"/>
        <v>2021-05-16</v>
      </c>
      <c r="D25" s="1">
        <v>44332</v>
      </c>
      <c r="E25" s="13">
        <v>-21279943.059999999</v>
      </c>
    </row>
    <row r="26" spans="1:5" ht="15" thickBot="1" x14ac:dyDescent="0.35">
      <c r="A26" s="8" t="s">
        <v>157</v>
      </c>
      <c r="B26" s="10">
        <v>-22164741.940000001</v>
      </c>
      <c r="C26" t="str">
        <f t="shared" si="0"/>
        <v>2021-05-17</v>
      </c>
      <c r="D26" s="1">
        <v>44333</v>
      </c>
      <c r="E26" s="13">
        <v>-22164741.940000001</v>
      </c>
    </row>
    <row r="27" spans="1:5" ht="15" thickBot="1" x14ac:dyDescent="0.35">
      <c r="A27" s="8" t="s">
        <v>158</v>
      </c>
      <c r="B27" s="10">
        <v>-22112918.91</v>
      </c>
      <c r="C27" t="str">
        <f t="shared" si="0"/>
        <v>2021-05-18</v>
      </c>
      <c r="D27" s="1">
        <v>44334</v>
      </c>
      <c r="E27" s="13">
        <v>-22112918.91</v>
      </c>
    </row>
    <row r="28" spans="1:5" ht="15" thickBot="1" x14ac:dyDescent="0.35">
      <c r="A28" s="8" t="s">
        <v>159</v>
      </c>
      <c r="B28" s="10">
        <v>-19131401.149999999</v>
      </c>
      <c r="C28" t="str">
        <f t="shared" si="0"/>
        <v>2021-05-19</v>
      </c>
      <c r="D28" s="1">
        <v>44335</v>
      </c>
      <c r="E28" s="13">
        <v>-19131401.149999999</v>
      </c>
    </row>
    <row r="29" spans="1:5" ht="15" thickBot="1" x14ac:dyDescent="0.35">
      <c r="A29" s="8" t="s">
        <v>160</v>
      </c>
      <c r="B29" s="10">
        <v>-20772290.760000002</v>
      </c>
      <c r="C29" t="str">
        <f t="shared" si="0"/>
        <v>2021-05-20</v>
      </c>
      <c r="D29" s="1">
        <v>44336</v>
      </c>
      <c r="E29" s="13">
        <v>-20772290.760000002</v>
      </c>
    </row>
    <row r="30" spans="1:5" ht="15" thickBot="1" x14ac:dyDescent="0.35">
      <c r="A30" s="8" t="s">
        <v>161</v>
      </c>
      <c r="B30" s="10">
        <v>-20014037.850000001</v>
      </c>
      <c r="C30" t="str">
        <f t="shared" si="0"/>
        <v>2021-05-21</v>
      </c>
      <c r="D30" s="1">
        <v>44337</v>
      </c>
      <c r="E30" s="13">
        <v>-20014037.850000001</v>
      </c>
    </row>
    <row r="31" spans="1:5" ht="15" thickBot="1" x14ac:dyDescent="0.35">
      <c r="A31" s="8" t="s">
        <v>162</v>
      </c>
      <c r="B31" s="10">
        <v>-20502172.280000001</v>
      </c>
      <c r="C31" t="str">
        <f t="shared" si="0"/>
        <v>2021-05-22</v>
      </c>
      <c r="D31" s="1">
        <v>44338</v>
      </c>
      <c r="E31" s="13">
        <v>-20502172.280000001</v>
      </c>
    </row>
    <row r="32" spans="1:5" ht="15" thickBot="1" x14ac:dyDescent="0.35">
      <c r="A32" s="8" t="s">
        <v>163</v>
      </c>
      <c r="B32" s="10">
        <v>-20502517.010000002</v>
      </c>
      <c r="C32" t="str">
        <f t="shared" si="0"/>
        <v>2021-05-23</v>
      </c>
      <c r="D32" s="1">
        <v>44339</v>
      </c>
      <c r="E32" s="13">
        <v>-20502517.010000002</v>
      </c>
    </row>
    <row r="33" spans="1:5" ht="15" thickBot="1" x14ac:dyDescent="0.35">
      <c r="A33" s="8" t="s">
        <v>164</v>
      </c>
      <c r="B33" s="10">
        <v>-20401961.91</v>
      </c>
      <c r="C33" t="str">
        <f t="shared" si="0"/>
        <v>2021-05-24</v>
      </c>
      <c r="D33" s="1">
        <v>44340</v>
      </c>
      <c r="E33" s="13">
        <v>-20401961.91</v>
      </c>
    </row>
    <row r="34" spans="1:5" ht="15" thickBot="1" x14ac:dyDescent="0.35">
      <c r="A34" s="8" t="s">
        <v>165</v>
      </c>
      <c r="B34" s="10">
        <v>-21936699.82</v>
      </c>
      <c r="C34" t="str">
        <f t="shared" si="0"/>
        <v>2021-05-25</v>
      </c>
      <c r="D34" s="1">
        <v>44341</v>
      </c>
      <c r="E34" s="13">
        <v>-21936699.82</v>
      </c>
    </row>
    <row r="35" spans="1:5" ht="15" thickBot="1" x14ac:dyDescent="0.35">
      <c r="A35" s="8" t="s">
        <v>166</v>
      </c>
      <c r="B35" s="10">
        <v>-20557593.390000001</v>
      </c>
      <c r="C35" t="str">
        <f t="shared" si="0"/>
        <v>2021-05-26</v>
      </c>
      <c r="D35" s="1">
        <v>44342</v>
      </c>
      <c r="E35" s="13">
        <v>-20557593.390000001</v>
      </c>
    </row>
    <row r="36" spans="1:5" ht="15" thickBot="1" x14ac:dyDescent="0.35">
      <c r="A36" s="8" t="s">
        <v>167</v>
      </c>
      <c r="B36" s="10">
        <v>-21989220.140000001</v>
      </c>
      <c r="C36" t="str">
        <f t="shared" si="0"/>
        <v>2021-05-27</v>
      </c>
      <c r="D36" s="1">
        <v>44343</v>
      </c>
      <c r="E36" s="13">
        <v>-21989220.140000001</v>
      </c>
    </row>
    <row r="37" spans="1:5" ht="15" thickBot="1" x14ac:dyDescent="0.35">
      <c r="A37" s="8" t="s">
        <v>168</v>
      </c>
      <c r="B37" s="10">
        <v>-21588315.629999999</v>
      </c>
      <c r="C37" t="str">
        <f t="shared" si="0"/>
        <v>2021-05-28</v>
      </c>
      <c r="D37" s="1">
        <v>44344</v>
      </c>
      <c r="E37" s="13">
        <v>-21588315.629999999</v>
      </c>
    </row>
    <row r="38" spans="1:5" ht="15" thickBot="1" x14ac:dyDescent="0.35">
      <c r="A38" s="8" t="s">
        <v>169</v>
      </c>
      <c r="B38" s="10">
        <v>-21973896.309999999</v>
      </c>
      <c r="C38" t="str">
        <f t="shared" si="0"/>
        <v>2021-05-29</v>
      </c>
      <c r="D38" s="1">
        <v>44345</v>
      </c>
      <c r="E38" s="13">
        <v>-21973896.309999999</v>
      </c>
    </row>
    <row r="39" spans="1:5" ht="15" thickBot="1" x14ac:dyDescent="0.35">
      <c r="A39" s="8" t="s">
        <v>170</v>
      </c>
      <c r="B39" s="10">
        <v>-21973007.84</v>
      </c>
      <c r="C39" t="str">
        <f t="shared" si="0"/>
        <v>2021-05-30</v>
      </c>
      <c r="D39" s="1">
        <v>44346</v>
      </c>
      <c r="E39" s="13">
        <v>-21973007.84</v>
      </c>
    </row>
    <row r="40" spans="1:5" ht="15" thickBot="1" x14ac:dyDescent="0.35">
      <c r="A40" s="8" t="s">
        <v>171</v>
      </c>
      <c r="B40" s="10">
        <v>-21938245.550000001</v>
      </c>
      <c r="C40" t="str">
        <f t="shared" si="0"/>
        <v>2021-05-31</v>
      </c>
      <c r="D40" s="1">
        <v>44347</v>
      </c>
      <c r="E40" s="13">
        <v>-21938245.550000001</v>
      </c>
    </row>
    <row r="41" spans="1:5" ht="15" thickBot="1" x14ac:dyDescent="0.35">
      <c r="A41" s="8" t="s">
        <v>172</v>
      </c>
      <c r="B41" s="10">
        <v>-21277730.899999999</v>
      </c>
      <c r="C41" t="str">
        <f t="shared" si="0"/>
        <v>2021-06-01</v>
      </c>
      <c r="D41" s="1">
        <v>44348</v>
      </c>
      <c r="E41" s="13">
        <v>-21277730.899999999</v>
      </c>
    </row>
    <row r="42" spans="1:5" ht="15" thickBot="1" x14ac:dyDescent="0.35">
      <c r="A42" s="8" t="s">
        <v>173</v>
      </c>
      <c r="B42" s="10">
        <v>-21400303.02</v>
      </c>
      <c r="C42" t="str">
        <f t="shared" si="0"/>
        <v>2021-06-02</v>
      </c>
      <c r="D42" s="1">
        <v>44349</v>
      </c>
      <c r="E42" s="13">
        <v>-21400303.02</v>
      </c>
    </row>
    <row r="43" spans="1:5" ht="15" thickBot="1" x14ac:dyDescent="0.35">
      <c r="A43" s="8" t="s">
        <v>174</v>
      </c>
      <c r="B43" s="10">
        <v>-21971374.16</v>
      </c>
      <c r="C43" t="str">
        <f t="shared" si="0"/>
        <v>2021-06-03</v>
      </c>
      <c r="D43" s="1">
        <v>44350</v>
      </c>
      <c r="E43" s="13">
        <v>-21971374.16</v>
      </c>
    </row>
    <row r="44" spans="1:5" ht="15" thickBot="1" x14ac:dyDescent="0.35">
      <c r="A44" s="8" t="s">
        <v>175</v>
      </c>
      <c r="B44" s="10">
        <v>-20104260.710000001</v>
      </c>
      <c r="C44" t="str">
        <f t="shared" si="0"/>
        <v>2021-06-04</v>
      </c>
      <c r="D44" s="1">
        <v>44351</v>
      </c>
      <c r="E44" s="13">
        <v>-20104260.710000001</v>
      </c>
    </row>
    <row r="45" spans="1:5" ht="15" thickBot="1" x14ac:dyDescent="0.35">
      <c r="A45" s="8" t="s">
        <v>176</v>
      </c>
      <c r="B45" s="10">
        <v>-20159690.890000001</v>
      </c>
      <c r="C45" t="str">
        <f t="shared" si="0"/>
        <v>2021-06-05</v>
      </c>
      <c r="D45" s="1">
        <v>44352</v>
      </c>
      <c r="E45" s="13">
        <v>-20159690.890000001</v>
      </c>
    </row>
    <row r="46" spans="1:5" ht="15" thickBot="1" x14ac:dyDescent="0.35">
      <c r="A46" s="8" t="s">
        <v>177</v>
      </c>
      <c r="B46" s="10">
        <v>-20160052.390000001</v>
      </c>
      <c r="C46" t="str">
        <f t="shared" si="0"/>
        <v>2021-06-06</v>
      </c>
      <c r="D46" s="1">
        <v>44353</v>
      </c>
      <c r="E46" s="13">
        <v>-20160052.390000001</v>
      </c>
    </row>
    <row r="47" spans="1:5" ht="15" thickBot="1" x14ac:dyDescent="0.35">
      <c r="A47" s="8" t="s">
        <v>178</v>
      </c>
      <c r="B47" s="10">
        <v>-21109488.789999999</v>
      </c>
      <c r="C47" t="str">
        <f t="shared" si="0"/>
        <v>2021-06-07</v>
      </c>
      <c r="D47" s="1">
        <v>44354</v>
      </c>
      <c r="E47" s="13">
        <v>-21109488.789999999</v>
      </c>
    </row>
    <row r="48" spans="1:5" ht="15" thickBot="1" x14ac:dyDescent="0.35">
      <c r="A48" s="8" t="s">
        <v>179</v>
      </c>
      <c r="B48" s="10">
        <v>-20325810.010000002</v>
      </c>
      <c r="C48" t="str">
        <f t="shared" si="0"/>
        <v>2021-06-08</v>
      </c>
      <c r="D48" s="1">
        <v>44355</v>
      </c>
      <c r="E48" s="13">
        <v>-20325810.010000002</v>
      </c>
    </row>
    <row r="49" spans="1:5" ht="15" thickBot="1" x14ac:dyDescent="0.35">
      <c r="A49" s="8" t="s">
        <v>180</v>
      </c>
      <c r="B49" s="10">
        <v>-20539164.98</v>
      </c>
      <c r="C49" t="str">
        <f t="shared" si="0"/>
        <v>2021-06-09</v>
      </c>
      <c r="D49" s="1">
        <v>44356</v>
      </c>
      <c r="E49" s="13">
        <v>-20539164.98</v>
      </c>
    </row>
    <row r="50" spans="1:5" ht="15" thickBot="1" x14ac:dyDescent="0.35">
      <c r="A50" s="8" t="s">
        <v>181</v>
      </c>
      <c r="B50" s="10">
        <v>-20486980.079999998</v>
      </c>
      <c r="C50" t="str">
        <f t="shared" si="0"/>
        <v>2021-06-10</v>
      </c>
      <c r="D50" s="1">
        <v>44357</v>
      </c>
      <c r="E50" s="13">
        <v>-20486980.079999998</v>
      </c>
    </row>
    <row r="51" spans="1:5" ht="15" thickBot="1" x14ac:dyDescent="0.35">
      <c r="A51" s="8" t="s">
        <v>182</v>
      </c>
      <c r="B51" s="10">
        <v>-21363328.550000001</v>
      </c>
      <c r="C51" t="str">
        <f t="shared" si="0"/>
        <v>2021-06-11</v>
      </c>
      <c r="D51" s="1">
        <v>44358</v>
      </c>
      <c r="E51" s="13">
        <v>-21363328.550000001</v>
      </c>
    </row>
    <row r="52" spans="1:5" ht="15" thickBot="1" x14ac:dyDescent="0.35">
      <c r="A52" s="8" t="s">
        <v>183</v>
      </c>
      <c r="B52" s="10">
        <v>-21811572.390000001</v>
      </c>
      <c r="C52" t="str">
        <f t="shared" si="0"/>
        <v>2021-06-12</v>
      </c>
      <c r="D52" s="1">
        <v>44359</v>
      </c>
      <c r="E52" s="13">
        <v>-21811572.390000001</v>
      </c>
    </row>
    <row r="53" spans="1:5" ht="15" thickBot="1" x14ac:dyDescent="0.35">
      <c r="A53" s="8" t="s">
        <v>184</v>
      </c>
      <c r="B53" s="10">
        <v>-21812816.010000002</v>
      </c>
      <c r="C53" t="str">
        <f t="shared" si="0"/>
        <v>2021-06-13</v>
      </c>
      <c r="D53" s="1">
        <v>44360</v>
      </c>
      <c r="E53" s="13">
        <v>-21812816.010000002</v>
      </c>
    </row>
    <row r="54" spans="1:5" ht="15" thickBot="1" x14ac:dyDescent="0.35">
      <c r="A54" s="8" t="s">
        <v>185</v>
      </c>
      <c r="B54" s="10">
        <v>-20737048.93</v>
      </c>
      <c r="C54" t="str">
        <f t="shared" si="0"/>
        <v>2021-06-14</v>
      </c>
      <c r="D54" s="1">
        <v>44361</v>
      </c>
      <c r="E54" s="13">
        <v>-20737048.93</v>
      </c>
    </row>
    <row r="55" spans="1:5" ht="15" thickBot="1" x14ac:dyDescent="0.35">
      <c r="A55" s="8" t="s">
        <v>186</v>
      </c>
      <c r="B55" s="10">
        <v>-21538613.25</v>
      </c>
      <c r="C55" t="str">
        <f t="shared" si="0"/>
        <v>2021-06-15</v>
      </c>
      <c r="D55" s="1">
        <v>44362</v>
      </c>
      <c r="E55" s="13">
        <v>-21538613.25</v>
      </c>
    </row>
    <row r="56" spans="1:5" ht="15" thickBot="1" x14ac:dyDescent="0.35">
      <c r="A56" s="8" t="s">
        <v>187</v>
      </c>
      <c r="B56" s="10">
        <v>-22644118.449999999</v>
      </c>
      <c r="C56" t="str">
        <f t="shared" si="0"/>
        <v>2021-06-16</v>
      </c>
      <c r="D56" s="1">
        <v>44363</v>
      </c>
      <c r="E56" s="13">
        <v>-22644118.449999999</v>
      </c>
    </row>
    <row r="57" spans="1:5" ht="15" thickBot="1" x14ac:dyDescent="0.35">
      <c r="A57" s="8" t="s">
        <v>188</v>
      </c>
      <c r="B57" s="10">
        <v>-23553119.059999999</v>
      </c>
      <c r="C57" t="str">
        <f t="shared" si="0"/>
        <v>2021-06-17</v>
      </c>
      <c r="D57" s="1">
        <v>44364</v>
      </c>
      <c r="E57" s="13">
        <v>-23553119.059999999</v>
      </c>
    </row>
    <row r="58" spans="1:5" ht="15" thickBot="1" x14ac:dyDescent="0.35">
      <c r="A58" s="8" t="s">
        <v>189</v>
      </c>
      <c r="B58" s="10">
        <v>-23235850.16</v>
      </c>
      <c r="C58" t="str">
        <f t="shared" si="0"/>
        <v>2021-06-18</v>
      </c>
      <c r="D58" s="1">
        <v>44365</v>
      </c>
      <c r="E58" s="13">
        <v>-23235850.16</v>
      </c>
    </row>
    <row r="59" spans="1:5" ht="15" thickBot="1" x14ac:dyDescent="0.35">
      <c r="A59" s="8" t="s">
        <v>190</v>
      </c>
      <c r="B59" s="10">
        <v>-23785735.43</v>
      </c>
      <c r="C59" t="str">
        <f t="shared" si="0"/>
        <v>2021-06-19</v>
      </c>
      <c r="D59" s="1">
        <v>44366</v>
      </c>
      <c r="E59" s="13">
        <v>-23785735.43</v>
      </c>
    </row>
    <row r="60" spans="1:5" ht="15" thickBot="1" x14ac:dyDescent="0.35">
      <c r="A60" s="8" t="s">
        <v>191</v>
      </c>
      <c r="B60" s="10">
        <v>-23786394.309999999</v>
      </c>
      <c r="C60" t="str">
        <f t="shared" si="0"/>
        <v>2021-06-20</v>
      </c>
      <c r="D60" s="1">
        <v>44367</v>
      </c>
      <c r="E60" s="13">
        <v>-23786394.309999999</v>
      </c>
    </row>
    <row r="61" spans="1:5" ht="15" thickBot="1" x14ac:dyDescent="0.35">
      <c r="A61" s="8" t="s">
        <v>192</v>
      </c>
      <c r="B61" s="10">
        <v>-22783372.77</v>
      </c>
      <c r="C61" t="str">
        <f t="shared" si="0"/>
        <v>2021-06-21</v>
      </c>
      <c r="D61" s="1">
        <v>44368</v>
      </c>
      <c r="E61" s="13">
        <v>-22783372.77</v>
      </c>
    </row>
    <row r="62" spans="1:5" ht="15" thickBot="1" x14ac:dyDescent="0.35">
      <c r="A62" s="8" t="s">
        <v>193</v>
      </c>
      <c r="B62" s="10">
        <v>-20957228.579999998</v>
      </c>
      <c r="C62" t="str">
        <f t="shared" si="0"/>
        <v>2021-06-22</v>
      </c>
      <c r="D62" s="1">
        <v>44369</v>
      </c>
      <c r="E62" s="13">
        <v>-20957228.579999998</v>
      </c>
    </row>
    <row r="63" spans="1:5" ht="15" thickBot="1" x14ac:dyDescent="0.35">
      <c r="A63" s="8" t="s">
        <v>194</v>
      </c>
      <c r="B63" s="10">
        <v>-21013283.579999998</v>
      </c>
      <c r="C63" t="str">
        <f t="shared" si="0"/>
        <v>2021-06-23</v>
      </c>
      <c r="D63" s="1">
        <v>44370</v>
      </c>
      <c r="E63" s="13">
        <v>-21013283.579999998</v>
      </c>
    </row>
    <row r="64" spans="1:5" ht="15" thickBot="1" x14ac:dyDescent="0.35">
      <c r="A64" s="8" t="s">
        <v>195</v>
      </c>
      <c r="B64" s="10">
        <v>-20435136.879999999</v>
      </c>
      <c r="C64" t="str">
        <f t="shared" si="0"/>
        <v>2021-06-24</v>
      </c>
      <c r="D64" s="1">
        <v>44371</v>
      </c>
      <c r="E64" s="13">
        <v>-20435136.879999999</v>
      </c>
    </row>
    <row r="65" spans="1:5" ht="15" thickBot="1" x14ac:dyDescent="0.35">
      <c r="A65" s="8" t="s">
        <v>196</v>
      </c>
      <c r="B65" s="10">
        <v>-20596938.91</v>
      </c>
      <c r="C65" t="str">
        <f t="shared" si="0"/>
        <v>2021-06-25</v>
      </c>
      <c r="D65" s="1">
        <v>44372</v>
      </c>
      <c r="E65" s="13">
        <v>-20596938.91</v>
      </c>
    </row>
    <row r="66" spans="1:5" ht="15" thickBot="1" x14ac:dyDescent="0.35">
      <c r="A66" s="8" t="s">
        <v>197</v>
      </c>
      <c r="B66" s="10">
        <v>-20977744.949999999</v>
      </c>
      <c r="C66" t="str">
        <f t="shared" si="0"/>
        <v>2021-06-26</v>
      </c>
      <c r="D66" s="1">
        <v>44373</v>
      </c>
      <c r="E66" s="13">
        <v>-20977744.949999999</v>
      </c>
    </row>
    <row r="67" spans="1:5" ht="15" thickBot="1" x14ac:dyDescent="0.35">
      <c r="A67" s="8" t="s">
        <v>198</v>
      </c>
      <c r="B67" s="10">
        <v>-20976420.609999999</v>
      </c>
      <c r="C67" t="str">
        <f t="shared" ref="C67:C130" si="1">LEFT(A67,10)</f>
        <v>2021-06-27</v>
      </c>
      <c r="D67" s="1">
        <v>44374</v>
      </c>
      <c r="E67" s="13">
        <v>-20976420.609999999</v>
      </c>
    </row>
    <row r="68" spans="1:5" ht="15" thickBot="1" x14ac:dyDescent="0.35">
      <c r="A68" s="8" t="s">
        <v>199</v>
      </c>
      <c r="B68" s="10">
        <v>-20127838.579999998</v>
      </c>
      <c r="C68" t="str">
        <f t="shared" si="1"/>
        <v>2021-06-28</v>
      </c>
      <c r="D68" s="1">
        <v>44375</v>
      </c>
      <c r="E68" s="13">
        <v>-20127838.579999998</v>
      </c>
    </row>
    <row r="69" spans="1:5" ht="15" thickBot="1" x14ac:dyDescent="0.35">
      <c r="A69" s="8" t="s">
        <v>200</v>
      </c>
      <c r="B69" s="10">
        <v>-21190088.23</v>
      </c>
      <c r="C69" t="str">
        <f t="shared" si="1"/>
        <v>2021-06-30</v>
      </c>
      <c r="D69" s="1">
        <v>44377</v>
      </c>
      <c r="E69" s="13">
        <v>-21190088.23</v>
      </c>
    </row>
    <row r="70" spans="1:5" ht="15" thickBot="1" x14ac:dyDescent="0.35">
      <c r="A70" s="8" t="s">
        <v>201</v>
      </c>
      <c r="B70" s="10">
        <v>-22374583.579999998</v>
      </c>
      <c r="C70" t="str">
        <f t="shared" si="1"/>
        <v>2021-07-01</v>
      </c>
      <c r="D70" s="1">
        <v>44378</v>
      </c>
      <c r="E70" s="13">
        <v>-22374583.579999998</v>
      </c>
    </row>
    <row r="71" spans="1:5" ht="15" thickBot="1" x14ac:dyDescent="0.35">
      <c r="A71" s="8" t="s">
        <v>202</v>
      </c>
      <c r="B71" s="10">
        <v>-20957557.52</v>
      </c>
      <c r="C71" t="str">
        <f t="shared" si="1"/>
        <v>2021-07-02</v>
      </c>
      <c r="D71" s="1">
        <v>44379</v>
      </c>
      <c r="E71" s="13">
        <v>-20957557.52</v>
      </c>
    </row>
    <row r="72" spans="1:5" ht="15" thickBot="1" x14ac:dyDescent="0.35">
      <c r="A72" s="8" t="s">
        <v>203</v>
      </c>
      <c r="B72" s="10">
        <v>-21336779.039999999</v>
      </c>
      <c r="C72" t="str">
        <f t="shared" si="1"/>
        <v>2021-07-03</v>
      </c>
      <c r="D72" s="1">
        <v>44380</v>
      </c>
      <c r="E72" s="13">
        <v>-21336779.039999999</v>
      </c>
    </row>
    <row r="73" spans="1:5" ht="15" thickBot="1" x14ac:dyDescent="0.35">
      <c r="A73" s="8" t="s">
        <v>204</v>
      </c>
      <c r="B73" s="10">
        <v>-21336497.760000002</v>
      </c>
      <c r="C73" t="str">
        <f t="shared" si="1"/>
        <v>2021-07-04</v>
      </c>
      <c r="D73" s="1">
        <v>44381</v>
      </c>
      <c r="E73" s="13">
        <v>-21336497.760000002</v>
      </c>
    </row>
    <row r="74" spans="1:5" ht="15" thickBot="1" x14ac:dyDescent="0.35">
      <c r="A74" s="8" t="s">
        <v>205</v>
      </c>
      <c r="B74" s="10">
        <v>-21411735.760000002</v>
      </c>
      <c r="C74" t="str">
        <f t="shared" si="1"/>
        <v>2021-07-05</v>
      </c>
      <c r="D74" s="1">
        <v>44382</v>
      </c>
      <c r="E74" s="13">
        <v>-21411735.760000002</v>
      </c>
    </row>
    <row r="75" spans="1:5" ht="15" thickBot="1" x14ac:dyDescent="0.35">
      <c r="A75" s="8" t="s">
        <v>206</v>
      </c>
      <c r="B75" s="10">
        <v>-20947711.84</v>
      </c>
      <c r="C75" t="str">
        <f t="shared" si="1"/>
        <v>2021-07-06</v>
      </c>
      <c r="D75" s="1">
        <v>44383</v>
      </c>
      <c r="E75" s="13">
        <v>-20947711.84</v>
      </c>
    </row>
    <row r="76" spans="1:5" ht="15" thickBot="1" x14ac:dyDescent="0.35">
      <c r="A76" s="8" t="s">
        <v>207</v>
      </c>
      <c r="B76" s="10">
        <v>-21651795.489999998</v>
      </c>
      <c r="C76" t="str">
        <f t="shared" si="1"/>
        <v>2021-07-07</v>
      </c>
      <c r="D76" s="1">
        <v>44384</v>
      </c>
      <c r="E76" s="13">
        <v>-21651795.489999998</v>
      </c>
    </row>
    <row r="77" spans="1:5" ht="15" thickBot="1" x14ac:dyDescent="0.35">
      <c r="A77" s="8" t="s">
        <v>208</v>
      </c>
      <c r="B77" s="10">
        <v>-22351934.25</v>
      </c>
      <c r="C77" t="str">
        <f t="shared" si="1"/>
        <v>2021-07-08</v>
      </c>
      <c r="D77" s="1">
        <v>44385</v>
      </c>
      <c r="E77" s="13">
        <v>-22351934.25</v>
      </c>
    </row>
    <row r="78" spans="1:5" ht="15" thickBot="1" x14ac:dyDescent="0.35">
      <c r="A78" s="8" t="s">
        <v>209</v>
      </c>
      <c r="B78" s="10">
        <v>-20826953.649999999</v>
      </c>
      <c r="C78" t="str">
        <f t="shared" si="1"/>
        <v>2021-07-09</v>
      </c>
      <c r="D78" s="1">
        <v>44386</v>
      </c>
      <c r="E78" s="13">
        <v>-20826953.649999999</v>
      </c>
    </row>
    <row r="79" spans="1:5" ht="15" thickBot="1" x14ac:dyDescent="0.35">
      <c r="A79" s="8" t="s">
        <v>210</v>
      </c>
      <c r="B79" s="10">
        <v>-21246510.600000001</v>
      </c>
      <c r="C79" t="str">
        <f t="shared" si="1"/>
        <v>2021-07-10</v>
      </c>
      <c r="D79" s="1">
        <v>44387</v>
      </c>
      <c r="E79" s="13">
        <v>-21246510.600000001</v>
      </c>
    </row>
    <row r="80" spans="1:5" ht="15" thickBot="1" x14ac:dyDescent="0.35">
      <c r="A80" s="8" t="s">
        <v>211</v>
      </c>
      <c r="B80" s="10">
        <v>-21245668.18</v>
      </c>
      <c r="C80" t="str">
        <f t="shared" si="1"/>
        <v>2021-07-11</v>
      </c>
      <c r="D80" s="1">
        <v>44388</v>
      </c>
      <c r="E80" s="13">
        <v>-21245668.18</v>
      </c>
    </row>
    <row r="81" spans="1:5" ht="15" thickBot="1" x14ac:dyDescent="0.35">
      <c r="A81" s="8" t="s">
        <v>212</v>
      </c>
      <c r="B81" s="10">
        <v>-20822003.73</v>
      </c>
      <c r="C81" t="str">
        <f t="shared" si="1"/>
        <v>2021-07-12</v>
      </c>
      <c r="D81" s="1">
        <v>44389</v>
      </c>
      <c r="E81" s="13">
        <v>-20822003.73</v>
      </c>
    </row>
    <row r="82" spans="1:5" ht="15" thickBot="1" x14ac:dyDescent="0.35">
      <c r="A82" s="8" t="s">
        <v>213</v>
      </c>
      <c r="B82" s="10">
        <v>-22861505.960000001</v>
      </c>
      <c r="C82" t="str">
        <f t="shared" si="1"/>
        <v>2021-07-13</v>
      </c>
      <c r="D82" s="1">
        <v>44390</v>
      </c>
      <c r="E82" s="13">
        <v>-22861505.960000001</v>
      </c>
    </row>
    <row r="83" spans="1:5" ht="15" thickBot="1" x14ac:dyDescent="0.35">
      <c r="A83" s="8" t="s">
        <v>214</v>
      </c>
      <c r="B83" s="10">
        <v>-22544680.719999999</v>
      </c>
      <c r="C83" t="str">
        <f t="shared" si="1"/>
        <v>2021-07-14</v>
      </c>
      <c r="D83" s="1">
        <v>44391</v>
      </c>
      <c r="E83" s="13">
        <v>-22544680.719999999</v>
      </c>
    </row>
    <row r="84" spans="1:5" ht="15" thickBot="1" x14ac:dyDescent="0.35">
      <c r="A84" s="8" t="s">
        <v>215</v>
      </c>
      <c r="B84" s="10">
        <v>-23680591.68</v>
      </c>
      <c r="C84" t="str">
        <f t="shared" si="1"/>
        <v>2021-07-15</v>
      </c>
      <c r="D84" s="1">
        <v>44392</v>
      </c>
      <c r="E84" s="13">
        <v>-23680591.68</v>
      </c>
    </row>
    <row r="85" spans="1:5" ht="15" thickBot="1" x14ac:dyDescent="0.35">
      <c r="A85" s="8" t="s">
        <v>216</v>
      </c>
      <c r="B85" s="10">
        <v>-23867011.890000001</v>
      </c>
      <c r="C85" t="str">
        <f t="shared" si="1"/>
        <v>2021-07-16</v>
      </c>
      <c r="D85" s="1">
        <v>44393</v>
      </c>
      <c r="E85" s="13">
        <v>-23867011.890000001</v>
      </c>
    </row>
    <row r="86" spans="1:5" ht="15" thickBot="1" x14ac:dyDescent="0.35">
      <c r="A86" s="8" t="s">
        <v>217</v>
      </c>
      <c r="B86" s="10">
        <v>-24205912.670000002</v>
      </c>
      <c r="C86" t="str">
        <f t="shared" si="1"/>
        <v>2021-07-17</v>
      </c>
      <c r="D86" s="1">
        <v>44394</v>
      </c>
      <c r="E86" s="13">
        <v>-24205912.670000002</v>
      </c>
    </row>
    <row r="87" spans="1:5" ht="15" thickBot="1" x14ac:dyDescent="0.35">
      <c r="A87" s="8" t="s">
        <v>218</v>
      </c>
      <c r="B87" s="10">
        <v>-24206796.41</v>
      </c>
      <c r="C87" t="str">
        <f t="shared" si="1"/>
        <v>2021-07-18</v>
      </c>
      <c r="D87" s="1">
        <v>44395</v>
      </c>
      <c r="E87" s="13">
        <v>-24206796.41</v>
      </c>
    </row>
    <row r="88" spans="1:5" ht="15" thickBot="1" x14ac:dyDescent="0.35">
      <c r="A88" s="8" t="s">
        <v>219</v>
      </c>
      <c r="B88" s="10">
        <v>-25506632.690000001</v>
      </c>
      <c r="C88" t="str">
        <f t="shared" si="1"/>
        <v>2021-07-19</v>
      </c>
      <c r="D88" s="1">
        <v>44396</v>
      </c>
      <c r="E88" s="13">
        <v>-25506632.690000001</v>
      </c>
    </row>
    <row r="89" spans="1:5" ht="15" thickBot="1" x14ac:dyDescent="0.35">
      <c r="A89" s="8" t="s">
        <v>220</v>
      </c>
      <c r="B89" s="10">
        <v>-23992382.079999998</v>
      </c>
      <c r="C89" t="str">
        <f t="shared" si="1"/>
        <v>2021-07-20</v>
      </c>
      <c r="D89" s="1">
        <v>44397</v>
      </c>
      <c r="E89" s="13">
        <v>-23992382.079999998</v>
      </c>
    </row>
    <row r="90" spans="1:5" ht="15" thickBot="1" x14ac:dyDescent="0.35">
      <c r="A90" s="8" t="s">
        <v>221</v>
      </c>
      <c r="B90" s="10">
        <v>-22217487.739999998</v>
      </c>
      <c r="C90" t="str">
        <f t="shared" si="1"/>
        <v>2021-07-21</v>
      </c>
      <c r="D90" s="1">
        <v>44398</v>
      </c>
      <c r="E90" s="13">
        <v>-22217487.739999998</v>
      </c>
    </row>
    <row r="91" spans="1:5" ht="15" thickBot="1" x14ac:dyDescent="0.35">
      <c r="A91" s="8" t="s">
        <v>222</v>
      </c>
      <c r="B91" s="10">
        <v>-22254290.899999999</v>
      </c>
      <c r="C91" t="str">
        <f t="shared" si="1"/>
        <v>2021-07-22</v>
      </c>
      <c r="D91" s="1">
        <v>44399</v>
      </c>
      <c r="E91" s="13">
        <v>-22254290.899999999</v>
      </c>
    </row>
    <row r="92" spans="1:5" ht="15" thickBot="1" x14ac:dyDescent="0.35">
      <c r="A92" s="8" t="s">
        <v>223</v>
      </c>
      <c r="B92" s="10">
        <v>-22590075.100000001</v>
      </c>
      <c r="C92" t="str">
        <f t="shared" si="1"/>
        <v>2021-07-23</v>
      </c>
      <c r="D92" s="1">
        <v>44400</v>
      </c>
      <c r="E92" s="13">
        <v>-22590075.100000001</v>
      </c>
    </row>
    <row r="93" spans="1:5" ht="15" thickBot="1" x14ac:dyDescent="0.35">
      <c r="A93" s="8" t="s">
        <v>224</v>
      </c>
      <c r="B93" s="10">
        <v>-22799596.510000002</v>
      </c>
      <c r="C93" t="str">
        <f t="shared" si="1"/>
        <v>2021-07-24</v>
      </c>
      <c r="D93" s="1">
        <v>44401</v>
      </c>
      <c r="E93" s="13">
        <v>-22799596.510000002</v>
      </c>
    </row>
    <row r="94" spans="1:5" ht="15" thickBot="1" x14ac:dyDescent="0.35">
      <c r="A94" s="8" t="s">
        <v>225</v>
      </c>
      <c r="B94" s="10">
        <v>-22798800.600000001</v>
      </c>
      <c r="C94" t="str">
        <f t="shared" si="1"/>
        <v>2021-07-25</v>
      </c>
      <c r="D94" s="1">
        <v>44402</v>
      </c>
      <c r="E94" s="13">
        <v>-22798800.600000001</v>
      </c>
    </row>
    <row r="95" spans="1:5" ht="15" thickBot="1" x14ac:dyDescent="0.35">
      <c r="A95" s="8" t="s">
        <v>226</v>
      </c>
      <c r="B95" s="10">
        <v>-23339744.02</v>
      </c>
      <c r="C95" t="str">
        <f t="shared" si="1"/>
        <v>2021-07-26</v>
      </c>
      <c r="D95" s="1">
        <v>44403</v>
      </c>
      <c r="E95" s="13">
        <v>-23339744.02</v>
      </c>
    </row>
    <row r="96" spans="1:5" ht="15" thickBot="1" x14ac:dyDescent="0.35">
      <c r="A96" s="8" t="s">
        <v>227</v>
      </c>
      <c r="B96" s="10">
        <v>-23505630.43</v>
      </c>
      <c r="C96" t="str">
        <f t="shared" si="1"/>
        <v>2021-07-27</v>
      </c>
      <c r="D96" s="1">
        <v>44404</v>
      </c>
      <c r="E96" s="13">
        <v>-23505630.43</v>
      </c>
    </row>
    <row r="97" spans="1:5" ht="15" thickBot="1" x14ac:dyDescent="0.35">
      <c r="A97" s="8" t="s">
        <v>228</v>
      </c>
      <c r="B97" s="10">
        <v>-23477716.260000002</v>
      </c>
      <c r="C97" t="str">
        <f t="shared" si="1"/>
        <v>2021-07-28</v>
      </c>
      <c r="D97" s="1">
        <v>44405</v>
      </c>
      <c r="E97" s="13">
        <v>-23477716.260000002</v>
      </c>
    </row>
    <row r="98" spans="1:5" ht="15" thickBot="1" x14ac:dyDescent="0.35">
      <c r="A98" s="8" t="s">
        <v>229</v>
      </c>
      <c r="B98" s="10">
        <v>-26145836.210000001</v>
      </c>
      <c r="C98" t="str">
        <f t="shared" si="1"/>
        <v>2021-07-29</v>
      </c>
      <c r="D98" s="1">
        <v>44406</v>
      </c>
      <c r="E98" s="13">
        <v>-26145836.210000001</v>
      </c>
    </row>
    <row r="99" spans="1:5" ht="15" thickBot="1" x14ac:dyDescent="0.35">
      <c r="A99" s="8" t="s">
        <v>230</v>
      </c>
      <c r="B99" s="10">
        <v>-23190343.280000001</v>
      </c>
      <c r="C99" t="str">
        <f t="shared" si="1"/>
        <v>2021-07-30</v>
      </c>
      <c r="D99" s="1">
        <v>44407</v>
      </c>
      <c r="E99" s="13">
        <v>-23190343.280000001</v>
      </c>
    </row>
    <row r="100" spans="1:5" ht="15" thickBot="1" x14ac:dyDescent="0.35">
      <c r="A100" s="8" t="s">
        <v>231</v>
      </c>
      <c r="B100" s="10">
        <v>-23639800.739999998</v>
      </c>
      <c r="C100" t="str">
        <f t="shared" si="1"/>
        <v>2021-07-31</v>
      </c>
      <c r="D100" s="1">
        <v>44408</v>
      </c>
      <c r="E100" s="13">
        <v>-23639800.739999998</v>
      </c>
    </row>
    <row r="101" spans="1:5" ht="15" thickBot="1" x14ac:dyDescent="0.35">
      <c r="A101" s="8" t="s">
        <v>232</v>
      </c>
      <c r="B101" s="10">
        <v>-23639739.699999999</v>
      </c>
      <c r="C101" t="str">
        <f t="shared" si="1"/>
        <v>2021-08-01</v>
      </c>
      <c r="D101" s="1">
        <v>44409</v>
      </c>
      <c r="E101" s="13">
        <v>-23639739.699999999</v>
      </c>
    </row>
    <row r="102" spans="1:5" ht="15" thickBot="1" x14ac:dyDescent="0.35">
      <c r="A102" s="8" t="s">
        <v>233</v>
      </c>
      <c r="B102" s="10">
        <v>-22496067.710000001</v>
      </c>
      <c r="C102" t="str">
        <f t="shared" si="1"/>
        <v>2021-08-02</v>
      </c>
      <c r="D102" s="1">
        <v>44410</v>
      </c>
      <c r="E102" s="13">
        <v>-22496067.710000001</v>
      </c>
    </row>
    <row r="103" spans="1:5" ht="15" thickBot="1" x14ac:dyDescent="0.35">
      <c r="A103" s="8" t="s">
        <v>234</v>
      </c>
      <c r="B103" s="10">
        <v>-23084774.879999999</v>
      </c>
      <c r="C103" t="str">
        <f t="shared" si="1"/>
        <v>2021-08-03</v>
      </c>
      <c r="D103" s="1">
        <v>44411</v>
      </c>
      <c r="E103" s="13">
        <v>-23084774.879999999</v>
      </c>
    </row>
    <row r="104" spans="1:5" ht="15" thickBot="1" x14ac:dyDescent="0.35">
      <c r="A104" s="8" t="s">
        <v>235</v>
      </c>
      <c r="B104" s="10">
        <v>-22076626.170000002</v>
      </c>
      <c r="C104" t="str">
        <f t="shared" si="1"/>
        <v>2021-08-04</v>
      </c>
      <c r="D104" s="1">
        <v>44412</v>
      </c>
      <c r="E104" s="13">
        <v>-22076626.170000002</v>
      </c>
    </row>
    <row r="105" spans="1:5" ht="15" thickBot="1" x14ac:dyDescent="0.35">
      <c r="A105" s="8" t="s">
        <v>236</v>
      </c>
      <c r="B105" s="10">
        <v>-23872221.010000002</v>
      </c>
      <c r="C105" t="str">
        <f t="shared" si="1"/>
        <v>2021-08-05</v>
      </c>
      <c r="D105" s="1">
        <v>44413</v>
      </c>
      <c r="E105" s="13">
        <v>-23872221.010000002</v>
      </c>
    </row>
    <row r="106" spans="1:5" ht="15" thickBot="1" x14ac:dyDescent="0.35">
      <c r="A106" s="8" t="s">
        <v>237</v>
      </c>
      <c r="B106" s="10">
        <v>-29097972.109999999</v>
      </c>
      <c r="C106" t="str">
        <f t="shared" si="1"/>
        <v>2021-08-06</v>
      </c>
      <c r="D106" s="1">
        <v>44414</v>
      </c>
      <c r="E106" s="13">
        <v>-29097972.109999999</v>
      </c>
    </row>
    <row r="107" spans="1:5" ht="15" thickBot="1" x14ac:dyDescent="0.35">
      <c r="A107" s="8" t="s">
        <v>238</v>
      </c>
      <c r="B107" s="10">
        <v>-28739749.649999999</v>
      </c>
      <c r="C107" t="str">
        <f t="shared" si="1"/>
        <v>2021-08-07</v>
      </c>
      <c r="D107" s="1">
        <v>44415</v>
      </c>
      <c r="E107" s="13">
        <v>-28739749.649999999</v>
      </c>
    </row>
    <row r="108" spans="1:5" ht="15" thickBot="1" x14ac:dyDescent="0.35">
      <c r="A108" s="8" t="s">
        <v>239</v>
      </c>
      <c r="B108" s="10">
        <v>-28739089.239999998</v>
      </c>
      <c r="C108" t="str">
        <f t="shared" si="1"/>
        <v>2021-08-08</v>
      </c>
      <c r="D108" s="1">
        <v>44416</v>
      </c>
      <c r="E108" s="13">
        <v>-28739089.239999998</v>
      </c>
    </row>
    <row r="109" spans="1:5" ht="15" thickBot="1" x14ac:dyDescent="0.35">
      <c r="A109" s="8" t="s">
        <v>240</v>
      </c>
      <c r="B109" s="10">
        <v>-22159884.539999999</v>
      </c>
      <c r="C109" t="str">
        <f t="shared" si="1"/>
        <v>2021-08-09</v>
      </c>
      <c r="D109" s="1">
        <v>44417</v>
      </c>
      <c r="E109" s="13">
        <v>-22159884.539999999</v>
      </c>
    </row>
    <row r="110" spans="1:5" ht="15" thickBot="1" x14ac:dyDescent="0.35">
      <c r="A110" s="8" t="s">
        <v>241</v>
      </c>
      <c r="B110" s="10">
        <v>-22583335.329999998</v>
      </c>
      <c r="C110" t="str">
        <f t="shared" si="1"/>
        <v>2021-08-10</v>
      </c>
      <c r="D110" s="1">
        <v>44418</v>
      </c>
      <c r="E110" s="13">
        <v>-22583335.329999998</v>
      </c>
    </row>
    <row r="111" spans="1:5" ht="15" thickBot="1" x14ac:dyDescent="0.35">
      <c r="A111" s="8" t="s">
        <v>242</v>
      </c>
      <c r="B111" s="10">
        <v>-21654398.32</v>
      </c>
      <c r="C111" t="str">
        <f t="shared" si="1"/>
        <v>2021-08-11</v>
      </c>
      <c r="D111" s="1">
        <v>44419</v>
      </c>
      <c r="E111" s="13">
        <v>-21654398.32</v>
      </c>
    </row>
    <row r="112" spans="1:5" ht="15" thickBot="1" x14ac:dyDescent="0.35">
      <c r="A112" s="8" t="s">
        <v>243</v>
      </c>
      <c r="B112" s="10">
        <v>-20371826.09</v>
      </c>
      <c r="C112" t="str">
        <f t="shared" si="1"/>
        <v>2021-08-13</v>
      </c>
      <c r="D112" s="1">
        <v>44421</v>
      </c>
      <c r="E112" s="13">
        <v>-20371826.09</v>
      </c>
    </row>
    <row r="113" spans="1:5" ht="15" thickBot="1" x14ac:dyDescent="0.35">
      <c r="A113" s="8" t="s">
        <v>244</v>
      </c>
      <c r="B113" s="10">
        <v>-20715670.940000001</v>
      </c>
      <c r="C113" t="str">
        <f t="shared" si="1"/>
        <v>2021-08-14</v>
      </c>
      <c r="D113" s="1">
        <v>44422</v>
      </c>
      <c r="E113" s="13">
        <v>-20715670.940000001</v>
      </c>
    </row>
    <row r="114" spans="1:5" ht="15" thickBot="1" x14ac:dyDescent="0.35">
      <c r="A114" s="8" t="s">
        <v>245</v>
      </c>
      <c r="B114" s="10">
        <v>-20715838.329999998</v>
      </c>
      <c r="C114" t="str">
        <f t="shared" si="1"/>
        <v>2021-08-15</v>
      </c>
      <c r="D114" s="1">
        <v>44423</v>
      </c>
      <c r="E114" s="13">
        <v>-20715838.329999998</v>
      </c>
    </row>
    <row r="115" spans="1:5" ht="15" thickBot="1" x14ac:dyDescent="0.35">
      <c r="A115" s="8" t="s">
        <v>246</v>
      </c>
      <c r="B115" s="10">
        <v>-20744575.989999998</v>
      </c>
      <c r="C115" t="str">
        <f t="shared" si="1"/>
        <v>2021-08-16</v>
      </c>
      <c r="D115" s="1">
        <v>44424</v>
      </c>
      <c r="E115" s="13">
        <v>-20744575.989999998</v>
      </c>
    </row>
    <row r="116" spans="1:5" ht="15" thickBot="1" x14ac:dyDescent="0.35">
      <c r="A116" s="8" t="s">
        <v>247</v>
      </c>
      <c r="B116" s="10">
        <v>-23713392.59</v>
      </c>
      <c r="C116" t="str">
        <f t="shared" si="1"/>
        <v>2021-08-17</v>
      </c>
      <c r="D116" s="1">
        <v>44425</v>
      </c>
      <c r="E116" s="13">
        <v>-23713392.59</v>
      </c>
    </row>
    <row r="117" spans="1:5" ht="15" thickBot="1" x14ac:dyDescent="0.35">
      <c r="A117" s="8" t="s">
        <v>248</v>
      </c>
      <c r="B117" s="10">
        <v>-22784998.559999999</v>
      </c>
      <c r="C117" t="str">
        <f t="shared" si="1"/>
        <v>2021-08-18</v>
      </c>
      <c r="D117" s="1">
        <v>44426</v>
      </c>
      <c r="E117" s="13">
        <v>-22784998.559999999</v>
      </c>
    </row>
    <row r="118" spans="1:5" ht="15" thickBot="1" x14ac:dyDescent="0.35">
      <c r="A118" s="8" t="s">
        <v>249</v>
      </c>
      <c r="B118" s="10">
        <v>-25841472.899999999</v>
      </c>
      <c r="C118" t="str">
        <f t="shared" si="1"/>
        <v>2021-08-19</v>
      </c>
      <c r="D118" s="1">
        <v>44427</v>
      </c>
      <c r="E118" s="13">
        <v>-25841472.899999999</v>
      </c>
    </row>
    <row r="119" spans="1:5" ht="15" thickBot="1" x14ac:dyDescent="0.35">
      <c r="A119" s="8" t="s">
        <v>250</v>
      </c>
      <c r="B119" s="10">
        <v>-24472356.460000001</v>
      </c>
      <c r="C119" t="str">
        <f t="shared" si="1"/>
        <v>2021-08-20</v>
      </c>
      <c r="D119" s="1">
        <v>44428</v>
      </c>
      <c r="E119" s="13">
        <v>-24472356.460000001</v>
      </c>
    </row>
    <row r="120" spans="1:5" ht="15" thickBot="1" x14ac:dyDescent="0.35">
      <c r="A120" s="8" t="s">
        <v>251</v>
      </c>
      <c r="B120" s="10">
        <v>-25075209.370000001</v>
      </c>
      <c r="C120" t="str">
        <f t="shared" si="1"/>
        <v>2021-08-21</v>
      </c>
      <c r="D120" s="1">
        <v>44429</v>
      </c>
      <c r="E120" s="13">
        <v>-25075209.370000001</v>
      </c>
    </row>
    <row r="121" spans="1:5" ht="15" thickBot="1" x14ac:dyDescent="0.35">
      <c r="A121" s="8" t="s">
        <v>252</v>
      </c>
      <c r="B121" s="10">
        <v>-25074754.559999999</v>
      </c>
      <c r="C121" t="str">
        <f t="shared" si="1"/>
        <v>2021-08-22</v>
      </c>
      <c r="D121" s="1">
        <v>44430</v>
      </c>
      <c r="E121" s="13">
        <v>-25074754.559999999</v>
      </c>
    </row>
    <row r="122" spans="1:5" ht="15" thickBot="1" x14ac:dyDescent="0.35">
      <c r="A122" s="8" t="s">
        <v>253</v>
      </c>
      <c r="B122" s="10">
        <v>-22037144.359999999</v>
      </c>
      <c r="C122" t="str">
        <f t="shared" si="1"/>
        <v>2021-08-23</v>
      </c>
      <c r="D122" s="1">
        <v>44431</v>
      </c>
      <c r="E122" s="13">
        <v>-22037144.359999999</v>
      </c>
    </row>
    <row r="123" spans="1:5" ht="15" thickBot="1" x14ac:dyDescent="0.35">
      <c r="A123" s="8" t="s">
        <v>254</v>
      </c>
      <c r="B123" s="10">
        <v>-21328711.989999998</v>
      </c>
      <c r="C123" t="str">
        <f t="shared" si="1"/>
        <v>2021-08-24</v>
      </c>
      <c r="D123" s="1">
        <v>44432</v>
      </c>
      <c r="E123" s="13">
        <v>-21328711.989999998</v>
      </c>
    </row>
    <row r="124" spans="1:5" ht="15" thickBot="1" x14ac:dyDescent="0.35">
      <c r="A124" s="8" t="s">
        <v>255</v>
      </c>
      <c r="B124" s="10">
        <v>-21000950.710000001</v>
      </c>
      <c r="C124" t="str">
        <f t="shared" si="1"/>
        <v>2021-08-25</v>
      </c>
      <c r="D124" s="1">
        <v>44433</v>
      </c>
      <c r="E124" s="13">
        <v>-21000950.710000001</v>
      </c>
    </row>
    <row r="125" spans="1:5" ht="15" thickBot="1" x14ac:dyDescent="0.35">
      <c r="A125" s="8" t="s">
        <v>256</v>
      </c>
      <c r="B125" s="10">
        <v>-21162799.969999999</v>
      </c>
      <c r="C125" t="str">
        <f t="shared" si="1"/>
        <v>2021-08-26</v>
      </c>
      <c r="D125" s="1">
        <v>44434</v>
      </c>
      <c r="E125" s="13">
        <v>-21162799.969999999</v>
      </c>
    </row>
    <row r="126" spans="1:5" ht="15" thickBot="1" x14ac:dyDescent="0.35">
      <c r="A126" s="8" t="s">
        <v>257</v>
      </c>
      <c r="B126" s="10">
        <v>-22246440.489999998</v>
      </c>
      <c r="C126" t="str">
        <f t="shared" si="1"/>
        <v>2021-08-27</v>
      </c>
      <c r="D126" s="1">
        <v>44435</v>
      </c>
      <c r="E126" s="13">
        <v>-22246440.489999998</v>
      </c>
    </row>
    <row r="127" spans="1:5" ht="15" thickBot="1" x14ac:dyDescent="0.35">
      <c r="A127" s="8" t="s">
        <v>258</v>
      </c>
      <c r="B127" s="10">
        <v>-22443326.48</v>
      </c>
      <c r="C127" t="str">
        <f t="shared" si="1"/>
        <v>2021-08-28</v>
      </c>
      <c r="D127" s="1">
        <v>44436</v>
      </c>
      <c r="E127" s="13">
        <v>-22443326.48</v>
      </c>
    </row>
    <row r="128" spans="1:5" ht="15" thickBot="1" x14ac:dyDescent="0.35">
      <c r="A128" s="8" t="s">
        <v>259</v>
      </c>
      <c r="B128" s="10">
        <v>-22441850.309999999</v>
      </c>
      <c r="C128" t="str">
        <f t="shared" si="1"/>
        <v>2021-08-29</v>
      </c>
      <c r="D128" s="1">
        <v>44437</v>
      </c>
      <c r="E128" s="13">
        <v>-22441850.309999999</v>
      </c>
    </row>
    <row r="129" spans="1:5" ht="15" thickBot="1" x14ac:dyDescent="0.35">
      <c r="A129" s="8" t="s">
        <v>260</v>
      </c>
      <c r="B129" s="10">
        <v>-21253775.300000001</v>
      </c>
      <c r="C129" t="str">
        <f t="shared" si="1"/>
        <v>2021-08-30</v>
      </c>
      <c r="D129" s="1">
        <v>44438</v>
      </c>
      <c r="E129" s="13">
        <v>-21253775.300000001</v>
      </c>
    </row>
    <row r="130" spans="1:5" ht="15" thickBot="1" x14ac:dyDescent="0.35">
      <c r="A130" s="8" t="s">
        <v>261</v>
      </c>
      <c r="B130" s="10">
        <v>-21659895.280000001</v>
      </c>
      <c r="C130" t="str">
        <f t="shared" si="1"/>
        <v>2021-08-31</v>
      </c>
      <c r="D130" s="1">
        <v>44439</v>
      </c>
      <c r="E130" s="13">
        <v>-21659895.280000001</v>
      </c>
    </row>
    <row r="131" spans="1:5" ht="15" thickBot="1" x14ac:dyDescent="0.35">
      <c r="A131" s="8" t="s">
        <v>262</v>
      </c>
      <c r="B131" s="10">
        <v>-21669225.510000002</v>
      </c>
      <c r="C131" t="str">
        <f t="shared" ref="C131:C194" si="2">LEFT(A131,10)</f>
        <v>2021-09-01</v>
      </c>
      <c r="D131" s="1">
        <v>44440</v>
      </c>
      <c r="E131" s="13">
        <v>-21669225.510000002</v>
      </c>
    </row>
    <row r="132" spans="1:5" ht="15" thickBot="1" x14ac:dyDescent="0.35">
      <c r="A132" s="8" t="s">
        <v>263</v>
      </c>
      <c r="B132" s="10">
        <v>-23766225.890000001</v>
      </c>
      <c r="C132" t="str">
        <f t="shared" si="2"/>
        <v>2021-09-02</v>
      </c>
      <c r="D132" s="1">
        <v>44441</v>
      </c>
      <c r="E132" s="13">
        <v>-23766225.890000001</v>
      </c>
    </row>
    <row r="133" spans="1:5" ht="15" thickBot="1" x14ac:dyDescent="0.35">
      <c r="A133" s="8" t="s">
        <v>264</v>
      </c>
      <c r="B133" s="10">
        <v>-24218283.030000001</v>
      </c>
      <c r="C133" t="str">
        <f t="shared" si="2"/>
        <v>2021-09-03</v>
      </c>
      <c r="D133" s="1">
        <v>44442</v>
      </c>
      <c r="E133" s="13">
        <v>-24218283.030000001</v>
      </c>
    </row>
    <row r="134" spans="1:5" ht="15" thickBot="1" x14ac:dyDescent="0.35">
      <c r="A134" s="8" t="s">
        <v>265</v>
      </c>
      <c r="B134" s="10">
        <v>-24483386.620000001</v>
      </c>
      <c r="C134" t="str">
        <f t="shared" si="2"/>
        <v>2021-09-04</v>
      </c>
      <c r="D134" s="1">
        <v>44443</v>
      </c>
      <c r="E134" s="13">
        <v>-24483386.620000001</v>
      </c>
    </row>
    <row r="135" spans="1:5" ht="15" thickBot="1" x14ac:dyDescent="0.35">
      <c r="A135" s="8" t="s">
        <v>266</v>
      </c>
      <c r="B135" s="10">
        <v>-24484319.600000001</v>
      </c>
      <c r="C135" t="str">
        <f t="shared" si="2"/>
        <v>2021-09-05</v>
      </c>
      <c r="D135" s="1">
        <v>44444</v>
      </c>
      <c r="E135" s="13">
        <v>-24484319.600000001</v>
      </c>
    </row>
    <row r="136" spans="1:5" ht="15" thickBot="1" x14ac:dyDescent="0.35">
      <c r="A136" s="8" t="s">
        <v>267</v>
      </c>
      <c r="B136" s="10">
        <v>-23596277.739999998</v>
      </c>
      <c r="C136" t="str">
        <f t="shared" si="2"/>
        <v>2021-09-06</v>
      </c>
      <c r="D136" s="1">
        <v>44445</v>
      </c>
      <c r="E136" s="13">
        <v>-23596277.739999998</v>
      </c>
    </row>
    <row r="137" spans="1:5" ht="15" thickBot="1" x14ac:dyDescent="0.35">
      <c r="A137" s="8" t="s">
        <v>268</v>
      </c>
      <c r="B137" s="10">
        <v>-23455715.960000001</v>
      </c>
      <c r="C137" t="str">
        <f t="shared" si="2"/>
        <v>2021-09-07</v>
      </c>
      <c r="D137" s="1">
        <v>44446</v>
      </c>
      <c r="E137" s="13">
        <v>-23455715.960000001</v>
      </c>
    </row>
    <row r="138" spans="1:5" ht="15" thickBot="1" x14ac:dyDescent="0.35">
      <c r="A138" s="8" t="s">
        <v>269</v>
      </c>
      <c r="B138" s="10">
        <v>-22843124.300000001</v>
      </c>
      <c r="C138" t="str">
        <f t="shared" si="2"/>
        <v>2021-09-08</v>
      </c>
      <c r="D138" s="1">
        <v>44447</v>
      </c>
      <c r="E138" s="13">
        <v>-22843124.300000001</v>
      </c>
    </row>
    <row r="139" spans="1:5" ht="15" thickBot="1" x14ac:dyDescent="0.35">
      <c r="A139" s="8" t="s">
        <v>270</v>
      </c>
      <c r="B139" s="10">
        <v>-21939833.5</v>
      </c>
      <c r="C139" t="str">
        <f t="shared" si="2"/>
        <v>2021-09-09</v>
      </c>
      <c r="D139" s="1">
        <v>44448</v>
      </c>
      <c r="E139" s="13">
        <v>-21939833.5</v>
      </c>
    </row>
    <row r="140" spans="1:5" ht="15" thickBot="1" x14ac:dyDescent="0.35">
      <c r="A140" s="8" t="s">
        <v>271</v>
      </c>
      <c r="B140" s="10">
        <v>-23005434.239999998</v>
      </c>
      <c r="C140" t="str">
        <f t="shared" si="2"/>
        <v>2021-09-10</v>
      </c>
      <c r="D140" s="1">
        <v>44449</v>
      </c>
      <c r="E140" s="13">
        <v>-23005434.239999998</v>
      </c>
    </row>
    <row r="141" spans="1:5" ht="15" thickBot="1" x14ac:dyDescent="0.35">
      <c r="A141" s="8" t="s">
        <v>272</v>
      </c>
      <c r="B141" s="10">
        <v>-23870621.969999999</v>
      </c>
      <c r="C141" t="str">
        <f t="shared" si="2"/>
        <v>2021-09-11</v>
      </c>
      <c r="D141" s="1">
        <v>44450</v>
      </c>
      <c r="E141" s="13">
        <v>-23870621.969999999</v>
      </c>
    </row>
    <row r="142" spans="1:5" ht="15" thickBot="1" x14ac:dyDescent="0.35">
      <c r="A142" s="8" t="s">
        <v>273</v>
      </c>
      <c r="B142" s="10">
        <v>-23871949.84</v>
      </c>
      <c r="C142" t="str">
        <f t="shared" si="2"/>
        <v>2021-09-12</v>
      </c>
      <c r="D142" s="1">
        <v>44451</v>
      </c>
      <c r="E142" s="13">
        <v>-23871949.84</v>
      </c>
    </row>
    <row r="143" spans="1:5" ht="15" thickBot="1" x14ac:dyDescent="0.35">
      <c r="A143" s="8" t="s">
        <v>274</v>
      </c>
      <c r="B143" s="10">
        <v>-22665557.890000001</v>
      </c>
      <c r="C143" t="str">
        <f t="shared" si="2"/>
        <v>2021-09-13</v>
      </c>
      <c r="D143" s="1">
        <v>44452</v>
      </c>
      <c r="E143" s="13">
        <v>-22665557.890000001</v>
      </c>
    </row>
    <row r="144" spans="1:5" ht="15" thickBot="1" x14ac:dyDescent="0.35">
      <c r="A144" s="8" t="s">
        <v>275</v>
      </c>
      <c r="B144" s="10">
        <v>-22122333.219999999</v>
      </c>
      <c r="C144" t="str">
        <f t="shared" si="2"/>
        <v>2021-09-14</v>
      </c>
      <c r="D144" s="1">
        <v>44453</v>
      </c>
      <c r="E144" s="13">
        <v>-22122333.219999999</v>
      </c>
    </row>
    <row r="145" spans="1:5" ht="15" thickBot="1" x14ac:dyDescent="0.35">
      <c r="A145" s="8" t="s">
        <v>276</v>
      </c>
      <c r="B145" s="10">
        <v>-22333692.969999999</v>
      </c>
      <c r="C145" t="str">
        <f t="shared" si="2"/>
        <v>2021-09-15</v>
      </c>
      <c r="D145" s="1">
        <v>44454</v>
      </c>
      <c r="E145" s="13">
        <v>-22333692.969999999</v>
      </c>
    </row>
    <row r="146" spans="1:5" ht="15" thickBot="1" x14ac:dyDescent="0.35">
      <c r="A146" s="8" t="s">
        <v>277</v>
      </c>
      <c r="B146" s="10">
        <v>-25025729.27</v>
      </c>
      <c r="C146" t="str">
        <f t="shared" si="2"/>
        <v>2021-09-16</v>
      </c>
      <c r="D146" s="1">
        <v>44455</v>
      </c>
      <c r="E146" s="13">
        <v>-25025729.27</v>
      </c>
    </row>
    <row r="147" spans="1:5" ht="15" thickBot="1" x14ac:dyDescent="0.35">
      <c r="A147" s="8" t="s">
        <v>278</v>
      </c>
      <c r="B147" s="10">
        <v>-26925067.149999999</v>
      </c>
      <c r="C147" t="str">
        <f t="shared" si="2"/>
        <v>2021-09-17</v>
      </c>
      <c r="D147" s="1">
        <v>44456</v>
      </c>
      <c r="E147" s="13">
        <v>-26925067.149999999</v>
      </c>
    </row>
    <row r="148" spans="1:5" ht="15" thickBot="1" x14ac:dyDescent="0.35">
      <c r="A148" s="8" t="s">
        <v>279</v>
      </c>
      <c r="B148" s="10">
        <v>-27479582.379999999</v>
      </c>
      <c r="C148" t="str">
        <f t="shared" si="2"/>
        <v>2021-09-18</v>
      </c>
      <c r="D148" s="1">
        <v>44457</v>
      </c>
      <c r="E148" s="13">
        <v>-27479582.379999999</v>
      </c>
    </row>
    <row r="149" spans="1:5" ht="15" thickBot="1" x14ac:dyDescent="0.35">
      <c r="A149" s="8" t="s">
        <v>280</v>
      </c>
      <c r="B149" s="10">
        <v>-27480021.359999999</v>
      </c>
      <c r="C149" t="str">
        <f t="shared" si="2"/>
        <v>2021-09-19</v>
      </c>
      <c r="D149" s="1">
        <v>44458</v>
      </c>
      <c r="E149" s="13">
        <v>-27480021.359999999</v>
      </c>
    </row>
    <row r="150" spans="1:5" ht="15" thickBot="1" x14ac:dyDescent="0.35">
      <c r="A150" s="8" t="s">
        <v>281</v>
      </c>
      <c r="B150" s="10">
        <v>-26789771.789999999</v>
      </c>
      <c r="C150" t="str">
        <f t="shared" si="2"/>
        <v>2021-09-20</v>
      </c>
      <c r="D150" s="1">
        <v>44459</v>
      </c>
      <c r="E150" s="13">
        <v>-26789771.789999999</v>
      </c>
    </row>
    <row r="151" spans="1:5" ht="15" thickBot="1" x14ac:dyDescent="0.35">
      <c r="A151" s="8" t="s">
        <v>282</v>
      </c>
      <c r="B151" s="10">
        <v>-26414673.440000001</v>
      </c>
      <c r="C151" t="str">
        <f t="shared" si="2"/>
        <v>2021-09-21</v>
      </c>
      <c r="D151" s="1">
        <v>44460</v>
      </c>
      <c r="E151" s="13">
        <v>-26414673.440000001</v>
      </c>
    </row>
    <row r="152" spans="1:5" ht="15" thickBot="1" x14ac:dyDescent="0.35">
      <c r="A152" s="8" t="s">
        <v>283</v>
      </c>
      <c r="B152" s="10">
        <v>-26528485.719999999</v>
      </c>
      <c r="C152" t="str">
        <f t="shared" si="2"/>
        <v>2021-09-22</v>
      </c>
      <c r="D152" s="1">
        <v>44461</v>
      </c>
      <c r="E152" s="13">
        <v>-26528485.719999999</v>
      </c>
    </row>
    <row r="153" spans="1:5" ht="15" thickBot="1" x14ac:dyDescent="0.35">
      <c r="A153" s="8" t="s">
        <v>284</v>
      </c>
      <c r="B153" s="10">
        <v>-25564356.18</v>
      </c>
      <c r="C153" t="str">
        <f t="shared" si="2"/>
        <v>2021-09-23</v>
      </c>
      <c r="D153" s="1">
        <v>44462</v>
      </c>
      <c r="E153" s="13">
        <v>-25564356.18</v>
      </c>
    </row>
    <row r="154" spans="1:5" ht="15" thickBot="1" x14ac:dyDescent="0.35">
      <c r="A154" s="8" t="s">
        <v>285</v>
      </c>
      <c r="B154" s="10">
        <v>-26740682.52</v>
      </c>
      <c r="C154" t="str">
        <f t="shared" si="2"/>
        <v>2021-09-24</v>
      </c>
      <c r="D154" s="1">
        <v>44463</v>
      </c>
      <c r="E154" s="13">
        <v>-26740682.52</v>
      </c>
    </row>
    <row r="155" spans="1:5" ht="15" thickBot="1" x14ac:dyDescent="0.35">
      <c r="A155" s="8" t="s">
        <v>286</v>
      </c>
      <c r="B155" s="10">
        <v>-26693707.190000001</v>
      </c>
      <c r="C155" t="str">
        <f t="shared" si="2"/>
        <v>2021-09-25</v>
      </c>
      <c r="D155" s="1">
        <v>44464</v>
      </c>
      <c r="E155" s="13">
        <v>-26693707.190000001</v>
      </c>
    </row>
    <row r="156" spans="1:5" ht="15" thickBot="1" x14ac:dyDescent="0.35">
      <c r="A156" s="8" t="s">
        <v>287</v>
      </c>
      <c r="B156" s="10">
        <v>-26692745.670000002</v>
      </c>
      <c r="C156" t="str">
        <f t="shared" si="2"/>
        <v>2021-09-26</v>
      </c>
      <c r="D156" s="1">
        <v>44465</v>
      </c>
      <c r="E156" s="13">
        <v>-26692745.670000002</v>
      </c>
    </row>
    <row r="157" spans="1:5" ht="15" thickBot="1" x14ac:dyDescent="0.35">
      <c r="A157" s="8" t="s">
        <v>288</v>
      </c>
      <c r="B157" s="10">
        <v>-27405879.789999999</v>
      </c>
      <c r="C157" t="str">
        <f t="shared" si="2"/>
        <v>2021-09-27</v>
      </c>
      <c r="D157" s="1">
        <v>44466</v>
      </c>
      <c r="E157" s="13">
        <v>-27405879.789999999</v>
      </c>
    </row>
    <row r="158" spans="1:5" ht="15" thickBot="1" x14ac:dyDescent="0.35">
      <c r="A158" s="8" t="s">
        <v>289</v>
      </c>
      <c r="B158" s="10">
        <v>-32102536.25</v>
      </c>
      <c r="C158" t="str">
        <f t="shared" si="2"/>
        <v>2021-09-28</v>
      </c>
      <c r="D158" s="1">
        <v>44467</v>
      </c>
      <c r="E158" s="13">
        <v>-32102536.25</v>
      </c>
    </row>
    <row r="159" spans="1:5" ht="15" thickBot="1" x14ac:dyDescent="0.35">
      <c r="A159" s="8" t="s">
        <v>290</v>
      </c>
      <c r="B159" s="10">
        <v>-36364130.75</v>
      </c>
      <c r="C159" t="str">
        <f t="shared" si="2"/>
        <v>2021-09-29</v>
      </c>
      <c r="D159" s="1">
        <v>44468</v>
      </c>
      <c r="E159" s="13">
        <v>-36364130.75</v>
      </c>
    </row>
    <row r="160" spans="1:5" ht="15" thickBot="1" x14ac:dyDescent="0.35">
      <c r="A160" s="8" t="s">
        <v>291</v>
      </c>
      <c r="B160" s="10">
        <v>-29685788.93</v>
      </c>
      <c r="C160" t="str">
        <f t="shared" si="2"/>
        <v>2021-09-30</v>
      </c>
      <c r="D160" s="1">
        <v>44469</v>
      </c>
      <c r="E160" s="13">
        <v>-29685788.93</v>
      </c>
    </row>
    <row r="161" spans="1:5" ht="15" thickBot="1" x14ac:dyDescent="0.35">
      <c r="A161" s="8" t="s">
        <v>292</v>
      </c>
      <c r="B161" s="10">
        <v>-26984030.690000001</v>
      </c>
      <c r="C161" t="str">
        <f t="shared" si="2"/>
        <v>2021-10-01</v>
      </c>
      <c r="D161" s="1">
        <v>44470</v>
      </c>
      <c r="E161" s="13">
        <v>-26984030.690000001</v>
      </c>
    </row>
    <row r="162" spans="1:5" ht="15" thickBot="1" x14ac:dyDescent="0.35">
      <c r="A162" s="8" t="s">
        <v>293</v>
      </c>
      <c r="B162" s="10">
        <v>-27469096.75</v>
      </c>
      <c r="C162" t="str">
        <f t="shared" si="2"/>
        <v>2021-10-02</v>
      </c>
      <c r="D162" s="1">
        <v>44471</v>
      </c>
      <c r="E162" s="13">
        <v>-27469096.75</v>
      </c>
    </row>
    <row r="163" spans="1:5" ht="15" thickBot="1" x14ac:dyDescent="0.35">
      <c r="A163" s="8" t="s">
        <v>294</v>
      </c>
      <c r="B163" s="10">
        <v>-27469730.649999999</v>
      </c>
      <c r="C163" t="str">
        <f t="shared" si="2"/>
        <v>2021-10-03</v>
      </c>
      <c r="D163" s="1">
        <v>44472</v>
      </c>
      <c r="E163" s="13">
        <v>-27469730.649999999</v>
      </c>
    </row>
    <row r="164" spans="1:5" ht="15" thickBot="1" x14ac:dyDescent="0.35">
      <c r="A164" s="8" t="s">
        <v>295</v>
      </c>
      <c r="B164" s="10">
        <v>-26814187.800000001</v>
      </c>
      <c r="C164" t="str">
        <f t="shared" si="2"/>
        <v>2021-10-04</v>
      </c>
      <c r="D164" s="1">
        <v>44473</v>
      </c>
      <c r="E164" s="13">
        <v>-26814187.800000001</v>
      </c>
    </row>
    <row r="165" spans="1:5" ht="15" thickBot="1" x14ac:dyDescent="0.35">
      <c r="A165" s="8" t="s">
        <v>296</v>
      </c>
      <c r="B165" s="10">
        <v>-28018090.739999998</v>
      </c>
      <c r="C165" t="str">
        <f t="shared" si="2"/>
        <v>2021-10-05</v>
      </c>
      <c r="D165" s="1">
        <v>44474</v>
      </c>
      <c r="E165" s="13">
        <v>-28018090.739999998</v>
      </c>
    </row>
    <row r="166" spans="1:5" ht="15" thickBot="1" x14ac:dyDescent="0.35">
      <c r="A166" s="8" t="s">
        <v>297</v>
      </c>
      <c r="B166" s="10">
        <v>-28733658.82</v>
      </c>
      <c r="C166" t="str">
        <f t="shared" si="2"/>
        <v>2021-10-06</v>
      </c>
      <c r="D166" s="1">
        <v>44475</v>
      </c>
      <c r="E166" s="13">
        <v>-28733658.82</v>
      </c>
    </row>
    <row r="167" spans="1:5" ht="15" thickBot="1" x14ac:dyDescent="0.35">
      <c r="A167" s="8" t="s">
        <v>298</v>
      </c>
      <c r="B167" s="10">
        <v>-29901732.870000001</v>
      </c>
      <c r="C167" t="str">
        <f t="shared" si="2"/>
        <v>2021-10-07</v>
      </c>
      <c r="D167" s="1">
        <v>44476</v>
      </c>
      <c r="E167" s="13">
        <v>-29901732.870000001</v>
      </c>
    </row>
    <row r="168" spans="1:5" ht="15" thickBot="1" x14ac:dyDescent="0.35">
      <c r="A168" s="8" t="s">
        <v>299</v>
      </c>
      <c r="B168" s="10">
        <v>-30861959.609999999</v>
      </c>
      <c r="C168" t="str">
        <f t="shared" si="2"/>
        <v>2021-10-08</v>
      </c>
      <c r="D168" s="1">
        <v>44477</v>
      </c>
      <c r="E168" s="13">
        <v>-30861959.609999999</v>
      </c>
    </row>
    <row r="169" spans="1:5" ht="15" thickBot="1" x14ac:dyDescent="0.35">
      <c r="A169" s="8" t="s">
        <v>300</v>
      </c>
      <c r="B169" s="10">
        <v>-31355860.75</v>
      </c>
      <c r="C169" t="str">
        <f t="shared" si="2"/>
        <v>2021-10-09</v>
      </c>
      <c r="D169" s="1">
        <v>44478</v>
      </c>
      <c r="E169" s="13">
        <v>-31355860.75</v>
      </c>
    </row>
    <row r="170" spans="1:5" ht="15" thickBot="1" x14ac:dyDescent="0.35">
      <c r="A170" s="8" t="s">
        <v>301</v>
      </c>
      <c r="B170" s="10">
        <v>-31353843.949999999</v>
      </c>
      <c r="C170" t="str">
        <f t="shared" si="2"/>
        <v>2021-10-10</v>
      </c>
      <c r="D170" s="1">
        <v>44479</v>
      </c>
      <c r="E170" s="13">
        <v>-31353843.949999999</v>
      </c>
    </row>
    <row r="171" spans="1:5" ht="15" thickBot="1" x14ac:dyDescent="0.35">
      <c r="A171" s="8" t="s">
        <v>302</v>
      </c>
      <c r="B171" s="10">
        <v>-33020834.32</v>
      </c>
      <c r="C171" t="str">
        <f t="shared" si="2"/>
        <v>2021-10-11</v>
      </c>
      <c r="D171" s="1">
        <v>44480</v>
      </c>
      <c r="E171" s="13">
        <v>-33020834.32</v>
      </c>
    </row>
    <row r="172" spans="1:5" ht="15" thickBot="1" x14ac:dyDescent="0.35">
      <c r="A172" s="8" t="s">
        <v>303</v>
      </c>
      <c r="B172" s="10">
        <v>-33780452.100000001</v>
      </c>
      <c r="C172" t="str">
        <f t="shared" si="2"/>
        <v>2021-10-12</v>
      </c>
      <c r="D172" s="1">
        <v>44481</v>
      </c>
      <c r="E172" s="13">
        <v>-33780452.100000001</v>
      </c>
    </row>
    <row r="173" spans="1:5" ht="15" thickBot="1" x14ac:dyDescent="0.35">
      <c r="A173" s="8" t="s">
        <v>304</v>
      </c>
      <c r="B173" s="10">
        <v>-33557590.539999999</v>
      </c>
      <c r="C173" t="str">
        <f t="shared" si="2"/>
        <v>2021-10-13</v>
      </c>
      <c r="D173" s="1">
        <v>44482</v>
      </c>
      <c r="E173" s="13">
        <v>-33557590.539999999</v>
      </c>
    </row>
    <row r="174" spans="1:5" ht="15" thickBot="1" x14ac:dyDescent="0.35">
      <c r="A174" s="8" t="s">
        <v>305</v>
      </c>
      <c r="B174" s="10">
        <v>-35003615.740000002</v>
      </c>
      <c r="C174" t="str">
        <f t="shared" si="2"/>
        <v>2021-10-14</v>
      </c>
      <c r="D174" s="1">
        <v>44483</v>
      </c>
      <c r="E174" s="13">
        <v>-35003615.740000002</v>
      </c>
    </row>
    <row r="175" spans="1:5" ht="15" thickBot="1" x14ac:dyDescent="0.35">
      <c r="A175" s="8" t="s">
        <v>306</v>
      </c>
      <c r="B175" s="10">
        <v>-35103655.729999997</v>
      </c>
      <c r="C175" t="str">
        <f t="shared" si="2"/>
        <v>2021-10-15</v>
      </c>
      <c r="D175" s="1">
        <v>44484</v>
      </c>
      <c r="E175" s="13">
        <v>-35103655.729999997</v>
      </c>
    </row>
    <row r="176" spans="1:5" ht="15" thickBot="1" x14ac:dyDescent="0.35">
      <c r="A176" s="8" t="s">
        <v>307</v>
      </c>
      <c r="B176" s="10">
        <v>-36207015.380000003</v>
      </c>
      <c r="C176" t="str">
        <f t="shared" si="2"/>
        <v>2021-10-16</v>
      </c>
      <c r="D176" s="1">
        <v>44485</v>
      </c>
      <c r="E176" s="13">
        <v>-36207015.380000003</v>
      </c>
    </row>
    <row r="177" spans="1:5" ht="15" thickBot="1" x14ac:dyDescent="0.35">
      <c r="A177" s="8" t="s">
        <v>308</v>
      </c>
      <c r="B177" s="10">
        <v>-36208603.149999999</v>
      </c>
      <c r="C177" t="str">
        <f t="shared" si="2"/>
        <v>2021-10-17</v>
      </c>
      <c r="D177" s="1">
        <v>44486</v>
      </c>
      <c r="E177" s="13">
        <v>-36208603.149999999</v>
      </c>
    </row>
    <row r="178" spans="1:5" ht="15" thickBot="1" x14ac:dyDescent="0.35">
      <c r="A178" s="8" t="s">
        <v>309</v>
      </c>
      <c r="B178" s="10">
        <v>-34698497.420000002</v>
      </c>
      <c r="C178" t="str">
        <f t="shared" si="2"/>
        <v>2021-10-18</v>
      </c>
      <c r="D178" s="1">
        <v>44487</v>
      </c>
      <c r="E178" s="13">
        <v>-34698497.420000002</v>
      </c>
    </row>
    <row r="179" spans="1:5" ht="15" thickBot="1" x14ac:dyDescent="0.35">
      <c r="A179" s="8" t="s">
        <v>310</v>
      </c>
      <c r="B179" s="10">
        <v>-35392980.590000004</v>
      </c>
      <c r="C179" t="str">
        <f t="shared" si="2"/>
        <v>2021-10-19</v>
      </c>
      <c r="D179" s="1">
        <v>44488</v>
      </c>
      <c r="E179" s="13">
        <v>-35392980.590000004</v>
      </c>
    </row>
    <row r="180" spans="1:5" ht="15" thickBot="1" x14ac:dyDescent="0.35">
      <c r="A180" s="8" t="s">
        <v>311</v>
      </c>
      <c r="B180" s="10">
        <v>-36292001.990000002</v>
      </c>
      <c r="C180" t="str">
        <f t="shared" si="2"/>
        <v>2021-10-20</v>
      </c>
      <c r="D180" s="1">
        <v>44489</v>
      </c>
      <c r="E180" s="13">
        <v>-36292001.990000002</v>
      </c>
    </row>
    <row r="181" spans="1:5" ht="15" thickBot="1" x14ac:dyDescent="0.35">
      <c r="A181" s="8" t="s">
        <v>312</v>
      </c>
      <c r="B181" s="10">
        <v>-32825869.859999999</v>
      </c>
      <c r="C181" t="str">
        <f t="shared" si="2"/>
        <v>2021-10-21</v>
      </c>
      <c r="D181" s="1">
        <v>44490</v>
      </c>
      <c r="E181" s="13">
        <v>-32825869.859999999</v>
      </c>
    </row>
    <row r="182" spans="1:5" ht="15" thickBot="1" x14ac:dyDescent="0.35">
      <c r="A182" s="8" t="s">
        <v>313</v>
      </c>
      <c r="B182" s="10">
        <v>-30126586.25</v>
      </c>
      <c r="C182" t="str">
        <f t="shared" si="2"/>
        <v>2021-10-22</v>
      </c>
      <c r="D182" s="1">
        <v>44491</v>
      </c>
      <c r="E182" s="13">
        <v>-30126586.25</v>
      </c>
    </row>
    <row r="183" spans="1:5" ht="15" thickBot="1" x14ac:dyDescent="0.35">
      <c r="A183" s="8" t="s">
        <v>314</v>
      </c>
      <c r="B183" s="10">
        <v>-30763474.649999999</v>
      </c>
      <c r="C183" t="str">
        <f t="shared" si="2"/>
        <v>2021-10-23</v>
      </c>
      <c r="D183" s="1">
        <v>44492</v>
      </c>
      <c r="E183" s="13">
        <v>-30763474.649999999</v>
      </c>
    </row>
    <row r="184" spans="1:5" ht="15" thickBot="1" x14ac:dyDescent="0.35">
      <c r="A184" s="8" t="s">
        <v>315</v>
      </c>
      <c r="B184" s="10">
        <v>-30763589.120000001</v>
      </c>
      <c r="C184" t="str">
        <f t="shared" si="2"/>
        <v>2021-10-24</v>
      </c>
      <c r="D184" s="1">
        <v>44493</v>
      </c>
      <c r="E184" s="13">
        <v>-30763589.120000001</v>
      </c>
    </row>
    <row r="185" spans="1:5" ht="15" thickBot="1" x14ac:dyDescent="0.35">
      <c r="A185" s="8" t="s">
        <v>316</v>
      </c>
      <c r="B185" s="10">
        <v>-32714466.219999999</v>
      </c>
      <c r="C185" t="str">
        <f t="shared" si="2"/>
        <v>2021-10-25</v>
      </c>
      <c r="D185" s="1">
        <v>44494</v>
      </c>
      <c r="E185" s="13">
        <v>-32714466.219999999</v>
      </c>
    </row>
    <row r="186" spans="1:5" ht="15" thickBot="1" x14ac:dyDescent="0.35">
      <c r="A186" s="8" t="s">
        <v>317</v>
      </c>
      <c r="B186" s="10">
        <v>-33045478.52</v>
      </c>
      <c r="C186" t="str">
        <f t="shared" si="2"/>
        <v>2021-10-26</v>
      </c>
      <c r="D186" s="1">
        <v>44495</v>
      </c>
      <c r="E186" s="13">
        <v>-33045478.52</v>
      </c>
    </row>
    <row r="187" spans="1:5" ht="15" thickBot="1" x14ac:dyDescent="0.35">
      <c r="A187" s="8" t="s">
        <v>318</v>
      </c>
      <c r="B187" s="10">
        <v>-32358015.600000001</v>
      </c>
      <c r="C187" t="str">
        <f t="shared" si="2"/>
        <v>2021-10-27</v>
      </c>
      <c r="D187" s="1">
        <v>44496</v>
      </c>
      <c r="E187" s="13">
        <v>-32358015.600000001</v>
      </c>
    </row>
    <row r="188" spans="1:5" ht="15" thickBot="1" x14ac:dyDescent="0.35">
      <c r="A188" s="8" t="s">
        <v>319</v>
      </c>
      <c r="B188" s="10">
        <v>-31822239.920000002</v>
      </c>
      <c r="C188" t="str">
        <f t="shared" si="2"/>
        <v>2021-10-28</v>
      </c>
      <c r="D188" s="1">
        <v>44497</v>
      </c>
      <c r="E188" s="13">
        <v>-31822239.920000002</v>
      </c>
    </row>
    <row r="189" spans="1:5" ht="15" thickBot="1" x14ac:dyDescent="0.35">
      <c r="A189" s="8" t="s">
        <v>320</v>
      </c>
      <c r="B189" s="10">
        <v>-33391148.02</v>
      </c>
      <c r="C189" t="str">
        <f t="shared" si="2"/>
        <v>2021-10-29</v>
      </c>
      <c r="D189" s="1">
        <v>44498</v>
      </c>
      <c r="E189" s="13">
        <v>-33391148.02</v>
      </c>
    </row>
    <row r="190" spans="1:5" ht="15" thickBot="1" x14ac:dyDescent="0.35">
      <c r="A190" s="8" t="s">
        <v>321</v>
      </c>
      <c r="B190" s="10">
        <v>-33926720.549999997</v>
      </c>
      <c r="C190" t="str">
        <f t="shared" si="2"/>
        <v>2021-10-30</v>
      </c>
      <c r="D190" s="1">
        <v>44499</v>
      </c>
      <c r="E190" s="13">
        <v>-33926720.549999997</v>
      </c>
    </row>
    <row r="191" spans="1:5" ht="15" thickBot="1" x14ac:dyDescent="0.35">
      <c r="A191" s="8" t="s">
        <v>322</v>
      </c>
      <c r="B191" s="10">
        <v>-33818550.170000002</v>
      </c>
      <c r="C191" t="str">
        <f t="shared" si="2"/>
        <v>2021-10-31</v>
      </c>
      <c r="D191" s="1">
        <v>44500</v>
      </c>
      <c r="E191" s="13">
        <v>-33818550.170000002</v>
      </c>
    </row>
    <row r="192" spans="1:5" ht="15" thickBot="1" x14ac:dyDescent="0.35">
      <c r="A192" s="8" t="s">
        <v>323</v>
      </c>
      <c r="B192" s="10">
        <v>-33167016.34</v>
      </c>
      <c r="C192" t="str">
        <f t="shared" si="2"/>
        <v>2021-11-01</v>
      </c>
      <c r="D192" s="1">
        <v>44501</v>
      </c>
      <c r="E192" s="13">
        <v>-33167016.34</v>
      </c>
    </row>
    <row r="193" spans="1:5" ht="15" thickBot="1" x14ac:dyDescent="0.35">
      <c r="A193" s="8" t="s">
        <v>324</v>
      </c>
      <c r="B193" s="10">
        <v>-32273531.09</v>
      </c>
      <c r="C193" t="str">
        <f t="shared" si="2"/>
        <v>2021-11-02</v>
      </c>
      <c r="D193" s="1">
        <v>44502</v>
      </c>
      <c r="E193" s="13">
        <v>-32273531.09</v>
      </c>
    </row>
    <row r="194" spans="1:5" ht="15" thickBot="1" x14ac:dyDescent="0.35">
      <c r="A194" s="8" t="s">
        <v>325</v>
      </c>
      <c r="B194" s="10">
        <v>-32180494.420000002</v>
      </c>
      <c r="C194" t="str">
        <f t="shared" si="2"/>
        <v>2021-11-03</v>
      </c>
      <c r="D194" s="1">
        <v>44503</v>
      </c>
      <c r="E194" s="13">
        <v>-32180494.420000002</v>
      </c>
    </row>
    <row r="195" spans="1:5" ht="15" thickBot="1" x14ac:dyDescent="0.35">
      <c r="A195" s="8" t="s">
        <v>326</v>
      </c>
      <c r="B195" s="10">
        <v>-33871697.369999997</v>
      </c>
      <c r="C195" t="str">
        <f t="shared" ref="C195:C258" si="3">LEFT(A195,10)</f>
        <v>2021-11-04</v>
      </c>
      <c r="D195" s="1">
        <v>44504</v>
      </c>
      <c r="E195" s="13">
        <v>-33871697.369999997</v>
      </c>
    </row>
    <row r="196" spans="1:5" ht="15" thickBot="1" x14ac:dyDescent="0.35">
      <c r="A196" s="8" t="s">
        <v>327</v>
      </c>
      <c r="B196" s="10">
        <v>-35713709.759999998</v>
      </c>
      <c r="C196" t="str">
        <f t="shared" si="3"/>
        <v>2021-11-05</v>
      </c>
      <c r="D196" s="1">
        <v>44505</v>
      </c>
      <c r="E196" s="13">
        <v>-35713709.759999998</v>
      </c>
    </row>
    <row r="197" spans="1:5" ht="15" thickBot="1" x14ac:dyDescent="0.35">
      <c r="A197" s="8" t="s">
        <v>328</v>
      </c>
      <c r="B197" s="10">
        <v>-36525636.460000001</v>
      </c>
      <c r="C197" t="str">
        <f t="shared" si="3"/>
        <v>2021-11-06</v>
      </c>
      <c r="D197" s="1">
        <v>44506</v>
      </c>
      <c r="E197" s="13">
        <v>-36525636.460000001</v>
      </c>
    </row>
    <row r="198" spans="1:5" ht="15" thickBot="1" x14ac:dyDescent="0.35">
      <c r="A198" s="8" t="s">
        <v>329</v>
      </c>
      <c r="B198" s="10">
        <v>-36527528.609999999</v>
      </c>
      <c r="C198" t="str">
        <f t="shared" si="3"/>
        <v>2021-11-07</v>
      </c>
      <c r="D198" s="1">
        <v>44507</v>
      </c>
      <c r="E198" s="13">
        <v>-36527528.609999999</v>
      </c>
    </row>
    <row r="199" spans="1:5" ht="15" thickBot="1" x14ac:dyDescent="0.35">
      <c r="A199" s="8" t="s">
        <v>330</v>
      </c>
      <c r="B199" s="10">
        <v>-36697054.25</v>
      </c>
      <c r="C199" t="str">
        <f t="shared" si="3"/>
        <v>2021-11-09</v>
      </c>
      <c r="D199" s="1">
        <v>44509</v>
      </c>
      <c r="E199" s="13">
        <v>-36697054.25</v>
      </c>
    </row>
    <row r="200" spans="1:5" ht="15" thickBot="1" x14ac:dyDescent="0.35">
      <c r="A200" s="8" t="s">
        <v>331</v>
      </c>
      <c r="B200" s="10">
        <v>-35954089.469999999</v>
      </c>
      <c r="C200" t="str">
        <f t="shared" si="3"/>
        <v>2021-11-10</v>
      </c>
      <c r="D200" s="1">
        <v>44510</v>
      </c>
      <c r="E200" s="13">
        <v>-35954089.469999999</v>
      </c>
    </row>
    <row r="201" spans="1:5" ht="15" thickBot="1" x14ac:dyDescent="0.35">
      <c r="A201" s="8" t="s">
        <v>332</v>
      </c>
      <c r="B201" s="10">
        <v>-38441465.920000002</v>
      </c>
      <c r="C201" t="str">
        <f t="shared" si="3"/>
        <v>2021-11-11</v>
      </c>
      <c r="D201" s="1">
        <v>44511</v>
      </c>
      <c r="E201" s="13">
        <v>-38441465.920000002</v>
      </c>
    </row>
    <row r="202" spans="1:5" ht="15" thickBot="1" x14ac:dyDescent="0.35">
      <c r="A202" s="8" t="s">
        <v>333</v>
      </c>
      <c r="B202" s="10">
        <v>-36858034.439999998</v>
      </c>
      <c r="C202" t="str">
        <f t="shared" si="3"/>
        <v>2021-11-12</v>
      </c>
      <c r="D202" s="1">
        <v>44512</v>
      </c>
      <c r="E202" s="13">
        <v>-36858034.439999998</v>
      </c>
    </row>
    <row r="203" spans="1:5" ht="15" thickBot="1" x14ac:dyDescent="0.35">
      <c r="A203" s="8" t="s">
        <v>334</v>
      </c>
      <c r="B203" s="10">
        <v>-37654967.130000003</v>
      </c>
      <c r="C203" t="str">
        <f t="shared" si="3"/>
        <v>2021-11-13</v>
      </c>
      <c r="D203" s="1">
        <v>44513</v>
      </c>
      <c r="E203" s="13">
        <v>-37654967.130000003</v>
      </c>
    </row>
    <row r="204" spans="1:5" ht="15" thickBot="1" x14ac:dyDescent="0.35">
      <c r="A204" s="8" t="s">
        <v>335</v>
      </c>
      <c r="B204" s="10">
        <v>-37656424.780000001</v>
      </c>
      <c r="C204" t="str">
        <f t="shared" si="3"/>
        <v>2021-11-14</v>
      </c>
      <c r="D204" s="1">
        <v>44514</v>
      </c>
      <c r="E204" s="13">
        <v>-37656424.780000001</v>
      </c>
    </row>
    <row r="205" spans="1:5" ht="15" thickBot="1" x14ac:dyDescent="0.35">
      <c r="A205" s="8" t="s">
        <v>336</v>
      </c>
      <c r="B205" s="10">
        <v>-38531320.259999998</v>
      </c>
      <c r="C205" t="str">
        <f t="shared" si="3"/>
        <v>2021-11-15</v>
      </c>
      <c r="D205" s="1">
        <v>44515</v>
      </c>
      <c r="E205" s="13">
        <v>-38531320.259999998</v>
      </c>
    </row>
    <row r="206" spans="1:5" ht="15" thickBot="1" x14ac:dyDescent="0.35">
      <c r="A206" s="8" t="s">
        <v>337</v>
      </c>
      <c r="B206" s="10">
        <v>-38704061.030000001</v>
      </c>
      <c r="C206" t="str">
        <f t="shared" si="3"/>
        <v>2021-11-16</v>
      </c>
      <c r="D206" s="1">
        <v>44516</v>
      </c>
      <c r="E206" s="13">
        <v>-38704061.030000001</v>
      </c>
    </row>
    <row r="207" spans="1:5" ht="15" thickBot="1" x14ac:dyDescent="0.35">
      <c r="A207" s="8" t="s">
        <v>338</v>
      </c>
      <c r="B207" s="10">
        <v>-36433869.68</v>
      </c>
      <c r="C207" t="str">
        <f t="shared" si="3"/>
        <v>2021-11-17</v>
      </c>
      <c r="D207" s="1">
        <v>44517</v>
      </c>
      <c r="E207" s="13">
        <v>-36433869.68</v>
      </c>
    </row>
    <row r="208" spans="1:5" ht="15" thickBot="1" x14ac:dyDescent="0.35">
      <c r="A208" s="8" t="s">
        <v>339</v>
      </c>
      <c r="B208" s="10">
        <v>-34744451.189999998</v>
      </c>
      <c r="C208" t="str">
        <f t="shared" si="3"/>
        <v>2021-11-18</v>
      </c>
      <c r="D208" s="1">
        <v>44518</v>
      </c>
      <c r="E208" s="13">
        <v>-34744451.189999998</v>
      </c>
    </row>
    <row r="209" spans="1:5" ht="15" thickBot="1" x14ac:dyDescent="0.35">
      <c r="A209" s="8" t="s">
        <v>340</v>
      </c>
      <c r="B209" s="10">
        <v>-35488562.060000002</v>
      </c>
      <c r="C209" t="str">
        <f t="shared" si="3"/>
        <v>2021-11-19</v>
      </c>
      <c r="D209" s="1">
        <v>44519</v>
      </c>
      <c r="E209" s="13">
        <v>-35488562.060000002</v>
      </c>
    </row>
    <row r="210" spans="1:5" ht="15" thickBot="1" x14ac:dyDescent="0.35">
      <c r="A210" s="8" t="s">
        <v>341</v>
      </c>
      <c r="B210" s="10">
        <v>-36425119.939999998</v>
      </c>
      <c r="C210" t="str">
        <f t="shared" si="3"/>
        <v>2021-11-20</v>
      </c>
      <c r="D210" s="1">
        <v>44520</v>
      </c>
      <c r="E210" s="13">
        <v>-36425119.939999998</v>
      </c>
    </row>
    <row r="211" spans="1:5" ht="15" thickBot="1" x14ac:dyDescent="0.35">
      <c r="A211" s="8" t="s">
        <v>342</v>
      </c>
      <c r="B211" s="10">
        <v>-36424212.159999996</v>
      </c>
      <c r="C211" t="str">
        <f t="shared" si="3"/>
        <v>2021-11-21</v>
      </c>
      <c r="D211" s="1">
        <v>44521</v>
      </c>
      <c r="E211" s="13">
        <v>-36424212.159999996</v>
      </c>
    </row>
    <row r="212" spans="1:5" ht="15" thickBot="1" x14ac:dyDescent="0.35">
      <c r="A212" s="8" t="s">
        <v>343</v>
      </c>
      <c r="B212" s="10">
        <v>-38616112.490000002</v>
      </c>
      <c r="C212" t="str">
        <f t="shared" si="3"/>
        <v>2021-11-22</v>
      </c>
      <c r="D212" s="1">
        <v>44522</v>
      </c>
      <c r="E212" s="13">
        <v>-38616112.490000002</v>
      </c>
    </row>
    <row r="213" spans="1:5" ht="15" thickBot="1" x14ac:dyDescent="0.35">
      <c r="A213" s="8" t="s">
        <v>344</v>
      </c>
      <c r="B213" s="10">
        <v>-36867505.049999997</v>
      </c>
      <c r="C213" t="str">
        <f t="shared" si="3"/>
        <v>2021-11-23</v>
      </c>
      <c r="D213" s="1">
        <v>44523</v>
      </c>
      <c r="E213" s="13">
        <v>-36867505.049999997</v>
      </c>
    </row>
    <row r="214" spans="1:5" ht="15" thickBot="1" x14ac:dyDescent="0.35">
      <c r="A214" s="8" t="s">
        <v>345</v>
      </c>
      <c r="B214" s="10">
        <v>-39231040.659999996</v>
      </c>
      <c r="C214" t="str">
        <f t="shared" si="3"/>
        <v>2021-11-24</v>
      </c>
      <c r="D214" s="1">
        <v>44524</v>
      </c>
      <c r="E214" s="13">
        <v>-39231040.659999996</v>
      </c>
    </row>
    <row r="215" spans="1:5" ht="15" thickBot="1" x14ac:dyDescent="0.35">
      <c r="A215" s="8" t="s">
        <v>346</v>
      </c>
      <c r="B215" s="10">
        <v>-38564107.890000001</v>
      </c>
      <c r="C215" t="str">
        <f t="shared" si="3"/>
        <v>2021-11-25</v>
      </c>
      <c r="D215" s="1">
        <v>44525</v>
      </c>
      <c r="E215" s="13">
        <v>-38564107.890000001</v>
      </c>
    </row>
    <row r="216" spans="1:5" ht="15" thickBot="1" x14ac:dyDescent="0.35">
      <c r="A216" s="8" t="s">
        <v>347</v>
      </c>
      <c r="B216" s="10">
        <v>-35252742.200000003</v>
      </c>
      <c r="C216" t="str">
        <f t="shared" si="3"/>
        <v>2021-11-26</v>
      </c>
      <c r="D216" s="1">
        <v>44526</v>
      </c>
      <c r="E216" s="13">
        <v>-35252742.200000003</v>
      </c>
    </row>
    <row r="217" spans="1:5" ht="15" thickBot="1" x14ac:dyDescent="0.35">
      <c r="A217" s="8" t="s">
        <v>348</v>
      </c>
      <c r="B217" s="10">
        <v>-35153418.240000002</v>
      </c>
      <c r="C217" t="str">
        <f t="shared" si="3"/>
        <v>2021-11-27</v>
      </c>
      <c r="D217" s="1">
        <v>44527</v>
      </c>
      <c r="E217" s="13">
        <v>-35153418.240000002</v>
      </c>
    </row>
    <row r="218" spans="1:5" ht="15" thickBot="1" x14ac:dyDescent="0.35">
      <c r="A218" s="8" t="s">
        <v>349</v>
      </c>
      <c r="B218" s="10">
        <v>-35151457.409999996</v>
      </c>
      <c r="C218" t="str">
        <f t="shared" si="3"/>
        <v>2021-11-28</v>
      </c>
      <c r="D218" s="1">
        <v>44528</v>
      </c>
      <c r="E218" s="13">
        <v>-35151457.409999996</v>
      </c>
    </row>
    <row r="219" spans="1:5" ht="15" thickBot="1" x14ac:dyDescent="0.35">
      <c r="A219" s="8" t="s">
        <v>350</v>
      </c>
      <c r="B219" s="10">
        <v>-35256742.299999997</v>
      </c>
      <c r="C219" t="str">
        <f t="shared" si="3"/>
        <v>2021-11-29</v>
      </c>
      <c r="D219" s="1">
        <v>44529</v>
      </c>
      <c r="E219" s="13">
        <v>-35256742.299999997</v>
      </c>
    </row>
    <row r="220" spans="1:5" ht="15" thickBot="1" x14ac:dyDescent="0.35">
      <c r="A220" s="8" t="s">
        <v>351</v>
      </c>
      <c r="B220" s="10">
        <v>-33520967.32</v>
      </c>
      <c r="C220" t="str">
        <f t="shared" si="3"/>
        <v>2021-11-30</v>
      </c>
      <c r="D220" s="1">
        <v>44530</v>
      </c>
      <c r="E220" s="13">
        <v>-33520967.32</v>
      </c>
    </row>
    <row r="221" spans="1:5" ht="15" thickBot="1" x14ac:dyDescent="0.35">
      <c r="A221" s="8" t="s">
        <v>352</v>
      </c>
      <c r="B221" s="10">
        <v>-33381380.039999999</v>
      </c>
      <c r="C221" t="str">
        <f t="shared" si="3"/>
        <v>2021-12-01</v>
      </c>
      <c r="D221" s="1">
        <v>44531</v>
      </c>
      <c r="E221" s="13">
        <v>-33381380.039999999</v>
      </c>
    </row>
    <row r="222" spans="1:5" ht="15" thickBot="1" x14ac:dyDescent="0.35">
      <c r="A222" s="8" t="s">
        <v>353</v>
      </c>
      <c r="B222" s="10">
        <v>-34495217.329999998</v>
      </c>
      <c r="C222" t="str">
        <f t="shared" si="3"/>
        <v>2021-12-02</v>
      </c>
      <c r="D222" s="1">
        <v>44532</v>
      </c>
      <c r="E222" s="13">
        <v>-34495217.329999998</v>
      </c>
    </row>
    <row r="223" spans="1:5" ht="15" thickBot="1" x14ac:dyDescent="0.35">
      <c r="A223" s="8" t="s">
        <v>354</v>
      </c>
      <c r="B223" s="10">
        <v>-35980354.390000001</v>
      </c>
      <c r="C223" t="str">
        <f t="shared" si="3"/>
        <v>2021-12-03</v>
      </c>
      <c r="D223" s="1">
        <v>44533</v>
      </c>
      <c r="E223" s="13">
        <v>-35980354.390000001</v>
      </c>
    </row>
    <row r="224" spans="1:5" ht="15" thickBot="1" x14ac:dyDescent="0.35">
      <c r="A224" s="8" t="s">
        <v>355</v>
      </c>
      <c r="B224" s="10">
        <v>-35736104.869999997</v>
      </c>
      <c r="C224" t="str">
        <f t="shared" si="3"/>
        <v>2021-12-04</v>
      </c>
      <c r="D224" s="1">
        <v>44534</v>
      </c>
      <c r="E224" s="13">
        <v>-35736104.869999997</v>
      </c>
    </row>
    <row r="225" spans="1:5" ht="15" thickBot="1" x14ac:dyDescent="0.35">
      <c r="A225" s="8" t="s">
        <v>356</v>
      </c>
      <c r="B225" s="10">
        <v>-35733038.43</v>
      </c>
      <c r="C225" t="str">
        <f t="shared" si="3"/>
        <v>2021-12-05</v>
      </c>
      <c r="D225" s="1">
        <v>44535</v>
      </c>
      <c r="E225" s="13">
        <v>-35733038.43</v>
      </c>
    </row>
    <row r="226" spans="1:5" ht="15" thickBot="1" x14ac:dyDescent="0.35">
      <c r="A226" s="8" t="s">
        <v>357</v>
      </c>
      <c r="B226" s="10">
        <v>-34483700.460000001</v>
      </c>
      <c r="C226" t="str">
        <f t="shared" si="3"/>
        <v>2021-12-06</v>
      </c>
      <c r="D226" s="1">
        <v>44536</v>
      </c>
      <c r="E226" s="13">
        <v>-34483700.460000001</v>
      </c>
    </row>
    <row r="227" spans="1:5" ht="15" thickBot="1" x14ac:dyDescent="0.35">
      <c r="A227" s="8" t="s">
        <v>358</v>
      </c>
      <c r="B227" s="10">
        <v>-35301788.200000003</v>
      </c>
      <c r="C227" t="str">
        <f t="shared" si="3"/>
        <v>2021-12-07</v>
      </c>
      <c r="D227" s="1">
        <v>44537</v>
      </c>
      <c r="E227" s="13">
        <v>-35301788.200000003</v>
      </c>
    </row>
    <row r="228" spans="1:5" ht="15" thickBot="1" x14ac:dyDescent="0.35">
      <c r="A228" s="8" t="s">
        <v>359</v>
      </c>
      <c r="B228" s="10">
        <v>-34156965.340000004</v>
      </c>
      <c r="C228" t="str">
        <f t="shared" si="3"/>
        <v>2021-12-08</v>
      </c>
      <c r="D228" s="1">
        <v>44538</v>
      </c>
      <c r="E228" s="13">
        <v>-34156965.340000004</v>
      </c>
    </row>
    <row r="229" spans="1:5" ht="15" thickBot="1" x14ac:dyDescent="0.35">
      <c r="A229" s="8" t="s">
        <v>360</v>
      </c>
      <c r="B229" s="10">
        <v>-36462985.039999999</v>
      </c>
      <c r="C229" t="str">
        <f t="shared" si="3"/>
        <v>2021-12-09</v>
      </c>
      <c r="D229" s="1">
        <v>44539</v>
      </c>
      <c r="E229" s="13">
        <v>-36462985.039999999</v>
      </c>
    </row>
    <row r="230" spans="1:5" ht="15" thickBot="1" x14ac:dyDescent="0.35">
      <c r="A230" s="8" t="s">
        <v>361</v>
      </c>
      <c r="B230" s="10">
        <v>-34719079.710000001</v>
      </c>
      <c r="C230" t="str">
        <f t="shared" si="3"/>
        <v>2021-12-10</v>
      </c>
      <c r="D230" s="1">
        <v>44540</v>
      </c>
      <c r="E230" s="13">
        <v>-34719079.710000001</v>
      </c>
    </row>
    <row r="231" spans="1:5" ht="15" thickBot="1" x14ac:dyDescent="0.35">
      <c r="A231" s="8" t="s">
        <v>362</v>
      </c>
      <c r="B231" s="10">
        <v>-35648732.530000001</v>
      </c>
      <c r="C231" t="str">
        <f t="shared" si="3"/>
        <v>2021-12-11</v>
      </c>
      <c r="D231" s="1">
        <v>44541</v>
      </c>
      <c r="E231" s="13">
        <v>-35648732.530000001</v>
      </c>
    </row>
    <row r="232" spans="1:5" ht="15" thickBot="1" x14ac:dyDescent="0.35">
      <c r="A232" s="8" t="s">
        <v>363</v>
      </c>
      <c r="B232" s="10">
        <v>-35647932.82</v>
      </c>
      <c r="C232" t="str">
        <f t="shared" si="3"/>
        <v>2021-12-12</v>
      </c>
      <c r="D232" s="1">
        <v>44542</v>
      </c>
      <c r="E232" s="13">
        <v>-35647932.82</v>
      </c>
    </row>
    <row r="233" spans="1:5" ht="15" thickBot="1" x14ac:dyDescent="0.35">
      <c r="A233" s="8" t="s">
        <v>364</v>
      </c>
      <c r="B233" s="10">
        <v>-36100011.609999999</v>
      </c>
      <c r="C233" t="str">
        <f t="shared" si="3"/>
        <v>2021-12-13</v>
      </c>
      <c r="D233" s="1">
        <v>44543</v>
      </c>
      <c r="E233" s="13">
        <v>-36100011.609999999</v>
      </c>
    </row>
    <row r="234" spans="1:5" ht="15" thickBot="1" x14ac:dyDescent="0.35">
      <c r="A234" s="8" t="s">
        <v>365</v>
      </c>
      <c r="B234" s="10">
        <v>-36102552.530000001</v>
      </c>
      <c r="C234" t="str">
        <f t="shared" si="3"/>
        <v>2021-12-14</v>
      </c>
      <c r="D234" s="1">
        <v>44544</v>
      </c>
      <c r="E234" s="13">
        <v>-36102552.530000001</v>
      </c>
    </row>
    <row r="235" spans="1:5" ht="15" thickBot="1" x14ac:dyDescent="0.35">
      <c r="A235" s="8" t="s">
        <v>366</v>
      </c>
      <c r="B235" s="10">
        <v>-35488229.57</v>
      </c>
      <c r="C235" t="str">
        <f t="shared" si="3"/>
        <v>2021-12-15</v>
      </c>
      <c r="D235" s="1">
        <v>44545</v>
      </c>
      <c r="E235" s="13">
        <v>-35488229.57</v>
      </c>
    </row>
    <row r="236" spans="1:5" ht="15" thickBot="1" x14ac:dyDescent="0.35">
      <c r="A236" s="8" t="s">
        <v>367</v>
      </c>
      <c r="B236" s="10">
        <v>-35137099.509999998</v>
      </c>
      <c r="C236" t="str">
        <f t="shared" si="3"/>
        <v>2021-12-16</v>
      </c>
      <c r="D236" s="1">
        <v>44546</v>
      </c>
      <c r="E236" s="13">
        <v>-35137099.509999998</v>
      </c>
    </row>
    <row r="237" spans="1:5" ht="15" thickBot="1" x14ac:dyDescent="0.35">
      <c r="A237" s="8" t="s">
        <v>368</v>
      </c>
      <c r="B237" s="10">
        <v>-36342469.299999997</v>
      </c>
      <c r="C237" t="str">
        <f t="shared" si="3"/>
        <v>2021-12-17</v>
      </c>
      <c r="D237" s="1">
        <v>44547</v>
      </c>
      <c r="E237" s="13">
        <v>-36342469.299999997</v>
      </c>
    </row>
    <row r="238" spans="1:5" ht="15" thickBot="1" x14ac:dyDescent="0.35">
      <c r="A238" s="8" t="s">
        <v>369</v>
      </c>
      <c r="B238" s="10">
        <v>-37389789.119999997</v>
      </c>
      <c r="C238" t="str">
        <f t="shared" si="3"/>
        <v>2021-12-18</v>
      </c>
      <c r="D238" s="1">
        <v>44548</v>
      </c>
      <c r="E238" s="13">
        <v>-37389789.119999997</v>
      </c>
    </row>
    <row r="239" spans="1:5" ht="15" thickBot="1" x14ac:dyDescent="0.35">
      <c r="A239" s="8" t="s">
        <v>370</v>
      </c>
      <c r="B239" s="10">
        <v>-37388443.829999998</v>
      </c>
      <c r="C239" t="str">
        <f t="shared" si="3"/>
        <v>2021-12-19</v>
      </c>
      <c r="D239" s="1">
        <v>44549</v>
      </c>
      <c r="E239" s="13">
        <v>-37388443.829999998</v>
      </c>
    </row>
    <row r="240" spans="1:5" ht="15" thickBot="1" x14ac:dyDescent="0.35">
      <c r="A240" s="8" t="s">
        <v>371</v>
      </c>
      <c r="B240" s="10">
        <v>-36389082.240000002</v>
      </c>
      <c r="C240" t="str">
        <f t="shared" si="3"/>
        <v>2021-12-20</v>
      </c>
      <c r="D240" s="1">
        <v>44550</v>
      </c>
      <c r="E240" s="13">
        <v>-36389082.240000002</v>
      </c>
    </row>
    <row r="241" spans="1:5" ht="15" thickBot="1" x14ac:dyDescent="0.35">
      <c r="A241" s="8" t="s">
        <v>372</v>
      </c>
      <c r="B241" s="10">
        <v>-35160156.630000003</v>
      </c>
      <c r="C241" t="str">
        <f t="shared" si="3"/>
        <v>2021-12-21</v>
      </c>
      <c r="D241" s="1">
        <v>44551</v>
      </c>
      <c r="E241" s="13">
        <v>-35160156.630000003</v>
      </c>
    </row>
    <row r="242" spans="1:5" ht="15" thickBot="1" x14ac:dyDescent="0.35">
      <c r="A242" s="8" t="s">
        <v>373</v>
      </c>
      <c r="B242" s="10">
        <v>-38843257.119999997</v>
      </c>
      <c r="C242" t="str">
        <f t="shared" si="3"/>
        <v>2021-12-22</v>
      </c>
      <c r="D242" s="1">
        <v>44552</v>
      </c>
      <c r="E242" s="13">
        <v>-38843257.119999997</v>
      </c>
    </row>
    <row r="243" spans="1:5" ht="15" thickBot="1" x14ac:dyDescent="0.35">
      <c r="A243" s="8" t="s">
        <v>374</v>
      </c>
      <c r="B243" s="10">
        <v>-39861413.700000003</v>
      </c>
      <c r="C243" t="str">
        <f t="shared" si="3"/>
        <v>2021-12-23</v>
      </c>
      <c r="D243" s="1">
        <v>44553</v>
      </c>
      <c r="E243" s="13">
        <v>-39861413.700000003</v>
      </c>
    </row>
    <row r="244" spans="1:5" ht="15" thickBot="1" x14ac:dyDescent="0.35">
      <c r="A244" s="8" t="s">
        <v>375</v>
      </c>
      <c r="B244" s="10">
        <v>-39328275.140000001</v>
      </c>
      <c r="C244" t="str">
        <f t="shared" si="3"/>
        <v>2021-12-24</v>
      </c>
      <c r="D244" s="1">
        <v>44554</v>
      </c>
      <c r="E244" s="13">
        <v>-39328275.140000001</v>
      </c>
    </row>
    <row r="245" spans="1:5" ht="15" thickBot="1" x14ac:dyDescent="0.35">
      <c r="A245" s="8" t="s">
        <v>376</v>
      </c>
      <c r="B245" s="10">
        <v>-39427883.189999998</v>
      </c>
      <c r="C245" t="str">
        <f t="shared" si="3"/>
        <v>2021-12-25</v>
      </c>
      <c r="D245" s="1">
        <v>44555</v>
      </c>
      <c r="E245" s="13">
        <v>-39427883.189999998</v>
      </c>
    </row>
    <row r="246" spans="1:5" ht="15" thickBot="1" x14ac:dyDescent="0.35">
      <c r="A246" s="8" t="s">
        <v>377</v>
      </c>
      <c r="B246" s="10">
        <v>-39428853.130000003</v>
      </c>
      <c r="C246" t="str">
        <f t="shared" si="3"/>
        <v>2021-12-26</v>
      </c>
      <c r="D246" s="1">
        <v>44556</v>
      </c>
      <c r="E246" s="13">
        <v>-39428853.130000003</v>
      </c>
    </row>
    <row r="247" spans="1:5" ht="15" thickBot="1" x14ac:dyDescent="0.35">
      <c r="A247" s="8" t="s">
        <v>378</v>
      </c>
      <c r="B247" s="10">
        <v>-40544953.630000003</v>
      </c>
      <c r="C247" t="str">
        <f t="shared" si="3"/>
        <v>2021-12-27</v>
      </c>
      <c r="D247" s="1">
        <v>44557</v>
      </c>
      <c r="E247" s="13">
        <v>-40544953.630000003</v>
      </c>
    </row>
    <row r="248" spans="1:5" ht="15" thickBot="1" x14ac:dyDescent="0.35">
      <c r="A248" s="8" t="s">
        <v>379</v>
      </c>
      <c r="B248" s="10">
        <v>-39451154.710000001</v>
      </c>
      <c r="C248" t="str">
        <f t="shared" si="3"/>
        <v>2021-12-28</v>
      </c>
      <c r="D248" s="1">
        <v>44558</v>
      </c>
      <c r="E248" s="13">
        <v>-39451154.710000001</v>
      </c>
    </row>
    <row r="249" spans="1:5" ht="15" thickBot="1" x14ac:dyDescent="0.35">
      <c r="A249" s="8" t="s">
        <v>380</v>
      </c>
      <c r="B249" s="10">
        <v>-40671835.090000004</v>
      </c>
      <c r="C249" t="str">
        <f t="shared" si="3"/>
        <v>2021-12-29</v>
      </c>
      <c r="D249" s="1">
        <v>44559</v>
      </c>
      <c r="E249" s="13">
        <v>-40671835.090000004</v>
      </c>
    </row>
    <row r="250" spans="1:5" ht="15" thickBot="1" x14ac:dyDescent="0.35">
      <c r="A250" s="8" t="s">
        <v>381</v>
      </c>
      <c r="B250" s="10">
        <v>-42563343.450000003</v>
      </c>
      <c r="C250" t="str">
        <f t="shared" si="3"/>
        <v>2021-12-30</v>
      </c>
      <c r="D250" s="1">
        <v>44560</v>
      </c>
      <c r="E250" s="13">
        <v>-42563343.450000003</v>
      </c>
    </row>
    <row r="251" spans="1:5" ht="15" thickBot="1" x14ac:dyDescent="0.35">
      <c r="A251" s="8" t="s">
        <v>382</v>
      </c>
      <c r="B251" s="10">
        <v>-44881010.899999999</v>
      </c>
      <c r="C251" t="str">
        <f t="shared" si="3"/>
        <v>2021-12-31</v>
      </c>
      <c r="D251" s="1">
        <v>44561</v>
      </c>
      <c r="E251" s="13">
        <v>-44881010.899999999</v>
      </c>
    </row>
    <row r="252" spans="1:5" ht="15" thickBot="1" x14ac:dyDescent="0.35">
      <c r="A252" s="8" t="s">
        <v>383</v>
      </c>
      <c r="B252" s="10">
        <v>-45394308.829999998</v>
      </c>
      <c r="C252" t="str">
        <f t="shared" si="3"/>
        <v>2022-01-01</v>
      </c>
      <c r="D252" s="1">
        <v>44562</v>
      </c>
      <c r="E252" s="13">
        <v>-45394308.829999998</v>
      </c>
    </row>
    <row r="253" spans="1:5" ht="15" thickBot="1" x14ac:dyDescent="0.35">
      <c r="A253" s="8" t="s">
        <v>384</v>
      </c>
      <c r="B253" s="10">
        <v>-45396678.630000003</v>
      </c>
      <c r="C253" t="str">
        <f t="shared" si="3"/>
        <v>2022-01-02</v>
      </c>
      <c r="D253" s="1">
        <v>44563</v>
      </c>
      <c r="E253" s="13">
        <v>-45396678.630000003</v>
      </c>
    </row>
    <row r="254" spans="1:5" ht="15" thickBot="1" x14ac:dyDescent="0.35">
      <c r="A254" s="8" t="s">
        <v>385</v>
      </c>
      <c r="B254" s="10">
        <v>-39836999.289999999</v>
      </c>
      <c r="C254" t="str">
        <f t="shared" si="3"/>
        <v>2022-01-03</v>
      </c>
      <c r="D254" s="1">
        <v>44564</v>
      </c>
      <c r="E254" s="13">
        <v>-39836999.289999999</v>
      </c>
    </row>
    <row r="255" spans="1:5" ht="15" thickBot="1" x14ac:dyDescent="0.35">
      <c r="A255" s="8" t="s">
        <v>386</v>
      </c>
      <c r="B255" s="10">
        <v>-43096556.759999998</v>
      </c>
      <c r="C255" t="str">
        <f t="shared" si="3"/>
        <v>2022-01-04</v>
      </c>
      <c r="D255" s="1">
        <v>44565</v>
      </c>
      <c r="E255" s="13">
        <v>-43096556.759999998</v>
      </c>
    </row>
    <row r="256" spans="1:5" ht="15" thickBot="1" x14ac:dyDescent="0.35">
      <c r="A256" s="8" t="s">
        <v>387</v>
      </c>
      <c r="B256" s="10">
        <v>-41595901.460000001</v>
      </c>
      <c r="C256" t="str">
        <f t="shared" si="3"/>
        <v>2022-01-05</v>
      </c>
      <c r="D256" s="1">
        <v>44566</v>
      </c>
      <c r="E256" s="13">
        <v>-41595901.460000001</v>
      </c>
    </row>
    <row r="257" spans="1:5" ht="15" thickBot="1" x14ac:dyDescent="0.35">
      <c r="A257" s="8" t="s">
        <v>388</v>
      </c>
      <c r="B257" s="10">
        <v>-42961695.43</v>
      </c>
      <c r="C257" t="str">
        <f t="shared" si="3"/>
        <v>2022-01-06</v>
      </c>
      <c r="D257" s="1">
        <v>44567</v>
      </c>
      <c r="E257" s="13">
        <v>-42961695.43</v>
      </c>
    </row>
    <row r="258" spans="1:5" ht="15" thickBot="1" x14ac:dyDescent="0.35">
      <c r="A258" s="8" t="s">
        <v>389</v>
      </c>
      <c r="B258" s="10">
        <v>-42157164.850000001</v>
      </c>
      <c r="C258" t="str">
        <f t="shared" si="3"/>
        <v>2022-01-07</v>
      </c>
      <c r="D258" s="1">
        <v>44568</v>
      </c>
      <c r="E258" s="13">
        <v>-42157164.850000001</v>
      </c>
    </row>
    <row r="259" spans="1:5" ht="15" thickBot="1" x14ac:dyDescent="0.35">
      <c r="A259" s="8" t="s">
        <v>390</v>
      </c>
      <c r="B259" s="10">
        <v>-42846149.75</v>
      </c>
      <c r="C259" t="str">
        <f t="shared" ref="C259:C322" si="4">LEFT(A259,10)</f>
        <v>2022-01-08</v>
      </c>
      <c r="D259" s="1">
        <v>44569</v>
      </c>
      <c r="E259" s="13">
        <v>-42846149.75</v>
      </c>
    </row>
    <row r="260" spans="1:5" ht="15" thickBot="1" x14ac:dyDescent="0.35">
      <c r="A260" s="8" t="s">
        <v>391</v>
      </c>
      <c r="B260" s="10">
        <v>-42847915.039999999</v>
      </c>
      <c r="C260" t="str">
        <f t="shared" si="4"/>
        <v>2022-01-09</v>
      </c>
      <c r="D260" s="1">
        <v>44570</v>
      </c>
      <c r="E260" s="13">
        <v>-42847915.039999999</v>
      </c>
    </row>
    <row r="261" spans="1:5" ht="15" thickBot="1" x14ac:dyDescent="0.35">
      <c r="A261" s="8" t="s">
        <v>392</v>
      </c>
      <c r="B261" s="10">
        <v>-38490558.140000001</v>
      </c>
      <c r="C261" t="str">
        <f t="shared" si="4"/>
        <v>2022-01-10</v>
      </c>
      <c r="D261" s="1">
        <v>44571</v>
      </c>
      <c r="E261" s="13">
        <v>-38490558.140000001</v>
      </c>
    </row>
    <row r="262" spans="1:5" ht="15" thickBot="1" x14ac:dyDescent="0.35">
      <c r="A262" s="8" t="s">
        <v>393</v>
      </c>
      <c r="B262" s="10">
        <v>-42550909.399999999</v>
      </c>
      <c r="C262" t="str">
        <f t="shared" si="4"/>
        <v>2022-01-11</v>
      </c>
      <c r="D262" s="1">
        <v>44572</v>
      </c>
      <c r="E262" s="13">
        <v>-42550909.399999999</v>
      </c>
    </row>
    <row r="263" spans="1:5" ht="15" thickBot="1" x14ac:dyDescent="0.35">
      <c r="A263" s="8" t="s">
        <v>394</v>
      </c>
      <c r="B263" s="10">
        <v>-44675240.109999999</v>
      </c>
      <c r="C263" t="str">
        <f t="shared" si="4"/>
        <v>2022-01-12</v>
      </c>
      <c r="D263" s="1">
        <v>44573</v>
      </c>
      <c r="E263" s="13">
        <v>-44675240.109999999</v>
      </c>
    </row>
    <row r="264" spans="1:5" ht="15" thickBot="1" x14ac:dyDescent="0.35">
      <c r="A264" s="8" t="s">
        <v>395</v>
      </c>
      <c r="B264" s="10">
        <v>-38838828.149999999</v>
      </c>
      <c r="C264" t="str">
        <f t="shared" si="4"/>
        <v>2022-01-14</v>
      </c>
      <c r="D264" s="1">
        <v>44575</v>
      </c>
      <c r="E264" s="13">
        <v>-38838828.149999999</v>
      </c>
    </row>
    <row r="265" spans="1:5" ht="15" thickBot="1" x14ac:dyDescent="0.35">
      <c r="A265" s="8" t="s">
        <v>396</v>
      </c>
      <c r="B265" s="10">
        <v>-39533547.920000002</v>
      </c>
      <c r="C265" t="str">
        <f t="shared" si="4"/>
        <v>2022-01-15</v>
      </c>
      <c r="D265" s="1">
        <v>44576</v>
      </c>
      <c r="E265" s="13">
        <v>-39533547.920000002</v>
      </c>
    </row>
    <row r="266" spans="1:5" ht="15" thickBot="1" x14ac:dyDescent="0.35">
      <c r="A266" s="8" t="s">
        <v>397</v>
      </c>
      <c r="B266" s="10">
        <v>-39535072.859999999</v>
      </c>
      <c r="C266" t="str">
        <f t="shared" si="4"/>
        <v>2022-01-16</v>
      </c>
      <c r="D266" s="1">
        <v>44577</v>
      </c>
      <c r="E266" s="13">
        <v>-39535072.859999999</v>
      </c>
    </row>
    <row r="267" spans="1:5" ht="15" thickBot="1" x14ac:dyDescent="0.35">
      <c r="A267" s="8" t="s">
        <v>398</v>
      </c>
      <c r="B267" s="10">
        <v>-39689500.140000001</v>
      </c>
      <c r="C267" t="str">
        <f t="shared" si="4"/>
        <v>2022-01-17</v>
      </c>
      <c r="D267" s="1">
        <v>44578</v>
      </c>
      <c r="E267" s="13">
        <v>-39689500.140000001</v>
      </c>
    </row>
    <row r="268" spans="1:5" ht="15" thickBot="1" x14ac:dyDescent="0.35">
      <c r="A268" s="8" t="s">
        <v>399</v>
      </c>
      <c r="B268" s="10">
        <v>-40351945.359999999</v>
      </c>
      <c r="C268" t="str">
        <f t="shared" si="4"/>
        <v>2022-01-18</v>
      </c>
      <c r="D268" s="1">
        <v>44579</v>
      </c>
      <c r="E268" s="13">
        <v>-40351945.359999999</v>
      </c>
    </row>
    <row r="269" spans="1:5" ht="15" thickBot="1" x14ac:dyDescent="0.35">
      <c r="A269" s="8" t="s">
        <v>400</v>
      </c>
      <c r="B269" s="10">
        <v>-46828142.960000001</v>
      </c>
      <c r="C269" t="str">
        <f t="shared" si="4"/>
        <v>2022-01-19</v>
      </c>
      <c r="D269" s="1">
        <v>44580</v>
      </c>
      <c r="E269" s="13">
        <v>-46828142.960000001</v>
      </c>
    </row>
    <row r="270" spans="1:5" ht="15" thickBot="1" x14ac:dyDescent="0.35">
      <c r="A270" s="8" t="s">
        <v>401</v>
      </c>
      <c r="B270" s="10">
        <v>-47154660.740000002</v>
      </c>
      <c r="C270" t="str">
        <f t="shared" si="4"/>
        <v>2022-01-20</v>
      </c>
      <c r="D270" s="1">
        <v>44581</v>
      </c>
      <c r="E270" s="13">
        <v>-47154660.740000002</v>
      </c>
    </row>
    <row r="271" spans="1:5" ht="15" thickBot="1" x14ac:dyDescent="0.35">
      <c r="A271" s="8" t="s">
        <v>402</v>
      </c>
      <c r="B271" s="10">
        <v>-43229850.469999999</v>
      </c>
      <c r="C271" t="str">
        <f t="shared" si="4"/>
        <v>2022-01-21</v>
      </c>
      <c r="D271" s="1">
        <v>44582</v>
      </c>
      <c r="E271" s="13">
        <v>-43229850.469999999</v>
      </c>
    </row>
    <row r="272" spans="1:5" ht="15" thickBot="1" x14ac:dyDescent="0.35">
      <c r="A272" s="8" t="s">
        <v>403</v>
      </c>
      <c r="B272" s="10">
        <v>-45362434.25</v>
      </c>
      <c r="C272" t="str">
        <f t="shared" si="4"/>
        <v>2022-01-22</v>
      </c>
      <c r="D272" s="1">
        <v>44583</v>
      </c>
      <c r="E272" s="13">
        <v>-45362434.25</v>
      </c>
    </row>
    <row r="273" spans="1:5" ht="15" thickBot="1" x14ac:dyDescent="0.35">
      <c r="A273" s="8" t="s">
        <v>404</v>
      </c>
      <c r="B273" s="10">
        <v>-45380262.140000001</v>
      </c>
      <c r="C273" t="str">
        <f t="shared" si="4"/>
        <v>2022-01-23</v>
      </c>
      <c r="D273" s="1">
        <v>44584</v>
      </c>
      <c r="E273" s="13">
        <v>-45380262.140000001</v>
      </c>
    </row>
    <row r="274" spans="1:5" ht="15" thickBot="1" x14ac:dyDescent="0.35">
      <c r="A274" s="8" t="s">
        <v>405</v>
      </c>
      <c r="B274" s="10">
        <v>-43828102.450000003</v>
      </c>
      <c r="C274" t="str">
        <f t="shared" si="4"/>
        <v>2022-01-24</v>
      </c>
      <c r="D274" s="1">
        <v>44585</v>
      </c>
      <c r="E274" s="13">
        <v>-43828102.450000003</v>
      </c>
    </row>
    <row r="275" spans="1:5" ht="15" thickBot="1" x14ac:dyDescent="0.35">
      <c r="A275" s="8" t="s">
        <v>406</v>
      </c>
      <c r="B275" s="10">
        <v>-47702522.060000002</v>
      </c>
      <c r="C275" t="str">
        <f t="shared" si="4"/>
        <v>2022-01-25</v>
      </c>
      <c r="D275" s="1">
        <v>44586</v>
      </c>
      <c r="E275" s="13">
        <v>-47702522.060000002</v>
      </c>
    </row>
    <row r="276" spans="1:5" ht="15" thickBot="1" x14ac:dyDescent="0.35">
      <c r="A276" s="8" t="s">
        <v>407</v>
      </c>
      <c r="B276" s="10">
        <v>-42769594.490000002</v>
      </c>
      <c r="C276" t="str">
        <f t="shared" si="4"/>
        <v>2022-01-26</v>
      </c>
      <c r="D276" s="1">
        <v>44587</v>
      </c>
      <c r="E276" s="13">
        <v>-42769594.490000002</v>
      </c>
    </row>
    <row r="277" spans="1:5" ht="15" thickBot="1" x14ac:dyDescent="0.35">
      <c r="A277" s="8" t="s">
        <v>408</v>
      </c>
      <c r="B277" s="10">
        <v>-49814844.979999997</v>
      </c>
      <c r="C277" t="str">
        <f t="shared" si="4"/>
        <v>2022-01-27</v>
      </c>
      <c r="D277" s="1">
        <v>44588</v>
      </c>
      <c r="E277" s="13">
        <v>-49814844.979999997</v>
      </c>
    </row>
    <row r="278" spans="1:5" ht="15" thickBot="1" x14ac:dyDescent="0.35">
      <c r="A278" s="8" t="s">
        <v>409</v>
      </c>
      <c r="B278" s="10">
        <v>-49608599.490000002</v>
      </c>
      <c r="C278" t="str">
        <f t="shared" si="4"/>
        <v>2022-01-28</v>
      </c>
      <c r="D278" s="1">
        <v>44589</v>
      </c>
      <c r="E278" s="13">
        <v>-49608599.490000002</v>
      </c>
    </row>
    <row r="279" spans="1:5" ht="15" thickBot="1" x14ac:dyDescent="0.35">
      <c r="A279" s="8" t="s">
        <v>410</v>
      </c>
      <c r="B279" s="10">
        <v>-48541865.399999999</v>
      </c>
      <c r="C279" t="str">
        <f t="shared" si="4"/>
        <v>2022-01-29</v>
      </c>
      <c r="D279" s="1">
        <v>44590</v>
      </c>
      <c r="E279" s="13">
        <v>-48541865.399999999</v>
      </c>
    </row>
    <row r="280" spans="1:5" ht="15" thickBot="1" x14ac:dyDescent="0.35">
      <c r="A280" s="8" t="s">
        <v>411</v>
      </c>
      <c r="B280" s="10">
        <v>-48541011.630000003</v>
      </c>
      <c r="C280" t="str">
        <f t="shared" si="4"/>
        <v>2022-01-30</v>
      </c>
      <c r="D280" s="1">
        <v>44591</v>
      </c>
      <c r="E280" s="13">
        <v>-48541011.630000003</v>
      </c>
    </row>
    <row r="281" spans="1:5" ht="15" thickBot="1" x14ac:dyDescent="0.35">
      <c r="A281" s="8" t="s">
        <v>412</v>
      </c>
      <c r="B281" s="10">
        <v>-41385790.109999999</v>
      </c>
      <c r="C281" t="str">
        <f t="shared" si="4"/>
        <v>2022-01-31</v>
      </c>
      <c r="D281" s="1">
        <v>44592</v>
      </c>
      <c r="E281" s="13">
        <v>-41385790.109999999</v>
      </c>
    </row>
    <row r="282" spans="1:5" ht="15" thickBot="1" x14ac:dyDescent="0.35">
      <c r="A282" s="8" t="s">
        <v>413</v>
      </c>
      <c r="B282" s="10">
        <v>-40946271.630000003</v>
      </c>
      <c r="C282" t="str">
        <f t="shared" si="4"/>
        <v>2022-02-01</v>
      </c>
      <c r="D282" s="1">
        <v>44593</v>
      </c>
      <c r="E282" s="13">
        <v>-40946271.630000003</v>
      </c>
    </row>
    <row r="283" spans="1:5" ht="15" thickBot="1" x14ac:dyDescent="0.35">
      <c r="A283" s="8" t="s">
        <v>414</v>
      </c>
      <c r="B283" s="10">
        <v>-83740144.859999999</v>
      </c>
      <c r="C283" t="str">
        <f t="shared" si="4"/>
        <v>2022-02-02</v>
      </c>
      <c r="D283" s="1">
        <v>44594</v>
      </c>
      <c r="E283" s="13">
        <v>-83740144.859999999</v>
      </c>
    </row>
    <row r="284" spans="1:5" ht="15" thickBot="1" x14ac:dyDescent="0.35">
      <c r="A284" s="8" t="s">
        <v>415</v>
      </c>
      <c r="B284" s="10">
        <v>-41112917.68</v>
      </c>
      <c r="C284" t="str">
        <f t="shared" si="4"/>
        <v>2022-02-03</v>
      </c>
      <c r="D284" s="1">
        <v>44595</v>
      </c>
      <c r="E284" s="13">
        <v>-41112917.68</v>
      </c>
    </row>
    <row r="285" spans="1:5" ht="15" thickBot="1" x14ac:dyDescent="0.35">
      <c r="A285" s="8" t="s">
        <v>416</v>
      </c>
      <c r="B285" s="10">
        <v>-39602337.289999999</v>
      </c>
      <c r="C285" t="str">
        <f t="shared" si="4"/>
        <v>2022-02-04</v>
      </c>
      <c r="D285" s="1">
        <v>44596</v>
      </c>
      <c r="E285" s="13">
        <v>-39602337.289999999</v>
      </c>
    </row>
    <row r="286" spans="1:5" ht="15" thickBot="1" x14ac:dyDescent="0.35">
      <c r="A286" s="8" t="s">
        <v>417</v>
      </c>
      <c r="B286" s="10">
        <v>-40066928.380000003</v>
      </c>
      <c r="C286" t="str">
        <f t="shared" si="4"/>
        <v>2022-02-05</v>
      </c>
      <c r="D286" s="1">
        <v>44597</v>
      </c>
      <c r="E286" s="13">
        <v>-40066928.380000003</v>
      </c>
    </row>
    <row r="287" spans="1:5" ht="15" thickBot="1" x14ac:dyDescent="0.35">
      <c r="A287" s="8" t="s">
        <v>418</v>
      </c>
      <c r="B287" s="10">
        <v>-40052893.310000002</v>
      </c>
      <c r="C287" t="str">
        <f t="shared" si="4"/>
        <v>2022-02-06</v>
      </c>
      <c r="D287" s="1">
        <v>44598</v>
      </c>
      <c r="E287" s="13">
        <v>-40052893.310000002</v>
      </c>
    </row>
    <row r="288" spans="1:5" ht="15" thickBot="1" x14ac:dyDescent="0.35">
      <c r="A288" s="8" t="s">
        <v>419</v>
      </c>
      <c r="B288" s="10">
        <v>-41325235.700000003</v>
      </c>
      <c r="C288" t="str">
        <f t="shared" si="4"/>
        <v>2022-02-07</v>
      </c>
      <c r="D288" s="1">
        <v>44599</v>
      </c>
      <c r="E288" s="13">
        <v>-41325235.700000003</v>
      </c>
    </row>
    <row r="289" spans="1:5" ht="15" thickBot="1" x14ac:dyDescent="0.35">
      <c r="A289" s="8" t="s">
        <v>420</v>
      </c>
      <c r="B289" s="10">
        <v>-41333330.219999999</v>
      </c>
      <c r="C289" t="str">
        <f t="shared" si="4"/>
        <v>2022-02-08</v>
      </c>
      <c r="D289" s="1">
        <v>44600</v>
      </c>
      <c r="E289" s="13">
        <v>-41333330.219999999</v>
      </c>
    </row>
    <row r="290" spans="1:5" ht="15" thickBot="1" x14ac:dyDescent="0.35">
      <c r="A290" s="8" t="s">
        <v>421</v>
      </c>
      <c r="B290" s="10">
        <v>-43562165.659999996</v>
      </c>
      <c r="C290" t="str">
        <f t="shared" si="4"/>
        <v>2022-02-09</v>
      </c>
      <c r="D290" s="1">
        <v>44601</v>
      </c>
      <c r="E290" s="13">
        <v>-43562165.659999996</v>
      </c>
    </row>
    <row r="291" spans="1:5" ht="15" thickBot="1" x14ac:dyDescent="0.35">
      <c r="A291" s="8" t="s">
        <v>422</v>
      </c>
      <c r="B291" s="10">
        <v>-40338283.329999998</v>
      </c>
      <c r="C291" t="str">
        <f t="shared" si="4"/>
        <v>2022-02-10</v>
      </c>
      <c r="D291" s="1">
        <v>44602</v>
      </c>
      <c r="E291" s="13">
        <v>-40338283.329999998</v>
      </c>
    </row>
    <row r="292" spans="1:5" ht="15" thickBot="1" x14ac:dyDescent="0.35">
      <c r="A292" s="8" t="s">
        <v>423</v>
      </c>
      <c r="B292" s="10">
        <v>-45992888.240000002</v>
      </c>
      <c r="C292" t="str">
        <f t="shared" si="4"/>
        <v>2022-02-11</v>
      </c>
      <c r="D292" s="1">
        <v>44603</v>
      </c>
      <c r="E292" s="13">
        <v>-45992888.240000002</v>
      </c>
    </row>
    <row r="293" spans="1:5" ht="15" thickBot="1" x14ac:dyDescent="0.35">
      <c r="A293" s="8" t="s">
        <v>424</v>
      </c>
      <c r="B293" s="10">
        <v>-92315418.840000004</v>
      </c>
      <c r="C293" t="str">
        <f t="shared" si="4"/>
        <v>2022-02-12</v>
      </c>
      <c r="D293" s="1">
        <v>44604</v>
      </c>
      <c r="E293" s="13">
        <v>-92315418.840000004</v>
      </c>
    </row>
    <row r="294" spans="1:5" ht="15" thickBot="1" x14ac:dyDescent="0.35">
      <c r="A294" s="8" t="s">
        <v>425</v>
      </c>
      <c r="B294" s="10">
        <v>-92857801.120000005</v>
      </c>
      <c r="C294" t="str">
        <f t="shared" si="4"/>
        <v>2022-02-13</v>
      </c>
      <c r="D294" s="1">
        <v>44605</v>
      </c>
      <c r="E294" s="13">
        <v>-92857801.120000005</v>
      </c>
    </row>
    <row r="295" spans="1:5" ht="15" thickBot="1" x14ac:dyDescent="0.35">
      <c r="A295" s="8" t="s">
        <v>426</v>
      </c>
      <c r="B295" s="10">
        <v>-48858634.340000004</v>
      </c>
      <c r="C295" t="str">
        <f t="shared" si="4"/>
        <v>2022-02-14</v>
      </c>
      <c r="D295" s="1">
        <v>44606</v>
      </c>
      <c r="E295" s="13">
        <v>-48858634.340000004</v>
      </c>
    </row>
    <row r="296" spans="1:5" ht="15" thickBot="1" x14ac:dyDescent="0.35">
      <c r="A296" s="8" t="s">
        <v>427</v>
      </c>
      <c r="B296" s="10">
        <v>-42072228.520000003</v>
      </c>
      <c r="C296" t="str">
        <f t="shared" si="4"/>
        <v>2022-02-15</v>
      </c>
      <c r="D296" s="1">
        <v>44607</v>
      </c>
      <c r="E296" s="13">
        <v>-42072228.520000003</v>
      </c>
    </row>
    <row r="297" spans="1:5" ht="15" thickBot="1" x14ac:dyDescent="0.35">
      <c r="A297" s="8" t="s">
        <v>428</v>
      </c>
      <c r="B297" s="10">
        <v>-48942520.850000001</v>
      </c>
      <c r="C297" t="str">
        <f t="shared" si="4"/>
        <v>2022-02-16</v>
      </c>
      <c r="D297" s="1">
        <v>44608</v>
      </c>
      <c r="E297" s="13">
        <v>-48942520.850000001</v>
      </c>
    </row>
    <row r="298" spans="1:5" ht="15" thickBot="1" x14ac:dyDescent="0.35">
      <c r="A298" s="8" t="s">
        <v>429</v>
      </c>
      <c r="B298" s="10">
        <v>-56302725.329999998</v>
      </c>
      <c r="C298" t="str">
        <f t="shared" si="4"/>
        <v>2022-02-17</v>
      </c>
      <c r="D298" s="1">
        <v>44609</v>
      </c>
      <c r="E298" s="13">
        <v>-56302725.329999998</v>
      </c>
    </row>
    <row r="299" spans="1:5" ht="15" thickBot="1" x14ac:dyDescent="0.35">
      <c r="A299" s="8" t="s">
        <v>430</v>
      </c>
      <c r="B299" s="10">
        <v>-53364647.399999999</v>
      </c>
      <c r="C299" t="str">
        <f t="shared" si="4"/>
        <v>2022-02-18</v>
      </c>
      <c r="D299" s="1">
        <v>44610</v>
      </c>
      <c r="E299" s="13">
        <v>-53364647.399999999</v>
      </c>
    </row>
    <row r="300" spans="1:5" ht="15" thickBot="1" x14ac:dyDescent="0.35">
      <c r="A300" s="8" t="s">
        <v>431</v>
      </c>
      <c r="B300" s="10">
        <v>-112174198.09999999</v>
      </c>
      <c r="C300" t="str">
        <f t="shared" si="4"/>
        <v>2022-02-19</v>
      </c>
      <c r="D300" s="1">
        <v>44611</v>
      </c>
      <c r="E300" s="13">
        <v>-112174198.09999999</v>
      </c>
    </row>
    <row r="301" spans="1:5" ht="15" thickBot="1" x14ac:dyDescent="0.35">
      <c r="A301" s="8" t="s">
        <v>432</v>
      </c>
      <c r="B301" s="10">
        <v>-56562531.140000001</v>
      </c>
      <c r="C301" t="str">
        <f t="shared" si="4"/>
        <v>2022-02-20</v>
      </c>
      <c r="D301" s="1">
        <v>44612</v>
      </c>
      <c r="E301" s="13">
        <v>-56562531.140000001</v>
      </c>
    </row>
    <row r="302" spans="1:5" ht="15" thickBot="1" x14ac:dyDescent="0.35">
      <c r="A302" s="8" t="s">
        <v>433</v>
      </c>
      <c r="B302" s="10">
        <v>-58858959.270000003</v>
      </c>
      <c r="C302" t="str">
        <f t="shared" si="4"/>
        <v>2022-02-21</v>
      </c>
      <c r="D302" s="1">
        <v>44613</v>
      </c>
      <c r="E302" s="13">
        <v>-58858959.270000003</v>
      </c>
    </row>
    <row r="303" spans="1:5" ht="15" thickBot="1" x14ac:dyDescent="0.35">
      <c r="A303" s="8" t="s">
        <v>434</v>
      </c>
      <c r="B303" s="10">
        <v>-52560295.990000002</v>
      </c>
      <c r="C303" t="str">
        <f t="shared" si="4"/>
        <v>2022-02-22</v>
      </c>
      <c r="D303" s="1">
        <v>44614</v>
      </c>
      <c r="E303" s="13">
        <v>-52560295.990000002</v>
      </c>
    </row>
    <row r="304" spans="1:5" ht="15" thickBot="1" x14ac:dyDescent="0.35">
      <c r="A304" s="8" t="s">
        <v>435</v>
      </c>
      <c r="B304" s="10">
        <v>-55978924.75</v>
      </c>
      <c r="C304" t="str">
        <f t="shared" si="4"/>
        <v>2022-02-23</v>
      </c>
      <c r="D304" s="1">
        <v>44615</v>
      </c>
      <c r="E304" s="13">
        <v>-55978924.75</v>
      </c>
    </row>
    <row r="305" spans="1:5" ht="15" thickBot="1" x14ac:dyDescent="0.35">
      <c r="A305" s="8" t="s">
        <v>436</v>
      </c>
      <c r="B305" s="10">
        <v>-45394282.609999999</v>
      </c>
      <c r="C305" t="str">
        <f t="shared" si="4"/>
        <v>2022-02-24</v>
      </c>
      <c r="D305" s="1">
        <v>44616</v>
      </c>
      <c r="E305" s="13">
        <v>-45394282.609999999</v>
      </c>
    </row>
    <row r="306" spans="1:5" ht="15" thickBot="1" x14ac:dyDescent="0.35">
      <c r="A306" s="8" t="s">
        <v>437</v>
      </c>
      <c r="B306" s="10">
        <v>-86322565.420000002</v>
      </c>
      <c r="C306" t="str">
        <f t="shared" si="4"/>
        <v>2022-02-25</v>
      </c>
      <c r="D306" s="1">
        <v>44617</v>
      </c>
      <c r="E306" s="13">
        <v>-86322565.420000002</v>
      </c>
    </row>
    <row r="307" spans="1:5" ht="15" thickBot="1" x14ac:dyDescent="0.35">
      <c r="A307" s="8" t="s">
        <v>438</v>
      </c>
      <c r="B307" s="10">
        <v>-43520637.979999997</v>
      </c>
      <c r="C307" t="str">
        <f t="shared" si="4"/>
        <v>2022-02-26</v>
      </c>
      <c r="D307" s="1">
        <v>44618</v>
      </c>
      <c r="E307" s="13">
        <v>-43520637.979999997</v>
      </c>
    </row>
    <row r="308" spans="1:5" ht="15" thickBot="1" x14ac:dyDescent="0.35">
      <c r="A308" s="8" t="s">
        <v>439</v>
      </c>
      <c r="B308" s="10">
        <v>-43898759.130000003</v>
      </c>
      <c r="C308" t="str">
        <f t="shared" si="4"/>
        <v>2022-02-27</v>
      </c>
      <c r="D308" s="1">
        <v>44619</v>
      </c>
      <c r="E308" s="13">
        <v>-43898759.130000003</v>
      </c>
    </row>
    <row r="309" spans="1:5" ht="15" thickBot="1" x14ac:dyDescent="0.35">
      <c r="A309" s="8" t="s">
        <v>440</v>
      </c>
      <c r="B309" s="10">
        <v>-44355541.689999998</v>
      </c>
      <c r="C309" t="str">
        <f t="shared" si="4"/>
        <v>2022-02-28</v>
      </c>
      <c r="D309" s="1">
        <v>44620</v>
      </c>
      <c r="E309" s="13">
        <v>-44355541.689999998</v>
      </c>
    </row>
    <row r="310" spans="1:5" ht="15" thickBot="1" x14ac:dyDescent="0.35">
      <c r="A310" s="8" t="s">
        <v>441</v>
      </c>
      <c r="B310" s="10">
        <v>-52535179.780000001</v>
      </c>
      <c r="C310" t="str">
        <f t="shared" si="4"/>
        <v>2022-03-01</v>
      </c>
      <c r="D310" s="1">
        <v>44621</v>
      </c>
      <c r="E310" s="13">
        <v>-52535179.780000001</v>
      </c>
    </row>
    <row r="311" spans="1:5" ht="15" thickBot="1" x14ac:dyDescent="0.35">
      <c r="A311" s="8" t="s">
        <v>442</v>
      </c>
      <c r="B311" s="10">
        <v>-50219957.140000001</v>
      </c>
      <c r="C311" t="str">
        <f t="shared" si="4"/>
        <v>2022-03-02</v>
      </c>
      <c r="D311" s="1">
        <v>44622</v>
      </c>
      <c r="E311" s="13">
        <v>-50219957.140000001</v>
      </c>
    </row>
    <row r="312" spans="1:5" ht="15" thickBot="1" x14ac:dyDescent="0.35">
      <c r="A312" s="8" t="s">
        <v>443</v>
      </c>
      <c r="B312" s="10">
        <v>-53611544.170000002</v>
      </c>
      <c r="C312" t="str">
        <f t="shared" si="4"/>
        <v>2022-03-03</v>
      </c>
      <c r="D312" s="1">
        <v>44623</v>
      </c>
      <c r="E312" s="13">
        <v>-53611544.170000002</v>
      </c>
    </row>
    <row r="313" spans="1:5" ht="15" thickBot="1" x14ac:dyDescent="0.35">
      <c r="A313" s="8" t="s">
        <v>444</v>
      </c>
      <c r="B313" s="10">
        <v>-59287188.090000004</v>
      </c>
      <c r="C313" t="str">
        <f t="shared" si="4"/>
        <v>2022-03-04</v>
      </c>
      <c r="D313" s="1">
        <v>44624</v>
      </c>
      <c r="E313" s="13">
        <v>-59287188.090000004</v>
      </c>
    </row>
    <row r="314" spans="1:5" ht="15" thickBot="1" x14ac:dyDescent="0.35">
      <c r="A314" s="8" t="s">
        <v>445</v>
      </c>
      <c r="B314" s="10">
        <v>-118662826.2</v>
      </c>
      <c r="C314" t="str">
        <f t="shared" si="4"/>
        <v>2022-03-05</v>
      </c>
      <c r="D314" s="1">
        <v>44625</v>
      </c>
      <c r="E314" s="13">
        <v>-118662826.2</v>
      </c>
    </row>
    <row r="315" spans="1:5" ht="15" thickBot="1" x14ac:dyDescent="0.35">
      <c r="A315" s="8" t="s">
        <v>446</v>
      </c>
      <c r="B315" s="10">
        <v>-59516557.689999998</v>
      </c>
      <c r="C315" t="str">
        <f t="shared" si="4"/>
        <v>2022-03-06</v>
      </c>
      <c r="D315" s="1">
        <v>44626</v>
      </c>
      <c r="E315" s="13">
        <v>-59516557.689999998</v>
      </c>
    </row>
    <row r="316" spans="1:5" ht="15" thickBot="1" x14ac:dyDescent="0.35">
      <c r="A316" s="8" t="s">
        <v>447</v>
      </c>
      <c r="B316" s="10">
        <v>-111309278.8</v>
      </c>
      <c r="C316" t="str">
        <f t="shared" si="4"/>
        <v>2022-03-07</v>
      </c>
      <c r="D316" s="1">
        <v>44627</v>
      </c>
      <c r="E316" s="13">
        <v>-111309278.8</v>
      </c>
    </row>
    <row r="317" spans="1:5" ht="15" thickBot="1" x14ac:dyDescent="0.35">
      <c r="A317" s="8" t="s">
        <v>448</v>
      </c>
      <c r="B317" s="10">
        <v>-51550947.130000003</v>
      </c>
      <c r="C317" t="str">
        <f t="shared" si="4"/>
        <v>2022-03-08</v>
      </c>
      <c r="D317" s="1">
        <v>44628</v>
      </c>
      <c r="E317" s="13">
        <v>-51550947.130000003</v>
      </c>
    </row>
    <row r="318" spans="1:5" ht="15" thickBot="1" x14ac:dyDescent="0.35">
      <c r="A318" s="8" t="s">
        <v>449</v>
      </c>
      <c r="B318" s="10">
        <v>-91498347.040000007</v>
      </c>
      <c r="C318" t="str">
        <f t="shared" si="4"/>
        <v>2022-03-09</v>
      </c>
      <c r="D318" s="1">
        <v>44629</v>
      </c>
      <c r="E318" s="13">
        <v>-91498347.040000007</v>
      </c>
    </row>
    <row r="319" spans="1:5" ht="15" thickBot="1" x14ac:dyDescent="0.35">
      <c r="A319" s="8" t="s">
        <v>450</v>
      </c>
      <c r="B319" s="10">
        <v>-48817811.939999998</v>
      </c>
      <c r="C319" t="str">
        <f t="shared" si="4"/>
        <v>2022-03-10</v>
      </c>
      <c r="D319" s="1">
        <v>44630</v>
      </c>
      <c r="E319" s="13">
        <v>-48817811.939999998</v>
      </c>
    </row>
    <row r="320" spans="1:5" ht="15" thickBot="1" x14ac:dyDescent="0.35">
      <c r="A320" s="8" t="s">
        <v>451</v>
      </c>
      <c r="B320" s="10">
        <v>-101828833.09999999</v>
      </c>
      <c r="C320" t="str">
        <f t="shared" si="4"/>
        <v>2022-03-11</v>
      </c>
      <c r="D320" s="1">
        <v>44631</v>
      </c>
      <c r="E320" s="13">
        <v>-101828833.09999999</v>
      </c>
    </row>
    <row r="321" spans="1:5" ht="15" thickBot="1" x14ac:dyDescent="0.35">
      <c r="A321" s="8" t="s">
        <v>452</v>
      </c>
      <c r="B321" s="10">
        <v>-51064017.719999999</v>
      </c>
      <c r="C321" t="str">
        <f t="shared" si="4"/>
        <v>2022-03-12</v>
      </c>
      <c r="D321" s="1">
        <v>44632</v>
      </c>
      <c r="E321" s="13">
        <v>-51064017.719999999</v>
      </c>
    </row>
    <row r="322" spans="1:5" ht="15" thickBot="1" x14ac:dyDescent="0.35">
      <c r="A322" s="8" t="s">
        <v>453</v>
      </c>
      <c r="B322" s="10">
        <v>-51132386.740000002</v>
      </c>
      <c r="C322" t="str">
        <f t="shared" si="4"/>
        <v>2022-03-13</v>
      </c>
      <c r="D322" s="1">
        <v>44633</v>
      </c>
      <c r="E322" s="13">
        <v>-51132386.740000002</v>
      </c>
    </row>
    <row r="323" spans="1:5" ht="15" thickBot="1" x14ac:dyDescent="0.35">
      <c r="A323" s="8" t="s">
        <v>454</v>
      </c>
      <c r="B323" s="10">
        <v>-99887482.659999996</v>
      </c>
      <c r="C323" t="str">
        <f t="shared" ref="C323:C386" si="5">LEFT(A323,10)</f>
        <v>2022-03-14</v>
      </c>
      <c r="D323" s="1">
        <v>44634</v>
      </c>
      <c r="E323" s="13">
        <v>-99887482.659999996</v>
      </c>
    </row>
    <row r="324" spans="1:5" ht="15" thickBot="1" x14ac:dyDescent="0.35">
      <c r="A324" s="8" t="s">
        <v>455</v>
      </c>
      <c r="B324" s="10">
        <v>-93755410.920000002</v>
      </c>
      <c r="C324" t="str">
        <f t="shared" si="5"/>
        <v>2022-03-15</v>
      </c>
      <c r="D324" s="1">
        <v>44635</v>
      </c>
      <c r="E324" s="13">
        <v>-93755410.920000002</v>
      </c>
    </row>
    <row r="325" spans="1:5" ht="15" thickBot="1" x14ac:dyDescent="0.35">
      <c r="A325" s="8" t="s">
        <v>456</v>
      </c>
      <c r="B325" s="10">
        <v>-90099027.680000007</v>
      </c>
      <c r="C325" t="str">
        <f t="shared" si="5"/>
        <v>2022-03-16</v>
      </c>
      <c r="D325" s="1">
        <v>44636</v>
      </c>
      <c r="E325" s="13">
        <v>-90099027.680000007</v>
      </c>
    </row>
    <row r="326" spans="1:5" ht="15" thickBot="1" x14ac:dyDescent="0.35">
      <c r="A326" s="8" t="s">
        <v>457</v>
      </c>
      <c r="B326" s="10">
        <v>-45555508.75</v>
      </c>
      <c r="C326" t="str">
        <f t="shared" si="5"/>
        <v>2022-03-17</v>
      </c>
      <c r="D326" s="1">
        <v>44637</v>
      </c>
      <c r="E326" s="13">
        <v>-45555508.75</v>
      </c>
    </row>
    <row r="327" spans="1:5" ht="15" thickBot="1" x14ac:dyDescent="0.35">
      <c r="A327" s="8" t="s">
        <v>458</v>
      </c>
      <c r="B327" s="10">
        <v>-45997009.950000003</v>
      </c>
      <c r="C327" t="str">
        <f t="shared" si="5"/>
        <v>2022-03-18</v>
      </c>
      <c r="D327" s="1">
        <v>44638</v>
      </c>
      <c r="E327" s="13">
        <v>-45997009.950000003</v>
      </c>
    </row>
    <row r="328" spans="1:5" ht="15" thickBot="1" x14ac:dyDescent="0.35">
      <c r="A328" s="8" t="s">
        <v>459</v>
      </c>
      <c r="B328" s="10">
        <v>-46337458.229999997</v>
      </c>
      <c r="C328" t="str">
        <f t="shared" si="5"/>
        <v>2022-03-19</v>
      </c>
      <c r="D328" s="1">
        <v>44639</v>
      </c>
      <c r="E328" s="13">
        <v>-46337458.229999997</v>
      </c>
    </row>
    <row r="329" spans="1:5" ht="15" thickBot="1" x14ac:dyDescent="0.35">
      <c r="A329" s="8" t="s">
        <v>460</v>
      </c>
      <c r="B329" s="10">
        <v>-46424071.100000001</v>
      </c>
      <c r="C329" t="str">
        <f t="shared" si="5"/>
        <v>2022-03-20</v>
      </c>
      <c r="D329" s="1">
        <v>44640</v>
      </c>
      <c r="E329" s="13">
        <v>-46424071.100000001</v>
      </c>
    </row>
    <row r="330" spans="1:5" ht="15" thickBot="1" x14ac:dyDescent="0.35">
      <c r="A330" s="8" t="s">
        <v>461</v>
      </c>
      <c r="B330" s="10">
        <v>-47896368.93</v>
      </c>
      <c r="C330" t="str">
        <f t="shared" si="5"/>
        <v>2022-03-21</v>
      </c>
      <c r="D330" s="1">
        <v>44641</v>
      </c>
      <c r="E330" s="13">
        <v>-47896368.93</v>
      </c>
    </row>
    <row r="331" spans="1:5" ht="15" thickBot="1" x14ac:dyDescent="0.35">
      <c r="A331" s="8" t="s">
        <v>462</v>
      </c>
      <c r="B331" s="10">
        <v>-47759618.759999998</v>
      </c>
      <c r="C331" t="str">
        <f t="shared" si="5"/>
        <v>2022-03-22</v>
      </c>
      <c r="D331" s="1">
        <v>44642</v>
      </c>
      <c r="E331" s="13">
        <v>-47759618.759999998</v>
      </c>
    </row>
    <row r="332" spans="1:5" ht="15" thickBot="1" x14ac:dyDescent="0.35">
      <c r="A332" s="8" t="s">
        <v>463</v>
      </c>
      <c r="B332" s="10">
        <v>-50324829.57</v>
      </c>
      <c r="C332" t="str">
        <f t="shared" si="5"/>
        <v>2022-03-23</v>
      </c>
      <c r="D332" s="1">
        <v>44643</v>
      </c>
      <c r="E332" s="13">
        <v>-50324829.57</v>
      </c>
    </row>
    <row r="333" spans="1:5" ht="15" thickBot="1" x14ac:dyDescent="0.35">
      <c r="A333" s="8" t="s">
        <v>464</v>
      </c>
      <c r="B333" s="10">
        <v>-50930200.859999999</v>
      </c>
      <c r="C333" t="str">
        <f t="shared" si="5"/>
        <v>2022-03-24</v>
      </c>
      <c r="D333" s="1">
        <v>44644</v>
      </c>
      <c r="E333" s="13">
        <v>-50930200.859999999</v>
      </c>
    </row>
    <row r="334" spans="1:5" ht="15" thickBot="1" x14ac:dyDescent="0.35">
      <c r="A334" s="8" t="s">
        <v>465</v>
      </c>
      <c r="B334" s="10">
        <v>-101661915.90000001</v>
      </c>
      <c r="C334" t="str">
        <f t="shared" si="5"/>
        <v>2022-03-25</v>
      </c>
      <c r="D334" s="1">
        <v>44645</v>
      </c>
      <c r="E334" s="13">
        <v>-101661915.90000001</v>
      </c>
    </row>
    <row r="335" spans="1:5" ht="15" thickBot="1" x14ac:dyDescent="0.35">
      <c r="A335" s="8" t="s">
        <v>466</v>
      </c>
      <c r="B335" s="10">
        <v>-102173439.8</v>
      </c>
      <c r="C335" t="str">
        <f t="shared" si="5"/>
        <v>2022-03-26</v>
      </c>
      <c r="D335" s="1">
        <v>44646</v>
      </c>
      <c r="E335" s="13">
        <v>-102173439.8</v>
      </c>
    </row>
    <row r="336" spans="1:5" ht="15" thickBot="1" x14ac:dyDescent="0.35">
      <c r="A336" s="8" t="s">
        <v>467</v>
      </c>
      <c r="B336" s="10">
        <v>-51160238.640000001</v>
      </c>
      <c r="C336" t="str">
        <f t="shared" si="5"/>
        <v>2022-03-27</v>
      </c>
      <c r="D336" s="1">
        <v>44647</v>
      </c>
      <c r="E336" s="13">
        <v>-51160238.640000001</v>
      </c>
    </row>
    <row r="337" spans="1:5" ht="15" thickBot="1" x14ac:dyDescent="0.35">
      <c r="A337" s="8" t="s">
        <v>468</v>
      </c>
      <c r="B337" s="10">
        <v>-48187740.810000002</v>
      </c>
      <c r="C337" t="str">
        <f t="shared" si="5"/>
        <v>2022-03-28</v>
      </c>
      <c r="D337" s="1">
        <v>44648</v>
      </c>
      <c r="E337" s="13">
        <v>-48187740.810000002</v>
      </c>
    </row>
    <row r="338" spans="1:5" ht="15" thickBot="1" x14ac:dyDescent="0.35">
      <c r="A338" s="8" t="s">
        <v>469</v>
      </c>
      <c r="B338" s="10">
        <v>-46701935.740000002</v>
      </c>
      <c r="C338" t="str">
        <f t="shared" si="5"/>
        <v>2022-03-29</v>
      </c>
      <c r="D338" s="1">
        <v>44649</v>
      </c>
      <c r="E338" s="13">
        <v>-46701935.740000002</v>
      </c>
    </row>
    <row r="339" spans="1:5" ht="15" thickBot="1" x14ac:dyDescent="0.35">
      <c r="A339" s="8" t="s">
        <v>470</v>
      </c>
      <c r="B339" s="10">
        <v>-46306866.810000002</v>
      </c>
      <c r="C339" t="str">
        <f t="shared" si="5"/>
        <v>2022-03-30</v>
      </c>
      <c r="D339" s="1">
        <v>44650</v>
      </c>
      <c r="E339" s="13">
        <v>-46306866.810000002</v>
      </c>
    </row>
    <row r="340" spans="1:5" ht="15" thickBot="1" x14ac:dyDescent="0.35">
      <c r="A340" s="8" t="s">
        <v>471</v>
      </c>
      <c r="B340" s="10">
        <v>-45715108.380000003</v>
      </c>
      <c r="C340" t="str">
        <f t="shared" si="5"/>
        <v>2022-03-31</v>
      </c>
      <c r="D340" s="1">
        <v>44651</v>
      </c>
      <c r="E340" s="13">
        <v>-45715108.380000003</v>
      </c>
    </row>
    <row r="341" spans="1:5" ht="15" thickBot="1" x14ac:dyDescent="0.35">
      <c r="A341" s="8" t="s">
        <v>472</v>
      </c>
      <c r="B341" s="10">
        <v>-46347874</v>
      </c>
      <c r="C341" t="str">
        <f t="shared" si="5"/>
        <v>2022-04-01</v>
      </c>
      <c r="D341" s="1">
        <v>44652</v>
      </c>
      <c r="E341" s="13">
        <v>-46347874</v>
      </c>
    </row>
    <row r="342" spans="1:5" ht="15" thickBot="1" x14ac:dyDescent="0.35">
      <c r="A342" s="8" t="s">
        <v>473</v>
      </c>
      <c r="B342" s="10">
        <v>-46775045.530000001</v>
      </c>
      <c r="C342" t="str">
        <f t="shared" si="5"/>
        <v>2022-04-02</v>
      </c>
      <c r="D342" s="1">
        <v>44653</v>
      </c>
      <c r="E342" s="13">
        <v>-46775045.530000001</v>
      </c>
    </row>
    <row r="343" spans="1:5" ht="15" thickBot="1" x14ac:dyDescent="0.35">
      <c r="A343" s="8" t="s">
        <v>474</v>
      </c>
      <c r="B343" s="10">
        <v>-46765093.490000002</v>
      </c>
      <c r="C343" t="str">
        <f t="shared" si="5"/>
        <v>2022-04-03</v>
      </c>
      <c r="D343" s="1">
        <v>44654</v>
      </c>
      <c r="E343" s="13">
        <v>-46765093.490000002</v>
      </c>
    </row>
    <row r="344" spans="1:5" ht="15" thickBot="1" x14ac:dyDescent="0.35">
      <c r="A344" s="8" t="s">
        <v>475</v>
      </c>
      <c r="B344" s="10">
        <v>-49307758.469999999</v>
      </c>
      <c r="C344" t="str">
        <f t="shared" si="5"/>
        <v>2022-04-04</v>
      </c>
      <c r="D344" s="1">
        <v>44655</v>
      </c>
      <c r="E344" s="13">
        <v>-49307758.469999999</v>
      </c>
    </row>
    <row r="345" spans="1:5" ht="15" thickBot="1" x14ac:dyDescent="0.35">
      <c r="A345" s="8" t="s">
        <v>476</v>
      </c>
      <c r="B345" s="10">
        <v>-50975990.439999998</v>
      </c>
      <c r="C345" t="str">
        <f t="shared" si="5"/>
        <v>2022-04-05</v>
      </c>
      <c r="D345" s="1">
        <v>44656</v>
      </c>
      <c r="E345" s="13">
        <v>-50975990.439999998</v>
      </c>
    </row>
    <row r="346" spans="1:5" ht="15" thickBot="1" x14ac:dyDescent="0.35">
      <c r="A346" s="8" t="s">
        <v>477</v>
      </c>
      <c r="B346" s="10">
        <v>-49520008.229999997</v>
      </c>
      <c r="C346" t="str">
        <f t="shared" si="5"/>
        <v>2022-04-06</v>
      </c>
      <c r="D346" s="1">
        <v>44657</v>
      </c>
      <c r="E346" s="13">
        <v>-49520008.229999997</v>
      </c>
    </row>
    <row r="347" spans="1:5" ht="15" thickBot="1" x14ac:dyDescent="0.35">
      <c r="A347" s="8" t="s">
        <v>478</v>
      </c>
      <c r="B347" s="10">
        <v>-50606932.219999999</v>
      </c>
      <c r="C347" t="str">
        <f t="shared" si="5"/>
        <v>2022-04-07</v>
      </c>
      <c r="D347" s="1">
        <v>44658</v>
      </c>
      <c r="E347" s="13">
        <v>-50606932.219999999</v>
      </c>
    </row>
    <row r="348" spans="1:5" ht="15" thickBot="1" x14ac:dyDescent="0.35">
      <c r="A348" s="8" t="s">
        <v>479</v>
      </c>
      <c r="B348" s="10">
        <v>-52254092.909999996</v>
      </c>
      <c r="C348" t="str">
        <f t="shared" si="5"/>
        <v>2022-04-08</v>
      </c>
      <c r="D348" s="1">
        <v>44659</v>
      </c>
      <c r="E348" s="13">
        <v>-52254092.909999996</v>
      </c>
    </row>
    <row r="349" spans="1:5" ht="15" thickBot="1" x14ac:dyDescent="0.35">
      <c r="A349" s="8" t="s">
        <v>480</v>
      </c>
      <c r="B349" s="10">
        <v>-53278927.549999997</v>
      </c>
      <c r="C349" t="str">
        <f t="shared" si="5"/>
        <v>2022-04-09</v>
      </c>
      <c r="D349" s="1">
        <v>44660</v>
      </c>
      <c r="E349" s="13">
        <v>-53278927.549999997</v>
      </c>
    </row>
    <row r="350" spans="1:5" ht="15" thickBot="1" x14ac:dyDescent="0.35">
      <c r="A350" s="8" t="s">
        <v>481</v>
      </c>
      <c r="B350" s="10">
        <v>-53129755.210000001</v>
      </c>
      <c r="C350" t="str">
        <f t="shared" si="5"/>
        <v>2022-04-10</v>
      </c>
      <c r="D350" s="1">
        <v>44661</v>
      </c>
      <c r="E350" s="13">
        <v>-53129755.210000001</v>
      </c>
    </row>
    <row r="351" spans="1:5" ht="15" thickBot="1" x14ac:dyDescent="0.35">
      <c r="A351" s="8" t="s">
        <v>482</v>
      </c>
      <c r="B351" s="10">
        <v>-52914043.609999999</v>
      </c>
      <c r="C351" t="str">
        <f t="shared" si="5"/>
        <v>2022-04-11</v>
      </c>
      <c r="D351" s="1">
        <v>44662</v>
      </c>
      <c r="E351" s="13">
        <v>-52914043.609999999</v>
      </c>
    </row>
    <row r="352" spans="1:5" ht="15" thickBot="1" x14ac:dyDescent="0.35">
      <c r="A352" s="8" t="s">
        <v>483</v>
      </c>
      <c r="B352" s="10">
        <v>-56456901.909999996</v>
      </c>
      <c r="C352" t="str">
        <f t="shared" si="5"/>
        <v>2022-04-12</v>
      </c>
      <c r="D352" s="1">
        <v>44663</v>
      </c>
      <c r="E352" s="13">
        <v>-56456901.909999996</v>
      </c>
    </row>
    <row r="353" spans="1:5" ht="15" thickBot="1" x14ac:dyDescent="0.35">
      <c r="A353" s="8" t="s">
        <v>484</v>
      </c>
      <c r="B353" s="10">
        <v>-54868162.310000002</v>
      </c>
      <c r="C353" t="str">
        <f t="shared" si="5"/>
        <v>2022-04-13</v>
      </c>
      <c r="D353" s="1">
        <v>44664</v>
      </c>
      <c r="E353" s="13">
        <v>-54868162.310000002</v>
      </c>
    </row>
    <row r="354" spans="1:5" ht="15" thickBot="1" x14ac:dyDescent="0.35">
      <c r="A354" s="8" t="s">
        <v>485</v>
      </c>
      <c r="B354" s="10">
        <v>-54075122.520000003</v>
      </c>
      <c r="C354" t="str">
        <f t="shared" si="5"/>
        <v>2022-04-14</v>
      </c>
      <c r="D354" s="1">
        <v>44665</v>
      </c>
      <c r="E354" s="13">
        <v>-54075122.520000003</v>
      </c>
    </row>
    <row r="355" spans="1:5" ht="15" thickBot="1" x14ac:dyDescent="0.35">
      <c r="A355" s="8" t="s">
        <v>486</v>
      </c>
      <c r="B355" s="10">
        <v>-55394539.399999999</v>
      </c>
      <c r="C355" t="str">
        <f t="shared" si="5"/>
        <v>2022-04-15</v>
      </c>
      <c r="D355" s="1">
        <v>44666</v>
      </c>
      <c r="E355" s="13">
        <v>-55394539.399999999</v>
      </c>
    </row>
    <row r="356" spans="1:5" ht="15" thickBot="1" x14ac:dyDescent="0.35">
      <c r="A356" s="8" t="s">
        <v>487</v>
      </c>
      <c r="B356" s="10">
        <v>-55604180.939999998</v>
      </c>
      <c r="C356" t="str">
        <f t="shared" si="5"/>
        <v>2022-04-16</v>
      </c>
      <c r="D356" s="1">
        <v>44667</v>
      </c>
      <c r="E356" s="13">
        <v>-55604180.939999998</v>
      </c>
    </row>
    <row r="357" spans="1:5" ht="15" thickBot="1" x14ac:dyDescent="0.35">
      <c r="A357" s="8" t="s">
        <v>488</v>
      </c>
      <c r="B357" s="10">
        <v>-55502160.189999998</v>
      </c>
      <c r="C357" t="str">
        <f t="shared" si="5"/>
        <v>2022-04-17</v>
      </c>
      <c r="D357" s="1">
        <v>44668</v>
      </c>
      <c r="E357" s="13">
        <v>-55502160.189999998</v>
      </c>
    </row>
    <row r="358" spans="1:5" ht="15" thickBot="1" x14ac:dyDescent="0.35">
      <c r="A358" s="8" t="s">
        <v>489</v>
      </c>
      <c r="B358" s="10">
        <v>-56208023.780000001</v>
      </c>
      <c r="C358" t="str">
        <f t="shared" si="5"/>
        <v>2022-04-19</v>
      </c>
      <c r="D358" s="1">
        <v>44670</v>
      </c>
      <c r="E358" s="13">
        <v>-56208023.780000001</v>
      </c>
    </row>
    <row r="359" spans="1:5" ht="15" thickBot="1" x14ac:dyDescent="0.35">
      <c r="A359" s="8" t="s">
        <v>490</v>
      </c>
      <c r="B359" s="10">
        <v>-52614816.939999998</v>
      </c>
      <c r="C359" t="str">
        <f t="shared" si="5"/>
        <v>2022-04-20</v>
      </c>
      <c r="D359" s="1">
        <v>44671</v>
      </c>
      <c r="E359" s="13">
        <v>-52614816.939999998</v>
      </c>
    </row>
    <row r="360" spans="1:5" ht="15" thickBot="1" x14ac:dyDescent="0.35">
      <c r="A360" s="8" t="s">
        <v>491</v>
      </c>
      <c r="B360" s="10">
        <v>-52713683.869999997</v>
      </c>
      <c r="C360" t="str">
        <f t="shared" si="5"/>
        <v>2022-04-21</v>
      </c>
      <c r="D360" s="1">
        <v>44672</v>
      </c>
      <c r="E360" s="13">
        <v>-52713683.869999997</v>
      </c>
    </row>
    <row r="361" spans="1:5" ht="15" thickBot="1" x14ac:dyDescent="0.35">
      <c r="A361" s="8" t="s">
        <v>492</v>
      </c>
      <c r="B361" s="10">
        <v>-55882971.420000002</v>
      </c>
      <c r="C361" t="str">
        <f t="shared" si="5"/>
        <v>2022-04-22</v>
      </c>
      <c r="D361" s="1">
        <v>44673</v>
      </c>
      <c r="E361" s="13">
        <v>-55882971.420000002</v>
      </c>
    </row>
    <row r="362" spans="1:5" ht="15" thickBot="1" x14ac:dyDescent="0.35">
      <c r="A362" s="8" t="s">
        <v>493</v>
      </c>
      <c r="B362" s="10">
        <v>-56317584.82</v>
      </c>
      <c r="C362" t="str">
        <f t="shared" si="5"/>
        <v>2022-04-24</v>
      </c>
      <c r="D362" s="1">
        <v>44675</v>
      </c>
      <c r="E362" s="13">
        <v>-56317584.82</v>
      </c>
    </row>
    <row r="363" spans="1:5" ht="15" thickBot="1" x14ac:dyDescent="0.35">
      <c r="A363" s="8" t="s">
        <v>494</v>
      </c>
      <c r="B363" s="10">
        <v>-55556062.229999997</v>
      </c>
      <c r="C363" t="str">
        <f t="shared" si="5"/>
        <v>2022-04-25</v>
      </c>
      <c r="D363" s="1">
        <v>44676</v>
      </c>
      <c r="E363" s="13">
        <v>-55556062.229999997</v>
      </c>
    </row>
    <row r="364" spans="1:5" ht="15" thickBot="1" x14ac:dyDescent="0.35">
      <c r="A364" s="8" t="s">
        <v>495</v>
      </c>
      <c r="B364" s="10">
        <v>-57910649.289999999</v>
      </c>
      <c r="C364" t="str">
        <f t="shared" si="5"/>
        <v>2022-04-26</v>
      </c>
      <c r="D364" s="1">
        <v>44677</v>
      </c>
      <c r="E364" s="13">
        <v>-57910649.289999999</v>
      </c>
    </row>
    <row r="365" spans="1:5" ht="15" thickBot="1" x14ac:dyDescent="0.35">
      <c r="A365" s="8" t="s">
        <v>496</v>
      </c>
      <c r="B365" s="10">
        <v>-57189321.369999997</v>
      </c>
      <c r="C365" t="str">
        <f t="shared" si="5"/>
        <v>2022-04-27</v>
      </c>
      <c r="D365" s="1">
        <v>44678</v>
      </c>
      <c r="E365" s="13">
        <v>-57189321.369999997</v>
      </c>
    </row>
    <row r="366" spans="1:5" ht="15" thickBot="1" x14ac:dyDescent="0.35">
      <c r="A366" s="8" t="s">
        <v>497</v>
      </c>
      <c r="B366" s="10">
        <v>-55117607.130000003</v>
      </c>
      <c r="C366" t="str">
        <f t="shared" si="5"/>
        <v>2022-04-28</v>
      </c>
      <c r="D366" s="1">
        <v>44679</v>
      </c>
      <c r="E366" s="13">
        <v>-55117607.130000003</v>
      </c>
    </row>
    <row r="367" spans="1:5" ht="15" thickBot="1" x14ac:dyDescent="0.35">
      <c r="A367" s="8" t="s">
        <v>498</v>
      </c>
      <c r="B367" s="10">
        <v>-53440829.780000001</v>
      </c>
      <c r="C367" t="str">
        <f t="shared" si="5"/>
        <v>2022-04-29</v>
      </c>
      <c r="D367" s="1">
        <v>44680</v>
      </c>
      <c r="E367" s="13">
        <v>-53440829.780000001</v>
      </c>
    </row>
    <row r="368" spans="1:5" ht="15" thickBot="1" x14ac:dyDescent="0.35">
      <c r="A368" s="8" t="s">
        <v>499</v>
      </c>
      <c r="B368" s="10">
        <v>-53702894.82</v>
      </c>
      <c r="C368" t="str">
        <f t="shared" si="5"/>
        <v>2022-04-30</v>
      </c>
      <c r="D368" s="1">
        <v>44681</v>
      </c>
      <c r="E368" s="13">
        <v>-53702894.82</v>
      </c>
    </row>
    <row r="369" spans="1:5" ht="15" thickBot="1" x14ac:dyDescent="0.35">
      <c r="A369" s="8" t="s">
        <v>500</v>
      </c>
      <c r="B369" s="10">
        <v>-53920323.799999997</v>
      </c>
      <c r="C369" t="str">
        <f t="shared" si="5"/>
        <v>2022-05-01</v>
      </c>
      <c r="D369" s="1">
        <v>44682</v>
      </c>
      <c r="E369" s="13">
        <v>-53920323.799999997</v>
      </c>
    </row>
    <row r="370" spans="1:5" ht="15" thickBot="1" x14ac:dyDescent="0.35">
      <c r="A370" s="8" t="s">
        <v>501</v>
      </c>
      <c r="B370" s="10">
        <v>-55661437.039999999</v>
      </c>
      <c r="C370" t="str">
        <f t="shared" si="5"/>
        <v>2022-05-02</v>
      </c>
      <c r="D370" s="1">
        <v>44683</v>
      </c>
      <c r="E370" s="13">
        <v>-55661437.039999999</v>
      </c>
    </row>
    <row r="371" spans="1:5" ht="15" thickBot="1" x14ac:dyDescent="0.35">
      <c r="A371" s="8" t="s">
        <v>502</v>
      </c>
      <c r="B371" s="10">
        <v>-54515947</v>
      </c>
      <c r="C371" t="str">
        <f t="shared" si="5"/>
        <v>2022-05-03</v>
      </c>
      <c r="D371" s="1">
        <v>44684</v>
      </c>
      <c r="E371" s="13">
        <v>-54515947</v>
      </c>
    </row>
    <row r="372" spans="1:5" ht="15" thickBot="1" x14ac:dyDescent="0.35">
      <c r="A372" s="8" t="s">
        <v>503</v>
      </c>
      <c r="B372" s="10">
        <v>-50329985.310000002</v>
      </c>
      <c r="C372" t="str">
        <f t="shared" si="5"/>
        <v>2022-05-04</v>
      </c>
      <c r="D372" s="1">
        <v>44685</v>
      </c>
      <c r="E372" s="13">
        <v>-50329985.310000002</v>
      </c>
    </row>
    <row r="373" spans="1:5" ht="15" thickBot="1" x14ac:dyDescent="0.35">
      <c r="A373" s="8" t="s">
        <v>504</v>
      </c>
      <c r="B373" s="10">
        <v>-53520667.579999998</v>
      </c>
      <c r="C373" t="str">
        <f t="shared" si="5"/>
        <v>2022-05-05</v>
      </c>
      <c r="D373" s="1">
        <v>44686</v>
      </c>
      <c r="E373" s="13">
        <v>-53520667.579999998</v>
      </c>
    </row>
    <row r="374" spans="1:5" ht="15" thickBot="1" x14ac:dyDescent="0.35">
      <c r="A374" s="8" t="s">
        <v>505</v>
      </c>
      <c r="B374" s="10">
        <v>-53229271.939999998</v>
      </c>
      <c r="C374" t="str">
        <f t="shared" si="5"/>
        <v>2022-05-06</v>
      </c>
      <c r="D374" s="1">
        <v>44687</v>
      </c>
      <c r="E374" s="13">
        <v>-53229271.939999998</v>
      </c>
    </row>
    <row r="375" spans="1:5" ht="15" thickBot="1" x14ac:dyDescent="0.35">
      <c r="A375" s="8" t="s">
        <v>506</v>
      </c>
      <c r="B375" s="10">
        <v>-54207585.590000004</v>
      </c>
      <c r="C375" t="str">
        <f t="shared" si="5"/>
        <v>2022-05-08</v>
      </c>
      <c r="D375" s="1">
        <v>44689</v>
      </c>
      <c r="E375" s="13">
        <v>-54207585.590000004</v>
      </c>
    </row>
    <row r="376" spans="1:5" ht="15" thickBot="1" x14ac:dyDescent="0.35">
      <c r="A376" s="8" t="s">
        <v>507</v>
      </c>
      <c r="B376" s="10">
        <v>-55782605.670000002</v>
      </c>
      <c r="C376" t="str">
        <f t="shared" si="5"/>
        <v>2022-05-09</v>
      </c>
      <c r="D376" s="1">
        <v>44690</v>
      </c>
      <c r="E376" s="13">
        <v>-55782605.670000002</v>
      </c>
    </row>
    <row r="377" spans="1:5" ht="15" thickBot="1" x14ac:dyDescent="0.35">
      <c r="A377" s="8" t="s">
        <v>508</v>
      </c>
      <c r="B377" s="10">
        <v>-56208933.130000003</v>
      </c>
      <c r="C377" t="str">
        <f t="shared" si="5"/>
        <v>2022-05-10</v>
      </c>
      <c r="D377" s="1">
        <v>44691</v>
      </c>
      <c r="E377" s="13">
        <v>-56208933.130000003</v>
      </c>
    </row>
    <row r="378" spans="1:5" ht="15" thickBot="1" x14ac:dyDescent="0.35">
      <c r="A378" s="8" t="s">
        <v>509</v>
      </c>
      <c r="B378" s="10">
        <v>-56078082.590000004</v>
      </c>
      <c r="C378" t="str">
        <f t="shared" si="5"/>
        <v>2022-05-11</v>
      </c>
      <c r="D378" s="1">
        <v>44692</v>
      </c>
      <c r="E378" s="13">
        <v>-56078082.590000004</v>
      </c>
    </row>
    <row r="379" spans="1:5" ht="15" thickBot="1" x14ac:dyDescent="0.35">
      <c r="A379" s="8" t="s">
        <v>510</v>
      </c>
      <c r="B379" s="10">
        <v>-57881304.060000002</v>
      </c>
      <c r="C379" t="str">
        <f t="shared" si="5"/>
        <v>2022-05-12</v>
      </c>
      <c r="D379" s="1">
        <v>44693</v>
      </c>
      <c r="E379" s="13">
        <v>-57881304.060000002</v>
      </c>
    </row>
    <row r="380" spans="1:5" ht="15" thickBot="1" x14ac:dyDescent="0.35">
      <c r="A380" s="8" t="s">
        <v>511</v>
      </c>
      <c r="B380" s="10">
        <v>-56007863.390000001</v>
      </c>
      <c r="C380" t="str">
        <f t="shared" si="5"/>
        <v>2022-05-13</v>
      </c>
      <c r="D380" s="1">
        <v>44694</v>
      </c>
      <c r="E380" s="13">
        <v>-56007863.390000001</v>
      </c>
    </row>
    <row r="381" spans="1:5" ht="15" thickBot="1" x14ac:dyDescent="0.35">
      <c r="A381" s="8" t="s">
        <v>512</v>
      </c>
      <c r="B381" s="10">
        <v>-56033900.5</v>
      </c>
      <c r="C381" t="str">
        <f t="shared" si="5"/>
        <v>2022-05-14</v>
      </c>
      <c r="D381" s="1">
        <v>44695</v>
      </c>
      <c r="E381" s="13">
        <v>-56033900.5</v>
      </c>
    </row>
    <row r="382" spans="1:5" ht="15" thickBot="1" x14ac:dyDescent="0.35">
      <c r="A382" s="8" t="s">
        <v>513</v>
      </c>
      <c r="B382" s="10">
        <v>-56010401.109999999</v>
      </c>
      <c r="C382" t="str">
        <f t="shared" si="5"/>
        <v>2022-05-15</v>
      </c>
      <c r="D382" s="1">
        <v>44696</v>
      </c>
      <c r="E382" s="13">
        <v>-56010401.109999999</v>
      </c>
    </row>
    <row r="383" spans="1:5" ht="15" thickBot="1" x14ac:dyDescent="0.35">
      <c r="A383" s="8" t="s">
        <v>514</v>
      </c>
      <c r="B383" s="10">
        <v>-54533900.219999999</v>
      </c>
      <c r="C383" t="str">
        <f t="shared" si="5"/>
        <v>2022-05-16</v>
      </c>
      <c r="D383" s="1">
        <v>44697</v>
      </c>
      <c r="E383" s="13">
        <v>-54533900.219999999</v>
      </c>
    </row>
    <row r="384" spans="1:5" ht="15" thickBot="1" x14ac:dyDescent="0.35">
      <c r="A384" s="8" t="s">
        <v>515</v>
      </c>
      <c r="B384" s="10">
        <v>-53012342.299999997</v>
      </c>
      <c r="C384" t="str">
        <f t="shared" si="5"/>
        <v>2022-05-17</v>
      </c>
      <c r="D384" s="1">
        <v>44698</v>
      </c>
      <c r="E384" s="13">
        <v>-53012342.299999997</v>
      </c>
    </row>
    <row r="385" spans="1:5" ht="15" thickBot="1" x14ac:dyDescent="0.35">
      <c r="A385" s="8" t="s">
        <v>516</v>
      </c>
      <c r="B385" s="10">
        <v>-53597529.920000002</v>
      </c>
      <c r="C385" t="str">
        <f t="shared" si="5"/>
        <v>2022-05-18</v>
      </c>
      <c r="D385" s="1">
        <v>44699</v>
      </c>
      <c r="E385" s="13">
        <v>-53597529.920000002</v>
      </c>
    </row>
    <row r="386" spans="1:5" ht="15" thickBot="1" x14ac:dyDescent="0.35">
      <c r="A386" s="8" t="s">
        <v>517</v>
      </c>
      <c r="B386" s="10">
        <v>-52486677.539999999</v>
      </c>
      <c r="C386" t="str">
        <f t="shared" si="5"/>
        <v>2022-05-19</v>
      </c>
      <c r="D386" s="1">
        <v>44700</v>
      </c>
      <c r="E386" s="13">
        <v>-52486677.539999999</v>
      </c>
    </row>
    <row r="387" spans="1:5" ht="15" thickBot="1" x14ac:dyDescent="0.35">
      <c r="A387" s="8" t="s">
        <v>518</v>
      </c>
      <c r="B387" s="10">
        <v>-52265621.390000001</v>
      </c>
      <c r="C387" t="str">
        <f t="shared" ref="C387:C450" si="6">LEFT(A387,10)</f>
        <v>2022-05-20</v>
      </c>
      <c r="D387" s="1">
        <v>44701</v>
      </c>
      <c r="E387" s="13">
        <v>-52265621.390000001</v>
      </c>
    </row>
    <row r="388" spans="1:5" ht="15" thickBot="1" x14ac:dyDescent="0.35">
      <c r="A388" s="8" t="s">
        <v>519</v>
      </c>
      <c r="B388" s="10">
        <v>-52558444.920000002</v>
      </c>
      <c r="C388" t="str">
        <f t="shared" si="6"/>
        <v>2022-05-22</v>
      </c>
      <c r="D388" s="1">
        <v>44703</v>
      </c>
      <c r="E388" s="13">
        <v>-52558444.920000002</v>
      </c>
    </row>
    <row r="389" spans="1:5" ht="15" thickBot="1" x14ac:dyDescent="0.35">
      <c r="A389" s="8" t="s">
        <v>520</v>
      </c>
      <c r="B389" s="10">
        <v>-51700819.600000001</v>
      </c>
      <c r="C389" t="str">
        <f t="shared" si="6"/>
        <v>2022-05-23</v>
      </c>
      <c r="D389" s="1">
        <v>44704</v>
      </c>
      <c r="E389" s="13">
        <v>-51700819.600000001</v>
      </c>
    </row>
    <row r="390" spans="1:5" ht="15" thickBot="1" x14ac:dyDescent="0.35">
      <c r="A390" s="8" t="s">
        <v>521</v>
      </c>
      <c r="B390" s="10">
        <v>-51670570.490000002</v>
      </c>
      <c r="C390" t="str">
        <f t="shared" si="6"/>
        <v>2022-05-24</v>
      </c>
      <c r="D390" s="1">
        <v>44705</v>
      </c>
      <c r="E390" s="13">
        <v>-51670570.490000002</v>
      </c>
    </row>
    <row r="391" spans="1:5" ht="15" thickBot="1" x14ac:dyDescent="0.35">
      <c r="A391" s="8" t="s">
        <v>522</v>
      </c>
      <c r="B391" s="10">
        <v>-50726004.109999999</v>
      </c>
      <c r="C391" t="str">
        <f t="shared" si="6"/>
        <v>2022-05-25</v>
      </c>
      <c r="D391" s="1">
        <v>44706</v>
      </c>
      <c r="E391" s="13">
        <v>-50726004.109999999</v>
      </c>
    </row>
    <row r="392" spans="1:5" ht="15" thickBot="1" x14ac:dyDescent="0.35">
      <c r="A392" s="8" t="s">
        <v>523</v>
      </c>
      <c r="B392" s="10">
        <v>-51978743.090000004</v>
      </c>
      <c r="C392" t="str">
        <f t="shared" si="6"/>
        <v>2022-05-26</v>
      </c>
      <c r="D392" s="1">
        <v>44707</v>
      </c>
      <c r="E392" s="13">
        <v>-51978743.090000004</v>
      </c>
    </row>
    <row r="393" spans="1:5" ht="15" thickBot="1" x14ac:dyDescent="0.35">
      <c r="A393" s="8" t="s">
        <v>524</v>
      </c>
      <c r="B393" s="10">
        <v>-53206026.869999997</v>
      </c>
      <c r="C393" t="str">
        <f t="shared" si="6"/>
        <v>2022-05-27</v>
      </c>
      <c r="D393" s="1">
        <v>44708</v>
      </c>
      <c r="E393" s="13">
        <v>-53206026.869999997</v>
      </c>
    </row>
    <row r="394" spans="1:5" ht="15" thickBot="1" x14ac:dyDescent="0.35">
      <c r="A394" s="8" t="s">
        <v>525</v>
      </c>
      <c r="B394" s="10">
        <v>-53434166.43</v>
      </c>
      <c r="C394" t="str">
        <f t="shared" si="6"/>
        <v>2022-05-28</v>
      </c>
      <c r="D394" s="1">
        <v>44709</v>
      </c>
      <c r="E394" s="13">
        <v>-53434166.43</v>
      </c>
    </row>
    <row r="395" spans="1:5" ht="15" thickBot="1" x14ac:dyDescent="0.35">
      <c r="A395" s="8" t="s">
        <v>526</v>
      </c>
      <c r="B395" s="10">
        <v>-53478554.090000004</v>
      </c>
      <c r="C395" t="str">
        <f t="shared" si="6"/>
        <v>2022-05-29</v>
      </c>
      <c r="D395" s="1">
        <v>44710</v>
      </c>
      <c r="E395" s="13">
        <v>-53478554.090000004</v>
      </c>
    </row>
    <row r="396" spans="1:5" ht="15" thickBot="1" x14ac:dyDescent="0.35">
      <c r="A396" s="8" t="s">
        <v>527</v>
      </c>
      <c r="B396" s="10">
        <v>-53193140.68</v>
      </c>
      <c r="C396" t="str">
        <f t="shared" si="6"/>
        <v>2022-05-30</v>
      </c>
      <c r="D396" s="1">
        <v>44711</v>
      </c>
      <c r="E396" s="13">
        <v>-53193140.68</v>
      </c>
    </row>
    <row r="397" spans="1:5" ht="15" thickBot="1" x14ac:dyDescent="0.35">
      <c r="A397" s="8" t="s">
        <v>528</v>
      </c>
      <c r="B397" s="10">
        <v>-53007879.289999999</v>
      </c>
      <c r="C397" t="str">
        <f t="shared" si="6"/>
        <v>2022-05-31</v>
      </c>
      <c r="D397" s="1">
        <v>44712</v>
      </c>
      <c r="E397" s="13">
        <v>-53007879.289999999</v>
      </c>
    </row>
    <row r="398" spans="1:5" ht="15" thickBot="1" x14ac:dyDescent="0.35">
      <c r="A398" s="8" t="s">
        <v>529</v>
      </c>
      <c r="B398" s="10">
        <v>-54140410.159999996</v>
      </c>
      <c r="C398" t="str">
        <f t="shared" si="6"/>
        <v>2022-06-01</v>
      </c>
      <c r="D398" s="1">
        <v>44713</v>
      </c>
      <c r="E398" s="13">
        <v>-54140410.159999996</v>
      </c>
    </row>
    <row r="399" spans="1:5" ht="15" thickBot="1" x14ac:dyDescent="0.35">
      <c r="A399" s="8" t="s">
        <v>530</v>
      </c>
      <c r="B399" s="10">
        <v>-56395086.5</v>
      </c>
      <c r="C399" t="str">
        <f t="shared" si="6"/>
        <v>2022-06-02</v>
      </c>
      <c r="D399" s="1">
        <v>44714</v>
      </c>
      <c r="E399" s="13">
        <v>-56395086.5</v>
      </c>
    </row>
    <row r="400" spans="1:5" ht="15" thickBot="1" x14ac:dyDescent="0.35">
      <c r="A400" s="8" t="s">
        <v>531</v>
      </c>
      <c r="B400" s="10">
        <v>-55530259.969999999</v>
      </c>
      <c r="C400" t="str">
        <f t="shared" si="6"/>
        <v>2022-06-03</v>
      </c>
      <c r="D400" s="1">
        <v>44715</v>
      </c>
      <c r="E400" s="13">
        <v>-55530259.969999999</v>
      </c>
    </row>
    <row r="401" spans="1:5" ht="15" thickBot="1" x14ac:dyDescent="0.35">
      <c r="A401" s="8" t="s">
        <v>532</v>
      </c>
      <c r="B401" s="10">
        <v>-55702730.920000002</v>
      </c>
      <c r="C401" t="str">
        <f t="shared" si="6"/>
        <v>2022-06-04</v>
      </c>
      <c r="D401" s="1">
        <v>44716</v>
      </c>
      <c r="E401" s="13">
        <v>-55702730.920000002</v>
      </c>
    </row>
    <row r="402" spans="1:5" ht="15" thickBot="1" x14ac:dyDescent="0.35">
      <c r="A402" s="8" t="s">
        <v>533</v>
      </c>
      <c r="B402" s="10">
        <v>-55578253.600000001</v>
      </c>
      <c r="C402" t="str">
        <f t="shared" si="6"/>
        <v>2022-06-05</v>
      </c>
      <c r="D402" s="1">
        <v>44717</v>
      </c>
      <c r="E402" s="13">
        <v>-55578253.600000001</v>
      </c>
    </row>
    <row r="403" spans="1:5" ht="15" thickBot="1" x14ac:dyDescent="0.35">
      <c r="A403" s="8" t="s">
        <v>534</v>
      </c>
      <c r="B403" s="10">
        <v>-56229037.810000002</v>
      </c>
      <c r="C403" t="str">
        <f t="shared" si="6"/>
        <v>2022-06-06</v>
      </c>
      <c r="D403" s="1">
        <v>44718</v>
      </c>
      <c r="E403" s="13">
        <v>-56229037.810000002</v>
      </c>
    </row>
    <row r="404" spans="1:5" ht="15" thickBot="1" x14ac:dyDescent="0.35">
      <c r="A404" s="8" t="s">
        <v>535</v>
      </c>
      <c r="B404" s="10">
        <v>-56515867.509999998</v>
      </c>
      <c r="C404" t="str">
        <f t="shared" si="6"/>
        <v>2022-06-07</v>
      </c>
      <c r="D404" s="1">
        <v>44719</v>
      </c>
      <c r="E404" s="13">
        <v>-56515867.509999998</v>
      </c>
    </row>
    <row r="405" spans="1:5" ht="15" thickBot="1" x14ac:dyDescent="0.35">
      <c r="A405" s="8" t="s">
        <v>536</v>
      </c>
      <c r="B405" s="10">
        <v>-57005707.149999999</v>
      </c>
      <c r="C405" t="str">
        <f t="shared" si="6"/>
        <v>2022-06-08</v>
      </c>
      <c r="D405" s="1">
        <v>44720</v>
      </c>
      <c r="E405" s="13">
        <v>-57005707.149999999</v>
      </c>
    </row>
    <row r="406" spans="1:5" ht="15" thickBot="1" x14ac:dyDescent="0.35">
      <c r="A406" s="8" t="s">
        <v>537</v>
      </c>
      <c r="B406" s="10">
        <v>-57318815.009999998</v>
      </c>
      <c r="C406" t="str">
        <f t="shared" si="6"/>
        <v>2022-06-09</v>
      </c>
      <c r="D406" s="1">
        <v>44721</v>
      </c>
      <c r="E406" s="13">
        <v>-57318815.009999998</v>
      </c>
    </row>
    <row r="407" spans="1:5" ht="15" thickBot="1" x14ac:dyDescent="0.35">
      <c r="A407" s="8" t="s">
        <v>538</v>
      </c>
      <c r="B407" s="10">
        <v>-58548524.170000002</v>
      </c>
      <c r="C407" t="str">
        <f t="shared" si="6"/>
        <v>2022-06-10</v>
      </c>
      <c r="D407" s="1">
        <v>44722</v>
      </c>
      <c r="E407" s="13">
        <v>-58548524.170000002</v>
      </c>
    </row>
    <row r="408" spans="1:5" ht="15" thickBot="1" x14ac:dyDescent="0.35">
      <c r="A408" s="8" t="s">
        <v>539</v>
      </c>
      <c r="B408" s="10">
        <v>-59496890.799999997</v>
      </c>
      <c r="C408" t="str">
        <f t="shared" si="6"/>
        <v>2022-06-12</v>
      </c>
      <c r="D408" s="1">
        <v>44724</v>
      </c>
      <c r="E408" s="13">
        <v>-59496890.799999997</v>
      </c>
    </row>
    <row r="409" spans="1:5" ht="15" thickBot="1" x14ac:dyDescent="0.35">
      <c r="A409" s="8" t="s">
        <v>540</v>
      </c>
      <c r="B409" s="10">
        <v>-61598285.560000002</v>
      </c>
      <c r="C409" t="str">
        <f t="shared" si="6"/>
        <v>2022-06-13</v>
      </c>
      <c r="D409" s="1">
        <v>44725</v>
      </c>
      <c r="E409" s="13">
        <v>-61598285.560000002</v>
      </c>
    </row>
    <row r="410" spans="1:5" ht="15" thickBot="1" x14ac:dyDescent="0.35">
      <c r="A410" s="8" t="s">
        <v>541</v>
      </c>
      <c r="B410" s="10">
        <v>-61254441</v>
      </c>
      <c r="C410" t="str">
        <f t="shared" si="6"/>
        <v>2022-06-14</v>
      </c>
      <c r="D410" s="1">
        <v>44726</v>
      </c>
      <c r="E410" s="13">
        <v>-61254441</v>
      </c>
    </row>
    <row r="411" spans="1:5" ht="15" thickBot="1" x14ac:dyDescent="0.35">
      <c r="A411" s="8" t="s">
        <v>542</v>
      </c>
      <c r="B411" s="10">
        <v>-55197750.32</v>
      </c>
      <c r="C411" t="str">
        <f t="shared" si="6"/>
        <v>2022-06-15</v>
      </c>
      <c r="D411" s="1">
        <v>44727</v>
      </c>
      <c r="E411" s="13">
        <v>-55197750.32</v>
      </c>
    </row>
    <row r="412" spans="1:5" ht="15" thickBot="1" x14ac:dyDescent="0.35">
      <c r="A412" s="8" t="s">
        <v>543</v>
      </c>
      <c r="B412" s="10">
        <v>-54419763</v>
      </c>
      <c r="C412" t="str">
        <f t="shared" si="6"/>
        <v>2022-06-16</v>
      </c>
      <c r="D412" s="1">
        <v>44728</v>
      </c>
      <c r="E412" s="13">
        <v>-54419763</v>
      </c>
    </row>
    <row r="413" spans="1:5" ht="15" thickBot="1" x14ac:dyDescent="0.35">
      <c r="A413" s="8" t="s">
        <v>544</v>
      </c>
      <c r="B413" s="10">
        <v>-54959954.829999998</v>
      </c>
      <c r="C413" t="str">
        <f t="shared" si="6"/>
        <v>2022-06-17</v>
      </c>
      <c r="D413" s="1">
        <v>44729</v>
      </c>
      <c r="E413" s="13">
        <v>-54959954.829999998</v>
      </c>
    </row>
    <row r="414" spans="1:5" ht="15" thickBot="1" x14ac:dyDescent="0.35">
      <c r="A414" s="8" t="s">
        <v>545</v>
      </c>
      <c r="B414" s="10">
        <v>-55856546.859999999</v>
      </c>
      <c r="C414" t="str">
        <f t="shared" si="6"/>
        <v>2022-06-18</v>
      </c>
      <c r="D414" s="1">
        <v>44730</v>
      </c>
      <c r="E414" s="13">
        <v>-55856546.859999999</v>
      </c>
    </row>
    <row r="415" spans="1:5" ht="15" thickBot="1" x14ac:dyDescent="0.35">
      <c r="A415" s="8" t="s">
        <v>546</v>
      </c>
      <c r="B415" s="10">
        <v>-55016217.609999999</v>
      </c>
      <c r="C415" t="str">
        <f t="shared" si="6"/>
        <v>2022-06-19</v>
      </c>
      <c r="D415" s="1">
        <v>44731</v>
      </c>
      <c r="E415" s="13">
        <v>-55016217.609999999</v>
      </c>
    </row>
    <row r="416" spans="1:5" ht="15" thickBot="1" x14ac:dyDescent="0.35">
      <c r="A416" s="8" t="s">
        <v>547</v>
      </c>
      <c r="B416" s="10">
        <v>-54544052.579999998</v>
      </c>
      <c r="C416" t="str">
        <f t="shared" si="6"/>
        <v>2022-06-20</v>
      </c>
      <c r="D416" s="1">
        <v>44732</v>
      </c>
      <c r="E416" s="13">
        <v>-54544052.579999998</v>
      </c>
    </row>
    <row r="417" spans="1:5" ht="15" thickBot="1" x14ac:dyDescent="0.35">
      <c r="A417" s="8" t="s">
        <v>548</v>
      </c>
      <c r="B417" s="10">
        <v>-56174320.219999999</v>
      </c>
      <c r="C417" t="str">
        <f t="shared" si="6"/>
        <v>2022-06-21</v>
      </c>
      <c r="D417" s="1">
        <v>44733</v>
      </c>
      <c r="E417" s="13">
        <v>-56174320.219999999</v>
      </c>
    </row>
    <row r="418" spans="1:5" ht="15" thickBot="1" x14ac:dyDescent="0.35">
      <c r="A418" s="8" t="s">
        <v>549</v>
      </c>
      <c r="B418" s="10">
        <v>-54930662.039999999</v>
      </c>
      <c r="C418" t="str">
        <f t="shared" si="6"/>
        <v>2022-06-22</v>
      </c>
      <c r="D418" s="1">
        <v>44734</v>
      </c>
      <c r="E418" s="13">
        <v>-54930662.039999999</v>
      </c>
    </row>
    <row r="419" spans="1:5" ht="15" thickBot="1" x14ac:dyDescent="0.35">
      <c r="A419" s="8" t="s">
        <v>550</v>
      </c>
      <c r="B419" s="10">
        <v>-54691272.130000003</v>
      </c>
      <c r="C419" t="str">
        <f t="shared" si="6"/>
        <v>2022-06-23</v>
      </c>
      <c r="D419" s="1">
        <v>44735</v>
      </c>
      <c r="E419" s="13">
        <v>-54691272.130000003</v>
      </c>
    </row>
    <row r="420" spans="1:5" ht="15" thickBot="1" x14ac:dyDescent="0.35">
      <c r="A420" s="8" t="s">
        <v>551</v>
      </c>
      <c r="B420" s="10">
        <v>-54443644.590000004</v>
      </c>
      <c r="C420" t="str">
        <f t="shared" si="6"/>
        <v>2022-06-24</v>
      </c>
      <c r="D420" s="1">
        <v>44736</v>
      </c>
      <c r="E420" s="13">
        <v>-54443644.590000004</v>
      </c>
    </row>
    <row r="421" spans="1:5" ht="15" thickBot="1" x14ac:dyDescent="0.35">
      <c r="A421" s="8" t="s">
        <v>552</v>
      </c>
      <c r="B421" s="10">
        <v>-54599715.229999997</v>
      </c>
      <c r="C421" t="str">
        <f t="shared" si="6"/>
        <v>2022-06-25</v>
      </c>
      <c r="D421" s="1">
        <v>44737</v>
      </c>
      <c r="E421" s="13">
        <v>-54599715.229999997</v>
      </c>
    </row>
    <row r="422" spans="1:5" ht="15" thickBot="1" x14ac:dyDescent="0.35">
      <c r="A422" s="8" t="s">
        <v>553</v>
      </c>
      <c r="B422" s="10">
        <v>-54599763.460000001</v>
      </c>
      <c r="C422" t="str">
        <f t="shared" si="6"/>
        <v>2022-06-26</v>
      </c>
      <c r="D422" s="1">
        <v>44738</v>
      </c>
      <c r="E422" s="13">
        <v>-54599763.460000001</v>
      </c>
    </row>
    <row r="423" spans="1:5" ht="15" thickBot="1" x14ac:dyDescent="0.35">
      <c r="A423" s="8" t="s">
        <v>554</v>
      </c>
      <c r="B423" s="10">
        <v>-57686190.299999997</v>
      </c>
      <c r="C423" t="str">
        <f t="shared" si="6"/>
        <v>2022-06-27</v>
      </c>
      <c r="D423" s="1">
        <v>44739</v>
      </c>
      <c r="E423" s="13">
        <v>-57686190.299999997</v>
      </c>
    </row>
    <row r="424" spans="1:5" ht="15" thickBot="1" x14ac:dyDescent="0.35">
      <c r="A424" s="8" t="s">
        <v>555</v>
      </c>
      <c r="B424" s="10">
        <v>-60911058.329999998</v>
      </c>
      <c r="C424" t="str">
        <f t="shared" si="6"/>
        <v>2022-06-28</v>
      </c>
      <c r="D424" s="1">
        <v>44740</v>
      </c>
      <c r="E424" s="13">
        <v>-60911058.329999998</v>
      </c>
    </row>
    <row r="425" spans="1:5" ht="15" thickBot="1" x14ac:dyDescent="0.35">
      <c r="A425" s="8" t="s">
        <v>556</v>
      </c>
      <c r="B425" s="10">
        <v>-61126111.030000001</v>
      </c>
      <c r="C425" t="str">
        <f t="shared" si="6"/>
        <v>2022-06-29</v>
      </c>
      <c r="D425" s="1">
        <v>44741</v>
      </c>
      <c r="E425" s="13">
        <v>-61126111.030000001</v>
      </c>
    </row>
    <row r="426" spans="1:5" ht="15" thickBot="1" x14ac:dyDescent="0.35">
      <c r="A426" s="8" t="s">
        <v>557</v>
      </c>
      <c r="B426" s="10">
        <v>-61357234.159999996</v>
      </c>
      <c r="C426" t="str">
        <f t="shared" si="6"/>
        <v>2022-06-30</v>
      </c>
      <c r="D426" s="1">
        <v>44742</v>
      </c>
      <c r="E426" s="13">
        <v>-61357234.159999996</v>
      </c>
    </row>
    <row r="427" spans="1:5" ht="15" thickBot="1" x14ac:dyDescent="0.35">
      <c r="A427" s="8" t="s">
        <v>558</v>
      </c>
      <c r="B427" s="10">
        <v>-60426909.619999997</v>
      </c>
      <c r="C427" t="str">
        <f t="shared" si="6"/>
        <v>2022-07-01</v>
      </c>
      <c r="D427" s="1">
        <v>44743</v>
      </c>
      <c r="E427" s="13">
        <v>-60426909.619999997</v>
      </c>
    </row>
    <row r="428" spans="1:5" ht="15" thickBot="1" x14ac:dyDescent="0.35">
      <c r="A428" s="8" t="s">
        <v>559</v>
      </c>
      <c r="B428" s="10">
        <v>-60126098.979999997</v>
      </c>
      <c r="C428" t="str">
        <f t="shared" si="6"/>
        <v>2022-07-02</v>
      </c>
      <c r="D428" s="1">
        <v>44744</v>
      </c>
      <c r="E428" s="13">
        <v>-60126098.979999997</v>
      </c>
    </row>
    <row r="429" spans="1:5" ht="15" thickBot="1" x14ac:dyDescent="0.35">
      <c r="A429" s="8" t="s">
        <v>560</v>
      </c>
      <c r="B429" s="10">
        <v>-59995919.789999999</v>
      </c>
      <c r="C429" t="str">
        <f t="shared" si="6"/>
        <v>2022-07-03</v>
      </c>
      <c r="D429" s="1">
        <v>44745</v>
      </c>
      <c r="E429" s="13">
        <v>-59995919.789999999</v>
      </c>
    </row>
    <row r="430" spans="1:5" ht="15" thickBot="1" x14ac:dyDescent="0.35">
      <c r="A430" s="8" t="s">
        <v>561</v>
      </c>
      <c r="B430" s="10">
        <v>-60994433.460000001</v>
      </c>
      <c r="C430" t="str">
        <f t="shared" si="6"/>
        <v>2022-07-04</v>
      </c>
      <c r="D430" s="1">
        <v>44746</v>
      </c>
      <c r="E430" s="13">
        <v>-60994433.460000001</v>
      </c>
    </row>
    <row r="431" spans="1:5" ht="15" thickBot="1" x14ac:dyDescent="0.35">
      <c r="A431" s="8" t="s">
        <v>562</v>
      </c>
      <c r="B431" s="10">
        <v>-67425120.349999994</v>
      </c>
      <c r="C431" t="str">
        <f t="shared" si="6"/>
        <v>2022-07-05</v>
      </c>
      <c r="D431" s="1">
        <v>44747</v>
      </c>
      <c r="E431" s="13">
        <v>-67425120.349999994</v>
      </c>
    </row>
    <row r="432" spans="1:5" ht="15" thickBot="1" x14ac:dyDescent="0.35">
      <c r="A432" s="8" t="s">
        <v>563</v>
      </c>
      <c r="B432" s="10">
        <v>-66985221.609999999</v>
      </c>
      <c r="C432" t="str">
        <f t="shared" si="6"/>
        <v>2022-07-06</v>
      </c>
      <c r="D432" s="1">
        <v>44748</v>
      </c>
      <c r="E432" s="13">
        <v>-66985221.609999999</v>
      </c>
    </row>
    <row r="433" spans="1:5" ht="15" thickBot="1" x14ac:dyDescent="0.35">
      <c r="A433" s="8" t="s">
        <v>564</v>
      </c>
      <c r="B433" s="10">
        <v>-65340847.32</v>
      </c>
      <c r="C433" t="str">
        <f t="shared" si="6"/>
        <v>2022-07-07</v>
      </c>
      <c r="D433" s="1">
        <v>44749</v>
      </c>
      <c r="E433" s="13">
        <v>-65340847.32</v>
      </c>
    </row>
    <row r="434" spans="1:5" ht="15" thickBot="1" x14ac:dyDescent="0.35">
      <c r="A434" s="8" t="s">
        <v>565</v>
      </c>
      <c r="B434" s="10">
        <v>-64134195.649999999</v>
      </c>
      <c r="C434" t="str">
        <f t="shared" si="6"/>
        <v>2022-07-08</v>
      </c>
      <c r="D434" s="1">
        <v>44750</v>
      </c>
      <c r="E434" s="13">
        <v>-64134195.649999999</v>
      </c>
    </row>
    <row r="435" spans="1:5" ht="15" thickBot="1" x14ac:dyDescent="0.35">
      <c r="A435" s="8" t="s">
        <v>566</v>
      </c>
      <c r="B435" s="10">
        <v>-64366239.5</v>
      </c>
      <c r="C435" t="str">
        <f t="shared" si="6"/>
        <v>2022-07-09</v>
      </c>
      <c r="D435" s="1">
        <v>44751</v>
      </c>
      <c r="E435" s="13">
        <v>-64366239.5</v>
      </c>
    </row>
    <row r="436" spans="1:5" ht="15" thickBot="1" x14ac:dyDescent="0.35">
      <c r="A436" s="8" t="s">
        <v>567</v>
      </c>
      <c r="B436" s="10">
        <v>-64612296.020000003</v>
      </c>
      <c r="C436" t="str">
        <f t="shared" si="6"/>
        <v>2022-07-10</v>
      </c>
      <c r="D436" s="1">
        <v>44752</v>
      </c>
      <c r="E436" s="13">
        <v>-64612296.020000003</v>
      </c>
    </row>
    <row r="437" spans="1:5" ht="15" thickBot="1" x14ac:dyDescent="0.35">
      <c r="A437" s="8" t="s">
        <v>568</v>
      </c>
      <c r="B437" s="10">
        <v>-69121171.780000001</v>
      </c>
      <c r="C437" t="str">
        <f t="shared" si="6"/>
        <v>2022-07-11</v>
      </c>
      <c r="D437" s="1">
        <v>44753</v>
      </c>
      <c r="E437" s="13">
        <v>-69121171.780000001</v>
      </c>
    </row>
    <row r="438" spans="1:5" ht="15" thickBot="1" x14ac:dyDescent="0.35">
      <c r="A438" s="8" t="s">
        <v>569</v>
      </c>
      <c r="B438" s="10">
        <v>-68396671.019999996</v>
      </c>
      <c r="C438" t="str">
        <f t="shared" si="6"/>
        <v>2022-07-12</v>
      </c>
      <c r="D438" s="1">
        <v>44754</v>
      </c>
      <c r="E438" s="13">
        <v>-68396671.019999996</v>
      </c>
    </row>
    <row r="439" spans="1:5" ht="15" thickBot="1" x14ac:dyDescent="0.35">
      <c r="A439" s="8" t="s">
        <v>570</v>
      </c>
      <c r="B439" s="10">
        <v>-64769537.82</v>
      </c>
      <c r="C439" t="str">
        <f t="shared" si="6"/>
        <v>2022-07-13</v>
      </c>
      <c r="D439" s="1">
        <v>44755</v>
      </c>
      <c r="E439" s="13">
        <v>-64769537.82</v>
      </c>
    </row>
    <row r="440" spans="1:5" ht="15" thickBot="1" x14ac:dyDescent="0.35">
      <c r="A440" s="8" t="s">
        <v>571</v>
      </c>
      <c r="B440" s="10">
        <v>-66920527.939999998</v>
      </c>
      <c r="C440" t="str">
        <f t="shared" si="6"/>
        <v>2022-07-14</v>
      </c>
      <c r="D440" s="1">
        <v>44756</v>
      </c>
      <c r="E440" s="13">
        <v>-66920527.939999998</v>
      </c>
    </row>
    <row r="441" spans="1:5" ht="15" thickBot="1" x14ac:dyDescent="0.35">
      <c r="A441" s="8" t="s">
        <v>572</v>
      </c>
      <c r="B441" s="10">
        <v>-66922194.700000003</v>
      </c>
      <c r="C441" t="str">
        <f t="shared" si="6"/>
        <v>2022-07-15</v>
      </c>
      <c r="D441" s="1">
        <v>44757</v>
      </c>
      <c r="E441" s="13">
        <v>-66922194.700000003</v>
      </c>
    </row>
    <row r="442" spans="1:5" ht="15" thickBot="1" x14ac:dyDescent="0.35">
      <c r="A442" s="8" t="s">
        <v>573</v>
      </c>
      <c r="B442" s="10">
        <v>-66697625.759999998</v>
      </c>
      <c r="C442" t="str">
        <f t="shared" si="6"/>
        <v>2022-07-16</v>
      </c>
      <c r="D442" s="1">
        <v>44758</v>
      </c>
      <c r="E442" s="13">
        <v>-66697625.759999998</v>
      </c>
    </row>
    <row r="443" spans="1:5" ht="15" thickBot="1" x14ac:dyDescent="0.35">
      <c r="A443" s="8" t="s">
        <v>574</v>
      </c>
      <c r="B443" s="10">
        <v>-66720647.200000003</v>
      </c>
      <c r="C443" t="str">
        <f t="shared" si="6"/>
        <v>2022-07-17</v>
      </c>
      <c r="D443" s="1">
        <v>44759</v>
      </c>
      <c r="E443" s="13">
        <v>-66720647.200000003</v>
      </c>
    </row>
    <row r="444" spans="1:5" ht="15" thickBot="1" x14ac:dyDescent="0.35">
      <c r="A444" s="8" t="s">
        <v>575</v>
      </c>
      <c r="B444" s="10">
        <v>-66005045.109999999</v>
      </c>
      <c r="C444" t="str">
        <f t="shared" si="6"/>
        <v>2022-07-18</v>
      </c>
      <c r="D444" s="1">
        <v>44760</v>
      </c>
      <c r="E444" s="13">
        <v>-66005045.109999999</v>
      </c>
    </row>
    <row r="445" spans="1:5" ht="15" thickBot="1" x14ac:dyDescent="0.35">
      <c r="A445" s="8" t="s">
        <v>576</v>
      </c>
      <c r="B445" s="10">
        <v>-66007363.530000001</v>
      </c>
      <c r="C445" t="str">
        <f t="shared" si="6"/>
        <v>2022-07-19</v>
      </c>
      <c r="D445" s="1">
        <v>44761</v>
      </c>
      <c r="E445" s="13">
        <v>-66007363.530000001</v>
      </c>
    </row>
    <row r="446" spans="1:5" ht="15" thickBot="1" x14ac:dyDescent="0.35">
      <c r="A446" s="8" t="s">
        <v>577</v>
      </c>
      <c r="B446" s="10">
        <v>-68934074.890000001</v>
      </c>
      <c r="C446" t="str">
        <f t="shared" si="6"/>
        <v>2022-07-20</v>
      </c>
      <c r="D446" s="1">
        <v>44762</v>
      </c>
      <c r="E446" s="13">
        <v>-68934074.890000001</v>
      </c>
    </row>
    <row r="447" spans="1:5" ht="15" thickBot="1" x14ac:dyDescent="0.35">
      <c r="A447" s="8" t="s">
        <v>578</v>
      </c>
      <c r="B447" s="10">
        <v>-64029968.939999998</v>
      </c>
      <c r="C447" t="str">
        <f t="shared" si="6"/>
        <v>2022-07-21</v>
      </c>
      <c r="D447" s="1">
        <v>44763</v>
      </c>
      <c r="E447" s="13">
        <v>-64029968.939999998</v>
      </c>
    </row>
    <row r="448" spans="1:5" ht="15" thickBot="1" x14ac:dyDescent="0.35">
      <c r="A448" s="8" t="s">
        <v>579</v>
      </c>
      <c r="B448" s="10">
        <v>-62893360.670000002</v>
      </c>
      <c r="C448" t="str">
        <f t="shared" si="6"/>
        <v>2022-07-22</v>
      </c>
      <c r="D448" s="1">
        <v>44764</v>
      </c>
      <c r="E448" s="13">
        <v>-62893360.670000002</v>
      </c>
    </row>
    <row r="449" spans="1:5" ht="15" thickBot="1" x14ac:dyDescent="0.35">
      <c r="A449" s="8" t="s">
        <v>580</v>
      </c>
      <c r="B449" s="10">
        <v>-63448349.969999999</v>
      </c>
      <c r="C449" t="str">
        <f t="shared" si="6"/>
        <v>2022-07-23</v>
      </c>
      <c r="D449" s="1">
        <v>44765</v>
      </c>
      <c r="E449" s="13">
        <v>-63448349.969999999</v>
      </c>
    </row>
    <row r="450" spans="1:5" ht="15" thickBot="1" x14ac:dyDescent="0.35">
      <c r="A450" s="8" t="s">
        <v>581</v>
      </c>
      <c r="B450" s="10">
        <v>-63358204.490000002</v>
      </c>
      <c r="C450" t="str">
        <f t="shared" si="6"/>
        <v>2022-07-24</v>
      </c>
      <c r="D450" s="1">
        <v>44766</v>
      </c>
      <c r="E450" s="13">
        <v>-63358204.490000002</v>
      </c>
    </row>
    <row r="451" spans="1:5" ht="15" thickBot="1" x14ac:dyDescent="0.35">
      <c r="A451" s="8" t="s">
        <v>582</v>
      </c>
      <c r="B451" s="10">
        <v>-64123651.899999999</v>
      </c>
      <c r="C451" t="str">
        <f t="shared" ref="C451:C514" si="7">LEFT(A451,10)</f>
        <v>2022-07-25</v>
      </c>
      <c r="D451" s="1">
        <v>44767</v>
      </c>
      <c r="E451" s="13">
        <v>-64123651.899999999</v>
      </c>
    </row>
    <row r="452" spans="1:5" ht="15" thickBot="1" x14ac:dyDescent="0.35">
      <c r="A452" s="8" t="s">
        <v>583</v>
      </c>
      <c r="B452" s="10">
        <v>-65009830.280000001</v>
      </c>
      <c r="C452" t="str">
        <f t="shared" si="7"/>
        <v>2022-07-26</v>
      </c>
      <c r="D452" s="1">
        <v>44768</v>
      </c>
      <c r="E452" s="13">
        <v>-65009830.280000001</v>
      </c>
    </row>
    <row r="453" spans="1:5" ht="15" thickBot="1" x14ac:dyDescent="0.35">
      <c r="A453" s="8" t="s">
        <v>584</v>
      </c>
      <c r="B453" s="10">
        <v>-62629297.840000004</v>
      </c>
      <c r="C453" t="str">
        <f t="shared" si="7"/>
        <v>2022-07-27</v>
      </c>
      <c r="D453" s="1">
        <v>44769</v>
      </c>
      <c r="E453" s="13">
        <v>-62629297.840000004</v>
      </c>
    </row>
    <row r="454" spans="1:5" ht="15" thickBot="1" x14ac:dyDescent="0.35">
      <c r="A454" s="8" t="s">
        <v>585</v>
      </c>
      <c r="B454" s="10">
        <v>-62258650.700000003</v>
      </c>
      <c r="C454" t="str">
        <f t="shared" si="7"/>
        <v>2022-07-28</v>
      </c>
      <c r="D454" s="1">
        <v>44770</v>
      </c>
      <c r="E454" s="13">
        <v>-62258650.700000003</v>
      </c>
    </row>
    <row r="455" spans="1:5" ht="15" thickBot="1" x14ac:dyDescent="0.35">
      <c r="A455" s="8" t="s">
        <v>586</v>
      </c>
      <c r="B455" s="10">
        <v>-60756895.859999999</v>
      </c>
      <c r="C455" t="str">
        <f t="shared" si="7"/>
        <v>2022-07-29</v>
      </c>
      <c r="D455" s="1">
        <v>44771</v>
      </c>
      <c r="E455" s="13">
        <v>-60756895.859999999</v>
      </c>
    </row>
    <row r="456" spans="1:5" ht="15" thickBot="1" x14ac:dyDescent="0.35">
      <c r="A456" s="8" t="s">
        <v>587</v>
      </c>
      <c r="B456" s="10">
        <v>-61279077.68</v>
      </c>
      <c r="C456" t="str">
        <f t="shared" si="7"/>
        <v>2022-07-30</v>
      </c>
      <c r="D456" s="1">
        <v>44772</v>
      </c>
      <c r="E456" s="13">
        <v>-61279077.68</v>
      </c>
    </row>
    <row r="457" spans="1:5" ht="15" thickBot="1" x14ac:dyDescent="0.35">
      <c r="A457" s="8" t="s">
        <v>588</v>
      </c>
      <c r="B457" s="10">
        <v>-61072542.890000001</v>
      </c>
      <c r="C457" t="str">
        <f t="shared" si="7"/>
        <v>2022-07-31</v>
      </c>
      <c r="D457" s="1">
        <v>44773</v>
      </c>
      <c r="E457" s="13">
        <v>-61072542.890000001</v>
      </c>
    </row>
    <row r="458" spans="1:5" ht="15" thickBot="1" x14ac:dyDescent="0.35">
      <c r="A458" s="8" t="s">
        <v>589</v>
      </c>
      <c r="B458" s="10">
        <v>-60442795.219999999</v>
      </c>
      <c r="C458" t="str">
        <f t="shared" si="7"/>
        <v>2022-08-01</v>
      </c>
      <c r="D458" s="1">
        <v>44774</v>
      </c>
      <c r="E458" s="13">
        <v>-60442795.219999999</v>
      </c>
    </row>
    <row r="459" spans="1:5" ht="15" thickBot="1" x14ac:dyDescent="0.35">
      <c r="A459" s="8" t="s">
        <v>590</v>
      </c>
      <c r="B459" s="10">
        <v>-59278186.469999999</v>
      </c>
      <c r="C459" t="str">
        <f t="shared" si="7"/>
        <v>2022-08-03</v>
      </c>
      <c r="D459" s="1">
        <v>44776</v>
      </c>
      <c r="E459" s="13">
        <v>-59278186.469999999</v>
      </c>
    </row>
    <row r="460" spans="1:5" ht="15" thickBot="1" x14ac:dyDescent="0.35">
      <c r="A460" s="8" t="s">
        <v>591</v>
      </c>
      <c r="B460" s="10">
        <v>-59329286.259999998</v>
      </c>
      <c r="C460" t="str">
        <f t="shared" si="7"/>
        <v>2022-08-04</v>
      </c>
      <c r="D460" s="1">
        <v>44777</v>
      </c>
      <c r="E460" s="13">
        <v>-59329286.259999998</v>
      </c>
    </row>
    <row r="461" spans="1:5" ht="15" thickBot="1" x14ac:dyDescent="0.35">
      <c r="A461" s="8" t="s">
        <v>592</v>
      </c>
      <c r="B461" s="10">
        <v>-58376714.369999997</v>
      </c>
      <c r="C461" t="str">
        <f t="shared" si="7"/>
        <v>2022-08-05</v>
      </c>
      <c r="D461" s="1">
        <v>44778</v>
      </c>
      <c r="E461" s="13">
        <v>-58376714.369999997</v>
      </c>
    </row>
    <row r="462" spans="1:5" ht="15" thickBot="1" x14ac:dyDescent="0.35">
      <c r="A462" s="8" t="s">
        <v>593</v>
      </c>
      <c r="B462" s="10">
        <v>-58698462.520000003</v>
      </c>
      <c r="C462" t="str">
        <f t="shared" si="7"/>
        <v>2022-08-06</v>
      </c>
      <c r="D462" s="1">
        <v>44779</v>
      </c>
      <c r="E462" s="13">
        <v>-58698462.520000003</v>
      </c>
    </row>
    <row r="463" spans="1:5" ht="15" thickBot="1" x14ac:dyDescent="0.35">
      <c r="A463" s="8" t="s">
        <v>594</v>
      </c>
      <c r="B463" s="10">
        <v>-58728310.270000003</v>
      </c>
      <c r="C463" t="str">
        <f t="shared" si="7"/>
        <v>2022-08-07</v>
      </c>
      <c r="D463" s="1">
        <v>44780</v>
      </c>
      <c r="E463" s="13">
        <v>-58728310.270000003</v>
      </c>
    </row>
    <row r="464" spans="1:5" ht="15" thickBot="1" x14ac:dyDescent="0.35">
      <c r="A464" s="8" t="s">
        <v>595</v>
      </c>
      <c r="B464" s="10">
        <v>-59058870.640000001</v>
      </c>
      <c r="C464" t="str">
        <f t="shared" si="7"/>
        <v>2022-08-08</v>
      </c>
      <c r="D464" s="1">
        <v>44781</v>
      </c>
      <c r="E464" s="13">
        <v>-59058870.640000001</v>
      </c>
    </row>
    <row r="465" spans="1:5" ht="15" thickBot="1" x14ac:dyDescent="0.35">
      <c r="A465" s="8" t="s">
        <v>596</v>
      </c>
      <c r="B465" s="10">
        <v>-58767146.530000001</v>
      </c>
      <c r="C465" t="str">
        <f t="shared" si="7"/>
        <v>2022-08-09</v>
      </c>
      <c r="D465" s="1">
        <v>44782</v>
      </c>
      <c r="E465" s="13">
        <v>-58767146.530000001</v>
      </c>
    </row>
    <row r="466" spans="1:5" ht="15" thickBot="1" x14ac:dyDescent="0.35">
      <c r="A466" s="8" t="s">
        <v>597</v>
      </c>
      <c r="B466" s="10">
        <v>-58255311.049999997</v>
      </c>
      <c r="C466" t="str">
        <f t="shared" si="7"/>
        <v>2022-08-10</v>
      </c>
      <c r="D466" s="1">
        <v>44783</v>
      </c>
      <c r="E466" s="13">
        <v>-58255311.049999997</v>
      </c>
    </row>
    <row r="467" spans="1:5" ht="15" thickBot="1" x14ac:dyDescent="0.35">
      <c r="A467" s="8" t="s">
        <v>598</v>
      </c>
      <c r="B467" s="10">
        <v>-59324548.240000002</v>
      </c>
      <c r="C467" t="str">
        <f t="shared" si="7"/>
        <v>2022-08-11</v>
      </c>
      <c r="D467" s="1">
        <v>44784</v>
      </c>
      <c r="E467" s="13">
        <v>-59324548.240000002</v>
      </c>
    </row>
    <row r="468" spans="1:5" ht="15" thickBot="1" x14ac:dyDescent="0.35">
      <c r="A468" s="8" t="s">
        <v>599</v>
      </c>
      <c r="B468" s="10">
        <v>-61646381.810000002</v>
      </c>
      <c r="C468" t="str">
        <f t="shared" si="7"/>
        <v>2022-08-12</v>
      </c>
      <c r="D468" s="1">
        <v>44785</v>
      </c>
      <c r="E468" s="13">
        <v>-61646381.810000002</v>
      </c>
    </row>
    <row r="469" spans="1:5" ht="15" thickBot="1" x14ac:dyDescent="0.35">
      <c r="A469" s="8" t="s">
        <v>600</v>
      </c>
      <c r="B469" s="10">
        <v>-62429033.68</v>
      </c>
      <c r="C469" t="str">
        <f t="shared" si="7"/>
        <v>2022-08-13</v>
      </c>
      <c r="D469" s="1">
        <v>44786</v>
      </c>
      <c r="E469" s="13">
        <v>-62429033.68</v>
      </c>
    </row>
    <row r="470" spans="1:5" ht="15" thickBot="1" x14ac:dyDescent="0.35">
      <c r="A470" s="8" t="s">
        <v>601</v>
      </c>
      <c r="B470" s="10">
        <v>-62516689.229999997</v>
      </c>
      <c r="C470" t="str">
        <f t="shared" si="7"/>
        <v>2022-08-14</v>
      </c>
      <c r="D470" s="1">
        <v>44787</v>
      </c>
      <c r="E470" s="13">
        <v>-62516689.229999997</v>
      </c>
    </row>
    <row r="471" spans="1:5" ht="15" thickBot="1" x14ac:dyDescent="0.35">
      <c r="A471" s="8" t="s">
        <v>602</v>
      </c>
      <c r="B471" s="10">
        <v>-63271717.869999997</v>
      </c>
      <c r="C471" t="str">
        <f t="shared" si="7"/>
        <v>2022-08-15</v>
      </c>
      <c r="D471" s="1">
        <v>44788</v>
      </c>
      <c r="E471" s="13">
        <v>-63271717.869999997</v>
      </c>
    </row>
    <row r="472" spans="1:5" ht="15" thickBot="1" x14ac:dyDescent="0.35">
      <c r="A472" s="8" t="s">
        <v>603</v>
      </c>
      <c r="B472" s="10">
        <v>-62868071.990000002</v>
      </c>
      <c r="C472" t="str">
        <f t="shared" si="7"/>
        <v>2022-08-16</v>
      </c>
      <c r="D472" s="1">
        <v>44789</v>
      </c>
      <c r="E472" s="13">
        <v>-62868071.990000002</v>
      </c>
    </row>
    <row r="473" spans="1:5" ht="15" thickBot="1" x14ac:dyDescent="0.35">
      <c r="A473" s="8" t="s">
        <v>604</v>
      </c>
      <c r="B473" s="10">
        <v>-63352813.82</v>
      </c>
      <c r="C473" t="str">
        <f t="shared" si="7"/>
        <v>2022-08-17</v>
      </c>
      <c r="D473" s="1">
        <v>44790</v>
      </c>
      <c r="E473" s="13">
        <v>-63352813.82</v>
      </c>
    </row>
    <row r="474" spans="1:5" ht="15" thickBot="1" x14ac:dyDescent="0.35">
      <c r="A474" s="8" t="s">
        <v>605</v>
      </c>
      <c r="B474" s="10">
        <v>-66702758.700000003</v>
      </c>
      <c r="C474" t="str">
        <f t="shared" si="7"/>
        <v>2022-08-18</v>
      </c>
      <c r="D474" s="1">
        <v>44791</v>
      </c>
      <c r="E474" s="13">
        <v>-66702758.700000003</v>
      </c>
    </row>
    <row r="475" spans="1:5" ht="15" thickBot="1" x14ac:dyDescent="0.35">
      <c r="A475" s="8" t="s">
        <v>606</v>
      </c>
      <c r="B475" s="10">
        <v>-69929995.209999993</v>
      </c>
      <c r="C475" t="str">
        <f t="shared" si="7"/>
        <v>2022-08-20</v>
      </c>
      <c r="D475" s="1">
        <v>44793</v>
      </c>
      <c r="E475" s="13">
        <v>-69929995.209999993</v>
      </c>
    </row>
    <row r="476" spans="1:5" ht="15" thickBot="1" x14ac:dyDescent="0.35">
      <c r="A476" s="8" t="s">
        <v>607</v>
      </c>
      <c r="B476" s="10">
        <v>-69691213.670000002</v>
      </c>
      <c r="C476" t="str">
        <f t="shared" si="7"/>
        <v>2022-08-21</v>
      </c>
      <c r="D476" s="1">
        <v>44794</v>
      </c>
      <c r="E476" s="13">
        <v>-69691213.670000002</v>
      </c>
    </row>
    <row r="477" spans="1:5" ht="15" thickBot="1" x14ac:dyDescent="0.35">
      <c r="A477" s="8" t="s">
        <v>608</v>
      </c>
      <c r="B477" s="10">
        <v>-70873851.180000007</v>
      </c>
      <c r="C477" t="str">
        <f t="shared" si="7"/>
        <v>2022-08-22</v>
      </c>
      <c r="D477" s="1">
        <v>44795</v>
      </c>
      <c r="E477" s="13">
        <v>-70873851.180000007</v>
      </c>
    </row>
    <row r="478" spans="1:5" ht="15" thickBot="1" x14ac:dyDescent="0.35">
      <c r="A478" s="8" t="s">
        <v>609</v>
      </c>
      <c r="B478" s="10">
        <v>-67293715.930000007</v>
      </c>
      <c r="C478" t="str">
        <f t="shared" si="7"/>
        <v>2022-08-23</v>
      </c>
      <c r="D478" s="1">
        <v>44796</v>
      </c>
      <c r="E478" s="13">
        <v>-67293715.930000007</v>
      </c>
    </row>
    <row r="479" spans="1:5" ht="15" thickBot="1" x14ac:dyDescent="0.35">
      <c r="A479" s="8" t="s">
        <v>610</v>
      </c>
      <c r="B479" s="10">
        <v>-67137564.560000002</v>
      </c>
      <c r="C479" t="str">
        <f t="shared" si="7"/>
        <v>2022-08-24</v>
      </c>
      <c r="D479" s="1">
        <v>44797</v>
      </c>
      <c r="E479" s="13">
        <v>-67137564.560000002</v>
      </c>
    </row>
    <row r="480" spans="1:5" ht="15" thickBot="1" x14ac:dyDescent="0.35">
      <c r="A480" s="8" t="s">
        <v>611</v>
      </c>
      <c r="B480" s="10">
        <v>-65975043.270000003</v>
      </c>
      <c r="C480" t="str">
        <f t="shared" si="7"/>
        <v>2022-08-25</v>
      </c>
      <c r="D480" s="1">
        <v>44798</v>
      </c>
      <c r="E480" s="13">
        <v>-65975043.270000003</v>
      </c>
    </row>
    <row r="481" spans="1:5" ht="15" thickBot="1" x14ac:dyDescent="0.35">
      <c r="A481" s="8" t="s">
        <v>612</v>
      </c>
      <c r="B481" s="10">
        <v>-69774334.319999993</v>
      </c>
      <c r="C481" t="str">
        <f t="shared" si="7"/>
        <v>2022-08-26</v>
      </c>
      <c r="D481" s="1">
        <v>44799</v>
      </c>
      <c r="E481" s="13">
        <v>-69774334.319999993</v>
      </c>
    </row>
    <row r="482" spans="1:5" ht="15" thickBot="1" x14ac:dyDescent="0.35">
      <c r="A482" s="8" t="s">
        <v>613</v>
      </c>
      <c r="B482" s="10">
        <v>-70467703.829999998</v>
      </c>
      <c r="C482" t="str">
        <f t="shared" si="7"/>
        <v>2022-08-27</v>
      </c>
      <c r="D482" s="1">
        <v>44800</v>
      </c>
      <c r="E482" s="13">
        <v>-70467703.829999998</v>
      </c>
    </row>
    <row r="483" spans="1:5" ht="15" thickBot="1" x14ac:dyDescent="0.35">
      <c r="A483" s="8" t="s">
        <v>614</v>
      </c>
      <c r="B483" s="10">
        <v>-70482013.909999996</v>
      </c>
      <c r="C483" t="str">
        <f t="shared" si="7"/>
        <v>2022-08-28</v>
      </c>
      <c r="D483" s="1">
        <v>44801</v>
      </c>
      <c r="E483" s="13">
        <v>-70482013.909999996</v>
      </c>
    </row>
    <row r="484" spans="1:5" ht="15" thickBot="1" x14ac:dyDescent="0.35">
      <c r="A484" s="8" t="s">
        <v>615</v>
      </c>
      <c r="B484" s="10">
        <v>-68833751.939999998</v>
      </c>
      <c r="C484" t="str">
        <f t="shared" si="7"/>
        <v>2022-08-29</v>
      </c>
      <c r="D484" s="1">
        <v>44802</v>
      </c>
      <c r="E484" s="13">
        <v>-68833751.939999998</v>
      </c>
    </row>
    <row r="485" spans="1:5" ht="15" thickBot="1" x14ac:dyDescent="0.35">
      <c r="A485" s="8" t="s">
        <v>616</v>
      </c>
      <c r="B485" s="10">
        <v>-71397209.620000005</v>
      </c>
      <c r="C485" t="str">
        <f t="shared" si="7"/>
        <v>2022-08-30</v>
      </c>
      <c r="D485" s="1">
        <v>44803</v>
      </c>
      <c r="E485" s="13">
        <v>-71397209.620000005</v>
      </c>
    </row>
    <row r="486" spans="1:5" ht="15" thickBot="1" x14ac:dyDescent="0.35">
      <c r="A486" s="8" t="s">
        <v>617</v>
      </c>
      <c r="B486" s="10">
        <v>-74454102.310000002</v>
      </c>
      <c r="C486" t="str">
        <f t="shared" si="7"/>
        <v>2022-08-31</v>
      </c>
      <c r="D486" s="1">
        <v>44804</v>
      </c>
      <c r="E486" s="13">
        <v>-74454102.310000002</v>
      </c>
    </row>
    <row r="487" spans="1:5" ht="15" thickBot="1" x14ac:dyDescent="0.35">
      <c r="A487" s="8" t="s">
        <v>618</v>
      </c>
      <c r="B487" s="10">
        <v>-76463854.780000001</v>
      </c>
      <c r="C487" t="str">
        <f t="shared" si="7"/>
        <v>2022-09-01</v>
      </c>
      <c r="D487" s="1">
        <v>44805</v>
      </c>
      <c r="E487" s="13">
        <v>-76463854.780000001</v>
      </c>
    </row>
    <row r="488" spans="1:5" ht="15" thickBot="1" x14ac:dyDescent="0.35">
      <c r="A488" s="8" t="s">
        <v>619</v>
      </c>
      <c r="B488" s="10">
        <v>-73501765.140000001</v>
      </c>
      <c r="C488" t="str">
        <f t="shared" si="7"/>
        <v>2022-09-02</v>
      </c>
      <c r="D488" s="1">
        <v>44806</v>
      </c>
      <c r="E488" s="13">
        <v>-73501765.140000001</v>
      </c>
    </row>
    <row r="489" spans="1:5" ht="15" thickBot="1" x14ac:dyDescent="0.35">
      <c r="A489" s="8" t="s">
        <v>620</v>
      </c>
      <c r="B489" s="10">
        <v>-73609564.340000004</v>
      </c>
      <c r="C489" t="str">
        <f t="shared" si="7"/>
        <v>2022-09-03</v>
      </c>
      <c r="D489" s="1">
        <v>44807</v>
      </c>
      <c r="E489" s="13">
        <v>-73609564.340000004</v>
      </c>
    </row>
    <row r="490" spans="1:5" ht="15" thickBot="1" x14ac:dyDescent="0.35">
      <c r="A490" s="8" t="s">
        <v>621</v>
      </c>
      <c r="B490" s="10">
        <v>-73522867.099999994</v>
      </c>
      <c r="C490" t="str">
        <f t="shared" si="7"/>
        <v>2022-09-04</v>
      </c>
      <c r="D490" s="1">
        <v>44808</v>
      </c>
      <c r="E490" s="13">
        <v>-73522867.099999994</v>
      </c>
    </row>
    <row r="491" spans="1:5" ht="15" thickBot="1" x14ac:dyDescent="0.35">
      <c r="A491" s="8" t="s">
        <v>622</v>
      </c>
      <c r="B491" s="10">
        <v>-73111343.879999995</v>
      </c>
      <c r="C491" t="str">
        <f t="shared" si="7"/>
        <v>2022-09-05</v>
      </c>
      <c r="D491" s="1">
        <v>44809</v>
      </c>
      <c r="E491" s="13">
        <v>-73111343.879999995</v>
      </c>
    </row>
    <row r="492" spans="1:5" ht="15" thickBot="1" x14ac:dyDescent="0.35">
      <c r="A492" s="8" t="s">
        <v>623</v>
      </c>
      <c r="B492" s="10">
        <v>-76861910.430000007</v>
      </c>
      <c r="C492" t="str">
        <f t="shared" si="7"/>
        <v>2022-09-06</v>
      </c>
      <c r="D492" s="1">
        <v>44810</v>
      </c>
      <c r="E492" s="13">
        <v>-76861910.430000007</v>
      </c>
    </row>
    <row r="493" spans="1:5" ht="15" thickBot="1" x14ac:dyDescent="0.35">
      <c r="A493" s="8" t="s">
        <v>624</v>
      </c>
      <c r="B493" s="10">
        <v>-72190277.069999993</v>
      </c>
      <c r="C493" t="str">
        <f t="shared" si="7"/>
        <v>2022-09-07</v>
      </c>
      <c r="D493" s="1">
        <v>44811</v>
      </c>
      <c r="E493" s="13">
        <v>-72190277.069999993</v>
      </c>
    </row>
    <row r="494" spans="1:5" ht="15" thickBot="1" x14ac:dyDescent="0.35">
      <c r="A494" s="8" t="s">
        <v>625</v>
      </c>
      <c r="B494" s="10">
        <v>-73022406.129999995</v>
      </c>
      <c r="C494" t="str">
        <f t="shared" si="7"/>
        <v>2022-09-08</v>
      </c>
      <c r="D494" s="1">
        <v>44812</v>
      </c>
      <c r="E494" s="13">
        <v>-73022406.129999995</v>
      </c>
    </row>
    <row r="495" spans="1:5" ht="15" thickBot="1" x14ac:dyDescent="0.35">
      <c r="A495" s="8" t="s">
        <v>626</v>
      </c>
      <c r="B495" s="10">
        <v>-69550382.319999993</v>
      </c>
      <c r="C495" t="str">
        <f t="shared" si="7"/>
        <v>2022-09-09</v>
      </c>
      <c r="D495" s="1">
        <v>44813</v>
      </c>
      <c r="E495" s="13">
        <v>-69550382.319999993</v>
      </c>
    </row>
    <row r="496" spans="1:5" ht="15" thickBot="1" x14ac:dyDescent="0.35">
      <c r="A496" s="8" t="s">
        <v>627</v>
      </c>
      <c r="B496" s="10">
        <v>-69881649.140000001</v>
      </c>
      <c r="C496" t="str">
        <f t="shared" si="7"/>
        <v>2022-09-10</v>
      </c>
      <c r="D496" s="1">
        <v>44814</v>
      </c>
      <c r="E496" s="13">
        <v>-69881649.140000001</v>
      </c>
    </row>
    <row r="497" spans="1:5" ht="15" thickBot="1" x14ac:dyDescent="0.35">
      <c r="A497" s="8" t="s">
        <v>628</v>
      </c>
      <c r="B497" s="10">
        <v>-69887654.230000004</v>
      </c>
      <c r="C497" t="str">
        <f t="shared" si="7"/>
        <v>2022-09-11</v>
      </c>
      <c r="D497" s="1">
        <v>44815</v>
      </c>
      <c r="E497" s="13">
        <v>-69887654.230000004</v>
      </c>
    </row>
    <row r="498" spans="1:5" ht="15" thickBot="1" x14ac:dyDescent="0.35">
      <c r="A498" s="8" t="s">
        <v>629</v>
      </c>
      <c r="B498" s="10">
        <v>-68056802.310000002</v>
      </c>
      <c r="C498" t="str">
        <f t="shared" si="7"/>
        <v>2022-09-12</v>
      </c>
      <c r="D498" s="1">
        <v>44816</v>
      </c>
      <c r="E498" s="13">
        <v>-68056802.310000002</v>
      </c>
    </row>
    <row r="499" spans="1:5" ht="15" thickBot="1" x14ac:dyDescent="0.35">
      <c r="A499" s="8" t="s">
        <v>630</v>
      </c>
      <c r="B499" s="10">
        <v>-74135305</v>
      </c>
      <c r="C499" t="str">
        <f t="shared" si="7"/>
        <v>2022-09-13</v>
      </c>
      <c r="D499" s="1">
        <v>44817</v>
      </c>
      <c r="E499" s="13">
        <v>-74135305</v>
      </c>
    </row>
    <row r="500" spans="1:5" ht="15" thickBot="1" x14ac:dyDescent="0.35">
      <c r="A500" s="8" t="s">
        <v>631</v>
      </c>
      <c r="B500" s="10">
        <v>-77897615.640000001</v>
      </c>
      <c r="C500" t="str">
        <f t="shared" si="7"/>
        <v>2022-09-15</v>
      </c>
      <c r="D500" s="1">
        <v>44819</v>
      </c>
      <c r="E500" s="13">
        <v>-77897615.640000001</v>
      </c>
    </row>
    <row r="501" spans="1:5" ht="15" thickBot="1" x14ac:dyDescent="0.35">
      <c r="A501" s="8" t="s">
        <v>632</v>
      </c>
      <c r="B501" s="10">
        <v>-69855988.310000002</v>
      </c>
      <c r="C501" t="str">
        <f t="shared" si="7"/>
        <v>2022-09-16</v>
      </c>
      <c r="D501" s="1">
        <v>44820</v>
      </c>
      <c r="E501" s="13">
        <v>-69855988.310000002</v>
      </c>
    </row>
    <row r="502" spans="1:5" ht="15" thickBot="1" x14ac:dyDescent="0.35">
      <c r="A502" s="8" t="s">
        <v>633</v>
      </c>
      <c r="B502" s="10">
        <v>-69981427.530000001</v>
      </c>
      <c r="C502" t="str">
        <f t="shared" si="7"/>
        <v>2022-09-17</v>
      </c>
      <c r="D502" s="1">
        <v>44821</v>
      </c>
      <c r="E502" s="13">
        <v>-69981427.530000001</v>
      </c>
    </row>
    <row r="503" spans="1:5" ht="15" thickBot="1" x14ac:dyDescent="0.35">
      <c r="A503" s="8" t="s">
        <v>634</v>
      </c>
      <c r="B503" s="10">
        <v>-70260575.310000002</v>
      </c>
      <c r="C503" t="str">
        <f t="shared" si="7"/>
        <v>2022-09-18</v>
      </c>
      <c r="D503" s="1">
        <v>44822</v>
      </c>
      <c r="E503" s="13">
        <v>-70260575.310000002</v>
      </c>
    </row>
    <row r="504" spans="1:5" ht="15" thickBot="1" x14ac:dyDescent="0.35">
      <c r="A504" s="8" t="s">
        <v>635</v>
      </c>
      <c r="B504" s="10">
        <v>-69742772.5</v>
      </c>
      <c r="C504" t="str">
        <f t="shared" si="7"/>
        <v>2022-09-19</v>
      </c>
      <c r="D504" s="1">
        <v>44823</v>
      </c>
      <c r="E504" s="13">
        <v>-69742772.5</v>
      </c>
    </row>
    <row r="505" spans="1:5" ht="15" thickBot="1" x14ac:dyDescent="0.35">
      <c r="A505" s="8" t="s">
        <v>636</v>
      </c>
      <c r="B505" s="10">
        <v>-72728985.209999993</v>
      </c>
      <c r="C505" t="str">
        <f t="shared" si="7"/>
        <v>2022-09-20</v>
      </c>
      <c r="D505" s="1">
        <v>44824</v>
      </c>
      <c r="E505" s="13">
        <v>-72728985.209999993</v>
      </c>
    </row>
    <row r="506" spans="1:5" ht="15" thickBot="1" x14ac:dyDescent="0.35">
      <c r="A506" s="8" t="s">
        <v>637</v>
      </c>
      <c r="B506" s="10">
        <v>-72428822.480000004</v>
      </c>
      <c r="C506" t="str">
        <f t="shared" si="7"/>
        <v>2022-09-21</v>
      </c>
      <c r="D506" s="1">
        <v>44825</v>
      </c>
      <c r="E506" s="13">
        <v>-72428822.480000004</v>
      </c>
    </row>
    <row r="507" spans="1:5" ht="15" thickBot="1" x14ac:dyDescent="0.35">
      <c r="A507" s="8" t="s">
        <v>638</v>
      </c>
      <c r="B507" s="10">
        <v>-66980110.359999999</v>
      </c>
      <c r="C507" t="str">
        <f t="shared" si="7"/>
        <v>2022-09-22</v>
      </c>
      <c r="D507" s="1">
        <v>44826</v>
      </c>
      <c r="E507" s="13">
        <v>-66980110.359999999</v>
      </c>
    </row>
    <row r="508" spans="1:5" ht="15" thickBot="1" x14ac:dyDescent="0.35">
      <c r="A508" s="8" t="s">
        <v>639</v>
      </c>
      <c r="B508" s="10">
        <v>-71891921.159999996</v>
      </c>
      <c r="C508" t="str">
        <f t="shared" si="7"/>
        <v>2022-09-23</v>
      </c>
      <c r="D508" s="1">
        <v>44827</v>
      </c>
      <c r="E508" s="13">
        <v>-71891921.159999996</v>
      </c>
    </row>
    <row r="509" spans="1:5" ht="15" thickBot="1" x14ac:dyDescent="0.35">
      <c r="A509" s="8" t="s">
        <v>640</v>
      </c>
      <c r="B509" s="10">
        <v>-72220144.219999999</v>
      </c>
      <c r="C509" t="str">
        <f t="shared" si="7"/>
        <v>2022-09-24</v>
      </c>
      <c r="D509" s="1">
        <v>44828</v>
      </c>
      <c r="E509" s="13">
        <v>-72220144.219999999</v>
      </c>
    </row>
    <row r="510" spans="1:5" ht="15" thickBot="1" x14ac:dyDescent="0.35">
      <c r="A510" s="8" t="s">
        <v>641</v>
      </c>
      <c r="B510" s="10">
        <v>-72262813.359999999</v>
      </c>
      <c r="C510" t="str">
        <f t="shared" si="7"/>
        <v>2022-09-25</v>
      </c>
      <c r="D510" s="1">
        <v>44829</v>
      </c>
      <c r="E510" s="13">
        <v>-72262813.359999999</v>
      </c>
    </row>
    <row r="511" spans="1:5" ht="15" thickBot="1" x14ac:dyDescent="0.35">
      <c r="A511" s="8" t="s">
        <v>642</v>
      </c>
      <c r="B511" s="10">
        <v>-67144272.989999995</v>
      </c>
      <c r="C511" t="str">
        <f t="shared" si="7"/>
        <v>2022-09-26</v>
      </c>
      <c r="D511" s="1">
        <v>44830</v>
      </c>
      <c r="E511" s="13">
        <v>-67144272.989999995</v>
      </c>
    </row>
    <row r="512" spans="1:5" ht="15" thickBot="1" x14ac:dyDescent="0.35">
      <c r="A512" s="8" t="s">
        <v>643</v>
      </c>
      <c r="B512" s="10">
        <v>-66052862.68</v>
      </c>
      <c r="C512" t="str">
        <f t="shared" si="7"/>
        <v>2022-09-27</v>
      </c>
      <c r="D512" s="1">
        <v>44831</v>
      </c>
      <c r="E512" s="13">
        <v>-66052862.68</v>
      </c>
    </row>
    <row r="513" spans="1:5" ht="15" thickBot="1" x14ac:dyDescent="0.35">
      <c r="A513" s="8" t="s">
        <v>644</v>
      </c>
      <c r="B513" s="10">
        <v>-63706677.240000002</v>
      </c>
      <c r="C513" t="str">
        <f t="shared" si="7"/>
        <v>2022-09-28</v>
      </c>
      <c r="D513" s="1">
        <v>44832</v>
      </c>
      <c r="E513" s="13">
        <v>-63706677.240000002</v>
      </c>
    </row>
    <row r="514" spans="1:5" ht="15" thickBot="1" x14ac:dyDescent="0.35">
      <c r="A514" s="8" t="s">
        <v>645</v>
      </c>
      <c r="B514" s="10">
        <v>-62611528.609999999</v>
      </c>
      <c r="C514" t="str">
        <f t="shared" si="7"/>
        <v>2022-09-29</v>
      </c>
      <c r="D514" s="1">
        <v>44833</v>
      </c>
      <c r="E514" s="13">
        <v>-62611528.609999999</v>
      </c>
    </row>
    <row r="515" spans="1:5" ht="15" thickBot="1" x14ac:dyDescent="0.35">
      <c r="A515" s="8" t="s">
        <v>646</v>
      </c>
      <c r="B515" s="10">
        <v>-62382379.299999997</v>
      </c>
      <c r="C515" t="str">
        <f t="shared" ref="C515:C578" si="8">LEFT(A515,10)</f>
        <v>2022-09-30</v>
      </c>
      <c r="D515" s="1">
        <v>44834</v>
      </c>
      <c r="E515" s="13">
        <v>-62382379.299999997</v>
      </c>
    </row>
    <row r="516" spans="1:5" ht="15" thickBot="1" x14ac:dyDescent="0.35">
      <c r="A516" s="8" t="s">
        <v>647</v>
      </c>
      <c r="B516" s="10">
        <v>-62841438.939999998</v>
      </c>
      <c r="C516" t="str">
        <f t="shared" si="8"/>
        <v>2022-10-01</v>
      </c>
      <c r="D516" s="1">
        <v>44835</v>
      </c>
      <c r="E516" s="13">
        <v>-62841438.939999998</v>
      </c>
    </row>
    <row r="517" spans="1:5" ht="15" thickBot="1" x14ac:dyDescent="0.35">
      <c r="A517" s="8" t="s">
        <v>648</v>
      </c>
      <c r="B517" s="10">
        <v>-62869436.640000001</v>
      </c>
      <c r="C517" t="str">
        <f t="shared" si="8"/>
        <v>2022-10-02</v>
      </c>
      <c r="D517" s="1">
        <v>44836</v>
      </c>
      <c r="E517" s="13">
        <v>-62869436.640000001</v>
      </c>
    </row>
    <row r="518" spans="1:5" ht="15" thickBot="1" x14ac:dyDescent="0.35">
      <c r="A518" s="8" t="s">
        <v>649</v>
      </c>
      <c r="B518" s="10">
        <v>-61110172.109999999</v>
      </c>
      <c r="C518" t="str">
        <f t="shared" si="8"/>
        <v>2022-10-03</v>
      </c>
      <c r="D518" s="1">
        <v>44837</v>
      </c>
      <c r="E518" s="13">
        <v>-61110172.109999999</v>
      </c>
    </row>
    <row r="519" spans="1:5" ht="15" thickBot="1" x14ac:dyDescent="0.35">
      <c r="A519" s="8" t="s">
        <v>650</v>
      </c>
      <c r="B519" s="10">
        <v>-58814238.57</v>
      </c>
      <c r="C519" t="str">
        <f t="shared" si="8"/>
        <v>2022-10-04</v>
      </c>
      <c r="D519" s="1">
        <v>44838</v>
      </c>
      <c r="E519" s="13">
        <v>-58814238.57</v>
      </c>
    </row>
    <row r="520" spans="1:5" ht="15" thickBot="1" x14ac:dyDescent="0.35">
      <c r="A520" s="8" t="s">
        <v>651</v>
      </c>
      <c r="B520" s="10">
        <v>-57875225.609999999</v>
      </c>
      <c r="C520" t="str">
        <f t="shared" si="8"/>
        <v>2022-10-05</v>
      </c>
      <c r="D520" s="1">
        <v>44839</v>
      </c>
      <c r="E520" s="13">
        <v>-57875225.609999999</v>
      </c>
    </row>
    <row r="521" spans="1:5" ht="15" thickBot="1" x14ac:dyDescent="0.35">
      <c r="A521" s="8" t="s">
        <v>652</v>
      </c>
      <c r="B521" s="10">
        <v>-58684710.369999997</v>
      </c>
      <c r="C521" t="str">
        <f t="shared" si="8"/>
        <v>2022-10-06</v>
      </c>
      <c r="D521" s="1">
        <v>44840</v>
      </c>
      <c r="E521" s="13">
        <v>-58684710.369999997</v>
      </c>
    </row>
    <row r="522" spans="1:5" ht="15" thickBot="1" x14ac:dyDescent="0.35">
      <c r="A522" s="8" t="s">
        <v>653</v>
      </c>
      <c r="B522" s="10">
        <v>-59799661.170000002</v>
      </c>
      <c r="C522" t="str">
        <f t="shared" si="8"/>
        <v>2022-10-07</v>
      </c>
      <c r="D522" s="1">
        <v>44841</v>
      </c>
      <c r="E522" s="13">
        <v>-59799661.170000002</v>
      </c>
    </row>
    <row r="523" spans="1:5" ht="15" thickBot="1" x14ac:dyDescent="0.35">
      <c r="A523" s="8" t="s">
        <v>654</v>
      </c>
      <c r="B523" s="10">
        <v>-120376065.90000001</v>
      </c>
      <c r="C523" t="str">
        <f t="shared" si="8"/>
        <v>2022-10-08</v>
      </c>
      <c r="D523" s="1">
        <v>44842</v>
      </c>
      <c r="E523" s="13">
        <v>-120376065.90000001</v>
      </c>
    </row>
    <row r="524" spans="1:5" ht="15" thickBot="1" x14ac:dyDescent="0.35">
      <c r="A524" s="8" t="s">
        <v>655</v>
      </c>
      <c r="B524" s="10">
        <v>-60189759.479999997</v>
      </c>
      <c r="C524" t="str">
        <f t="shared" si="8"/>
        <v>2022-10-09</v>
      </c>
      <c r="D524" s="1">
        <v>44843</v>
      </c>
      <c r="E524" s="13">
        <v>-60189759.479999997</v>
      </c>
    </row>
    <row r="525" spans="1:5" ht="15" thickBot="1" x14ac:dyDescent="0.35">
      <c r="A525" s="8" t="s">
        <v>656</v>
      </c>
      <c r="B525" s="10">
        <v>-61846208.670000002</v>
      </c>
      <c r="C525" t="str">
        <f t="shared" si="8"/>
        <v>2022-10-10</v>
      </c>
      <c r="D525" s="1">
        <v>44844</v>
      </c>
      <c r="E525" s="13">
        <v>-61846208.670000002</v>
      </c>
    </row>
    <row r="526" spans="1:5" ht="15" thickBot="1" x14ac:dyDescent="0.35">
      <c r="A526" s="8" t="s">
        <v>657</v>
      </c>
      <c r="B526" s="10">
        <v>-61214336.119999997</v>
      </c>
      <c r="C526" t="str">
        <f t="shared" si="8"/>
        <v>2022-10-11</v>
      </c>
      <c r="D526" s="1">
        <v>44845</v>
      </c>
      <c r="E526" s="13">
        <v>-61214336.119999997</v>
      </c>
    </row>
    <row r="527" spans="1:5" ht="15" thickBot="1" x14ac:dyDescent="0.35">
      <c r="A527" s="8" t="s">
        <v>658</v>
      </c>
      <c r="B527" s="10">
        <v>-61284687.390000001</v>
      </c>
      <c r="C527" t="str">
        <f t="shared" si="8"/>
        <v>2022-10-12</v>
      </c>
      <c r="D527" s="1">
        <v>44846</v>
      </c>
      <c r="E527" s="13">
        <v>-61284687.390000001</v>
      </c>
    </row>
    <row r="528" spans="1:5" ht="15" thickBot="1" x14ac:dyDescent="0.35">
      <c r="A528" s="8" t="s">
        <v>659</v>
      </c>
      <c r="B528" s="10">
        <v>-60752885.640000001</v>
      </c>
      <c r="C528" t="str">
        <f t="shared" si="8"/>
        <v>2022-10-13</v>
      </c>
      <c r="D528" s="1">
        <v>44847</v>
      </c>
      <c r="E528" s="13">
        <v>-60752885.640000001</v>
      </c>
    </row>
    <row r="529" spans="1:5" ht="15" thickBot="1" x14ac:dyDescent="0.35">
      <c r="A529" s="8" t="s">
        <v>660</v>
      </c>
      <c r="B529" s="10">
        <v>-63516405</v>
      </c>
      <c r="C529" t="str">
        <f t="shared" si="8"/>
        <v>2022-10-14</v>
      </c>
      <c r="D529" s="1">
        <v>44848</v>
      </c>
      <c r="E529" s="13">
        <v>-63516405</v>
      </c>
    </row>
    <row r="530" spans="1:5" ht="15" thickBot="1" x14ac:dyDescent="0.35">
      <c r="A530" s="8" t="s">
        <v>661</v>
      </c>
      <c r="B530" s="10">
        <v>-63718227.75</v>
      </c>
      <c r="C530" t="str">
        <f t="shared" si="8"/>
        <v>2022-10-15</v>
      </c>
      <c r="D530" s="1">
        <v>44849</v>
      </c>
      <c r="E530" s="13">
        <v>-63718227.75</v>
      </c>
    </row>
    <row r="531" spans="1:5" ht="15" thickBot="1" x14ac:dyDescent="0.35">
      <c r="A531" s="8" t="s">
        <v>662</v>
      </c>
      <c r="B531" s="10">
        <v>-63664483.950000003</v>
      </c>
      <c r="C531" t="str">
        <f t="shared" si="8"/>
        <v>2022-10-16</v>
      </c>
      <c r="D531" s="1">
        <v>44850</v>
      </c>
      <c r="E531" s="13">
        <v>-63664483.950000003</v>
      </c>
    </row>
    <row r="532" spans="1:5" ht="15" thickBot="1" x14ac:dyDescent="0.35">
      <c r="A532" s="8" t="s">
        <v>663</v>
      </c>
      <c r="B532" s="10">
        <v>-59979788.200000003</v>
      </c>
      <c r="C532" t="str">
        <f t="shared" si="8"/>
        <v>2022-10-17</v>
      </c>
      <c r="D532" s="1">
        <v>44851</v>
      </c>
      <c r="E532" s="13">
        <v>-59979788.200000003</v>
      </c>
    </row>
    <row r="533" spans="1:5" ht="15" thickBot="1" x14ac:dyDescent="0.35">
      <c r="A533" s="8" t="s">
        <v>664</v>
      </c>
      <c r="B533" s="10">
        <v>-62262521.030000001</v>
      </c>
      <c r="C533" t="str">
        <f t="shared" si="8"/>
        <v>2022-10-18</v>
      </c>
      <c r="D533" s="1">
        <v>44852</v>
      </c>
      <c r="E533" s="13">
        <v>-62262521.030000001</v>
      </c>
    </row>
    <row r="534" spans="1:5" ht="15" thickBot="1" x14ac:dyDescent="0.35">
      <c r="A534" s="8" t="s">
        <v>665</v>
      </c>
      <c r="B534" s="10">
        <v>-65399521.170000002</v>
      </c>
      <c r="C534" t="str">
        <f t="shared" si="8"/>
        <v>2022-10-19</v>
      </c>
      <c r="D534" s="1">
        <v>44853</v>
      </c>
      <c r="E534" s="13">
        <v>-65399521.170000002</v>
      </c>
    </row>
    <row r="535" spans="1:5" ht="15" thickBot="1" x14ac:dyDescent="0.35">
      <c r="A535" s="8" t="s">
        <v>666</v>
      </c>
      <c r="B535" s="10">
        <v>-64409646.340000004</v>
      </c>
      <c r="C535" t="str">
        <f t="shared" si="8"/>
        <v>2022-10-20</v>
      </c>
      <c r="D535" s="1">
        <v>44854</v>
      </c>
      <c r="E535" s="13">
        <v>-64409646.340000004</v>
      </c>
    </row>
    <row r="536" spans="1:5" ht="15" thickBot="1" x14ac:dyDescent="0.35">
      <c r="A536" s="8" t="s">
        <v>667</v>
      </c>
      <c r="B536" s="10">
        <v>-61452486.649999999</v>
      </c>
      <c r="C536" t="str">
        <f t="shared" si="8"/>
        <v>2022-10-21</v>
      </c>
      <c r="D536" s="1">
        <v>44855</v>
      </c>
      <c r="E536" s="13">
        <v>-61452486.649999999</v>
      </c>
    </row>
    <row r="537" spans="1:5" ht="15" thickBot="1" x14ac:dyDescent="0.35">
      <c r="A537" s="8" t="s">
        <v>668</v>
      </c>
      <c r="B537" s="10">
        <v>-61784157.149999999</v>
      </c>
      <c r="C537" t="str">
        <f t="shared" si="8"/>
        <v>2022-10-22</v>
      </c>
      <c r="D537" s="1">
        <v>44856</v>
      </c>
      <c r="E537" s="13">
        <v>-61784157.149999999</v>
      </c>
    </row>
    <row r="538" spans="1:5" ht="15" thickBot="1" x14ac:dyDescent="0.35">
      <c r="A538" s="8" t="s">
        <v>669</v>
      </c>
      <c r="B538" s="10">
        <v>-61761365.43</v>
      </c>
      <c r="C538" t="str">
        <f t="shared" si="8"/>
        <v>2022-10-23</v>
      </c>
      <c r="D538" s="1">
        <v>44857</v>
      </c>
      <c r="E538" s="13">
        <v>-61761365.43</v>
      </c>
    </row>
    <row r="539" spans="1:5" ht="15" thickBot="1" x14ac:dyDescent="0.35">
      <c r="A539" s="8" t="s">
        <v>670</v>
      </c>
      <c r="B539" s="10">
        <v>-60984255.909999996</v>
      </c>
      <c r="C539" t="str">
        <f t="shared" si="8"/>
        <v>2022-10-24</v>
      </c>
      <c r="D539" s="1">
        <v>44858</v>
      </c>
      <c r="E539" s="13">
        <v>-60984255.909999996</v>
      </c>
    </row>
    <row r="540" spans="1:5" ht="15" thickBot="1" x14ac:dyDescent="0.35">
      <c r="A540" s="8" t="s">
        <v>671</v>
      </c>
      <c r="B540" s="10">
        <v>-61664657.32</v>
      </c>
      <c r="C540" t="str">
        <f t="shared" si="8"/>
        <v>2022-10-25</v>
      </c>
      <c r="D540" s="1">
        <v>44859</v>
      </c>
      <c r="E540" s="13">
        <v>-61664657.32</v>
      </c>
    </row>
    <row r="541" spans="1:5" ht="15" thickBot="1" x14ac:dyDescent="0.35">
      <c r="A541" s="8" t="s">
        <v>672</v>
      </c>
      <c r="B541" s="10">
        <v>-62032718.130000003</v>
      </c>
      <c r="C541" t="str">
        <f t="shared" si="8"/>
        <v>2022-10-26</v>
      </c>
      <c r="D541" s="1">
        <v>44860</v>
      </c>
      <c r="E541" s="13">
        <v>-62032718.130000003</v>
      </c>
    </row>
    <row r="542" spans="1:5" ht="15" thickBot="1" x14ac:dyDescent="0.35">
      <c r="A542" s="8" t="s">
        <v>673</v>
      </c>
      <c r="B542" s="10">
        <v>-60451823.950000003</v>
      </c>
      <c r="C542" t="str">
        <f t="shared" si="8"/>
        <v>2022-10-27</v>
      </c>
      <c r="D542" s="1">
        <v>44861</v>
      </c>
      <c r="E542" s="13">
        <v>-60451823.950000003</v>
      </c>
    </row>
    <row r="543" spans="1:5" ht="15" thickBot="1" x14ac:dyDescent="0.35">
      <c r="A543" s="8" t="s">
        <v>674</v>
      </c>
      <c r="B543" s="10">
        <v>-63256220.390000001</v>
      </c>
      <c r="C543" t="str">
        <f t="shared" si="8"/>
        <v>2022-10-28</v>
      </c>
      <c r="D543" s="1">
        <v>44862</v>
      </c>
      <c r="E543" s="13">
        <v>-63256220.390000001</v>
      </c>
    </row>
    <row r="544" spans="1:5" ht="15" thickBot="1" x14ac:dyDescent="0.35">
      <c r="A544" s="8" t="s">
        <v>675</v>
      </c>
      <c r="B544" s="10">
        <v>-63779301.670000002</v>
      </c>
      <c r="C544" t="str">
        <f t="shared" si="8"/>
        <v>2022-10-29</v>
      </c>
      <c r="D544" s="1">
        <v>44863</v>
      </c>
      <c r="E544" s="13">
        <v>-63779301.670000002</v>
      </c>
    </row>
    <row r="545" spans="1:5" ht="15" thickBot="1" x14ac:dyDescent="0.35">
      <c r="A545" s="8" t="s">
        <v>676</v>
      </c>
      <c r="B545" s="10">
        <v>-63794622.350000001</v>
      </c>
      <c r="C545" t="str">
        <f t="shared" si="8"/>
        <v>2022-10-30</v>
      </c>
      <c r="D545" s="1">
        <v>44864</v>
      </c>
      <c r="E545" s="13">
        <v>-63794622.350000001</v>
      </c>
    </row>
    <row r="546" spans="1:5" ht="15" thickBot="1" x14ac:dyDescent="0.35">
      <c r="A546" s="8" t="s">
        <v>677</v>
      </c>
      <c r="B546" s="10">
        <v>-64594847.57</v>
      </c>
      <c r="C546" t="str">
        <f t="shared" si="8"/>
        <v>2022-10-31</v>
      </c>
      <c r="D546" s="1">
        <v>44865</v>
      </c>
      <c r="E546" s="13">
        <v>-64594847.57</v>
      </c>
    </row>
    <row r="547" spans="1:5" ht="15" thickBot="1" x14ac:dyDescent="0.35">
      <c r="A547" s="8" t="s">
        <v>678</v>
      </c>
      <c r="B547" s="10">
        <v>-61649668.359999999</v>
      </c>
      <c r="C547" t="str">
        <f t="shared" si="8"/>
        <v>2022-11-01</v>
      </c>
      <c r="D547" s="1">
        <v>44866</v>
      </c>
      <c r="E547" s="13">
        <v>-61649668.359999999</v>
      </c>
    </row>
    <row r="548" spans="1:5" ht="15" thickBot="1" x14ac:dyDescent="0.35">
      <c r="A548" s="8" t="s">
        <v>679</v>
      </c>
      <c r="B548" s="10">
        <v>-61867898.149999999</v>
      </c>
      <c r="C548" t="str">
        <f t="shared" si="8"/>
        <v>2022-11-02</v>
      </c>
      <c r="D548" s="1">
        <v>44867</v>
      </c>
      <c r="E548" s="13">
        <v>-61867898.149999999</v>
      </c>
    </row>
    <row r="549" spans="1:5" ht="15" thickBot="1" x14ac:dyDescent="0.35">
      <c r="A549" s="8" t="s">
        <v>680</v>
      </c>
      <c r="B549" s="10">
        <v>-63599322.270000003</v>
      </c>
      <c r="C549" t="str">
        <f t="shared" si="8"/>
        <v>2022-11-03</v>
      </c>
      <c r="D549" s="1">
        <v>44868</v>
      </c>
      <c r="E549" s="13">
        <v>-63599322.270000003</v>
      </c>
    </row>
    <row r="550" spans="1:5" ht="15" thickBot="1" x14ac:dyDescent="0.35">
      <c r="A550" s="8" t="s">
        <v>681</v>
      </c>
      <c r="B550" s="10">
        <v>-62918923.359999999</v>
      </c>
      <c r="C550" t="str">
        <f t="shared" si="8"/>
        <v>2022-11-04</v>
      </c>
      <c r="D550" s="1">
        <v>44869</v>
      </c>
      <c r="E550" s="13">
        <v>-62918923.359999999</v>
      </c>
    </row>
    <row r="551" spans="1:5" ht="15" thickBot="1" x14ac:dyDescent="0.35">
      <c r="A551" s="8" t="s">
        <v>682</v>
      </c>
      <c r="B551" s="10">
        <v>-63380305.789999999</v>
      </c>
      <c r="C551" t="str">
        <f t="shared" si="8"/>
        <v>2022-11-05</v>
      </c>
      <c r="D551" s="1">
        <v>44870</v>
      </c>
      <c r="E551" s="13">
        <v>-63380305.789999999</v>
      </c>
    </row>
    <row r="552" spans="1:5" ht="15" thickBot="1" x14ac:dyDescent="0.35">
      <c r="A552" s="8" t="s">
        <v>683</v>
      </c>
      <c r="B552" s="10">
        <v>-63429974.700000003</v>
      </c>
      <c r="C552" t="str">
        <f t="shared" si="8"/>
        <v>2022-11-06</v>
      </c>
      <c r="D552" s="1">
        <v>44871</v>
      </c>
      <c r="E552" s="13">
        <v>-63429974.700000003</v>
      </c>
    </row>
    <row r="553" spans="1:5" ht="15" thickBot="1" x14ac:dyDescent="0.35">
      <c r="A553" s="8" t="s">
        <v>684</v>
      </c>
      <c r="B553" s="10">
        <v>-62207158.890000001</v>
      </c>
      <c r="C553" t="str">
        <f t="shared" si="8"/>
        <v>2022-11-07</v>
      </c>
      <c r="D553" s="1">
        <v>44872</v>
      </c>
      <c r="E553" s="13">
        <v>-62207158.890000001</v>
      </c>
    </row>
    <row r="554" spans="1:5" ht="15" thickBot="1" x14ac:dyDescent="0.35">
      <c r="A554" s="8" t="s">
        <v>685</v>
      </c>
      <c r="B554" s="10">
        <v>-61761777.560000002</v>
      </c>
      <c r="C554" t="str">
        <f t="shared" si="8"/>
        <v>2022-11-08</v>
      </c>
      <c r="D554" s="1">
        <v>44873</v>
      </c>
      <c r="E554" s="13">
        <v>-61761777.560000002</v>
      </c>
    </row>
    <row r="555" spans="1:5" ht="15" thickBot="1" x14ac:dyDescent="0.35">
      <c r="A555" s="8" t="s">
        <v>686</v>
      </c>
      <c r="B555" s="10">
        <v>-61018134.289999999</v>
      </c>
      <c r="C555" t="str">
        <f t="shared" si="8"/>
        <v>2022-11-09</v>
      </c>
      <c r="D555" s="1">
        <v>44874</v>
      </c>
      <c r="E555" s="13">
        <v>-61018134.289999999</v>
      </c>
    </row>
    <row r="556" spans="1:5" ht="15" thickBot="1" x14ac:dyDescent="0.35">
      <c r="A556" s="8" t="s">
        <v>687</v>
      </c>
      <c r="B556" s="10">
        <v>-60983427.229999997</v>
      </c>
      <c r="C556" t="str">
        <f t="shared" si="8"/>
        <v>2022-11-10</v>
      </c>
      <c r="D556" s="1">
        <v>44875</v>
      </c>
      <c r="E556" s="13">
        <v>-60983427.229999997</v>
      </c>
    </row>
    <row r="557" spans="1:5" ht="15" thickBot="1" x14ac:dyDescent="0.35">
      <c r="A557" s="8" t="s">
        <v>688</v>
      </c>
      <c r="B557" s="10">
        <v>-60689724.130000003</v>
      </c>
      <c r="C557" t="str">
        <f t="shared" si="8"/>
        <v>2022-11-11</v>
      </c>
      <c r="D557" s="1">
        <v>44876</v>
      </c>
      <c r="E557" s="13">
        <v>-60689724.130000003</v>
      </c>
    </row>
    <row r="558" spans="1:5" ht="15" thickBot="1" x14ac:dyDescent="0.35">
      <c r="A558" s="8" t="s">
        <v>689</v>
      </c>
      <c r="B558" s="10">
        <v>-60764654.030000001</v>
      </c>
      <c r="C558" t="str">
        <f t="shared" si="8"/>
        <v>2022-11-12</v>
      </c>
      <c r="D558" s="1">
        <v>44877</v>
      </c>
      <c r="E558" s="13">
        <v>-60764654.030000001</v>
      </c>
    </row>
    <row r="559" spans="1:5" ht="15" thickBot="1" x14ac:dyDescent="0.35">
      <c r="A559" s="8" t="s">
        <v>690</v>
      </c>
      <c r="B559" s="10">
        <v>-60977191.439999998</v>
      </c>
      <c r="C559" t="str">
        <f t="shared" si="8"/>
        <v>2022-11-13</v>
      </c>
      <c r="D559" s="1">
        <v>44878</v>
      </c>
      <c r="E559" s="13">
        <v>-60977191.439999998</v>
      </c>
    </row>
    <row r="560" spans="1:5" ht="15" thickBot="1" x14ac:dyDescent="0.35">
      <c r="A560" s="8" t="s">
        <v>691</v>
      </c>
      <c r="B560" s="10">
        <v>-60534288.869999997</v>
      </c>
      <c r="C560" t="str">
        <f t="shared" si="8"/>
        <v>2022-11-14</v>
      </c>
      <c r="D560" s="1">
        <v>44879</v>
      </c>
      <c r="E560" s="13">
        <v>-60534288.869999997</v>
      </c>
    </row>
    <row r="561" spans="1:5" ht="15" thickBot="1" x14ac:dyDescent="0.35">
      <c r="A561" s="8" t="s">
        <v>692</v>
      </c>
      <c r="B561" s="10">
        <v>-58945899</v>
      </c>
      <c r="C561" t="str">
        <f t="shared" si="8"/>
        <v>2022-11-15</v>
      </c>
      <c r="D561" s="1">
        <v>44880</v>
      </c>
      <c r="E561" s="13">
        <v>-58945899</v>
      </c>
    </row>
    <row r="562" spans="1:5" ht="15" thickBot="1" x14ac:dyDescent="0.35">
      <c r="A562" s="8" t="s">
        <v>693</v>
      </c>
      <c r="B562" s="10">
        <v>-58977387.759999998</v>
      </c>
      <c r="C562" t="str">
        <f t="shared" si="8"/>
        <v>2022-11-16</v>
      </c>
      <c r="D562" s="1">
        <v>44881</v>
      </c>
      <c r="E562" s="13">
        <v>-58977387.759999998</v>
      </c>
    </row>
    <row r="563" spans="1:5" ht="15" thickBot="1" x14ac:dyDescent="0.35">
      <c r="A563" s="8" t="s">
        <v>694</v>
      </c>
      <c r="B563" s="10">
        <v>-58466757.039999999</v>
      </c>
      <c r="C563" t="str">
        <f t="shared" si="8"/>
        <v>2022-11-17</v>
      </c>
      <c r="D563" s="1">
        <v>44882</v>
      </c>
      <c r="E563" s="13">
        <v>-58466757.039999999</v>
      </c>
    </row>
    <row r="564" spans="1:5" ht="15" thickBot="1" x14ac:dyDescent="0.35">
      <c r="A564" s="8" t="s">
        <v>695</v>
      </c>
      <c r="B564" s="10">
        <v>-58881345.439999998</v>
      </c>
      <c r="C564" t="str">
        <f t="shared" si="8"/>
        <v>2022-11-18</v>
      </c>
      <c r="D564" s="1">
        <v>44883</v>
      </c>
      <c r="E564" s="13">
        <v>-58881345.439999998</v>
      </c>
    </row>
    <row r="565" spans="1:5" ht="15" thickBot="1" x14ac:dyDescent="0.35">
      <c r="A565" s="8" t="s">
        <v>696</v>
      </c>
      <c r="B565" s="10">
        <v>-59009394.859999999</v>
      </c>
      <c r="C565" t="str">
        <f t="shared" si="8"/>
        <v>2022-11-19</v>
      </c>
      <c r="D565" s="1">
        <v>44884</v>
      </c>
      <c r="E565" s="13">
        <v>-59009394.859999999</v>
      </c>
    </row>
    <row r="566" spans="1:5" ht="15" thickBot="1" x14ac:dyDescent="0.35">
      <c r="A566" s="8" t="s">
        <v>697</v>
      </c>
      <c r="B566" s="10">
        <v>-59076052.049999997</v>
      </c>
      <c r="C566" t="str">
        <f t="shared" si="8"/>
        <v>2022-11-20</v>
      </c>
      <c r="D566" s="1">
        <v>44885</v>
      </c>
      <c r="E566" s="13">
        <v>-59076052.049999997</v>
      </c>
    </row>
    <row r="567" spans="1:5" ht="15" thickBot="1" x14ac:dyDescent="0.35">
      <c r="A567" s="8" t="s">
        <v>698</v>
      </c>
      <c r="B567" s="10">
        <v>-59412448.170000002</v>
      </c>
      <c r="C567" t="str">
        <f t="shared" si="8"/>
        <v>2022-11-21</v>
      </c>
      <c r="D567" s="1">
        <v>44886</v>
      </c>
      <c r="E567" s="13">
        <v>-59412448.170000002</v>
      </c>
    </row>
    <row r="568" spans="1:5" ht="15" thickBot="1" x14ac:dyDescent="0.35">
      <c r="A568" s="8" t="s">
        <v>699</v>
      </c>
      <c r="B568" s="10">
        <v>-58408821.950000003</v>
      </c>
      <c r="C568" t="str">
        <f t="shared" si="8"/>
        <v>2022-11-22</v>
      </c>
      <c r="D568" s="1">
        <v>44887</v>
      </c>
      <c r="E568" s="13">
        <v>-58408821.950000003</v>
      </c>
    </row>
    <row r="569" spans="1:5" ht="15" thickBot="1" x14ac:dyDescent="0.35">
      <c r="A569" s="8" t="s">
        <v>700</v>
      </c>
      <c r="B569" s="10">
        <v>-59594770.030000001</v>
      </c>
      <c r="C569" t="str">
        <f t="shared" si="8"/>
        <v>2022-11-23</v>
      </c>
      <c r="D569" s="1">
        <v>44888</v>
      </c>
      <c r="E569" s="13">
        <v>-59594770.030000001</v>
      </c>
    </row>
    <row r="570" spans="1:5" ht="15" thickBot="1" x14ac:dyDescent="0.35">
      <c r="A570" s="8" t="s">
        <v>701</v>
      </c>
      <c r="B570" s="10">
        <v>-59417256.009999998</v>
      </c>
      <c r="C570" t="str">
        <f t="shared" si="8"/>
        <v>2022-11-24</v>
      </c>
      <c r="D570" s="1">
        <v>44889</v>
      </c>
      <c r="E570" s="13">
        <v>-59417256.009999998</v>
      </c>
    </row>
    <row r="571" spans="1:5" ht="15" thickBot="1" x14ac:dyDescent="0.35">
      <c r="A571" s="8" t="s">
        <v>702</v>
      </c>
      <c r="B571" s="10">
        <v>-59498908.960000001</v>
      </c>
      <c r="C571" t="str">
        <f t="shared" si="8"/>
        <v>2022-11-25</v>
      </c>
      <c r="D571" s="1">
        <v>44890</v>
      </c>
      <c r="E571" s="13">
        <v>-59498908.960000001</v>
      </c>
    </row>
    <row r="572" spans="1:5" ht="15" thickBot="1" x14ac:dyDescent="0.35">
      <c r="A572" s="8" t="s">
        <v>703</v>
      </c>
      <c r="B572" s="10">
        <v>-59527689.079999998</v>
      </c>
      <c r="C572" t="str">
        <f t="shared" si="8"/>
        <v>2022-11-26</v>
      </c>
      <c r="D572" s="1">
        <v>44891</v>
      </c>
      <c r="E572" s="13">
        <v>-59527689.079999998</v>
      </c>
    </row>
    <row r="573" spans="1:5" ht="15" thickBot="1" x14ac:dyDescent="0.35">
      <c r="A573" s="8" t="s">
        <v>704</v>
      </c>
      <c r="B573" s="10">
        <v>-59502973.759999998</v>
      </c>
      <c r="C573" t="str">
        <f t="shared" si="8"/>
        <v>2022-11-27</v>
      </c>
      <c r="D573" s="1">
        <v>44892</v>
      </c>
      <c r="E573" s="13">
        <v>-59502973.759999998</v>
      </c>
    </row>
    <row r="574" spans="1:5" ht="15" thickBot="1" x14ac:dyDescent="0.35">
      <c r="A574" s="8" t="s">
        <v>705</v>
      </c>
      <c r="B574" s="10">
        <v>-59396272.920000002</v>
      </c>
      <c r="C574" t="str">
        <f t="shared" si="8"/>
        <v>2022-11-28</v>
      </c>
      <c r="D574" s="1">
        <v>44893</v>
      </c>
      <c r="E574" s="13">
        <v>-59396272.920000002</v>
      </c>
    </row>
    <row r="575" spans="1:5" ht="15" thickBot="1" x14ac:dyDescent="0.35">
      <c r="A575" s="8" t="s">
        <v>706</v>
      </c>
      <c r="B575" s="10">
        <v>-57843262.43</v>
      </c>
      <c r="C575" t="str">
        <f t="shared" si="8"/>
        <v>2022-11-29</v>
      </c>
      <c r="D575" s="1">
        <v>44894</v>
      </c>
      <c r="E575" s="13">
        <v>-57843262.43</v>
      </c>
    </row>
    <row r="576" spans="1:5" ht="15" thickBot="1" x14ac:dyDescent="0.35">
      <c r="A576" s="8" t="s">
        <v>707</v>
      </c>
      <c r="B576" s="10">
        <v>-58046037.340000004</v>
      </c>
      <c r="C576" t="str">
        <f t="shared" si="8"/>
        <v>2022-11-30</v>
      </c>
      <c r="D576" s="1">
        <v>44895</v>
      </c>
      <c r="E576" s="13">
        <v>-58046037.340000004</v>
      </c>
    </row>
    <row r="577" spans="1:5" ht="15" thickBot="1" x14ac:dyDescent="0.35">
      <c r="A577" s="8" t="s">
        <v>708</v>
      </c>
      <c r="B577" s="10">
        <v>-61791196.579999998</v>
      </c>
      <c r="C577" t="str">
        <f t="shared" si="8"/>
        <v>2022-12-01</v>
      </c>
      <c r="D577" s="1">
        <v>44896</v>
      </c>
      <c r="E577" s="13">
        <v>-61791196.579999998</v>
      </c>
    </row>
    <row r="578" spans="1:5" ht="15" thickBot="1" x14ac:dyDescent="0.35">
      <c r="A578" s="8" t="s">
        <v>709</v>
      </c>
      <c r="B578" s="10">
        <v>-58771088.600000001</v>
      </c>
      <c r="C578" t="str">
        <f t="shared" si="8"/>
        <v>2022-12-02</v>
      </c>
      <c r="D578" s="1">
        <v>44897</v>
      </c>
      <c r="E578" s="13">
        <v>-58771088.600000001</v>
      </c>
    </row>
    <row r="579" spans="1:5" ht="15" thickBot="1" x14ac:dyDescent="0.35">
      <c r="A579" s="8" t="s">
        <v>710</v>
      </c>
      <c r="B579" s="10">
        <v>-59314553.549999997</v>
      </c>
      <c r="C579" t="str">
        <f t="shared" ref="C579:C642" si="9">LEFT(A579,10)</f>
        <v>2022-12-03</v>
      </c>
      <c r="D579" s="1">
        <v>44898</v>
      </c>
      <c r="E579" s="13">
        <v>-59314553.549999997</v>
      </c>
    </row>
    <row r="580" spans="1:5" ht="15" thickBot="1" x14ac:dyDescent="0.35">
      <c r="A580" s="8" t="s">
        <v>711</v>
      </c>
      <c r="B580" s="10">
        <v>-59303669.340000004</v>
      </c>
      <c r="C580" t="str">
        <f t="shared" si="9"/>
        <v>2022-12-04</v>
      </c>
      <c r="D580" s="1">
        <v>44899</v>
      </c>
      <c r="E580" s="13">
        <v>-59303669.340000004</v>
      </c>
    </row>
    <row r="581" spans="1:5" ht="15" thickBot="1" x14ac:dyDescent="0.35">
      <c r="A581" s="8" t="s">
        <v>712</v>
      </c>
      <c r="B581" s="10">
        <v>-59422810.920000002</v>
      </c>
      <c r="C581" t="str">
        <f t="shared" si="9"/>
        <v>2022-12-05</v>
      </c>
      <c r="D581" s="1">
        <v>44900</v>
      </c>
      <c r="E581" s="13">
        <v>-59422810.920000002</v>
      </c>
    </row>
    <row r="582" spans="1:5" ht="15" thickBot="1" x14ac:dyDescent="0.35">
      <c r="A582" s="8" t="s">
        <v>713</v>
      </c>
      <c r="B582" s="10">
        <v>-59226486.670000002</v>
      </c>
      <c r="C582" t="str">
        <f t="shared" si="9"/>
        <v>2022-12-06</v>
      </c>
      <c r="D582" s="1">
        <v>44901</v>
      </c>
      <c r="E582" s="13">
        <v>-59226486.670000002</v>
      </c>
    </row>
    <row r="583" spans="1:5" ht="15" thickBot="1" x14ac:dyDescent="0.35">
      <c r="A583" s="8" t="s">
        <v>714</v>
      </c>
      <c r="B583" s="10">
        <v>-59707209.380000003</v>
      </c>
      <c r="C583" t="str">
        <f t="shared" si="9"/>
        <v>2022-12-07</v>
      </c>
      <c r="D583" s="1">
        <v>44902</v>
      </c>
      <c r="E583" s="13">
        <v>-59707209.380000003</v>
      </c>
    </row>
    <row r="584" spans="1:5" ht="15" thickBot="1" x14ac:dyDescent="0.35">
      <c r="A584" s="8" t="s">
        <v>715</v>
      </c>
      <c r="B584" s="10">
        <v>-59909842.530000001</v>
      </c>
      <c r="C584" t="str">
        <f t="shared" si="9"/>
        <v>2022-12-08</v>
      </c>
      <c r="D584" s="1">
        <v>44903</v>
      </c>
      <c r="E584" s="13">
        <v>-59909842.530000001</v>
      </c>
    </row>
    <row r="585" spans="1:5" ht="15" thickBot="1" x14ac:dyDescent="0.35">
      <c r="A585" s="8" t="s">
        <v>716</v>
      </c>
      <c r="B585" s="10">
        <v>-59746595.079999998</v>
      </c>
      <c r="C585" t="str">
        <f t="shared" si="9"/>
        <v>2022-12-09</v>
      </c>
      <c r="D585" s="1">
        <v>44904</v>
      </c>
      <c r="E585" s="13">
        <v>-59746595.079999998</v>
      </c>
    </row>
    <row r="586" spans="1:5" ht="15" thickBot="1" x14ac:dyDescent="0.35">
      <c r="A586" s="8" t="s">
        <v>717</v>
      </c>
      <c r="B586" s="10">
        <v>-59953282.140000001</v>
      </c>
      <c r="C586" t="str">
        <f t="shared" si="9"/>
        <v>2022-12-10</v>
      </c>
      <c r="D586" s="1">
        <v>44905</v>
      </c>
      <c r="E586" s="13">
        <v>-59953282.140000001</v>
      </c>
    </row>
    <row r="587" spans="1:5" ht="15" thickBot="1" x14ac:dyDescent="0.35">
      <c r="A587" s="8" t="s">
        <v>718</v>
      </c>
      <c r="B587" s="10">
        <v>-59954556.780000001</v>
      </c>
      <c r="C587" t="str">
        <f t="shared" si="9"/>
        <v>2022-12-11</v>
      </c>
      <c r="D587" s="1">
        <v>44906</v>
      </c>
      <c r="E587" s="13">
        <v>-59954556.780000001</v>
      </c>
    </row>
    <row r="588" spans="1:5" ht="15" thickBot="1" x14ac:dyDescent="0.35">
      <c r="A588" s="8" t="s">
        <v>719</v>
      </c>
      <c r="B588" s="10">
        <v>-58999032.829999998</v>
      </c>
      <c r="C588" t="str">
        <f t="shared" si="9"/>
        <v>2022-12-12</v>
      </c>
      <c r="D588" s="1">
        <v>44907</v>
      </c>
      <c r="E588" s="13">
        <v>-58999032.829999998</v>
      </c>
    </row>
    <row r="589" spans="1:5" ht="15" thickBot="1" x14ac:dyDescent="0.35">
      <c r="A589" s="8" t="s">
        <v>720</v>
      </c>
      <c r="B589" s="10">
        <v>-59191542.219999999</v>
      </c>
      <c r="C589" t="str">
        <f t="shared" si="9"/>
        <v>2022-12-13</v>
      </c>
      <c r="D589" s="1">
        <v>44908</v>
      </c>
      <c r="E589" s="13">
        <v>-59191542.219999999</v>
      </c>
    </row>
    <row r="590" spans="1:5" ht="15" thickBot="1" x14ac:dyDescent="0.35">
      <c r="A590" s="8" t="s">
        <v>721</v>
      </c>
      <c r="B590" s="10">
        <v>-58894680.649999999</v>
      </c>
      <c r="C590" t="str">
        <f t="shared" si="9"/>
        <v>2022-12-14</v>
      </c>
      <c r="D590" s="1">
        <v>44909</v>
      </c>
      <c r="E590" s="13">
        <v>-58894680.649999999</v>
      </c>
    </row>
    <row r="591" spans="1:5" ht="15" thickBot="1" x14ac:dyDescent="0.35">
      <c r="A591" s="8" t="s">
        <v>722</v>
      </c>
      <c r="B591" s="10">
        <v>-59230253.280000001</v>
      </c>
      <c r="C591" t="str">
        <f t="shared" si="9"/>
        <v>2022-12-15</v>
      </c>
      <c r="D591" s="1">
        <v>44910</v>
      </c>
      <c r="E591" s="13">
        <v>-59230253.280000001</v>
      </c>
    </row>
    <row r="592" spans="1:5" ht="15" thickBot="1" x14ac:dyDescent="0.35">
      <c r="A592" s="8" t="s">
        <v>723</v>
      </c>
      <c r="B592" s="10">
        <v>-59052696.229999997</v>
      </c>
      <c r="C592" t="str">
        <f t="shared" si="9"/>
        <v>2022-12-16</v>
      </c>
      <c r="D592" s="1">
        <v>44911</v>
      </c>
      <c r="E592" s="13">
        <v>-59052696.229999997</v>
      </c>
    </row>
    <row r="593" spans="1:5" ht="15" thickBot="1" x14ac:dyDescent="0.35">
      <c r="A593" s="8" t="s">
        <v>724</v>
      </c>
      <c r="B593" s="10">
        <v>-59578517.609999999</v>
      </c>
      <c r="C593" t="str">
        <f t="shared" si="9"/>
        <v>2022-12-17</v>
      </c>
      <c r="D593" s="1">
        <v>44912</v>
      </c>
      <c r="E593" s="13">
        <v>-59578517.609999999</v>
      </c>
    </row>
    <row r="594" spans="1:5" ht="15" thickBot="1" x14ac:dyDescent="0.35">
      <c r="A594" s="8" t="s">
        <v>725</v>
      </c>
      <c r="B594" s="10">
        <v>-59551198.259999998</v>
      </c>
      <c r="C594" t="str">
        <f t="shared" si="9"/>
        <v>2022-12-18</v>
      </c>
      <c r="D594" s="1">
        <v>44913</v>
      </c>
      <c r="E594" s="13">
        <v>-59551198.259999998</v>
      </c>
    </row>
    <row r="595" spans="1:5" ht="15" thickBot="1" x14ac:dyDescent="0.35">
      <c r="A595" s="8" t="s">
        <v>726</v>
      </c>
      <c r="B595" s="10">
        <v>-59296064.859999999</v>
      </c>
      <c r="C595" t="str">
        <f t="shared" si="9"/>
        <v>2022-12-19</v>
      </c>
      <c r="D595" s="1">
        <v>44914</v>
      </c>
      <c r="E595" s="13">
        <v>-59296064.859999999</v>
      </c>
    </row>
    <row r="596" spans="1:5" ht="15" thickBot="1" x14ac:dyDescent="0.35">
      <c r="A596" s="8" t="s">
        <v>727</v>
      </c>
      <c r="B596" s="10">
        <v>-61527629.960000001</v>
      </c>
      <c r="C596" t="str">
        <f t="shared" si="9"/>
        <v>2022-12-20</v>
      </c>
      <c r="D596" s="1">
        <v>44915</v>
      </c>
      <c r="E596" s="13">
        <v>-61527629.960000001</v>
      </c>
    </row>
    <row r="597" spans="1:5" ht="15" thickBot="1" x14ac:dyDescent="0.35">
      <c r="A597" s="8" t="s">
        <v>728</v>
      </c>
      <c r="B597" s="10">
        <v>-60358461.5</v>
      </c>
      <c r="C597" t="str">
        <f t="shared" si="9"/>
        <v>2022-12-21</v>
      </c>
      <c r="D597" s="1">
        <v>44916</v>
      </c>
      <c r="E597" s="13">
        <v>-60358461.5</v>
      </c>
    </row>
    <row r="598" spans="1:5" ht="15" thickBot="1" x14ac:dyDescent="0.35">
      <c r="A598" s="8" t="s">
        <v>729</v>
      </c>
      <c r="B598" s="10">
        <v>-60534515.469999999</v>
      </c>
      <c r="C598" t="str">
        <f t="shared" si="9"/>
        <v>2022-12-22</v>
      </c>
      <c r="D598" s="1">
        <v>44917</v>
      </c>
      <c r="E598" s="13">
        <v>-60534515.469999999</v>
      </c>
    </row>
    <row r="599" spans="1:5" ht="15" thickBot="1" x14ac:dyDescent="0.35">
      <c r="A599" s="8" t="s">
        <v>730</v>
      </c>
      <c r="B599" s="10">
        <v>-59213930.880000003</v>
      </c>
      <c r="C599" t="str">
        <f t="shared" si="9"/>
        <v>2022-12-23</v>
      </c>
      <c r="D599" s="1">
        <v>44918</v>
      </c>
      <c r="E599" s="13">
        <v>-59213930.880000003</v>
      </c>
    </row>
    <row r="600" spans="1:5" ht="15" thickBot="1" x14ac:dyDescent="0.35">
      <c r="A600" s="8" t="s">
        <v>731</v>
      </c>
      <c r="B600" s="10">
        <v>-59518077.549999997</v>
      </c>
      <c r="C600" t="str">
        <f t="shared" si="9"/>
        <v>2022-12-24</v>
      </c>
      <c r="D600" s="1">
        <v>44919</v>
      </c>
      <c r="E600" s="13">
        <v>-59518077.549999997</v>
      </c>
    </row>
    <row r="601" spans="1:5" ht="15" thickBot="1" x14ac:dyDescent="0.35">
      <c r="A601" s="8" t="s">
        <v>732</v>
      </c>
      <c r="B601" s="10">
        <v>-59585179.439999998</v>
      </c>
      <c r="C601" t="str">
        <f t="shared" si="9"/>
        <v>2022-12-25</v>
      </c>
      <c r="D601" s="1">
        <v>44920</v>
      </c>
      <c r="E601" s="13">
        <v>-59585179.439999998</v>
      </c>
    </row>
    <row r="602" spans="1:5" ht="15" thickBot="1" x14ac:dyDescent="0.35">
      <c r="A602" s="8" t="s">
        <v>733</v>
      </c>
      <c r="B602" s="10">
        <v>-59542821.859999999</v>
      </c>
      <c r="C602" t="str">
        <f t="shared" si="9"/>
        <v>2022-12-26</v>
      </c>
      <c r="D602" s="1">
        <v>44921</v>
      </c>
      <c r="E602" s="13">
        <v>-59542821.859999999</v>
      </c>
    </row>
    <row r="603" spans="1:5" ht="15" thickBot="1" x14ac:dyDescent="0.35">
      <c r="A603" s="8" t="s">
        <v>734</v>
      </c>
      <c r="B603" s="10">
        <v>-59477672.07</v>
      </c>
      <c r="C603" t="str">
        <f t="shared" si="9"/>
        <v>2022-12-27</v>
      </c>
      <c r="D603" s="1">
        <v>44922</v>
      </c>
      <c r="E603" s="13">
        <v>-59477672.07</v>
      </c>
    </row>
    <row r="604" spans="1:5" ht="15" thickBot="1" x14ac:dyDescent="0.35">
      <c r="A604" s="8" t="s">
        <v>735</v>
      </c>
      <c r="B604" s="10">
        <v>-59514545.109999999</v>
      </c>
      <c r="C604" t="str">
        <f t="shared" si="9"/>
        <v>2022-12-28</v>
      </c>
      <c r="D604" s="1">
        <v>44923</v>
      </c>
      <c r="E604" s="13">
        <v>-59514545.109999999</v>
      </c>
    </row>
    <row r="605" spans="1:5" ht="15" thickBot="1" x14ac:dyDescent="0.35">
      <c r="A605" s="8" t="s">
        <v>736</v>
      </c>
      <c r="B605" s="10">
        <v>-60892371.710000001</v>
      </c>
      <c r="C605" t="str">
        <f t="shared" si="9"/>
        <v>2022-12-29</v>
      </c>
      <c r="D605" s="1">
        <v>44924</v>
      </c>
      <c r="E605" s="13">
        <v>-60892371.710000001</v>
      </c>
    </row>
    <row r="606" spans="1:5" ht="15" thickBot="1" x14ac:dyDescent="0.35">
      <c r="A606" s="8" t="s">
        <v>737</v>
      </c>
      <c r="B606" s="10">
        <v>-61739471.5</v>
      </c>
      <c r="C606" t="str">
        <f t="shared" si="9"/>
        <v>2022-12-30</v>
      </c>
      <c r="D606" s="1">
        <v>44925</v>
      </c>
      <c r="E606" s="13">
        <v>-61739471.5</v>
      </c>
    </row>
    <row r="607" spans="1:5" ht="15" thickBot="1" x14ac:dyDescent="0.35">
      <c r="A607" s="8" t="s">
        <v>738</v>
      </c>
      <c r="B607" s="10">
        <v>-61949404.039999999</v>
      </c>
      <c r="C607" t="str">
        <f t="shared" si="9"/>
        <v>2022-12-31</v>
      </c>
      <c r="D607" s="1">
        <v>44926</v>
      </c>
      <c r="E607" s="13">
        <v>-61949404.039999999</v>
      </c>
    </row>
    <row r="608" spans="1:5" ht="15" thickBot="1" x14ac:dyDescent="0.35">
      <c r="A608" s="8" t="s">
        <v>739</v>
      </c>
      <c r="B608" s="10">
        <v>-61953108.289999999</v>
      </c>
      <c r="C608" t="str">
        <f t="shared" si="9"/>
        <v>2023-01-01</v>
      </c>
      <c r="D608" s="1">
        <v>44927</v>
      </c>
      <c r="E608" s="13">
        <v>-61953108.289999999</v>
      </c>
    </row>
    <row r="609" spans="1:5" ht="15" thickBot="1" x14ac:dyDescent="0.35">
      <c r="A609" s="8" t="s">
        <v>740</v>
      </c>
      <c r="B609" s="10">
        <v>-61858089.060000002</v>
      </c>
      <c r="C609" t="str">
        <f t="shared" si="9"/>
        <v>2023-01-02</v>
      </c>
      <c r="D609" s="1">
        <v>44928</v>
      </c>
      <c r="E609" s="13">
        <v>-61858089.060000002</v>
      </c>
    </row>
    <row r="610" spans="1:5" ht="15" thickBot="1" x14ac:dyDescent="0.35">
      <c r="A610" s="8" t="s">
        <v>741</v>
      </c>
      <c r="B610" s="10">
        <v>-61791640.090000004</v>
      </c>
      <c r="C610" t="str">
        <f t="shared" si="9"/>
        <v>2023-01-03</v>
      </c>
      <c r="D610" s="1">
        <v>44929</v>
      </c>
      <c r="E610" s="13">
        <v>-61791640.090000004</v>
      </c>
    </row>
    <row r="611" spans="1:5" ht="15" thickBot="1" x14ac:dyDescent="0.35">
      <c r="A611" s="8" t="s">
        <v>742</v>
      </c>
      <c r="B611" s="10">
        <v>-61897755.969999999</v>
      </c>
      <c r="C611" t="str">
        <f t="shared" si="9"/>
        <v>2023-01-04</v>
      </c>
      <c r="D611" s="1">
        <v>44930</v>
      </c>
      <c r="E611" s="13">
        <v>-61897755.969999999</v>
      </c>
    </row>
    <row r="612" spans="1:5" ht="15" thickBot="1" x14ac:dyDescent="0.35">
      <c r="A612" s="8" t="s">
        <v>743</v>
      </c>
      <c r="B612" s="10">
        <v>-62305204.439999998</v>
      </c>
      <c r="C612" t="str">
        <f t="shared" si="9"/>
        <v>2023-01-05</v>
      </c>
      <c r="D612" s="1">
        <v>44931</v>
      </c>
      <c r="E612" s="13">
        <v>-62305204.439999998</v>
      </c>
    </row>
    <row r="613" spans="1:5" ht="15" thickBot="1" x14ac:dyDescent="0.35">
      <c r="A613" s="8" t="s">
        <v>744</v>
      </c>
      <c r="B613" s="10">
        <v>-64695768.600000001</v>
      </c>
      <c r="C613" t="str">
        <f t="shared" si="9"/>
        <v>2023-01-06</v>
      </c>
      <c r="D613" s="1">
        <v>44932</v>
      </c>
      <c r="E613" s="13">
        <v>-64695768.600000001</v>
      </c>
    </row>
    <row r="614" spans="1:5" ht="15" thickBot="1" x14ac:dyDescent="0.35">
      <c r="A614" s="8" t="s">
        <v>745</v>
      </c>
      <c r="B614" s="10">
        <v>-64362981.700000003</v>
      </c>
      <c r="C614" t="str">
        <f t="shared" si="9"/>
        <v>2023-01-07</v>
      </c>
      <c r="D614" s="1">
        <v>44933</v>
      </c>
      <c r="E614" s="13">
        <v>-64362981.700000003</v>
      </c>
    </row>
    <row r="615" spans="1:5" ht="15" thickBot="1" x14ac:dyDescent="0.35">
      <c r="A615" s="8" t="s">
        <v>746</v>
      </c>
      <c r="B615" s="10">
        <v>-64365733.909999996</v>
      </c>
      <c r="C615" t="str">
        <f t="shared" si="9"/>
        <v>2023-01-08</v>
      </c>
      <c r="D615" s="1">
        <v>44934</v>
      </c>
      <c r="E615" s="13">
        <v>-64365733.909999996</v>
      </c>
    </row>
    <row r="616" spans="1:5" ht="15" thickBot="1" x14ac:dyDescent="0.35">
      <c r="A616" s="8" t="s">
        <v>747</v>
      </c>
      <c r="B616" s="10">
        <v>-66639726.210000001</v>
      </c>
      <c r="C616" t="str">
        <f t="shared" si="9"/>
        <v>2023-01-09</v>
      </c>
      <c r="D616" s="1">
        <v>44935</v>
      </c>
      <c r="E616" s="13">
        <v>-66639726.210000001</v>
      </c>
    </row>
    <row r="617" spans="1:5" ht="15" thickBot="1" x14ac:dyDescent="0.35">
      <c r="A617" s="8" t="s">
        <v>748</v>
      </c>
      <c r="B617" s="10">
        <v>-65974506.060000002</v>
      </c>
      <c r="C617" t="str">
        <f t="shared" si="9"/>
        <v>2023-01-10</v>
      </c>
      <c r="D617" s="1">
        <v>44936</v>
      </c>
      <c r="E617" s="13">
        <v>-65974506.060000002</v>
      </c>
    </row>
    <row r="618" spans="1:5" ht="15" thickBot="1" x14ac:dyDescent="0.35">
      <c r="A618" s="8" t="s">
        <v>749</v>
      </c>
      <c r="B618" s="10">
        <v>-66109351.659999996</v>
      </c>
      <c r="C618" t="str">
        <f t="shared" si="9"/>
        <v>2023-01-11</v>
      </c>
      <c r="D618" s="1">
        <v>44937</v>
      </c>
      <c r="E618" s="13">
        <v>-66109351.659999996</v>
      </c>
    </row>
    <row r="619" spans="1:5" ht="15" thickBot="1" x14ac:dyDescent="0.35">
      <c r="A619" s="8" t="s">
        <v>750</v>
      </c>
      <c r="B619" s="10">
        <v>-66584144.579999998</v>
      </c>
      <c r="C619" t="str">
        <f t="shared" si="9"/>
        <v>2023-01-12</v>
      </c>
      <c r="D619" s="1">
        <v>44938</v>
      </c>
      <c r="E619" s="13">
        <v>-66584144.579999998</v>
      </c>
    </row>
    <row r="620" spans="1:5" ht="15" thickBot="1" x14ac:dyDescent="0.35">
      <c r="A620" s="8" t="s">
        <v>751</v>
      </c>
      <c r="B620" s="10">
        <v>-67764095.969999999</v>
      </c>
      <c r="C620" t="str">
        <f t="shared" si="9"/>
        <v>2023-01-13</v>
      </c>
      <c r="D620" s="1">
        <v>44939</v>
      </c>
      <c r="E620" s="13">
        <v>-67764095.969999999</v>
      </c>
    </row>
    <row r="621" spans="1:5" ht="15" thickBot="1" x14ac:dyDescent="0.35">
      <c r="A621" s="8" t="s">
        <v>752</v>
      </c>
      <c r="B621" s="10">
        <v>-68169249.719999999</v>
      </c>
      <c r="C621" t="str">
        <f t="shared" si="9"/>
        <v>2023-01-14</v>
      </c>
      <c r="D621" s="1">
        <v>44940</v>
      </c>
      <c r="E621" s="13">
        <v>-68169249.719999999</v>
      </c>
    </row>
    <row r="622" spans="1:5" ht="15" thickBot="1" x14ac:dyDescent="0.35">
      <c r="A622" s="8" t="s">
        <v>753</v>
      </c>
      <c r="B622" s="10">
        <v>-68174616.760000005</v>
      </c>
      <c r="C622" t="str">
        <f t="shared" si="9"/>
        <v>2023-01-15</v>
      </c>
      <c r="D622" s="1">
        <v>44941</v>
      </c>
      <c r="E622" s="13">
        <v>-68174616.760000005</v>
      </c>
    </row>
    <row r="623" spans="1:5" ht="15" thickBot="1" x14ac:dyDescent="0.35">
      <c r="A623" s="8" t="s">
        <v>754</v>
      </c>
      <c r="B623" s="10">
        <v>-65263664.859999999</v>
      </c>
      <c r="C623" t="str">
        <f t="shared" si="9"/>
        <v>2023-01-16</v>
      </c>
      <c r="D623" s="1">
        <v>44942</v>
      </c>
      <c r="E623" s="13">
        <v>-65263664.859999999</v>
      </c>
    </row>
    <row r="624" spans="1:5" ht="15" thickBot="1" x14ac:dyDescent="0.35">
      <c r="A624" s="8" t="s">
        <v>755</v>
      </c>
      <c r="B624" s="10">
        <v>-64817602.710000001</v>
      </c>
      <c r="C624" t="str">
        <f t="shared" si="9"/>
        <v>2023-01-17</v>
      </c>
      <c r="D624" s="1">
        <v>44943</v>
      </c>
      <c r="E624" s="13">
        <v>-64817602.710000001</v>
      </c>
    </row>
    <row r="625" spans="1:5" ht="15" thickBot="1" x14ac:dyDescent="0.35">
      <c r="A625" s="8" t="s">
        <v>756</v>
      </c>
      <c r="B625" s="10">
        <v>-63331584.909999996</v>
      </c>
      <c r="C625" t="str">
        <f t="shared" si="9"/>
        <v>2023-01-18</v>
      </c>
      <c r="D625" s="1">
        <v>44944</v>
      </c>
      <c r="E625" s="13">
        <v>-63331584.909999996</v>
      </c>
    </row>
    <row r="626" spans="1:5" ht="15" thickBot="1" x14ac:dyDescent="0.35">
      <c r="A626" s="8" t="s">
        <v>757</v>
      </c>
      <c r="B626" s="10">
        <v>-66171374.810000002</v>
      </c>
      <c r="C626" t="str">
        <f t="shared" si="9"/>
        <v>2023-01-19</v>
      </c>
      <c r="D626" s="1">
        <v>44945</v>
      </c>
      <c r="E626" s="13">
        <v>-66171374.810000002</v>
      </c>
    </row>
    <row r="627" spans="1:5" ht="15" thickBot="1" x14ac:dyDescent="0.35">
      <c r="A627" s="8" t="s">
        <v>758</v>
      </c>
      <c r="B627" s="10">
        <v>-65476259.130000003</v>
      </c>
      <c r="C627" t="str">
        <f t="shared" si="9"/>
        <v>2023-01-20</v>
      </c>
      <c r="D627" s="1">
        <v>44946</v>
      </c>
      <c r="E627" s="13">
        <v>-65476259.130000003</v>
      </c>
    </row>
    <row r="628" spans="1:5" ht="15" thickBot="1" x14ac:dyDescent="0.35">
      <c r="A628" s="8" t="s">
        <v>759</v>
      </c>
      <c r="B628" s="10">
        <v>-65485702.93</v>
      </c>
      <c r="C628" t="str">
        <f t="shared" si="9"/>
        <v>2023-01-21</v>
      </c>
      <c r="D628" s="1">
        <v>44947</v>
      </c>
      <c r="E628" s="13">
        <v>-65485702.93</v>
      </c>
    </row>
    <row r="629" spans="1:5" ht="15" thickBot="1" x14ac:dyDescent="0.35">
      <c r="A629" s="8" t="s">
        <v>760</v>
      </c>
      <c r="B629" s="10">
        <v>-65451639.409999996</v>
      </c>
      <c r="C629" t="str">
        <f t="shared" si="9"/>
        <v>2023-01-22</v>
      </c>
      <c r="D629" s="1">
        <v>44948</v>
      </c>
      <c r="E629" s="13">
        <v>-65451639.409999996</v>
      </c>
    </row>
    <row r="630" spans="1:5" ht="15" thickBot="1" x14ac:dyDescent="0.35">
      <c r="A630" s="8" t="s">
        <v>761</v>
      </c>
      <c r="B630" s="10">
        <v>-64483098.409999996</v>
      </c>
      <c r="C630" t="str">
        <f t="shared" si="9"/>
        <v>2023-01-23</v>
      </c>
      <c r="D630" s="1">
        <v>44949</v>
      </c>
      <c r="E630" s="13">
        <v>-64483098.409999996</v>
      </c>
    </row>
    <row r="631" spans="1:5" ht="15" thickBot="1" x14ac:dyDescent="0.35">
      <c r="A631" s="8" t="s">
        <v>762</v>
      </c>
      <c r="B631" s="10">
        <v>-65487389.969999999</v>
      </c>
      <c r="C631" t="str">
        <f t="shared" si="9"/>
        <v>2023-01-24</v>
      </c>
      <c r="D631" s="1">
        <v>44950</v>
      </c>
      <c r="E631" s="13">
        <v>-65487389.969999999</v>
      </c>
    </row>
    <row r="632" spans="1:5" ht="15" thickBot="1" x14ac:dyDescent="0.35">
      <c r="A632" s="8" t="s">
        <v>763</v>
      </c>
      <c r="B632" s="10">
        <v>-67825192.609999999</v>
      </c>
      <c r="C632" t="str">
        <f t="shared" si="9"/>
        <v>2023-01-25</v>
      </c>
      <c r="D632" s="1">
        <v>44951</v>
      </c>
      <c r="E632" s="13">
        <v>-67825192.609999999</v>
      </c>
    </row>
    <row r="633" spans="1:5" ht="15" thickBot="1" x14ac:dyDescent="0.35">
      <c r="A633" s="8" t="s">
        <v>764</v>
      </c>
      <c r="B633" s="10">
        <v>-65272561.600000001</v>
      </c>
      <c r="C633" t="str">
        <f t="shared" si="9"/>
        <v>2023-01-26</v>
      </c>
      <c r="D633" s="1">
        <v>44952</v>
      </c>
      <c r="E633" s="13">
        <v>-65272561.600000001</v>
      </c>
    </row>
    <row r="634" spans="1:5" ht="15" thickBot="1" x14ac:dyDescent="0.35">
      <c r="A634" s="8" t="s">
        <v>765</v>
      </c>
      <c r="B634" s="10">
        <v>-64896474.039999999</v>
      </c>
      <c r="C634" t="str">
        <f t="shared" si="9"/>
        <v>2023-01-27</v>
      </c>
      <c r="D634" s="1">
        <v>44953</v>
      </c>
      <c r="E634" s="13">
        <v>-64896474.039999999</v>
      </c>
    </row>
    <row r="635" spans="1:5" ht="15" thickBot="1" x14ac:dyDescent="0.35">
      <c r="A635" s="8" t="s">
        <v>766</v>
      </c>
      <c r="B635" s="10">
        <v>-65328731.899999999</v>
      </c>
      <c r="C635" t="str">
        <f t="shared" si="9"/>
        <v>2023-01-28</v>
      </c>
      <c r="D635" s="1">
        <v>44954</v>
      </c>
      <c r="E635" s="13">
        <v>-65328731.899999999</v>
      </c>
    </row>
    <row r="636" spans="1:5" ht="15" thickBot="1" x14ac:dyDescent="0.35">
      <c r="A636" s="8" t="s">
        <v>767</v>
      </c>
      <c r="B636" s="10">
        <v>-65607323.130000003</v>
      </c>
      <c r="C636" t="str">
        <f t="shared" si="9"/>
        <v>2023-01-29</v>
      </c>
      <c r="D636" s="1">
        <v>44955</v>
      </c>
      <c r="E636" s="13">
        <v>-65607323.130000003</v>
      </c>
    </row>
    <row r="637" spans="1:5" ht="15" thickBot="1" x14ac:dyDescent="0.35">
      <c r="A637" s="8" t="s">
        <v>768</v>
      </c>
      <c r="B637" s="10">
        <v>-65616935.240000002</v>
      </c>
      <c r="C637" t="str">
        <f t="shared" si="9"/>
        <v>2023-01-30</v>
      </c>
      <c r="D637" s="1">
        <v>44956</v>
      </c>
      <c r="E637" s="13">
        <v>-65616935.240000002</v>
      </c>
    </row>
    <row r="638" spans="1:5" ht="15" thickBot="1" x14ac:dyDescent="0.35">
      <c r="A638" s="8" t="s">
        <v>769</v>
      </c>
      <c r="B638" s="10">
        <v>-64889040.880000003</v>
      </c>
      <c r="C638" t="str">
        <f t="shared" si="9"/>
        <v>2023-01-31</v>
      </c>
      <c r="D638" s="1">
        <v>44957</v>
      </c>
      <c r="E638" s="13">
        <v>-64889040.880000003</v>
      </c>
    </row>
    <row r="639" spans="1:5" ht="15" thickBot="1" x14ac:dyDescent="0.35">
      <c r="A639" s="8" t="s">
        <v>770</v>
      </c>
      <c r="B639" s="10">
        <v>-68921173.379999995</v>
      </c>
      <c r="C639" t="str">
        <f t="shared" si="9"/>
        <v>2023-02-01</v>
      </c>
      <c r="D639" s="1">
        <v>44958</v>
      </c>
      <c r="E639" s="13">
        <v>-68921173.379999995</v>
      </c>
    </row>
    <row r="640" spans="1:5" ht="15" thickBot="1" x14ac:dyDescent="0.35">
      <c r="A640" s="8" t="s">
        <v>771</v>
      </c>
      <c r="B640" s="10">
        <v>-67388377.209999993</v>
      </c>
      <c r="C640" t="str">
        <f t="shared" si="9"/>
        <v>2023-02-02</v>
      </c>
      <c r="D640" s="1">
        <v>44959</v>
      </c>
      <c r="E640" s="13">
        <v>-67388377.209999993</v>
      </c>
    </row>
    <row r="641" spans="1:5" ht="15" thickBot="1" x14ac:dyDescent="0.35">
      <c r="A641" s="8" t="s">
        <v>772</v>
      </c>
      <c r="B641" s="10">
        <v>-66605208.259999998</v>
      </c>
      <c r="C641" t="str">
        <f t="shared" si="9"/>
        <v>2023-02-03</v>
      </c>
      <c r="D641" s="1">
        <v>44960</v>
      </c>
      <c r="E641" s="13">
        <v>-66605208.259999998</v>
      </c>
    </row>
    <row r="642" spans="1:5" ht="15" thickBot="1" x14ac:dyDescent="0.35">
      <c r="A642" s="8" t="s">
        <v>773</v>
      </c>
      <c r="B642" s="10">
        <v>-67100722.509999998</v>
      </c>
      <c r="C642" t="str">
        <f t="shared" si="9"/>
        <v>2023-02-04</v>
      </c>
      <c r="D642" s="1">
        <v>44961</v>
      </c>
      <c r="E642" s="13">
        <v>-67100722.509999998</v>
      </c>
    </row>
    <row r="643" spans="1:5" ht="15" thickBot="1" x14ac:dyDescent="0.35">
      <c r="A643" s="8" t="s">
        <v>774</v>
      </c>
      <c r="B643" s="10">
        <v>-67142001.140000001</v>
      </c>
      <c r="C643" t="str">
        <f t="shared" ref="C643:C664" si="10">LEFT(A643,10)</f>
        <v>2023-02-05</v>
      </c>
      <c r="D643" s="1">
        <v>44962</v>
      </c>
      <c r="E643" s="13">
        <v>-67142001.140000001</v>
      </c>
    </row>
    <row r="644" spans="1:5" ht="15" thickBot="1" x14ac:dyDescent="0.35">
      <c r="A644" s="8" t="s">
        <v>775</v>
      </c>
      <c r="B644" s="10">
        <v>-65474585.090000004</v>
      </c>
      <c r="C644" t="str">
        <f t="shared" si="10"/>
        <v>2023-02-06</v>
      </c>
      <c r="D644" s="1">
        <v>44963</v>
      </c>
      <c r="E644" s="13">
        <v>-65474585.090000004</v>
      </c>
    </row>
    <row r="645" spans="1:5" ht="15" thickBot="1" x14ac:dyDescent="0.35">
      <c r="A645" s="8" t="s">
        <v>776</v>
      </c>
      <c r="B645" s="10">
        <v>-63621974.030000001</v>
      </c>
      <c r="C645" t="str">
        <f t="shared" si="10"/>
        <v>2023-02-07</v>
      </c>
      <c r="D645" s="1">
        <v>44964</v>
      </c>
      <c r="E645" s="13">
        <v>-63621974.030000001</v>
      </c>
    </row>
    <row r="646" spans="1:5" ht="15" thickBot="1" x14ac:dyDescent="0.35">
      <c r="A646" s="8" t="s">
        <v>777</v>
      </c>
      <c r="B646" s="10">
        <v>-63272465.840000004</v>
      </c>
      <c r="C646" t="str">
        <f t="shared" si="10"/>
        <v>2023-02-08</v>
      </c>
      <c r="D646" s="1">
        <v>44965</v>
      </c>
      <c r="E646" s="13">
        <v>-63272465.840000004</v>
      </c>
    </row>
    <row r="647" spans="1:5" ht="15" thickBot="1" x14ac:dyDescent="0.35">
      <c r="A647" s="8" t="s">
        <v>778</v>
      </c>
      <c r="B647" s="10">
        <v>-65263590.039999999</v>
      </c>
      <c r="C647" t="str">
        <f t="shared" si="10"/>
        <v>2023-02-09</v>
      </c>
      <c r="D647" s="1">
        <v>44966</v>
      </c>
      <c r="E647" s="13">
        <v>-65263590.039999999</v>
      </c>
    </row>
    <row r="648" spans="1:5" ht="15" thickBot="1" x14ac:dyDescent="0.35">
      <c r="A648" s="8" t="s">
        <v>779</v>
      </c>
      <c r="B648" s="10">
        <v>-64962186.329999998</v>
      </c>
      <c r="C648" t="str">
        <f t="shared" si="10"/>
        <v>2023-02-10</v>
      </c>
      <c r="D648" s="1">
        <v>44967</v>
      </c>
      <c r="E648" s="13">
        <v>-64962186.329999998</v>
      </c>
    </row>
    <row r="649" spans="1:5" ht="15" thickBot="1" x14ac:dyDescent="0.35">
      <c r="A649" s="8" t="s">
        <v>780</v>
      </c>
      <c r="B649" s="10">
        <v>-65061756.869999997</v>
      </c>
      <c r="C649" t="str">
        <f t="shared" si="10"/>
        <v>2023-02-11</v>
      </c>
      <c r="D649" s="1">
        <v>44968</v>
      </c>
      <c r="E649" s="13">
        <v>-65061756.869999997</v>
      </c>
    </row>
    <row r="650" spans="1:5" ht="15" thickBot="1" x14ac:dyDescent="0.35">
      <c r="A650" s="8" t="s">
        <v>781</v>
      </c>
      <c r="B650" s="10">
        <v>-65030927.659999996</v>
      </c>
      <c r="C650" t="str">
        <f t="shared" si="10"/>
        <v>2023-02-12</v>
      </c>
      <c r="D650" s="1">
        <v>44969</v>
      </c>
      <c r="E650" s="13">
        <v>-65030927.659999996</v>
      </c>
    </row>
    <row r="651" spans="1:5" ht="15" thickBot="1" x14ac:dyDescent="0.35">
      <c r="A651" s="8" t="s">
        <v>782</v>
      </c>
      <c r="B651" s="10">
        <v>-67100283.899999999</v>
      </c>
      <c r="C651" t="str">
        <f t="shared" si="10"/>
        <v>2023-02-13</v>
      </c>
      <c r="D651" s="1">
        <v>44970</v>
      </c>
      <c r="E651" s="13">
        <v>-67100283.899999999</v>
      </c>
    </row>
    <row r="652" spans="1:5" ht="15" thickBot="1" x14ac:dyDescent="0.35">
      <c r="A652" s="8" t="s">
        <v>783</v>
      </c>
      <c r="B652" s="10">
        <v>-65033111.490000002</v>
      </c>
      <c r="C652" t="str">
        <f t="shared" si="10"/>
        <v>2023-02-14</v>
      </c>
      <c r="D652" s="1">
        <v>44971</v>
      </c>
      <c r="E652" s="13">
        <v>-65033111.490000002</v>
      </c>
    </row>
    <row r="653" spans="1:5" ht="15" thickBot="1" x14ac:dyDescent="0.35">
      <c r="A653" s="8" t="s">
        <v>784</v>
      </c>
      <c r="B653" s="10">
        <v>-69219021.730000004</v>
      </c>
      <c r="C653" t="str">
        <f t="shared" si="10"/>
        <v>2023-02-15</v>
      </c>
      <c r="D653" s="1">
        <v>44972</v>
      </c>
      <c r="E653" s="13">
        <v>-69219021.730000004</v>
      </c>
    </row>
    <row r="654" spans="1:5" ht="15" thickBot="1" x14ac:dyDescent="0.35">
      <c r="A654" s="8" t="s">
        <v>785</v>
      </c>
      <c r="B654" s="10">
        <v>-67153374.700000003</v>
      </c>
      <c r="C654" t="str">
        <f t="shared" si="10"/>
        <v>2023-02-16</v>
      </c>
      <c r="D654" s="1">
        <v>44973</v>
      </c>
      <c r="E654" s="13">
        <v>-67153374.700000003</v>
      </c>
    </row>
    <row r="655" spans="1:5" ht="15" thickBot="1" x14ac:dyDescent="0.35">
      <c r="A655" s="8" t="s">
        <v>786</v>
      </c>
      <c r="B655" s="10">
        <v>-67067313.030000001</v>
      </c>
      <c r="C655" t="str">
        <f t="shared" si="10"/>
        <v>2023-02-17</v>
      </c>
      <c r="D655" s="1">
        <v>44974</v>
      </c>
      <c r="E655" s="13">
        <v>-67067313.030000001</v>
      </c>
    </row>
    <row r="656" spans="1:5" ht="15" thickBot="1" x14ac:dyDescent="0.35">
      <c r="A656" s="8" t="s">
        <v>787</v>
      </c>
      <c r="B656" s="10">
        <v>-67711133.689999998</v>
      </c>
      <c r="C656" t="str">
        <f t="shared" si="10"/>
        <v>2023-02-18</v>
      </c>
      <c r="D656" s="1">
        <v>44975</v>
      </c>
      <c r="E656" s="13">
        <v>-67711133.689999998</v>
      </c>
    </row>
    <row r="657" spans="1:5" ht="15" thickBot="1" x14ac:dyDescent="0.35">
      <c r="A657" s="8" t="s">
        <v>788</v>
      </c>
      <c r="B657" s="10">
        <v>-67690459.159999996</v>
      </c>
      <c r="C657" t="str">
        <f t="shared" si="10"/>
        <v>2023-02-19</v>
      </c>
      <c r="D657" s="1">
        <v>44976</v>
      </c>
      <c r="E657" s="13">
        <v>-67690459.159999996</v>
      </c>
    </row>
    <row r="658" spans="1:5" ht="15" thickBot="1" x14ac:dyDescent="0.35">
      <c r="A658" s="8" t="s">
        <v>789</v>
      </c>
      <c r="B658" s="10">
        <v>-66940299.479999997</v>
      </c>
      <c r="C658" t="str">
        <f t="shared" si="10"/>
        <v>2023-02-20</v>
      </c>
      <c r="D658" s="1">
        <v>44977</v>
      </c>
      <c r="E658" s="13">
        <v>-66940299.479999997</v>
      </c>
    </row>
    <row r="659" spans="1:5" ht="15" thickBot="1" x14ac:dyDescent="0.35">
      <c r="A659" s="8" t="s">
        <v>790</v>
      </c>
      <c r="B659" s="10">
        <v>-67741740.170000002</v>
      </c>
      <c r="C659" t="str">
        <f t="shared" si="10"/>
        <v>2023-02-21</v>
      </c>
      <c r="D659" s="1">
        <v>44978</v>
      </c>
      <c r="E659" s="13">
        <v>-67741740.170000002</v>
      </c>
    </row>
    <row r="660" spans="1:5" ht="15" thickBot="1" x14ac:dyDescent="0.35">
      <c r="A660" s="8" t="s">
        <v>791</v>
      </c>
      <c r="B660" s="10">
        <v>-69717539.180000007</v>
      </c>
      <c r="C660" t="str">
        <f t="shared" si="10"/>
        <v>2023-02-22</v>
      </c>
      <c r="D660" s="1">
        <v>44979</v>
      </c>
      <c r="E660" s="13">
        <v>-69717539.180000007</v>
      </c>
    </row>
    <row r="661" spans="1:5" ht="15" thickBot="1" x14ac:dyDescent="0.35">
      <c r="A661" s="8" t="s">
        <v>792</v>
      </c>
      <c r="B661" s="10">
        <v>-68244705.510000005</v>
      </c>
      <c r="C661" t="str">
        <f t="shared" si="10"/>
        <v>2023-02-23</v>
      </c>
      <c r="D661" s="1">
        <v>44980</v>
      </c>
      <c r="E661" s="13">
        <v>-68244705.510000005</v>
      </c>
    </row>
    <row r="662" spans="1:5" ht="15" thickBot="1" x14ac:dyDescent="0.35">
      <c r="A662" s="8" t="s">
        <v>793</v>
      </c>
      <c r="B662" s="10">
        <v>-74201790.870000005</v>
      </c>
      <c r="C662" t="str">
        <f t="shared" si="10"/>
        <v>2023-02-24</v>
      </c>
      <c r="D662" s="1">
        <v>44981</v>
      </c>
      <c r="E662" s="13">
        <v>-74201790.870000005</v>
      </c>
    </row>
    <row r="663" spans="1:5" ht="15" thickBot="1" x14ac:dyDescent="0.35">
      <c r="A663" s="8" t="s">
        <v>794</v>
      </c>
      <c r="B663" s="10">
        <v>-75346628.129999995</v>
      </c>
      <c r="C663" t="str">
        <f t="shared" si="10"/>
        <v>2023-02-25</v>
      </c>
      <c r="D663" s="1">
        <v>44982</v>
      </c>
      <c r="E663" s="13">
        <v>-75346628.129999995</v>
      </c>
    </row>
    <row r="664" spans="1:5" ht="15" thickBot="1" x14ac:dyDescent="0.35">
      <c r="A664" s="8" t="s">
        <v>795</v>
      </c>
      <c r="B664" s="10">
        <v>-75316756.109999999</v>
      </c>
      <c r="C664" t="str">
        <f t="shared" si="10"/>
        <v>2023-02-26</v>
      </c>
      <c r="D664" s="1">
        <v>44983</v>
      </c>
      <c r="E664" s="13">
        <v>-75316756.109999999</v>
      </c>
    </row>
  </sheetData>
  <autoFilter ref="A1:E1" xr:uid="{00000000-0001-0000-02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6" sqref="C6"/>
    </sheetView>
  </sheetViews>
  <sheetFormatPr defaultRowHeight="14.4" x14ac:dyDescent="0.3"/>
  <cols>
    <col min="1" max="1" width="20.88671875" bestFit="1" customWidth="1"/>
    <col min="2" max="2" width="49.21875" bestFit="1" customWidth="1"/>
    <col min="3" max="3" width="12.109375" bestFit="1" customWidth="1"/>
    <col min="4" max="4" width="12.109375" customWidth="1"/>
    <col min="5" max="5" width="49.21875" bestFit="1" customWidth="1"/>
    <col min="6" max="6" width="12.109375" bestFit="1" customWidth="1"/>
    <col min="7" max="7" width="12.109375" customWidth="1"/>
    <col min="8" max="8" width="49.21875" bestFit="1" customWidth="1"/>
    <col min="9" max="9" width="12.109375" bestFit="1" customWidth="1"/>
  </cols>
  <sheetData>
    <row r="1" spans="1:3" x14ac:dyDescent="0.3">
      <c r="B1">
        <v>2021</v>
      </c>
      <c r="C1">
        <v>2022</v>
      </c>
    </row>
    <row r="2" spans="1:3" x14ac:dyDescent="0.3">
      <c r="A2" t="s">
        <v>35</v>
      </c>
      <c r="B2">
        <f>COUNTIFS(summary!$C$65:$C$113,events!$A2,summary!$A$65:$A$113,"&gt;=01/01/2021",summary!$A$65:$A$113,"&lt;01/01/2022")</f>
        <v>7</v>
      </c>
      <c r="C2">
        <f>COUNTIFS(summary!$C$65:$C$113,events!$A2,summary!$A$65:$A$113,"&gt;=01/01/2022")</f>
        <v>11</v>
      </c>
    </row>
    <row r="3" spans="1:3" x14ac:dyDescent="0.3">
      <c r="A3" t="s">
        <v>116</v>
      </c>
      <c r="B3">
        <f>COUNTIFS(summary!$C$65:$C$113,events!$A3,summary!$A$65:$A$113,"&gt;=01/01/2021",summary!$A$65:$A$113,"&lt;01/01/2022")</f>
        <v>0</v>
      </c>
      <c r="C3">
        <f>COUNTIFS(summary!$C$65:$C$113,events!$A3,summary!$A$65:$A$113,"&gt;=01/01/2022")</f>
        <v>1</v>
      </c>
    </row>
    <row r="4" spans="1:3" x14ac:dyDescent="0.3">
      <c r="A4" t="s">
        <v>39</v>
      </c>
      <c r="B4">
        <f>COUNTIFS(summary!$C$65:$C$113,events!$A4,summary!$A$65:$A$113,"&gt;=01/01/2021",summary!$A$65:$A$113,"&lt;01/01/2022")</f>
        <v>1</v>
      </c>
      <c r="C4">
        <f>COUNTIFS(summary!$C$65:$C$113,events!$A4,summary!$A$65:$A$113,"&gt;=01/01/2022")</f>
        <v>3</v>
      </c>
    </row>
    <row r="5" spans="1:3" x14ac:dyDescent="0.3">
      <c r="A5" t="s">
        <v>33</v>
      </c>
      <c r="B5">
        <f>COUNTIFS(summary!$C$65:$C$113,events!$A5,summary!$A$65:$A$113,"&gt;=01/01/2021",summary!$A$65:$A$113,"&lt;01/01/2022")</f>
        <v>8</v>
      </c>
      <c r="C5">
        <f>COUNTIFS(summary!$C$65:$C$113,events!$A5,summary!$A$65:$A$113,"&gt;=01/01/2022")</f>
        <v>9</v>
      </c>
    </row>
    <row r="6" spans="1:3" x14ac:dyDescent="0.3">
      <c r="A6" t="s">
        <v>822</v>
      </c>
      <c r="B6">
        <f>summary!G147+summary!G148-SUM(events!B2:B5)</f>
        <v>5</v>
      </c>
      <c r="C6">
        <f>summary!H155+summary!H156-SUM(events!C2:C5)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15"/>
  <sheetViews>
    <sheetView workbookViewId="0">
      <selection activeCell="BH10" sqref="BH10"/>
    </sheetView>
  </sheetViews>
  <sheetFormatPr defaultRowHeight="14.4" x14ac:dyDescent="0.3"/>
  <cols>
    <col min="2" max="2" width="11.33203125" customWidth="1"/>
    <col min="3" max="58" width="0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43900</v>
      </c>
      <c r="C2">
        <v>1679.39</v>
      </c>
      <c r="D2">
        <v>1680.14</v>
      </c>
      <c r="E2">
        <v>1641.43</v>
      </c>
      <c r="F2">
        <v>1648.89</v>
      </c>
      <c r="G2">
        <v>-30.7199999999998</v>
      </c>
      <c r="H2">
        <v>30.7199999999998</v>
      </c>
      <c r="I2">
        <v>12.090154674268801</v>
      </c>
      <c r="J2">
        <v>8.7186904761904707</v>
      </c>
      <c r="K2">
        <v>2.54091042072276</v>
      </c>
      <c r="L2">
        <v>-1.8289960169324899E-2</v>
      </c>
      <c r="M2">
        <v>1.8289960169324899E-2</v>
      </c>
      <c r="N2">
        <v>8.0932004517028002E-3</v>
      </c>
      <c r="O2">
        <v>2.2599168621205301</v>
      </c>
      <c r="P2">
        <v>38.71</v>
      </c>
      <c r="Q2">
        <v>17.938055555555501</v>
      </c>
      <c r="R2">
        <v>2.1579819440358001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1648.89</v>
      </c>
      <c r="AA2">
        <v>1648.89</v>
      </c>
      <c r="AC2">
        <v>1648.89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1633.45</v>
      </c>
      <c r="D3">
        <v>1649.99</v>
      </c>
      <c r="E3">
        <v>1560.53</v>
      </c>
      <c r="F3">
        <v>1577.34</v>
      </c>
      <c r="G3">
        <v>-57.130000000000102</v>
      </c>
      <c r="H3">
        <v>57.130000000000102</v>
      </c>
      <c r="I3">
        <v>12.669405653501499</v>
      </c>
      <c r="J3">
        <v>8.9634920634920601</v>
      </c>
      <c r="K3">
        <v>4.5092880883651203</v>
      </c>
      <c r="L3">
        <v>-3.4953226428138799E-2</v>
      </c>
      <c r="M3">
        <v>3.4953226428138799E-2</v>
      </c>
      <c r="N3">
        <v>8.4182541848393001E-3</v>
      </c>
      <c r="O3">
        <v>4.15207543757551</v>
      </c>
      <c r="P3">
        <v>89.46</v>
      </c>
      <c r="Q3">
        <v>18.3039285714285</v>
      </c>
      <c r="R3">
        <v>4.8874753663343098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1577.34</v>
      </c>
      <c r="Z3">
        <v>1577.34</v>
      </c>
      <c r="AA3">
        <v>1577.34</v>
      </c>
      <c r="AB3">
        <v>1577.34</v>
      </c>
      <c r="AC3">
        <v>1577.34</v>
      </c>
      <c r="AD3">
        <v>1577.34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43903</v>
      </c>
      <c r="C4">
        <v>1579.1</v>
      </c>
      <c r="D4">
        <v>1597.82</v>
      </c>
      <c r="E4">
        <v>1504.54</v>
      </c>
      <c r="F4">
        <v>1529</v>
      </c>
      <c r="G4">
        <v>-48.339999999999897</v>
      </c>
      <c r="H4">
        <v>48.339999999999897</v>
      </c>
      <c r="I4">
        <v>13.0439590615514</v>
      </c>
      <c r="J4">
        <v>9.1370238095238108</v>
      </c>
      <c r="K4">
        <v>3.7059300609496302</v>
      </c>
      <c r="L4">
        <v>-3.06465315024027E-2</v>
      </c>
      <c r="M4">
        <v>3.06465315024027E-2</v>
      </c>
      <c r="N4">
        <v>8.6459593182321992E-3</v>
      </c>
      <c r="O4">
        <v>3.5446074142144801</v>
      </c>
      <c r="P4">
        <v>93.279999999999902</v>
      </c>
      <c r="Q4">
        <v>18.6418253968254</v>
      </c>
      <c r="R4">
        <v>5.0038018281130903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1529</v>
      </c>
      <c r="Z4">
        <v>1529</v>
      </c>
      <c r="AA4">
        <v>1529</v>
      </c>
      <c r="AB4">
        <v>1529</v>
      </c>
      <c r="AC4">
        <v>1529</v>
      </c>
      <c r="AD4">
        <v>1529</v>
      </c>
      <c r="AE4">
        <v>1.25763</v>
      </c>
      <c r="AF4">
        <v>1.26237</v>
      </c>
      <c r="AG4">
        <v>1.2253499999999999</v>
      </c>
      <c r="AH4">
        <v>1.2292400000000001</v>
      </c>
      <c r="AI4">
        <v>-2.8359999999999899E-2</v>
      </c>
      <c r="AJ4">
        <v>2.8359999999999899E-2</v>
      </c>
      <c r="AK4">
        <v>6.7177035041943002E-3</v>
      </c>
      <c r="AL4">
        <v>4.9369444444444001E-3</v>
      </c>
      <c r="AM4">
        <v>4.2216808143278097</v>
      </c>
      <c r="AN4">
        <v>-2.2550890585241599E-2</v>
      </c>
      <c r="AO4">
        <v>2.2550890585241599E-2</v>
      </c>
      <c r="AP4">
        <v>5.2827096029071999E-3</v>
      </c>
      <c r="AQ4">
        <v>4.2688113260723703</v>
      </c>
      <c r="AR4">
        <v>3.7019999999999997E-2</v>
      </c>
      <c r="AS4">
        <v>9.6709920634919996E-3</v>
      </c>
      <c r="AT4">
        <v>3.8279423410707101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1.2292400000000001</v>
      </c>
      <c r="BB4">
        <v>1.2292400000000001</v>
      </c>
      <c r="BC4">
        <v>1.2292400000000001</v>
      </c>
      <c r="BD4">
        <v>1.2292400000000001</v>
      </c>
      <c r="BE4">
        <v>1.2292400000000001</v>
      </c>
      <c r="BF4">
        <v>1.2292400000000001</v>
      </c>
    </row>
    <row r="5" spans="1:60" x14ac:dyDescent="0.3">
      <c r="A5">
        <v>3</v>
      </c>
      <c r="B5" s="1">
        <v>43907</v>
      </c>
      <c r="C5">
        <v>1509.7</v>
      </c>
      <c r="D5">
        <v>1553.89</v>
      </c>
      <c r="E5">
        <v>1465.33</v>
      </c>
      <c r="F5">
        <v>1527.8</v>
      </c>
      <c r="G5">
        <v>13</v>
      </c>
      <c r="H5">
        <v>13</v>
      </c>
      <c r="I5">
        <v>13.0822404528398</v>
      </c>
      <c r="J5">
        <v>9.1826984126984108</v>
      </c>
      <c r="K5">
        <v>0.99371358039654301</v>
      </c>
      <c r="L5">
        <v>8.5819910219170001E-3</v>
      </c>
      <c r="M5">
        <v>8.5819910219170001E-3</v>
      </c>
      <c r="N5">
        <v>8.6668171265007008E-3</v>
      </c>
      <c r="O5">
        <v>0.99021254246564105</v>
      </c>
      <c r="P5">
        <v>88.560000000000102</v>
      </c>
      <c r="Q5">
        <v>19.389444444444401</v>
      </c>
      <c r="R5">
        <v>4.5674335978911804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AC5">
        <v>1527.8</v>
      </c>
      <c r="AD5">
        <v>1527.8</v>
      </c>
      <c r="AE5">
        <v>1.22658</v>
      </c>
      <c r="AF5">
        <v>1.2271099999999999</v>
      </c>
      <c r="AG5">
        <v>1.20001</v>
      </c>
      <c r="AH5">
        <v>1.2057800000000001</v>
      </c>
      <c r="AI5">
        <v>-2.0799999999999898E-2</v>
      </c>
      <c r="AJ5">
        <v>2.0799999999999898E-2</v>
      </c>
      <c r="AK5">
        <v>6.8355629980063996E-3</v>
      </c>
      <c r="AL5">
        <v>5.0067063492062998E-3</v>
      </c>
      <c r="AM5">
        <v>3.04290956078761</v>
      </c>
      <c r="AN5">
        <v>-1.6957719838901601E-2</v>
      </c>
      <c r="AO5">
        <v>1.6957719838901601E-2</v>
      </c>
      <c r="AP5">
        <v>5.3832773846320004E-3</v>
      </c>
      <c r="AQ5">
        <v>3.1500735754972702</v>
      </c>
      <c r="AR5">
        <v>2.7099999999999898E-2</v>
      </c>
      <c r="AS5">
        <v>9.7786507936507006E-3</v>
      </c>
      <c r="AT5">
        <v>2.7713434677098499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1.2057800000000001</v>
      </c>
      <c r="BB5">
        <v>1.2057800000000001</v>
      </c>
      <c r="BC5">
        <v>1.2057800000000001</v>
      </c>
      <c r="BD5">
        <v>1.2057800000000001</v>
      </c>
      <c r="BE5">
        <v>1.2057800000000001</v>
      </c>
    </row>
    <row r="6" spans="1:60" x14ac:dyDescent="0.3">
      <c r="A6">
        <v>4</v>
      </c>
      <c r="B6" s="1">
        <v>43908</v>
      </c>
      <c r="C6">
        <v>1527.5</v>
      </c>
      <c r="D6">
        <v>1545.95</v>
      </c>
      <c r="E6">
        <v>1472.52</v>
      </c>
      <c r="F6">
        <v>1485.7</v>
      </c>
      <c r="G6">
        <v>-42.099999999999902</v>
      </c>
      <c r="H6">
        <v>42.099999999999902</v>
      </c>
      <c r="I6">
        <v>13.353256607942599</v>
      </c>
      <c r="J6">
        <v>9.3277777777777704</v>
      </c>
      <c r="K6">
        <v>3.15278895898386</v>
      </c>
      <c r="L6">
        <v>-2.7555962822358799E-2</v>
      </c>
      <c r="M6">
        <v>2.7555962822358799E-2</v>
      </c>
      <c r="N6">
        <v>8.8418045750183992E-3</v>
      </c>
      <c r="O6">
        <v>3.1165541591153598</v>
      </c>
      <c r="P6">
        <v>73.430000000000007</v>
      </c>
      <c r="Q6">
        <v>19.6361904761904</v>
      </c>
      <c r="R6">
        <v>3.7395237171403601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1485.7</v>
      </c>
      <c r="Z6">
        <v>1485.7</v>
      </c>
      <c r="AA6">
        <v>1485.7</v>
      </c>
      <c r="AB6">
        <v>1485.7</v>
      </c>
      <c r="AC6">
        <v>1485.7</v>
      </c>
      <c r="AD6">
        <v>1485.7</v>
      </c>
      <c r="AE6">
        <v>1.206</v>
      </c>
      <c r="AF6">
        <v>1.2129099999999999</v>
      </c>
      <c r="AG6">
        <v>1.14449</v>
      </c>
      <c r="AH6">
        <v>1.15784</v>
      </c>
      <c r="AI6">
        <v>-4.7940000000000003E-2</v>
      </c>
      <c r="AJ6">
        <v>4.7940000000000003E-2</v>
      </c>
      <c r="AK6">
        <v>7.4308729037410003E-3</v>
      </c>
      <c r="AL6">
        <v>5.1518253968252997E-3</v>
      </c>
      <c r="AM6">
        <v>6.4514627851950603</v>
      </c>
      <c r="AN6">
        <v>-3.9758496574831298E-2</v>
      </c>
      <c r="AO6">
        <v>3.9758496574831298E-2</v>
      </c>
      <c r="AP6">
        <v>5.9061263292142004E-3</v>
      </c>
      <c r="AQ6">
        <v>6.7317382593339898</v>
      </c>
      <c r="AR6">
        <v>6.8419999999999898E-2</v>
      </c>
      <c r="AS6">
        <v>9.9849603174603004E-3</v>
      </c>
      <c r="AT6">
        <v>6.8523056501643298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1.15784</v>
      </c>
      <c r="BB6">
        <v>1.15784</v>
      </c>
      <c r="BC6">
        <v>1.15784</v>
      </c>
      <c r="BD6">
        <v>1.15784</v>
      </c>
      <c r="BE6">
        <v>1.15784</v>
      </c>
      <c r="BF6">
        <v>1.15784</v>
      </c>
    </row>
    <row r="7" spans="1:60" x14ac:dyDescent="0.3">
      <c r="A7">
        <v>5</v>
      </c>
      <c r="B7" s="1">
        <v>43910</v>
      </c>
      <c r="C7">
        <v>1469.59</v>
      </c>
      <c r="D7">
        <v>1515.71</v>
      </c>
      <c r="E7">
        <v>1454.79</v>
      </c>
      <c r="F7">
        <v>1497.9</v>
      </c>
      <c r="G7">
        <v>25.7800000000002</v>
      </c>
      <c r="H7">
        <v>25.7800000000002</v>
      </c>
      <c r="I7">
        <v>13.41431722672</v>
      </c>
      <c r="J7">
        <v>9.3971428571428604</v>
      </c>
      <c r="K7">
        <v>1.92182722119087</v>
      </c>
      <c r="L7">
        <v>1.7512159334836901E-2</v>
      </c>
      <c r="M7">
        <v>1.7512159334836901E-2</v>
      </c>
      <c r="N7">
        <v>8.8721768792032994E-3</v>
      </c>
      <c r="O7">
        <v>1.97382892307816</v>
      </c>
      <c r="P7">
        <v>60.92</v>
      </c>
      <c r="Q7">
        <v>19.878293650793601</v>
      </c>
      <c r="R7">
        <v>3.06464936428624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AC7">
        <v>1497.9</v>
      </c>
      <c r="AD7">
        <v>1497.9</v>
      </c>
      <c r="AE7">
        <v>1.1462000000000001</v>
      </c>
      <c r="AF7">
        <v>1.1933</v>
      </c>
      <c r="AG7">
        <v>1.1409100000000001</v>
      </c>
      <c r="AH7">
        <v>1.16473</v>
      </c>
      <c r="AI7">
        <v>1.8540000000000001E-2</v>
      </c>
      <c r="AJ7">
        <v>1.8540000000000001E-2</v>
      </c>
      <c r="AK7">
        <v>7.5448183078554998E-3</v>
      </c>
      <c r="AL7">
        <v>5.2378571428570997E-3</v>
      </c>
      <c r="AM7">
        <v>2.4573156361759598</v>
      </c>
      <c r="AN7">
        <v>1.6175328697685301E-2</v>
      </c>
      <c r="AO7">
        <v>1.6175328697685301E-2</v>
      </c>
      <c r="AP7">
        <v>6.0175654193226997E-3</v>
      </c>
      <c r="AQ7">
        <v>2.6880187535220501</v>
      </c>
      <c r="AR7">
        <v>5.2389999999999902E-2</v>
      </c>
      <c r="AS7">
        <v>1.02138095238095E-2</v>
      </c>
      <c r="AT7">
        <v>5.1293300386964296</v>
      </c>
      <c r="AU7">
        <v>1</v>
      </c>
      <c r="AV7">
        <v>0</v>
      </c>
      <c r="AW7">
        <v>1</v>
      </c>
      <c r="AX7">
        <v>0</v>
      </c>
      <c r="AY7">
        <v>1</v>
      </c>
      <c r="AZ7">
        <v>1</v>
      </c>
      <c r="BA7">
        <v>1.16473</v>
      </c>
      <c r="BC7">
        <v>1.16473</v>
      </c>
      <c r="BE7">
        <v>1.16473</v>
      </c>
      <c r="BF7">
        <v>1.16473</v>
      </c>
    </row>
    <row r="8" spans="1:60" x14ac:dyDescent="0.3">
      <c r="A8">
        <v>6</v>
      </c>
      <c r="B8" s="1">
        <v>43914</v>
      </c>
      <c r="C8">
        <v>1554.76</v>
      </c>
      <c r="D8">
        <v>1632.86</v>
      </c>
      <c r="E8">
        <v>1552.17</v>
      </c>
      <c r="F8">
        <v>1626.42</v>
      </c>
      <c r="G8">
        <v>73.570000000000107</v>
      </c>
      <c r="H8">
        <v>73.570000000000107</v>
      </c>
      <c r="I8">
        <v>14.569972682806901</v>
      </c>
      <c r="J8">
        <v>9.8723809523809507</v>
      </c>
      <c r="K8">
        <v>5.0494260766058501</v>
      </c>
      <c r="L8">
        <v>4.7377402839939499E-2</v>
      </c>
      <c r="M8">
        <v>4.7377402839939499E-2</v>
      </c>
      <c r="N8">
        <v>9.6122449990004993E-3</v>
      </c>
      <c r="O8">
        <v>4.9288592669939097</v>
      </c>
      <c r="P8">
        <v>80.689999999999799</v>
      </c>
      <c r="Q8">
        <v>20.443571428571399</v>
      </c>
      <c r="R8">
        <v>3.9469620208937402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1626.42</v>
      </c>
      <c r="Z8">
        <v>1626.42</v>
      </c>
      <c r="AA8">
        <v>1626.42</v>
      </c>
      <c r="AB8">
        <v>1626.42</v>
      </c>
      <c r="AC8">
        <v>1626.42</v>
      </c>
      <c r="AD8">
        <v>1626.42</v>
      </c>
      <c r="AE8">
        <v>1.1529799999999999</v>
      </c>
      <c r="AF8">
        <v>1.1798500000000001</v>
      </c>
      <c r="AG8">
        <v>1.1514200000000001</v>
      </c>
      <c r="AH8">
        <v>1.1749000000000001</v>
      </c>
      <c r="AI8">
        <v>2.2050000000000101E-2</v>
      </c>
      <c r="AJ8">
        <v>2.2050000000000101E-2</v>
      </c>
      <c r="AK8">
        <v>7.7062029197193004E-3</v>
      </c>
      <c r="AL8">
        <v>5.3509920634919996E-3</v>
      </c>
      <c r="AM8">
        <v>2.8613313495257802</v>
      </c>
      <c r="AN8">
        <v>1.91265125558399E-2</v>
      </c>
      <c r="AO8">
        <v>1.91265125558399E-2</v>
      </c>
      <c r="AP8">
        <v>6.1696984789041997E-3</v>
      </c>
      <c r="AQ8">
        <v>3.1000724948290799</v>
      </c>
      <c r="AR8">
        <v>2.84299999999999E-2</v>
      </c>
      <c r="AS8">
        <v>1.03491666666666E-2</v>
      </c>
      <c r="AT8">
        <v>2.7470810854335999</v>
      </c>
      <c r="AU8">
        <v>1</v>
      </c>
      <c r="AV8">
        <v>0</v>
      </c>
      <c r="AW8">
        <v>1</v>
      </c>
      <c r="AX8">
        <v>1</v>
      </c>
      <c r="AY8">
        <v>1</v>
      </c>
      <c r="AZ8">
        <v>0</v>
      </c>
      <c r="BA8">
        <v>1.1749000000000001</v>
      </c>
      <c r="BC8">
        <v>1.1749000000000001</v>
      </c>
      <c r="BD8">
        <v>1.1749000000000001</v>
      </c>
      <c r="BE8">
        <v>1.1749000000000001</v>
      </c>
    </row>
    <row r="9" spans="1:60" x14ac:dyDescent="0.3">
      <c r="A9">
        <v>7</v>
      </c>
      <c r="B9" s="1">
        <v>43916</v>
      </c>
      <c r="C9">
        <v>1615.3</v>
      </c>
      <c r="D9">
        <v>1644.31</v>
      </c>
      <c r="E9">
        <v>1585.22</v>
      </c>
      <c r="F9">
        <v>1628.91</v>
      </c>
      <c r="G9">
        <v>11.91</v>
      </c>
      <c r="H9">
        <v>11.91</v>
      </c>
      <c r="I9">
        <v>14.5994803355174</v>
      </c>
      <c r="J9">
        <v>9.9384920634920597</v>
      </c>
      <c r="K9">
        <v>0.815782461176073</v>
      </c>
      <c r="L9">
        <v>7.3654916512059E-3</v>
      </c>
      <c r="M9">
        <v>7.3654916512059E-3</v>
      </c>
      <c r="N9">
        <v>9.6287773603301006E-3</v>
      </c>
      <c r="O9">
        <v>0.76494568059609502</v>
      </c>
      <c r="P9">
        <v>59.089999999999897</v>
      </c>
      <c r="Q9">
        <v>20.7900396825396</v>
      </c>
      <c r="R9">
        <v>2.84222641718313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AC9">
        <v>1628.91</v>
      </c>
      <c r="AE9">
        <v>1.1890000000000001</v>
      </c>
      <c r="AF9">
        <v>1.2229099999999999</v>
      </c>
      <c r="AG9">
        <v>1.17753</v>
      </c>
      <c r="AH9">
        <v>1.2160200000000001</v>
      </c>
      <c r="AI9">
        <v>2.6790000000000001E-2</v>
      </c>
      <c r="AJ9">
        <v>2.6790000000000001E-2</v>
      </c>
      <c r="AK9">
        <v>7.9323753728127999E-3</v>
      </c>
      <c r="AL9">
        <v>5.4653968253968004E-3</v>
      </c>
      <c r="AM9">
        <v>3.3772985695834801</v>
      </c>
      <c r="AN9">
        <v>2.2527181453545601E-2</v>
      </c>
      <c r="AO9">
        <v>2.2527181453545601E-2</v>
      </c>
      <c r="AP9">
        <v>6.3723601274151996E-3</v>
      </c>
      <c r="AQ9">
        <v>3.5351394150856201</v>
      </c>
      <c r="AR9">
        <v>4.53799999999999E-2</v>
      </c>
      <c r="AS9">
        <v>1.05566666666666E-2</v>
      </c>
      <c r="AT9">
        <v>4.29870539943163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1.2160200000000001</v>
      </c>
      <c r="BB9">
        <v>1.2160200000000001</v>
      </c>
      <c r="BC9">
        <v>1.2160200000000001</v>
      </c>
      <c r="BD9">
        <v>1.2160200000000001</v>
      </c>
      <c r="BE9">
        <v>1.2160200000000001</v>
      </c>
      <c r="BF9">
        <v>1.2160200000000001</v>
      </c>
    </row>
    <row r="10" spans="1:60" x14ac:dyDescent="0.3">
      <c r="A10">
        <v>8</v>
      </c>
      <c r="B10" s="1">
        <v>44616</v>
      </c>
      <c r="C10">
        <v>1909.23</v>
      </c>
      <c r="D10">
        <v>1974.25</v>
      </c>
      <c r="E10">
        <v>1877.63</v>
      </c>
      <c r="F10">
        <v>1903.05</v>
      </c>
      <c r="G10">
        <v>-5.74</v>
      </c>
      <c r="H10">
        <v>5.74</v>
      </c>
      <c r="I10">
        <v>13.8756678006363</v>
      </c>
      <c r="J10">
        <v>10.3637698412698</v>
      </c>
      <c r="K10">
        <v>0.41367378366731899</v>
      </c>
      <c r="L10">
        <v>-3.0071406493117998E-3</v>
      </c>
      <c r="M10">
        <v>3.0071406493117998E-3</v>
      </c>
      <c r="N10">
        <v>7.7192968144719001E-3</v>
      </c>
      <c r="O10">
        <v>0.389561474521119</v>
      </c>
      <c r="P10">
        <v>96.619999999999806</v>
      </c>
      <c r="Q10">
        <v>22.404841269841199</v>
      </c>
      <c r="R10">
        <v>4.3124608131037396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AC10">
        <v>1903.05</v>
      </c>
      <c r="AD10">
        <v>1903.05</v>
      </c>
      <c r="AE10">
        <v>1.35446</v>
      </c>
      <c r="AF10">
        <v>1.3549</v>
      </c>
      <c r="AG10">
        <v>1.3272299999999999</v>
      </c>
      <c r="AH10">
        <v>1.3375699999999999</v>
      </c>
      <c r="AI10">
        <v>-1.6900000000000099E-2</v>
      </c>
      <c r="AJ10">
        <v>1.6900000000000099E-2</v>
      </c>
      <c r="AK10">
        <v>5.4554588118723999E-3</v>
      </c>
      <c r="AL10">
        <v>4.2674603174603001E-3</v>
      </c>
      <c r="AM10">
        <v>3.0978146078605802</v>
      </c>
      <c r="AN10">
        <v>-1.2477205106056301E-2</v>
      </c>
      <c r="AO10">
        <v>1.2477205106056301E-2</v>
      </c>
      <c r="AP10">
        <v>3.9739438885821E-3</v>
      </c>
      <c r="AQ10">
        <v>3.13975371970038</v>
      </c>
      <c r="AR10">
        <v>2.767E-2</v>
      </c>
      <c r="AS10">
        <v>8.6846825396824992E-3</v>
      </c>
      <c r="AT10">
        <v>3.1860692516472202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1.3375699999999999</v>
      </c>
      <c r="BB10">
        <v>1.3375699999999999</v>
      </c>
      <c r="BC10">
        <v>1.3375699999999999</v>
      </c>
      <c r="BD10">
        <v>1.3375699999999999</v>
      </c>
      <c r="BE10">
        <v>1.3375699999999999</v>
      </c>
      <c r="BF10">
        <v>1.3375699999999999</v>
      </c>
      <c r="BG10" t="s">
        <v>113</v>
      </c>
      <c r="BH10" t="s">
        <v>33</v>
      </c>
    </row>
    <row r="11" spans="1:60" x14ac:dyDescent="0.3">
      <c r="A11">
        <v>9</v>
      </c>
      <c r="B11" s="1">
        <v>44722</v>
      </c>
      <c r="C11">
        <v>1847.83</v>
      </c>
      <c r="D11">
        <v>1875.85</v>
      </c>
      <c r="E11">
        <v>1825.04</v>
      </c>
      <c r="F11">
        <v>1871.21</v>
      </c>
      <c r="G11">
        <v>23.259999999999899</v>
      </c>
      <c r="H11">
        <v>23.259999999999899</v>
      </c>
      <c r="I11">
        <v>15.1924120235927</v>
      </c>
      <c r="J11">
        <v>11.2160714285714</v>
      </c>
      <c r="K11">
        <v>1.5310274605427201</v>
      </c>
      <c r="L11">
        <v>1.2586920641792201E-2</v>
      </c>
      <c r="M11">
        <v>1.2586920641792201E-2</v>
      </c>
      <c r="N11">
        <v>8.1649579460502993E-3</v>
      </c>
      <c r="O11">
        <v>1.5415781348734201</v>
      </c>
      <c r="P11">
        <v>50.809999999999903</v>
      </c>
      <c r="Q11">
        <v>24.031388888888799</v>
      </c>
      <c r="R11">
        <v>2.1143180793637901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AC11">
        <v>1871.21</v>
      </c>
      <c r="AE11">
        <v>1.24942</v>
      </c>
      <c r="AF11">
        <v>1.25173</v>
      </c>
      <c r="AG11">
        <v>1.23007</v>
      </c>
      <c r="AH11">
        <v>1.2310300000000001</v>
      </c>
      <c r="AI11">
        <v>-1.8259999999999901E-2</v>
      </c>
      <c r="AJ11">
        <v>1.8259999999999901E-2</v>
      </c>
      <c r="AK11">
        <v>6.2660399751780999E-3</v>
      </c>
      <c r="AL11">
        <v>4.7307539682538997E-3</v>
      </c>
      <c r="AM11">
        <v>2.9141212108977599</v>
      </c>
      <c r="AN11">
        <v>-1.4616302059569699E-2</v>
      </c>
      <c r="AO11">
        <v>1.4616302059569699E-2</v>
      </c>
      <c r="AP11">
        <v>4.7685434715985997E-3</v>
      </c>
      <c r="AQ11">
        <v>3.0651502175925001</v>
      </c>
      <c r="AR11">
        <v>2.1659999999999999E-2</v>
      </c>
      <c r="AS11">
        <v>9.2740873015873006E-3</v>
      </c>
      <c r="AT11">
        <v>2.3355397998348302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1.2310300000000001</v>
      </c>
      <c r="BC11">
        <v>1.2310300000000001</v>
      </c>
      <c r="BD11">
        <v>1.2310300000000001</v>
      </c>
      <c r="BE11">
        <v>1.2310300000000001</v>
      </c>
      <c r="BG11" t="s">
        <v>41</v>
      </c>
      <c r="BH11" t="s">
        <v>35</v>
      </c>
    </row>
    <row r="12" spans="1:60" x14ac:dyDescent="0.3">
      <c r="A12">
        <v>10</v>
      </c>
      <c r="B12" s="1">
        <v>44725</v>
      </c>
      <c r="C12">
        <v>1875</v>
      </c>
      <c r="D12">
        <v>1878.71</v>
      </c>
      <c r="E12">
        <v>1817.86</v>
      </c>
      <c r="F12">
        <v>1819.04</v>
      </c>
      <c r="G12">
        <v>-52.17</v>
      </c>
      <c r="H12">
        <v>52.17</v>
      </c>
      <c r="I12">
        <v>15.546102197915401</v>
      </c>
      <c r="J12">
        <v>11.406547619047601</v>
      </c>
      <c r="K12">
        <v>3.3558251023845398</v>
      </c>
      <c r="L12">
        <v>-2.7880355491901002E-2</v>
      </c>
      <c r="M12">
        <v>2.7880355491901002E-2</v>
      </c>
      <c r="N12">
        <v>8.3532718397254999E-3</v>
      </c>
      <c r="O12">
        <v>3.3376569117876498</v>
      </c>
      <c r="P12">
        <v>60.850000000000101</v>
      </c>
      <c r="Q12">
        <v>24.2029761904761</v>
      </c>
      <c r="R12">
        <v>2.5141536115688301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1819.04</v>
      </c>
      <c r="Z12">
        <v>1819.04</v>
      </c>
      <c r="AA12">
        <v>1819.04</v>
      </c>
      <c r="AB12">
        <v>1819.04</v>
      </c>
      <c r="AC12">
        <v>1819.04</v>
      </c>
      <c r="AE12">
        <v>1.2317899999999999</v>
      </c>
      <c r="AF12">
        <v>1.2319199999999999</v>
      </c>
      <c r="AG12">
        <v>1.21069</v>
      </c>
      <c r="AH12">
        <v>1.21305</v>
      </c>
      <c r="AI12">
        <v>-1.79800000000001E-2</v>
      </c>
      <c r="AJ12">
        <v>1.79800000000001E-2</v>
      </c>
      <c r="AK12">
        <v>6.3546922373932E-3</v>
      </c>
      <c r="AL12">
        <v>4.7819841269840999E-3</v>
      </c>
      <c r="AM12">
        <v>2.8294053163108899</v>
      </c>
      <c r="AN12">
        <v>-1.46056554267565E-2</v>
      </c>
      <c r="AO12">
        <v>1.46056554267565E-2</v>
      </c>
      <c r="AP12">
        <v>4.8469882075201998E-3</v>
      </c>
      <c r="AQ12">
        <v>3.0133465982226499</v>
      </c>
      <c r="AR12">
        <v>2.1229999999999801E-2</v>
      </c>
      <c r="AS12">
        <v>9.3313095238095004E-3</v>
      </c>
      <c r="AT12">
        <v>2.27513619024531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1.21305</v>
      </c>
      <c r="BC12">
        <v>1.21305</v>
      </c>
      <c r="BD12">
        <v>1.21305</v>
      </c>
      <c r="BE12">
        <v>1.21305</v>
      </c>
      <c r="BG12" t="s">
        <v>117</v>
      </c>
    </row>
    <row r="13" spans="1:60" x14ac:dyDescent="0.3">
      <c r="A13">
        <v>11</v>
      </c>
      <c r="B13" s="1">
        <v>44747</v>
      </c>
      <c r="C13">
        <v>1807.49</v>
      </c>
      <c r="D13">
        <v>1812.06</v>
      </c>
      <c r="E13">
        <v>1762.69</v>
      </c>
      <c r="F13">
        <v>1762.69</v>
      </c>
      <c r="G13">
        <v>-44.809999999999903</v>
      </c>
      <c r="H13">
        <v>44.809999999999903</v>
      </c>
      <c r="I13">
        <v>15.9481827244987</v>
      </c>
      <c r="J13">
        <v>11.7414285714285</v>
      </c>
      <c r="K13">
        <v>2.8097245168357099</v>
      </c>
      <c r="L13">
        <v>-2.47911479944674E-2</v>
      </c>
      <c r="M13">
        <v>2.47911479944674E-2</v>
      </c>
      <c r="N13">
        <v>8.5780354353808992E-3</v>
      </c>
      <c r="O13">
        <v>2.8900729288449898</v>
      </c>
      <c r="P13">
        <v>49.369999999999798</v>
      </c>
      <c r="Q13">
        <v>24.523253968253901</v>
      </c>
      <c r="R13">
        <v>2.0131912373419398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1762.69</v>
      </c>
      <c r="AA13">
        <v>1762.69</v>
      </c>
      <c r="AC13">
        <v>1762.69</v>
      </c>
      <c r="AE13">
        <v>1.21014</v>
      </c>
      <c r="AF13">
        <v>1.2125300000000001</v>
      </c>
      <c r="AG13">
        <v>1.1898200000000001</v>
      </c>
      <c r="AH13">
        <v>1.19554</v>
      </c>
      <c r="AI13">
        <v>-1.438E-2</v>
      </c>
      <c r="AJ13">
        <v>1.438E-2</v>
      </c>
      <c r="AK13">
        <v>6.6175051134484001E-3</v>
      </c>
      <c r="AL13">
        <v>4.9262698412698E-3</v>
      </c>
      <c r="AM13">
        <v>2.1730243881151301</v>
      </c>
      <c r="AN13">
        <v>-1.18850833112933E-2</v>
      </c>
      <c r="AO13">
        <v>1.18850833112933E-2</v>
      </c>
      <c r="AP13">
        <v>5.1120304347750996E-3</v>
      </c>
      <c r="AQ13">
        <v>2.3249242082840098</v>
      </c>
      <c r="AR13">
        <v>2.2710000000000001E-2</v>
      </c>
      <c r="AS13">
        <v>9.6926984126983994E-3</v>
      </c>
      <c r="AT13">
        <v>2.3430007860605202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1.19554</v>
      </c>
      <c r="BC13">
        <v>1.19554</v>
      </c>
      <c r="BE13">
        <v>1.19554</v>
      </c>
      <c r="BG13" t="s">
        <v>40</v>
      </c>
      <c r="BH13" t="s">
        <v>33</v>
      </c>
    </row>
    <row r="14" spans="1:60" x14ac:dyDescent="0.3">
      <c r="A14">
        <v>12</v>
      </c>
      <c r="B14" s="1">
        <v>44869</v>
      </c>
      <c r="C14">
        <v>1628.45</v>
      </c>
      <c r="D14">
        <v>1684.21</v>
      </c>
      <c r="E14">
        <v>1628.36</v>
      </c>
      <c r="F14">
        <v>1684.21</v>
      </c>
      <c r="G14">
        <v>56.2</v>
      </c>
      <c r="H14">
        <v>56.2</v>
      </c>
      <c r="I14">
        <v>16.4052999143615</v>
      </c>
      <c r="J14">
        <v>12.3799603174603</v>
      </c>
      <c r="K14">
        <v>3.42572219303357</v>
      </c>
      <c r="L14">
        <v>3.4520672477441797E-2</v>
      </c>
      <c r="M14">
        <v>3.4520672477441797E-2</v>
      </c>
      <c r="N14">
        <v>9.0220373597260008E-3</v>
      </c>
      <c r="O14">
        <v>3.8262613089522799</v>
      </c>
      <c r="P14">
        <v>55.850000000000101</v>
      </c>
      <c r="Q14">
        <v>25.418968253968199</v>
      </c>
      <c r="R14">
        <v>2.1971780853568301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1684.21</v>
      </c>
      <c r="Z14">
        <v>1684.21</v>
      </c>
      <c r="AA14">
        <v>1684.21</v>
      </c>
      <c r="AB14">
        <v>1684.21</v>
      </c>
      <c r="AC14">
        <v>1684.21</v>
      </c>
      <c r="AE14">
        <v>1.11605</v>
      </c>
      <c r="AF14">
        <v>1.13819</v>
      </c>
      <c r="AG14">
        <v>1.11446</v>
      </c>
      <c r="AH14">
        <v>1.13737</v>
      </c>
      <c r="AI14">
        <v>2.12799999999999E-2</v>
      </c>
      <c r="AJ14">
        <v>2.12799999999999E-2</v>
      </c>
      <c r="AK14">
        <v>8.4264052087086004E-3</v>
      </c>
      <c r="AL14">
        <v>6.1523412698412001E-3</v>
      </c>
      <c r="AM14">
        <v>2.5253948122512799</v>
      </c>
      <c r="AN14">
        <v>1.9066562732396101E-2</v>
      </c>
      <c r="AO14">
        <v>1.9066562732396101E-2</v>
      </c>
      <c r="AP14">
        <v>7.0689903849405003E-3</v>
      </c>
      <c r="AQ14">
        <v>2.6972115810221702</v>
      </c>
      <c r="AR14">
        <v>2.3730000000000001E-2</v>
      </c>
      <c r="AS14">
        <v>1.23490476190476E-2</v>
      </c>
      <c r="AT14">
        <v>1.9216056761655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1.13737</v>
      </c>
      <c r="BC14">
        <v>1.13737</v>
      </c>
      <c r="BG14" t="s">
        <v>34</v>
      </c>
      <c r="BH14" t="s">
        <v>35</v>
      </c>
    </row>
    <row r="15" spans="1:60" x14ac:dyDescent="0.3">
      <c r="A15">
        <v>13</v>
      </c>
      <c r="B15" s="1">
        <v>44875</v>
      </c>
      <c r="C15">
        <v>1705.73</v>
      </c>
      <c r="D15">
        <v>1757.14</v>
      </c>
      <c r="E15">
        <v>1703.71</v>
      </c>
      <c r="F15">
        <v>1755.6</v>
      </c>
      <c r="G15">
        <v>48.99</v>
      </c>
      <c r="H15">
        <v>48.99</v>
      </c>
      <c r="I15">
        <v>16.796898184207599</v>
      </c>
      <c r="J15">
        <v>12.575396825396799</v>
      </c>
      <c r="K15">
        <v>2.9166099277818001</v>
      </c>
      <c r="L15">
        <v>2.8706031254944E-2</v>
      </c>
      <c r="M15">
        <v>2.8706031254944E-2</v>
      </c>
      <c r="N15">
        <v>9.2764139260747003E-3</v>
      </c>
      <c r="O15">
        <v>3.0945181493308702</v>
      </c>
      <c r="P15">
        <v>53.43</v>
      </c>
      <c r="Q15">
        <v>25.636746031746</v>
      </c>
      <c r="R15">
        <v>2.0841178491934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1755.6</v>
      </c>
      <c r="AA15">
        <v>1755.6</v>
      </c>
      <c r="AB15">
        <v>1755.6</v>
      </c>
      <c r="AC15">
        <v>1755.6</v>
      </c>
      <c r="AE15">
        <v>1.1355999999999999</v>
      </c>
      <c r="AF15">
        <v>1.17313</v>
      </c>
      <c r="AG15">
        <v>1.13486</v>
      </c>
      <c r="AH15">
        <v>1.1712199999999999</v>
      </c>
      <c r="AI15">
        <v>3.5649999999999897E-2</v>
      </c>
      <c r="AJ15">
        <v>3.5649999999999897E-2</v>
      </c>
      <c r="AK15">
        <v>8.8551808718186006E-3</v>
      </c>
      <c r="AL15">
        <v>6.4013095238095001E-3</v>
      </c>
      <c r="AM15">
        <v>4.0258917932952496</v>
      </c>
      <c r="AN15">
        <v>3.1393925517581397E-2</v>
      </c>
      <c r="AO15">
        <v>3.1393925517581397E-2</v>
      </c>
      <c r="AP15">
        <v>7.4617705847696003E-3</v>
      </c>
      <c r="AQ15">
        <v>4.2073024305598397</v>
      </c>
      <c r="AR15">
        <v>3.8269999999999998E-2</v>
      </c>
      <c r="AS15">
        <v>1.26524603174603E-2</v>
      </c>
      <c r="AT15">
        <v>3.0247081626636398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1.1712199999999999</v>
      </c>
      <c r="BB15">
        <v>1.1712199999999999</v>
      </c>
      <c r="BC15">
        <v>1.1712199999999999</v>
      </c>
      <c r="BD15">
        <v>1.1712199999999999</v>
      </c>
      <c r="BE15">
        <v>1.1712199999999999</v>
      </c>
      <c r="BF15">
        <v>1.1712199999999999</v>
      </c>
      <c r="BG15" t="s">
        <v>47</v>
      </c>
      <c r="BH15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20"/>
  <sheetViews>
    <sheetView workbookViewId="0">
      <selection activeCell="BP30" sqref="BP30"/>
    </sheetView>
  </sheetViews>
  <sheetFormatPr defaultRowHeight="14.4" x14ac:dyDescent="0.3"/>
  <cols>
    <col min="2" max="2" width="10.5546875" customWidth="1"/>
    <col min="3" max="58" width="0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43892</v>
      </c>
      <c r="C2">
        <v>1.10405</v>
      </c>
      <c r="D2">
        <v>1.11842</v>
      </c>
      <c r="E2">
        <v>1.1035900000000001</v>
      </c>
      <c r="F2">
        <v>1.1130800000000001</v>
      </c>
      <c r="G2">
        <v>1.05000000000001E-2</v>
      </c>
      <c r="H2">
        <v>1.05000000000001E-2</v>
      </c>
      <c r="I2">
        <v>3.3420925542038001E-3</v>
      </c>
      <c r="J2">
        <v>2.5752380952379999E-3</v>
      </c>
      <c r="K2">
        <v>3.1417442305099001</v>
      </c>
      <c r="L2">
        <v>9.5231185038727999E-3</v>
      </c>
      <c r="M2">
        <v>9.5231185038727999E-3</v>
      </c>
      <c r="N2">
        <v>3.0039640508250998E-3</v>
      </c>
      <c r="O2">
        <v>3.1701839112412098</v>
      </c>
      <c r="P2">
        <v>1.48299999999998E-2</v>
      </c>
      <c r="Q2">
        <v>5.2404365079365004E-3</v>
      </c>
      <c r="R2">
        <v>2.8299169310686598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1.1130800000000001</v>
      </c>
      <c r="Z2">
        <v>1.1130800000000001</v>
      </c>
      <c r="AA2">
        <v>1.1130800000000001</v>
      </c>
      <c r="AB2">
        <v>1.1130800000000001</v>
      </c>
      <c r="AC2">
        <v>1.1130800000000001</v>
      </c>
      <c r="AE2">
        <v>1591.29</v>
      </c>
      <c r="AF2">
        <v>1610.88</v>
      </c>
      <c r="AG2">
        <v>1575.25</v>
      </c>
      <c r="AH2">
        <v>1588.97</v>
      </c>
      <c r="AI2">
        <v>3.4700000000000202</v>
      </c>
      <c r="AJ2">
        <v>3.4700000000000202</v>
      </c>
      <c r="AK2">
        <v>11.3360639899521</v>
      </c>
      <c r="AL2">
        <v>8.3596825396825398</v>
      </c>
      <c r="AM2">
        <v>0.30610271811059703</v>
      </c>
      <c r="AN2">
        <v>2.1885840428886002E-3</v>
      </c>
      <c r="AO2">
        <v>2.1885840428886002E-3</v>
      </c>
      <c r="AP2">
        <v>7.6844759857089004E-3</v>
      </c>
      <c r="AQ2">
        <v>0.28480589268010698</v>
      </c>
      <c r="AR2">
        <v>35.630000000000102</v>
      </c>
      <c r="AS2">
        <v>17.187817460317401</v>
      </c>
      <c r="AT2">
        <v>2.07297989301208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E2">
        <v>1588.97</v>
      </c>
    </row>
    <row r="3" spans="1:60" x14ac:dyDescent="0.3">
      <c r="A3">
        <v>1</v>
      </c>
      <c r="B3" s="1">
        <v>43895</v>
      </c>
      <c r="C3">
        <v>1.1133200000000001</v>
      </c>
      <c r="D3">
        <v>1.1244400000000001</v>
      </c>
      <c r="E3">
        <v>1.11192</v>
      </c>
      <c r="F3">
        <v>1.1236200000000001</v>
      </c>
      <c r="G3">
        <v>1.01600000000001E-2</v>
      </c>
      <c r="H3">
        <v>1.01600000000001E-2</v>
      </c>
      <c r="I3">
        <v>3.4046342249986999E-3</v>
      </c>
      <c r="J3">
        <v>2.6119047619046999E-3</v>
      </c>
      <c r="K3">
        <v>2.9841678513949099</v>
      </c>
      <c r="L3">
        <v>9.1247103622941993E-3</v>
      </c>
      <c r="M3">
        <v>9.1247103622941993E-3</v>
      </c>
      <c r="N3">
        <v>3.0604003818041998E-3</v>
      </c>
      <c r="O3">
        <v>2.9815413749604698</v>
      </c>
      <c r="P3">
        <v>1.252E-2</v>
      </c>
      <c r="Q3">
        <v>5.3144444444444003E-3</v>
      </c>
      <c r="R3">
        <v>2.3558436127953302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1.1236200000000001</v>
      </c>
      <c r="AA3">
        <v>1.1236200000000001</v>
      </c>
      <c r="AC3">
        <v>1.1236200000000001</v>
      </c>
      <c r="AE3">
        <v>1637.18</v>
      </c>
      <c r="AF3">
        <v>1673.79</v>
      </c>
      <c r="AG3">
        <v>1634.91</v>
      </c>
      <c r="AH3">
        <v>1671.83</v>
      </c>
      <c r="AI3">
        <v>35.419999999999803</v>
      </c>
      <c r="AJ3">
        <v>35.419999999999803</v>
      </c>
      <c r="AK3">
        <v>11.919423762681401</v>
      </c>
      <c r="AL3">
        <v>8.6062698412698406</v>
      </c>
      <c r="AM3">
        <v>2.9716201642982298</v>
      </c>
      <c r="AN3">
        <v>2.1644942282190799E-2</v>
      </c>
      <c r="AO3">
        <v>2.1644942282190799E-2</v>
      </c>
      <c r="AP3">
        <v>8.0033335737331006E-3</v>
      </c>
      <c r="AQ3">
        <v>2.7044908328236201</v>
      </c>
      <c r="AR3">
        <v>38.879999999999797</v>
      </c>
      <c r="AS3">
        <v>17.528412698412598</v>
      </c>
      <c r="AT3">
        <v>2.2181129956804702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1671.83</v>
      </c>
      <c r="BC3">
        <v>1671.83</v>
      </c>
      <c r="BE3">
        <v>1671.83</v>
      </c>
    </row>
    <row r="4" spans="1:60" x14ac:dyDescent="0.3">
      <c r="A4">
        <v>2</v>
      </c>
      <c r="B4" s="1">
        <v>43899</v>
      </c>
      <c r="C4">
        <v>1.1342699999999999</v>
      </c>
      <c r="D4">
        <v>1.1495200000000001</v>
      </c>
      <c r="E4">
        <v>1.1339399999999999</v>
      </c>
      <c r="F4">
        <v>1.1442000000000001</v>
      </c>
      <c r="G4">
        <v>1.553E-2</v>
      </c>
      <c r="H4">
        <v>1.553E-2</v>
      </c>
      <c r="I4">
        <v>3.5554385406057001E-3</v>
      </c>
      <c r="J4">
        <v>2.6836111111111002E-3</v>
      </c>
      <c r="K4">
        <v>4.3679562514260599</v>
      </c>
      <c r="L4">
        <v>1.37595577095165E-2</v>
      </c>
      <c r="M4">
        <v>1.37595577095165E-2</v>
      </c>
      <c r="N4">
        <v>3.1922063938032998E-3</v>
      </c>
      <c r="O4">
        <v>4.3103596735556797</v>
      </c>
      <c r="P4">
        <v>1.5580000000000101E-2</v>
      </c>
      <c r="Q4">
        <v>5.4062698412698004E-3</v>
      </c>
      <c r="R4">
        <v>2.8818391344559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1.1442000000000001</v>
      </c>
      <c r="Z4">
        <v>1.1442000000000001</v>
      </c>
      <c r="AA4">
        <v>1.1442000000000001</v>
      </c>
      <c r="AB4">
        <v>1.1442000000000001</v>
      </c>
      <c r="AC4">
        <v>1.1442000000000001</v>
      </c>
      <c r="AE4">
        <v>1691.42</v>
      </c>
      <c r="AF4">
        <v>1703.38</v>
      </c>
      <c r="AG4">
        <v>1657.33</v>
      </c>
      <c r="AH4">
        <v>1679.61</v>
      </c>
      <c r="AI4">
        <v>5.7999999999999501</v>
      </c>
      <c r="AJ4">
        <v>5.7999999999999501</v>
      </c>
      <c r="AK4">
        <v>11.9191994097216</v>
      </c>
      <c r="AL4">
        <v>8.60964285714285</v>
      </c>
      <c r="AM4">
        <v>0.48660986368508102</v>
      </c>
      <c r="AN4">
        <v>3.4651483740687E-3</v>
      </c>
      <c r="AO4">
        <v>3.4651483740687E-3</v>
      </c>
      <c r="AP4">
        <v>8.0016425200779995E-3</v>
      </c>
      <c r="AQ4">
        <v>0.433054634142156</v>
      </c>
      <c r="AR4">
        <v>46.050000000000097</v>
      </c>
      <c r="AS4">
        <v>17.818531746031699</v>
      </c>
      <c r="AT4">
        <v>2.5843880212103101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E4">
        <v>1679.61</v>
      </c>
    </row>
    <row r="5" spans="1:60" x14ac:dyDescent="0.3">
      <c r="A5">
        <v>3</v>
      </c>
      <c r="B5" s="1">
        <v>43900</v>
      </c>
      <c r="C5">
        <v>1.1440699999999999</v>
      </c>
      <c r="D5">
        <v>1.1457599999999999</v>
      </c>
      <c r="E5">
        <v>1.12744</v>
      </c>
      <c r="F5">
        <v>1.1288400000000001</v>
      </c>
      <c r="G5">
        <v>-1.536E-2</v>
      </c>
      <c r="H5">
        <v>1.536E-2</v>
      </c>
      <c r="I5">
        <v>3.6546775506781002E-3</v>
      </c>
      <c r="J5">
        <v>2.7148809523809001E-3</v>
      </c>
      <c r="K5">
        <v>4.2028331602469002</v>
      </c>
      <c r="L5">
        <v>-1.34242265338227E-2</v>
      </c>
      <c r="M5">
        <v>1.34242265338227E-2</v>
      </c>
      <c r="N5">
        <v>3.2763889477592E-3</v>
      </c>
      <c r="O5">
        <v>4.0972627938461299</v>
      </c>
      <c r="P5">
        <v>1.8319999999999802E-2</v>
      </c>
      <c r="Q5">
        <v>5.4343650793649998E-3</v>
      </c>
      <c r="R5">
        <v>3.3711389890905599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1.1288400000000001</v>
      </c>
      <c r="Z5">
        <v>1.1288400000000001</v>
      </c>
      <c r="AA5">
        <v>1.1288400000000001</v>
      </c>
      <c r="AB5">
        <v>1.1288400000000001</v>
      </c>
      <c r="AC5">
        <v>1.1288400000000001</v>
      </c>
      <c r="AD5">
        <v>1.1288400000000001</v>
      </c>
      <c r="AE5">
        <v>1679.39</v>
      </c>
      <c r="AF5">
        <v>1680.14</v>
      </c>
      <c r="AG5">
        <v>1641.43</v>
      </c>
      <c r="AH5">
        <v>1648.89</v>
      </c>
      <c r="AI5">
        <v>-30.7199999999998</v>
      </c>
      <c r="AJ5">
        <v>30.7199999999998</v>
      </c>
      <c r="AK5">
        <v>12.090154674268801</v>
      </c>
      <c r="AL5">
        <v>8.7186904761904707</v>
      </c>
      <c r="AM5">
        <v>2.54091042072276</v>
      </c>
      <c r="AN5">
        <v>-1.8289960169324899E-2</v>
      </c>
      <c r="AO5">
        <v>1.8289960169324899E-2</v>
      </c>
      <c r="AP5">
        <v>8.0932004517028002E-3</v>
      </c>
      <c r="AQ5">
        <v>2.2599168621205301</v>
      </c>
      <c r="AR5">
        <v>38.71</v>
      </c>
      <c r="AS5">
        <v>17.938055555555501</v>
      </c>
      <c r="AT5">
        <v>2.1579819440358001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1648.89</v>
      </c>
      <c r="BC5">
        <v>1648.89</v>
      </c>
      <c r="BE5">
        <v>1648.89</v>
      </c>
    </row>
    <row r="6" spans="1:60" x14ac:dyDescent="0.3">
      <c r="A6">
        <v>4</v>
      </c>
      <c r="B6" s="1">
        <v>43902</v>
      </c>
      <c r="C6">
        <v>1.1258300000000001</v>
      </c>
      <c r="D6">
        <v>1.1332899999999999</v>
      </c>
      <c r="E6">
        <v>1.1054900000000001</v>
      </c>
      <c r="F6">
        <v>1.11656</v>
      </c>
      <c r="G6">
        <v>-9.2700000000000993E-3</v>
      </c>
      <c r="H6">
        <v>9.2700000000000993E-3</v>
      </c>
      <c r="I6">
        <v>3.6639100147890001E-3</v>
      </c>
      <c r="J6">
        <v>2.7147619047618002E-3</v>
      </c>
      <c r="K6">
        <v>2.5300839711080898</v>
      </c>
      <c r="L6">
        <v>-8.2339251929688002E-3</v>
      </c>
      <c r="M6">
        <v>8.2339251929688002E-3</v>
      </c>
      <c r="N6">
        <v>3.2853406349234002E-3</v>
      </c>
      <c r="O6">
        <v>2.5062622442986502</v>
      </c>
      <c r="P6">
        <v>2.7799999999999801E-2</v>
      </c>
      <c r="Q6">
        <v>5.5065873015872997E-3</v>
      </c>
      <c r="R6">
        <v>5.0484989118371599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1.11656</v>
      </c>
      <c r="AA6">
        <v>1.11656</v>
      </c>
      <c r="AC6">
        <v>1.11656</v>
      </c>
      <c r="AD6">
        <v>1.11656</v>
      </c>
      <c r="AE6">
        <v>1633.45</v>
      </c>
      <c r="AF6">
        <v>1649.99</v>
      </c>
      <c r="AG6">
        <v>1560.53</v>
      </c>
      <c r="AH6">
        <v>1577.34</v>
      </c>
      <c r="AI6">
        <v>-57.130000000000102</v>
      </c>
      <c r="AJ6">
        <v>57.130000000000102</v>
      </c>
      <c r="AK6">
        <v>12.669405653501499</v>
      </c>
      <c r="AL6">
        <v>8.9634920634920601</v>
      </c>
      <c r="AM6">
        <v>4.5092880883651203</v>
      </c>
      <c r="AN6">
        <v>-3.4953226428138799E-2</v>
      </c>
      <c r="AO6">
        <v>3.4953226428138799E-2</v>
      </c>
      <c r="AP6">
        <v>8.4182541848393001E-3</v>
      </c>
      <c r="AQ6">
        <v>4.15207543757551</v>
      </c>
      <c r="AR6">
        <v>89.46</v>
      </c>
      <c r="AS6">
        <v>18.3039285714285</v>
      </c>
      <c r="AT6">
        <v>4.8874753663343098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1577.34</v>
      </c>
      <c r="BB6">
        <v>1577.34</v>
      </c>
      <c r="BC6">
        <v>1577.34</v>
      </c>
      <c r="BD6">
        <v>1577.34</v>
      </c>
      <c r="BE6">
        <v>1577.34</v>
      </c>
      <c r="BF6">
        <v>1577.34</v>
      </c>
    </row>
    <row r="7" spans="1:60" x14ac:dyDescent="0.3">
      <c r="A7">
        <v>5</v>
      </c>
      <c r="B7" s="1">
        <v>43906</v>
      </c>
      <c r="C7">
        <v>1.11896</v>
      </c>
      <c r="D7">
        <v>1.1236200000000001</v>
      </c>
      <c r="E7">
        <v>1.10842</v>
      </c>
      <c r="F7">
        <v>1.1174200000000001</v>
      </c>
      <c r="G7">
        <v>7.4000000000000003E-3</v>
      </c>
      <c r="H7">
        <v>7.4000000000000003E-3</v>
      </c>
      <c r="I7">
        <v>3.7062059115625001E-3</v>
      </c>
      <c r="J7">
        <v>2.7484126984125999E-3</v>
      </c>
      <c r="K7">
        <v>1.9966510702801901</v>
      </c>
      <c r="L7">
        <v>6.6665465487109003E-3</v>
      </c>
      <c r="M7">
        <v>6.6665465487109003E-3</v>
      </c>
      <c r="N7">
        <v>3.3237061890738998E-3</v>
      </c>
      <c r="O7">
        <v>2.0057568778569599</v>
      </c>
      <c r="P7">
        <v>1.5200000000000101E-2</v>
      </c>
      <c r="Q7">
        <v>5.5912301587301002E-3</v>
      </c>
      <c r="R7">
        <v>2.7185430698585602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AA7">
        <v>1.1174200000000001</v>
      </c>
      <c r="AC7">
        <v>1.1174200000000001</v>
      </c>
      <c r="AE7">
        <v>1570.73</v>
      </c>
      <c r="AF7">
        <v>1574.95</v>
      </c>
      <c r="AG7">
        <v>1451.07</v>
      </c>
      <c r="AH7">
        <v>1514.8</v>
      </c>
      <c r="AI7">
        <v>-14.2</v>
      </c>
      <c r="AJ7">
        <v>14.2</v>
      </c>
      <c r="AK7">
        <v>13.069015147102499</v>
      </c>
      <c r="AL7">
        <v>9.1591269841269796</v>
      </c>
      <c r="AM7">
        <v>1.0865394094480201</v>
      </c>
      <c r="AN7">
        <v>-9.2871157619359001E-3</v>
      </c>
      <c r="AO7">
        <v>9.2871157619359001E-3</v>
      </c>
      <c r="AP7">
        <v>8.6603267063409001E-3</v>
      </c>
      <c r="AQ7">
        <v>1.07237475869542</v>
      </c>
      <c r="AR7">
        <v>123.88</v>
      </c>
      <c r="AS7">
        <v>19.079999999999998</v>
      </c>
      <c r="AT7">
        <v>6.4926624737945504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E7">
        <v>1514.8</v>
      </c>
      <c r="BF7">
        <v>1514.8</v>
      </c>
    </row>
    <row r="8" spans="1:60" x14ac:dyDescent="0.3">
      <c r="A8">
        <v>6</v>
      </c>
      <c r="B8" s="1">
        <v>43907</v>
      </c>
      <c r="C8">
        <v>1.1174299999999999</v>
      </c>
      <c r="D8">
        <v>1.1188800000000001</v>
      </c>
      <c r="E8">
        <v>1.09548</v>
      </c>
      <c r="F8">
        <v>1.1003400000000001</v>
      </c>
      <c r="G8">
        <v>-1.7079999999999901E-2</v>
      </c>
      <c r="H8">
        <v>1.7079999999999901E-2</v>
      </c>
      <c r="I8">
        <v>3.8569275552334001E-3</v>
      </c>
      <c r="J8">
        <v>2.8087301587301E-3</v>
      </c>
      <c r="K8">
        <v>4.4283953368074904</v>
      </c>
      <c r="L8">
        <v>-1.52852105743587E-2</v>
      </c>
      <c r="M8">
        <v>1.52852105743587E-2</v>
      </c>
      <c r="N8">
        <v>3.4584332294002001E-3</v>
      </c>
      <c r="O8">
        <v>4.41969225961014</v>
      </c>
      <c r="P8">
        <v>2.3400000000000001E-2</v>
      </c>
      <c r="Q8">
        <v>5.6668253968254001E-3</v>
      </c>
      <c r="R8">
        <v>4.1292960981485196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1.1003400000000001</v>
      </c>
      <c r="Z8">
        <v>1.1003400000000001</v>
      </c>
      <c r="AA8">
        <v>1.1003400000000001</v>
      </c>
      <c r="AB8">
        <v>1.1003400000000001</v>
      </c>
      <c r="AC8">
        <v>1.1003400000000001</v>
      </c>
      <c r="AD8">
        <v>1.1003400000000001</v>
      </c>
      <c r="AE8">
        <v>1509.7</v>
      </c>
      <c r="AF8">
        <v>1553.89</v>
      </c>
      <c r="AG8">
        <v>1465.33</v>
      </c>
      <c r="AH8">
        <v>1527.8</v>
      </c>
      <c r="AI8">
        <v>13</v>
      </c>
      <c r="AJ8">
        <v>13</v>
      </c>
      <c r="AK8">
        <v>13.0822404528398</v>
      </c>
      <c r="AL8">
        <v>9.1826984126984108</v>
      </c>
      <c r="AM8">
        <v>0.99371358039654301</v>
      </c>
      <c r="AN8">
        <v>8.5819910219170001E-3</v>
      </c>
      <c r="AO8">
        <v>8.5819910219170001E-3</v>
      </c>
      <c r="AP8">
        <v>8.6668171265007008E-3</v>
      </c>
      <c r="AQ8">
        <v>0.99021254246564105</v>
      </c>
      <c r="AR8">
        <v>88.560000000000102</v>
      </c>
      <c r="AS8">
        <v>19.389444444444401</v>
      </c>
      <c r="AT8">
        <v>4.5674335978911804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E8">
        <v>1527.8</v>
      </c>
      <c r="BF8">
        <v>1527.8</v>
      </c>
    </row>
    <row r="9" spans="1:60" x14ac:dyDescent="0.3">
      <c r="A9">
        <v>7</v>
      </c>
      <c r="B9" s="1">
        <v>43908</v>
      </c>
      <c r="C9">
        <v>1.1005</v>
      </c>
      <c r="D9">
        <v>1.1044799999999999</v>
      </c>
      <c r="E9">
        <v>1.08012</v>
      </c>
      <c r="F9">
        <v>1.09104</v>
      </c>
      <c r="G9">
        <v>-9.2999999999999992E-3</v>
      </c>
      <c r="H9">
        <v>9.2999999999999992E-3</v>
      </c>
      <c r="I9">
        <v>3.8972255429049001E-3</v>
      </c>
      <c r="J9">
        <v>2.8354761904761001E-3</v>
      </c>
      <c r="K9">
        <v>2.3863130059103299</v>
      </c>
      <c r="L9">
        <v>-8.4519330388789001E-3</v>
      </c>
      <c r="M9">
        <v>8.4519330388789001E-3</v>
      </c>
      <c r="N9">
        <v>3.4957231787784001E-3</v>
      </c>
      <c r="O9">
        <v>2.4177924299578901</v>
      </c>
      <c r="P9">
        <v>2.4359999999999899E-2</v>
      </c>
      <c r="Q9">
        <v>5.7446031746031002E-3</v>
      </c>
      <c r="R9">
        <v>4.2405017822110302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1.09104</v>
      </c>
      <c r="AA9">
        <v>1.09104</v>
      </c>
      <c r="AC9">
        <v>1.09104</v>
      </c>
      <c r="AD9">
        <v>1.09104</v>
      </c>
      <c r="AE9">
        <v>1527.5</v>
      </c>
      <c r="AF9">
        <v>1545.95</v>
      </c>
      <c r="AG9">
        <v>1472.52</v>
      </c>
      <c r="AH9">
        <v>1485.7</v>
      </c>
      <c r="AI9">
        <v>-42.099999999999902</v>
      </c>
      <c r="AJ9">
        <v>42.099999999999902</v>
      </c>
      <c r="AK9">
        <v>13.353256607942599</v>
      </c>
      <c r="AL9">
        <v>9.3277777777777704</v>
      </c>
      <c r="AM9">
        <v>3.15278895898386</v>
      </c>
      <c r="AN9">
        <v>-2.7555962822358799E-2</v>
      </c>
      <c r="AO9">
        <v>2.7555962822358799E-2</v>
      </c>
      <c r="AP9">
        <v>8.8418045750183992E-3</v>
      </c>
      <c r="AQ9">
        <v>3.1165541591153598</v>
      </c>
      <c r="AR9">
        <v>73.430000000000007</v>
      </c>
      <c r="AS9">
        <v>19.6361904761904</v>
      </c>
      <c r="AT9">
        <v>3.7395237171403601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1485.7</v>
      </c>
      <c r="BB9">
        <v>1485.7</v>
      </c>
      <c r="BC9">
        <v>1485.7</v>
      </c>
      <c r="BD9">
        <v>1485.7</v>
      </c>
      <c r="BE9">
        <v>1485.7</v>
      </c>
      <c r="BF9">
        <v>1485.7</v>
      </c>
    </row>
    <row r="10" spans="1:60" x14ac:dyDescent="0.3">
      <c r="A10">
        <v>8</v>
      </c>
      <c r="B10" s="1">
        <v>43915</v>
      </c>
      <c r="C10">
        <v>1.0776699999999999</v>
      </c>
      <c r="D10">
        <v>1.08938</v>
      </c>
      <c r="E10">
        <v>1.0759399999999999</v>
      </c>
      <c r="F10">
        <v>1.08761</v>
      </c>
      <c r="G10">
        <v>9.9399999999999992E-3</v>
      </c>
      <c r="H10">
        <v>9.9399999999999992E-3</v>
      </c>
      <c r="I10">
        <v>4.2642910681295002E-3</v>
      </c>
      <c r="J10">
        <v>2.9938492063492001E-3</v>
      </c>
      <c r="K10">
        <v>2.3309853481366898</v>
      </c>
      <c r="L10">
        <v>9.2236027726483993E-3</v>
      </c>
      <c r="M10">
        <v>9.2236027726483993E-3</v>
      </c>
      <c r="N10">
        <v>3.8410732016592002E-3</v>
      </c>
      <c r="O10">
        <v>2.4013087718984401</v>
      </c>
      <c r="P10">
        <v>1.3440000000000099E-2</v>
      </c>
      <c r="Q10">
        <v>6.0627380952379996E-3</v>
      </c>
      <c r="R10">
        <v>2.2168201543385799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1.08761</v>
      </c>
      <c r="AA10">
        <v>1.08761</v>
      </c>
      <c r="AC10">
        <v>1.08761</v>
      </c>
      <c r="AE10">
        <v>1628.65</v>
      </c>
      <c r="AF10">
        <v>1638.64</v>
      </c>
      <c r="AG10">
        <v>1590.79</v>
      </c>
      <c r="AH10">
        <v>1617</v>
      </c>
      <c r="AI10">
        <v>-9.4200000000000692</v>
      </c>
      <c r="AJ10">
        <v>9.4200000000000692</v>
      </c>
      <c r="AK10">
        <v>14.584611759938401</v>
      </c>
      <c r="AL10">
        <v>9.9036904761904694</v>
      </c>
      <c r="AM10">
        <v>0.64588623646981502</v>
      </c>
      <c r="AN10">
        <v>-5.7918618806950001E-3</v>
      </c>
      <c r="AO10">
        <v>5.7918618806950001E-3</v>
      </c>
      <c r="AP10">
        <v>9.6207211078054994E-3</v>
      </c>
      <c r="AQ10">
        <v>0.60201951764259898</v>
      </c>
      <c r="AR10">
        <v>47.850000000000101</v>
      </c>
      <c r="AS10">
        <v>20.609007936507901</v>
      </c>
      <c r="AT10">
        <v>2.3218002607120098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E10">
        <v>1617</v>
      </c>
    </row>
    <row r="11" spans="1:60" x14ac:dyDescent="0.3">
      <c r="A11">
        <v>9</v>
      </c>
      <c r="B11" s="1">
        <v>43916</v>
      </c>
      <c r="C11">
        <v>1.0876399999999999</v>
      </c>
      <c r="D11">
        <v>1.1058399999999999</v>
      </c>
      <c r="E11">
        <v>1.08697</v>
      </c>
      <c r="F11">
        <v>1.1026199999999999</v>
      </c>
      <c r="G11">
        <v>1.50099999999999E-2</v>
      </c>
      <c r="H11">
        <v>1.50099999999999E-2</v>
      </c>
      <c r="I11">
        <v>4.3696591076570999E-3</v>
      </c>
      <c r="J11">
        <v>3.0515079365079001E-3</v>
      </c>
      <c r="K11">
        <v>3.4350505680631001</v>
      </c>
      <c r="L11">
        <v>1.3800902897178099E-2</v>
      </c>
      <c r="M11">
        <v>1.3800902897178099E-2</v>
      </c>
      <c r="N11">
        <v>3.9397852338998998E-3</v>
      </c>
      <c r="O11">
        <v>3.5029581761025699</v>
      </c>
      <c r="P11">
        <v>1.8869999999999901E-2</v>
      </c>
      <c r="Q11">
        <v>6.1225396825396001E-3</v>
      </c>
      <c r="R11">
        <v>3.0820543399356901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1.1026199999999999</v>
      </c>
      <c r="Z11">
        <v>1.1026199999999999</v>
      </c>
      <c r="AA11">
        <v>1.1026199999999999</v>
      </c>
      <c r="AB11">
        <v>1.1026199999999999</v>
      </c>
      <c r="AC11">
        <v>1.1026199999999999</v>
      </c>
      <c r="AD11">
        <v>1.1026199999999999</v>
      </c>
      <c r="AE11">
        <v>1615.3</v>
      </c>
      <c r="AF11">
        <v>1644.31</v>
      </c>
      <c r="AG11">
        <v>1585.22</v>
      </c>
      <c r="AH11">
        <v>1628.91</v>
      </c>
      <c r="AI11">
        <v>11.91</v>
      </c>
      <c r="AJ11">
        <v>11.91</v>
      </c>
      <c r="AK11">
        <v>14.5994803355174</v>
      </c>
      <c r="AL11">
        <v>9.9384920634920597</v>
      </c>
      <c r="AM11">
        <v>0.815782461176073</v>
      </c>
      <c r="AN11">
        <v>7.3654916512059E-3</v>
      </c>
      <c r="AO11">
        <v>7.3654916512059E-3</v>
      </c>
      <c r="AP11">
        <v>9.6287773603301006E-3</v>
      </c>
      <c r="AQ11">
        <v>0.76494568059609502</v>
      </c>
      <c r="AR11">
        <v>59.089999999999897</v>
      </c>
      <c r="AS11">
        <v>20.7900396825396</v>
      </c>
      <c r="AT11">
        <v>2.84222641718313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E11">
        <v>1628.91</v>
      </c>
    </row>
    <row r="12" spans="1:60" x14ac:dyDescent="0.3">
      <c r="A12">
        <v>10</v>
      </c>
      <c r="B12" s="1">
        <v>44363</v>
      </c>
      <c r="C12">
        <v>1.21244</v>
      </c>
      <c r="D12">
        <v>1.21343</v>
      </c>
      <c r="E12">
        <v>1.19923</v>
      </c>
      <c r="F12">
        <v>1.19923</v>
      </c>
      <c r="G12">
        <v>-1.31999999999998E-2</v>
      </c>
      <c r="H12">
        <v>1.31999999999998E-2</v>
      </c>
      <c r="I12">
        <v>4.5493968714208997E-3</v>
      </c>
      <c r="J12">
        <v>3.6655158730158001E-3</v>
      </c>
      <c r="K12">
        <v>2.90148350936833</v>
      </c>
      <c r="L12">
        <v>-1.08872264790543E-2</v>
      </c>
      <c r="M12">
        <v>1.08872264790543E-2</v>
      </c>
      <c r="N12">
        <v>3.8140946002195998E-3</v>
      </c>
      <c r="O12">
        <v>2.8544720622365798</v>
      </c>
      <c r="P12">
        <v>1.41999999999999E-2</v>
      </c>
      <c r="Q12">
        <v>7.3192460317459997E-3</v>
      </c>
      <c r="R12">
        <v>1.94009054189595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1.19923</v>
      </c>
      <c r="AA12">
        <v>1.19923</v>
      </c>
      <c r="AE12">
        <v>1858.99</v>
      </c>
      <c r="AF12">
        <v>1862.81</v>
      </c>
      <c r="AG12">
        <v>1803.39</v>
      </c>
      <c r="AH12">
        <v>1811.8</v>
      </c>
      <c r="AI12">
        <v>-46.830000000000098</v>
      </c>
      <c r="AJ12">
        <v>46.830000000000098</v>
      </c>
      <c r="AK12">
        <v>20.0192464815532</v>
      </c>
      <c r="AL12">
        <v>14.0988492063492</v>
      </c>
      <c r="AM12">
        <v>2.3392488844748298</v>
      </c>
      <c r="AN12">
        <v>-2.51959776824866E-2</v>
      </c>
      <c r="AO12">
        <v>2.51959776824866E-2</v>
      </c>
      <c r="AP12">
        <v>1.0561370026400001E-2</v>
      </c>
      <c r="AQ12">
        <v>2.3856732241654899</v>
      </c>
      <c r="AR12">
        <v>59.419999999999803</v>
      </c>
      <c r="AS12">
        <v>28.901547619047602</v>
      </c>
      <c r="AT12">
        <v>2.0559452657420598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1811.8</v>
      </c>
      <c r="BC12">
        <v>1811.8</v>
      </c>
      <c r="BE12">
        <v>1811.8</v>
      </c>
    </row>
    <row r="13" spans="1:60" x14ac:dyDescent="0.3">
      <c r="A13">
        <v>11</v>
      </c>
      <c r="B13" s="1">
        <v>44616</v>
      </c>
      <c r="C13">
        <v>1.13032</v>
      </c>
      <c r="D13">
        <v>1.1308100000000001</v>
      </c>
      <c r="E13">
        <v>1.11059</v>
      </c>
      <c r="F13">
        <v>1.1191</v>
      </c>
      <c r="G13">
        <v>-1.119E-2</v>
      </c>
      <c r="H13">
        <v>1.119E-2</v>
      </c>
      <c r="I13">
        <v>4.2389729657324998E-3</v>
      </c>
      <c r="J13">
        <v>3.2438888888888001E-3</v>
      </c>
      <c r="K13">
        <v>2.6397903667843199</v>
      </c>
      <c r="L13">
        <v>-9.9001141300020003E-3</v>
      </c>
      <c r="M13">
        <v>9.9001141300020003E-3</v>
      </c>
      <c r="N13">
        <v>3.6359129961883998E-3</v>
      </c>
      <c r="O13">
        <v>2.7228688201231801</v>
      </c>
      <c r="P13">
        <v>2.0220000000000099E-2</v>
      </c>
      <c r="Q13">
        <v>6.2492063492063004E-3</v>
      </c>
      <c r="R13">
        <v>3.2356108712217599</v>
      </c>
      <c r="S13">
        <v>1</v>
      </c>
      <c r="T13">
        <v>0</v>
      </c>
      <c r="U13">
        <v>1</v>
      </c>
      <c r="V13">
        <v>0</v>
      </c>
      <c r="W13">
        <v>1</v>
      </c>
      <c r="X13">
        <v>1</v>
      </c>
      <c r="Y13">
        <v>1.1191</v>
      </c>
      <c r="AA13">
        <v>1.1191</v>
      </c>
      <c r="AC13">
        <v>1.1191</v>
      </c>
      <c r="AD13">
        <v>1.1191</v>
      </c>
      <c r="AE13">
        <v>1909.23</v>
      </c>
      <c r="AF13">
        <v>1974.25</v>
      </c>
      <c r="AG13">
        <v>1877.63</v>
      </c>
      <c r="AH13">
        <v>1903.05</v>
      </c>
      <c r="AI13">
        <v>-5.74</v>
      </c>
      <c r="AJ13">
        <v>5.74</v>
      </c>
      <c r="AK13">
        <v>13.8756678006363</v>
      </c>
      <c r="AL13">
        <v>10.3637698412698</v>
      </c>
      <c r="AM13">
        <v>0.41367378366731899</v>
      </c>
      <c r="AN13">
        <v>-3.0071406493117998E-3</v>
      </c>
      <c r="AO13">
        <v>3.0071406493117998E-3</v>
      </c>
      <c r="AP13">
        <v>7.7192968144719001E-3</v>
      </c>
      <c r="AQ13">
        <v>0.389561474521119</v>
      </c>
      <c r="AR13">
        <v>96.619999999999806</v>
      </c>
      <c r="AS13">
        <v>22.404841269841199</v>
      </c>
      <c r="AT13">
        <v>4.3124608131037396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E13">
        <v>1903.05</v>
      </c>
      <c r="BF13">
        <v>1903.05</v>
      </c>
      <c r="BG13" t="s">
        <v>113</v>
      </c>
      <c r="BH13" t="s">
        <v>33</v>
      </c>
    </row>
    <row r="14" spans="1:60" x14ac:dyDescent="0.3">
      <c r="A14">
        <v>12</v>
      </c>
      <c r="B14" s="1">
        <v>44621</v>
      </c>
      <c r="C14">
        <v>1.12182</v>
      </c>
      <c r="D14">
        <v>1.1232800000000001</v>
      </c>
      <c r="E14">
        <v>1.1089199999999999</v>
      </c>
      <c r="F14">
        <v>1.1122700000000001</v>
      </c>
      <c r="G14">
        <v>-9.4399999999997992E-3</v>
      </c>
      <c r="H14">
        <v>9.4399999999997992E-3</v>
      </c>
      <c r="I14">
        <v>4.3125246086949997E-3</v>
      </c>
      <c r="J14">
        <v>3.3108730158730002E-3</v>
      </c>
      <c r="K14">
        <v>2.1889730161693599</v>
      </c>
      <c r="L14">
        <v>-8.4157224237991993E-3</v>
      </c>
      <c r="M14">
        <v>8.4157224237991993E-3</v>
      </c>
      <c r="N14">
        <v>3.7046396785120998E-3</v>
      </c>
      <c r="O14">
        <v>2.2716709731887099</v>
      </c>
      <c r="P14">
        <v>1.43600000000001E-2</v>
      </c>
      <c r="Q14">
        <v>6.3450793650793001E-3</v>
      </c>
      <c r="R14">
        <v>2.2631710611897899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1.1122700000000001</v>
      </c>
      <c r="AA14">
        <v>1.1122700000000001</v>
      </c>
      <c r="AC14">
        <v>1.1122700000000001</v>
      </c>
      <c r="AE14">
        <v>1907.03</v>
      </c>
      <c r="AF14">
        <v>1950.17</v>
      </c>
      <c r="AG14">
        <v>1901.19</v>
      </c>
      <c r="AH14">
        <v>1944.71</v>
      </c>
      <c r="AI14">
        <v>36.319999999999901</v>
      </c>
      <c r="AJ14">
        <v>36.319999999999901</v>
      </c>
      <c r="AK14">
        <v>13.938908620578999</v>
      </c>
      <c r="AL14">
        <v>10.4046428571428</v>
      </c>
      <c r="AM14">
        <v>2.60565593681976</v>
      </c>
      <c r="AN14">
        <v>1.9031749275567299E-2</v>
      </c>
      <c r="AO14">
        <v>1.9031749275567299E-2</v>
      </c>
      <c r="AP14">
        <v>7.7229382507261E-3</v>
      </c>
      <c r="AQ14">
        <v>2.4643145727311402</v>
      </c>
      <c r="AR14">
        <v>48.98</v>
      </c>
      <c r="AS14">
        <v>22.521507936507899</v>
      </c>
      <c r="AT14">
        <v>2.1748099700110299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1944.71</v>
      </c>
      <c r="BC14">
        <v>1944.71</v>
      </c>
      <c r="BE14">
        <v>1944.71</v>
      </c>
      <c r="BG14" t="s">
        <v>120</v>
      </c>
      <c r="BH14" t="s">
        <v>35</v>
      </c>
    </row>
    <row r="15" spans="1:60" x14ac:dyDescent="0.3">
      <c r="A15">
        <v>13</v>
      </c>
      <c r="B15" s="1">
        <v>44629</v>
      </c>
      <c r="C15">
        <v>1.0896399999999999</v>
      </c>
      <c r="D15">
        <v>1.10951</v>
      </c>
      <c r="E15">
        <v>1.08894</v>
      </c>
      <c r="F15">
        <v>1.10724</v>
      </c>
      <c r="G15">
        <v>1.746E-2</v>
      </c>
      <c r="H15">
        <v>1.746E-2</v>
      </c>
      <c r="I15">
        <v>4.4882955748132003E-3</v>
      </c>
      <c r="J15">
        <v>3.3804761904761001E-3</v>
      </c>
      <c r="K15">
        <v>3.8901181325890302</v>
      </c>
      <c r="L15">
        <v>1.6021582337719501E-2</v>
      </c>
      <c r="M15">
        <v>1.6021582337719501E-2</v>
      </c>
      <c r="N15">
        <v>3.8883835608844002E-3</v>
      </c>
      <c r="O15">
        <v>4.1203708653873603</v>
      </c>
      <c r="P15">
        <v>2.0569999999999901E-2</v>
      </c>
      <c r="Q15">
        <v>6.4904761904761004E-3</v>
      </c>
      <c r="R15">
        <v>3.1692589875274999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1.10724</v>
      </c>
      <c r="Z15">
        <v>1.10724</v>
      </c>
      <c r="AA15">
        <v>1.10724</v>
      </c>
      <c r="AB15">
        <v>1.10724</v>
      </c>
      <c r="AC15">
        <v>1.10724</v>
      </c>
      <c r="AD15">
        <v>1.10724</v>
      </c>
      <c r="AE15">
        <v>2049.14</v>
      </c>
      <c r="AF15">
        <v>2059.13</v>
      </c>
      <c r="AG15">
        <v>1975.92</v>
      </c>
      <c r="AH15">
        <v>1991.48</v>
      </c>
      <c r="AI15">
        <v>-58.110000000000099</v>
      </c>
      <c r="AJ15">
        <v>58.110000000000099</v>
      </c>
      <c r="AK15">
        <v>15.036320517468299</v>
      </c>
      <c r="AL15">
        <v>11.041706349206301</v>
      </c>
      <c r="AM15">
        <v>3.86464227950521</v>
      </c>
      <c r="AN15">
        <v>-2.8352011865787799E-2</v>
      </c>
      <c r="AO15">
        <v>2.8352011865787799E-2</v>
      </c>
      <c r="AP15">
        <v>8.2124454947038999E-3</v>
      </c>
      <c r="AQ15">
        <v>3.4523226831851201</v>
      </c>
      <c r="AR15">
        <v>83.21</v>
      </c>
      <c r="AS15">
        <v>23.182023809523798</v>
      </c>
      <c r="AT15">
        <v>3.5894191414735301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1991.48</v>
      </c>
      <c r="BB15">
        <v>1991.48</v>
      </c>
      <c r="BC15">
        <v>1991.48</v>
      </c>
      <c r="BD15">
        <v>1991.48</v>
      </c>
      <c r="BE15">
        <v>1991.48</v>
      </c>
      <c r="BF15">
        <v>1991.48</v>
      </c>
      <c r="BG15" t="s">
        <v>36</v>
      </c>
      <c r="BH15" t="s">
        <v>35</v>
      </c>
    </row>
    <row r="16" spans="1:60" x14ac:dyDescent="0.3">
      <c r="A16">
        <v>14</v>
      </c>
      <c r="B16" s="1">
        <v>44722</v>
      </c>
      <c r="C16">
        <v>1.06162</v>
      </c>
      <c r="D16">
        <v>1.0641799999999999</v>
      </c>
      <c r="E16">
        <v>1.0505599999999999</v>
      </c>
      <c r="F16">
        <v>1.0517099999999999</v>
      </c>
      <c r="G16">
        <v>-9.8399999999999998E-3</v>
      </c>
      <c r="H16">
        <v>9.8399999999999998E-3</v>
      </c>
      <c r="I16">
        <v>4.9241730697826003E-3</v>
      </c>
      <c r="J16">
        <v>3.7457142857141999E-3</v>
      </c>
      <c r="K16">
        <v>1.99830506778561</v>
      </c>
      <c r="L16">
        <v>-9.2694644623427993E-3</v>
      </c>
      <c r="M16">
        <v>9.2694644623427993E-3</v>
      </c>
      <c r="N16">
        <v>4.4402752986223998E-3</v>
      </c>
      <c r="O16">
        <v>2.0875877820500599</v>
      </c>
      <c r="P16">
        <v>1.36199999999999E-2</v>
      </c>
      <c r="Q16">
        <v>7.2536507936507002E-3</v>
      </c>
      <c r="R16">
        <v>1.87767517177994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AA16">
        <v>1.0517099999999999</v>
      </c>
      <c r="AE16">
        <v>1847.83</v>
      </c>
      <c r="AF16">
        <v>1875.85</v>
      </c>
      <c r="AG16">
        <v>1825.04</v>
      </c>
      <c r="AH16">
        <v>1871.21</v>
      </c>
      <c r="AI16">
        <v>23.259999999999899</v>
      </c>
      <c r="AJ16">
        <v>23.259999999999899</v>
      </c>
      <c r="AK16">
        <v>15.1924120235927</v>
      </c>
      <c r="AL16">
        <v>11.2160714285714</v>
      </c>
      <c r="AM16">
        <v>1.5310274605427201</v>
      </c>
      <c r="AN16">
        <v>1.2586920641792201E-2</v>
      </c>
      <c r="AO16">
        <v>1.2586920641792201E-2</v>
      </c>
      <c r="AP16">
        <v>8.1649579460502993E-3</v>
      </c>
      <c r="AQ16">
        <v>1.5415781348734201</v>
      </c>
      <c r="AR16">
        <v>50.809999999999903</v>
      </c>
      <c r="AS16">
        <v>24.031388888888799</v>
      </c>
      <c r="AT16">
        <v>2.1143180793637901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E16">
        <v>1871.21</v>
      </c>
      <c r="BG16" t="s">
        <v>41</v>
      </c>
      <c r="BH16" t="s">
        <v>35</v>
      </c>
    </row>
    <row r="17" spans="1:60" x14ac:dyDescent="0.3">
      <c r="A17">
        <v>15</v>
      </c>
      <c r="B17" s="1">
        <v>44725</v>
      </c>
      <c r="C17">
        <v>1.0513999999999999</v>
      </c>
      <c r="D17">
        <v>1.05199</v>
      </c>
      <c r="E17">
        <v>1.03993</v>
      </c>
      <c r="F17">
        <v>1.0407200000000001</v>
      </c>
      <c r="G17">
        <v>-1.09899999999998E-2</v>
      </c>
      <c r="H17">
        <v>1.09899999999998E-2</v>
      </c>
      <c r="I17">
        <v>4.9659923430892998E-3</v>
      </c>
      <c r="J17">
        <v>3.7784523809522999E-3</v>
      </c>
      <c r="K17">
        <v>2.2130521436049801</v>
      </c>
      <c r="L17">
        <v>-1.04496486674081E-2</v>
      </c>
      <c r="M17">
        <v>1.04496486674081E-2</v>
      </c>
      <c r="N17">
        <v>4.4830065840824997E-3</v>
      </c>
      <c r="O17">
        <v>2.3309465358607699</v>
      </c>
      <c r="P17">
        <v>1.2059999999999901E-2</v>
      </c>
      <c r="Q17">
        <v>7.2808333333332998E-3</v>
      </c>
      <c r="R17">
        <v>1.6564037999313199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1.0407200000000001</v>
      </c>
      <c r="AA17">
        <v>1.0407200000000001</v>
      </c>
      <c r="AE17">
        <v>1875</v>
      </c>
      <c r="AF17">
        <v>1878.71</v>
      </c>
      <c r="AG17">
        <v>1817.86</v>
      </c>
      <c r="AH17">
        <v>1819.04</v>
      </c>
      <c r="AI17">
        <v>-52.17</v>
      </c>
      <c r="AJ17">
        <v>52.17</v>
      </c>
      <c r="AK17">
        <v>15.546102197915401</v>
      </c>
      <c r="AL17">
        <v>11.406547619047601</v>
      </c>
      <c r="AM17">
        <v>3.3558251023845398</v>
      </c>
      <c r="AN17">
        <v>-2.7880355491901002E-2</v>
      </c>
      <c r="AO17">
        <v>2.7880355491901002E-2</v>
      </c>
      <c r="AP17">
        <v>8.3532718397254999E-3</v>
      </c>
      <c r="AQ17">
        <v>3.3376569117876498</v>
      </c>
      <c r="AR17">
        <v>60.850000000000101</v>
      </c>
      <c r="AS17">
        <v>24.2029761904761</v>
      </c>
      <c r="AT17">
        <v>2.5141536115688301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1819.04</v>
      </c>
      <c r="BB17">
        <v>1819.04</v>
      </c>
      <c r="BC17">
        <v>1819.04</v>
      </c>
      <c r="BD17">
        <v>1819.04</v>
      </c>
      <c r="BE17">
        <v>1819.04</v>
      </c>
      <c r="BG17" t="s">
        <v>117</v>
      </c>
    </row>
    <row r="18" spans="1:60" x14ac:dyDescent="0.3">
      <c r="A18">
        <v>16</v>
      </c>
      <c r="B18" s="1">
        <v>44747</v>
      </c>
      <c r="C18">
        <v>1.0420499999999999</v>
      </c>
      <c r="D18">
        <v>1.0448500000000001</v>
      </c>
      <c r="E18">
        <v>1.02349</v>
      </c>
      <c r="F18">
        <v>1.0263599999999999</v>
      </c>
      <c r="G18">
        <v>-1.5750000000000101E-2</v>
      </c>
      <c r="H18">
        <v>1.5750000000000101E-2</v>
      </c>
      <c r="I18">
        <v>5.1214353158925002E-3</v>
      </c>
      <c r="J18">
        <v>3.9063095238095003E-3</v>
      </c>
      <c r="K18">
        <v>3.0753097576231498</v>
      </c>
      <c r="L18">
        <v>-1.51135676656016E-2</v>
      </c>
      <c r="M18">
        <v>1.51135676656016E-2</v>
      </c>
      <c r="N18">
        <v>4.6570461491980998E-3</v>
      </c>
      <c r="O18">
        <v>3.2453119813304299</v>
      </c>
      <c r="P18">
        <v>2.1360000000000001E-2</v>
      </c>
      <c r="Q18">
        <v>7.6053174603174E-3</v>
      </c>
      <c r="R18">
        <v>2.8085612614398898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1.0263599999999999</v>
      </c>
      <c r="Z18">
        <v>1.0263599999999999</v>
      </c>
      <c r="AA18">
        <v>1.0263599999999999</v>
      </c>
      <c r="AB18">
        <v>1.0263599999999999</v>
      </c>
      <c r="AC18">
        <v>1.0263599999999999</v>
      </c>
      <c r="AE18">
        <v>1807.49</v>
      </c>
      <c r="AF18">
        <v>1812.06</v>
      </c>
      <c r="AG18">
        <v>1762.69</v>
      </c>
      <c r="AH18">
        <v>1762.69</v>
      </c>
      <c r="AI18">
        <v>-44.809999999999903</v>
      </c>
      <c r="AJ18">
        <v>44.809999999999903</v>
      </c>
      <c r="AK18">
        <v>15.9481827244987</v>
      </c>
      <c r="AL18">
        <v>11.7414285714285</v>
      </c>
      <c r="AM18">
        <v>2.8097245168357099</v>
      </c>
      <c r="AN18">
        <v>-2.47911479944674E-2</v>
      </c>
      <c r="AO18">
        <v>2.47911479944674E-2</v>
      </c>
      <c r="AP18">
        <v>8.5780354353808992E-3</v>
      </c>
      <c r="AQ18">
        <v>2.8900729288449898</v>
      </c>
      <c r="AR18">
        <v>49.369999999999798</v>
      </c>
      <c r="AS18">
        <v>24.523253968253901</v>
      </c>
      <c r="AT18">
        <v>2.0131912373419398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1762.69</v>
      </c>
      <c r="BC18">
        <v>1762.69</v>
      </c>
      <c r="BE18">
        <v>1762.69</v>
      </c>
      <c r="BG18" t="s">
        <v>40</v>
      </c>
      <c r="BH18" t="s">
        <v>33</v>
      </c>
    </row>
    <row r="19" spans="1:60" x14ac:dyDescent="0.3">
      <c r="A19">
        <v>17</v>
      </c>
      <c r="B19" s="1">
        <v>44869</v>
      </c>
      <c r="C19">
        <v>0.97479000000000005</v>
      </c>
      <c r="D19">
        <v>0.99661999999999995</v>
      </c>
      <c r="E19">
        <v>0.97419</v>
      </c>
      <c r="F19">
        <v>0.99582000000000004</v>
      </c>
      <c r="G19">
        <v>2.0959999999999999E-2</v>
      </c>
      <c r="H19">
        <v>2.0959999999999999E-2</v>
      </c>
      <c r="I19">
        <v>6.2530890240245001E-3</v>
      </c>
      <c r="J19">
        <v>4.8290476190476E-3</v>
      </c>
      <c r="K19">
        <v>3.3519433226475899</v>
      </c>
      <c r="L19">
        <v>2.15005231520424E-2</v>
      </c>
      <c r="M19">
        <v>2.15005231520424E-2</v>
      </c>
      <c r="N19">
        <v>5.9979137091379997E-3</v>
      </c>
      <c r="O19">
        <v>3.5846669683302701</v>
      </c>
      <c r="P19">
        <v>2.2429999999999901E-2</v>
      </c>
      <c r="Q19">
        <v>9.6948809523808993E-3</v>
      </c>
      <c r="R19">
        <v>2.31359210187015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0.99582000000000004</v>
      </c>
      <c r="Z19">
        <v>0.99582000000000004</v>
      </c>
      <c r="AA19">
        <v>0.99582000000000004</v>
      </c>
      <c r="AB19">
        <v>0.99582000000000004</v>
      </c>
      <c r="AC19">
        <v>0.99582000000000004</v>
      </c>
      <c r="AE19">
        <v>1628.45</v>
      </c>
      <c r="AF19">
        <v>1684.21</v>
      </c>
      <c r="AG19">
        <v>1628.36</v>
      </c>
      <c r="AH19">
        <v>1684.21</v>
      </c>
      <c r="AI19">
        <v>56.2</v>
      </c>
      <c r="AJ19">
        <v>56.2</v>
      </c>
      <c r="AK19">
        <v>16.4052999143615</v>
      </c>
      <c r="AL19">
        <v>12.3799603174603</v>
      </c>
      <c r="AM19">
        <v>3.42572219303357</v>
      </c>
      <c r="AN19">
        <v>3.4520672477441797E-2</v>
      </c>
      <c r="AO19">
        <v>3.4520672477441797E-2</v>
      </c>
      <c r="AP19">
        <v>9.0220373597260008E-3</v>
      </c>
      <c r="AQ19">
        <v>3.8262613089522799</v>
      </c>
      <c r="AR19">
        <v>55.850000000000101</v>
      </c>
      <c r="AS19">
        <v>25.418968253968199</v>
      </c>
      <c r="AT19">
        <v>2.1971780853568301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1684.21</v>
      </c>
      <c r="BB19">
        <v>1684.21</v>
      </c>
      <c r="BC19">
        <v>1684.21</v>
      </c>
      <c r="BD19">
        <v>1684.21</v>
      </c>
      <c r="BE19">
        <v>1684.21</v>
      </c>
      <c r="BG19" t="s">
        <v>34</v>
      </c>
      <c r="BH19" t="s">
        <v>35</v>
      </c>
    </row>
    <row r="20" spans="1:60" x14ac:dyDescent="0.3">
      <c r="A20">
        <v>18</v>
      </c>
      <c r="B20" s="1">
        <v>44875</v>
      </c>
      <c r="C20">
        <v>1.00101</v>
      </c>
      <c r="D20">
        <v>1.0221499999999999</v>
      </c>
      <c r="E20">
        <v>0.99351999999999996</v>
      </c>
      <c r="F20">
        <v>1.02064</v>
      </c>
      <c r="G20">
        <v>1.9400000000000001E-2</v>
      </c>
      <c r="H20">
        <v>1.9400000000000001E-2</v>
      </c>
      <c r="I20">
        <v>6.3641397377488E-3</v>
      </c>
      <c r="J20">
        <v>4.9051984126984001E-3</v>
      </c>
      <c r="K20">
        <v>3.04833030062637</v>
      </c>
      <c r="L20">
        <v>1.9375973792497302E-2</v>
      </c>
      <c r="M20">
        <v>1.9375973792497302E-2</v>
      </c>
      <c r="N20">
        <v>6.1223793105481998E-3</v>
      </c>
      <c r="O20">
        <v>3.1647783989983398</v>
      </c>
      <c r="P20">
        <v>2.8629999999999899E-2</v>
      </c>
      <c r="Q20">
        <v>9.8382936507935993E-3</v>
      </c>
      <c r="R20">
        <v>2.91005747705958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1.02064</v>
      </c>
      <c r="Z20">
        <v>1.02064</v>
      </c>
      <c r="AA20">
        <v>1.02064</v>
      </c>
      <c r="AB20">
        <v>1.02064</v>
      </c>
      <c r="AC20">
        <v>1.02064</v>
      </c>
      <c r="AE20">
        <v>1705.73</v>
      </c>
      <c r="AF20">
        <v>1757.14</v>
      </c>
      <c r="AG20">
        <v>1703.71</v>
      </c>
      <c r="AH20">
        <v>1755.6</v>
      </c>
      <c r="AI20">
        <v>48.99</v>
      </c>
      <c r="AJ20">
        <v>48.99</v>
      </c>
      <c r="AK20">
        <v>16.796898184207599</v>
      </c>
      <c r="AL20">
        <v>12.575396825396799</v>
      </c>
      <c r="AM20">
        <v>2.9166099277818001</v>
      </c>
      <c r="AN20">
        <v>2.8706031254944E-2</v>
      </c>
      <c r="AO20">
        <v>2.8706031254944E-2</v>
      </c>
      <c r="AP20">
        <v>9.2764139260747003E-3</v>
      </c>
      <c r="AQ20">
        <v>3.0945181493308702</v>
      </c>
      <c r="AR20">
        <v>53.43</v>
      </c>
      <c r="AS20">
        <v>25.636746031746</v>
      </c>
      <c r="AT20">
        <v>2.0841178491934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1755.6</v>
      </c>
      <c r="BC20">
        <v>1755.6</v>
      </c>
      <c r="BD20">
        <v>1755.6</v>
      </c>
      <c r="BE20">
        <v>1755.6</v>
      </c>
      <c r="BG20" t="s">
        <v>47</v>
      </c>
      <c r="BH20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25"/>
  <sheetViews>
    <sheetView workbookViewId="0">
      <selection activeCell="BK21" sqref="BK21"/>
    </sheetView>
  </sheetViews>
  <sheetFormatPr defaultRowHeight="14.4" x14ac:dyDescent="0.3"/>
  <cols>
    <col min="1" max="1" width="3" bestFit="1" customWidth="1"/>
    <col min="2" max="2" width="10.5546875" bestFit="1" customWidth="1"/>
    <col min="3" max="6" width="8" hidden="1" customWidth="1"/>
    <col min="7" max="7" width="8.6640625" hidden="1" customWidth="1"/>
    <col min="8" max="8" width="11.21875" hidden="1" customWidth="1"/>
    <col min="9" max="10" width="12" hidden="1" customWidth="1"/>
    <col min="11" max="11" width="13.88671875" hidden="1" customWidth="1"/>
    <col min="12" max="12" width="12.6640625" hidden="1" customWidth="1"/>
    <col min="13" max="13" width="14.88671875" hidden="1" customWidth="1"/>
    <col min="14" max="14" width="12" hidden="1" customWidth="1"/>
    <col min="15" max="15" width="17.5546875" hidden="1" customWidth="1"/>
    <col min="16" max="16" width="8" hidden="1" customWidth="1"/>
    <col min="17" max="17" width="12" hidden="1" customWidth="1"/>
    <col min="18" max="18" width="17.21875" hidden="1" customWidth="1"/>
    <col min="19" max="20" width="15.88671875" hidden="1" customWidth="1"/>
    <col min="21" max="22" width="19.5546875" hidden="1" customWidth="1"/>
    <col min="23" max="24" width="13.33203125" hidden="1" customWidth="1"/>
    <col min="25" max="26" width="21" hidden="1" customWidth="1"/>
    <col min="27" max="28" width="24.6640625" hidden="1" customWidth="1"/>
    <col min="29" max="30" width="24.109375" hidden="1" customWidth="1"/>
    <col min="31" max="34" width="8" hidden="1" customWidth="1"/>
    <col min="35" max="35" width="8.6640625" hidden="1" customWidth="1"/>
    <col min="36" max="36" width="11.21875" hidden="1" customWidth="1"/>
    <col min="37" max="38" width="12" hidden="1" customWidth="1"/>
    <col min="39" max="39" width="13.88671875" hidden="1" customWidth="1"/>
    <col min="40" max="40" width="12.6640625" hidden="1" customWidth="1"/>
    <col min="41" max="41" width="14.88671875" hidden="1" customWidth="1"/>
    <col min="42" max="42" width="12" hidden="1" customWidth="1"/>
    <col min="43" max="43" width="17.5546875" hidden="1" customWidth="1"/>
    <col min="44" max="44" width="8" hidden="1" customWidth="1"/>
    <col min="45" max="45" width="12" hidden="1" customWidth="1"/>
    <col min="46" max="46" width="17.21875" hidden="1" customWidth="1"/>
    <col min="47" max="48" width="15.88671875" hidden="1" customWidth="1"/>
    <col min="49" max="50" width="19.5546875" hidden="1" customWidth="1"/>
    <col min="51" max="52" width="13.33203125" hidden="1" customWidth="1"/>
    <col min="53" max="54" width="21" hidden="1" customWidth="1"/>
    <col min="55" max="56" width="24.6640625" hidden="1" customWidth="1"/>
    <col min="57" max="58" width="24.109375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43900</v>
      </c>
      <c r="C2">
        <v>1.1440699999999999</v>
      </c>
      <c r="D2">
        <v>1.1457599999999999</v>
      </c>
      <c r="E2">
        <v>1.12744</v>
      </c>
      <c r="F2">
        <v>1.1288400000000001</v>
      </c>
      <c r="G2">
        <v>-1.536E-2</v>
      </c>
      <c r="H2">
        <v>1.536E-2</v>
      </c>
      <c r="I2">
        <v>3.6546775506781002E-3</v>
      </c>
      <c r="J2">
        <v>2.7148809523809001E-3</v>
      </c>
      <c r="K2">
        <v>4.2028331602469002</v>
      </c>
      <c r="L2">
        <v>-1.34242265338227E-2</v>
      </c>
      <c r="M2">
        <v>1.34242265338227E-2</v>
      </c>
      <c r="N2">
        <v>3.2763889477592E-3</v>
      </c>
      <c r="O2">
        <v>4.0972627938461299</v>
      </c>
      <c r="P2">
        <v>1.8319999999999802E-2</v>
      </c>
      <c r="Q2">
        <v>5.4343650793649998E-3</v>
      </c>
      <c r="R2">
        <v>3.3711389890905599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1.1288400000000001</v>
      </c>
      <c r="Z2">
        <v>1.1288400000000001</v>
      </c>
      <c r="AA2">
        <v>1.1288400000000001</v>
      </c>
      <c r="AB2">
        <v>1.1288400000000001</v>
      </c>
      <c r="AC2">
        <v>1.1288400000000001</v>
      </c>
      <c r="AD2">
        <v>1.1288400000000001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1.1258300000000001</v>
      </c>
      <c r="D3">
        <v>1.1332899999999999</v>
      </c>
      <c r="E3">
        <v>1.1054900000000001</v>
      </c>
      <c r="F3">
        <v>1.11656</v>
      </c>
      <c r="G3">
        <v>-9.2700000000000993E-3</v>
      </c>
      <c r="H3">
        <v>9.2700000000000993E-3</v>
      </c>
      <c r="I3">
        <v>3.6639100147890001E-3</v>
      </c>
      <c r="J3">
        <v>2.7147619047618002E-3</v>
      </c>
      <c r="K3">
        <v>2.5300839711080898</v>
      </c>
      <c r="L3">
        <v>-8.2339251929688002E-3</v>
      </c>
      <c r="M3">
        <v>8.2339251929688002E-3</v>
      </c>
      <c r="N3">
        <v>3.2853406349234002E-3</v>
      </c>
      <c r="O3">
        <v>2.5062622442986502</v>
      </c>
      <c r="P3">
        <v>2.7799999999999801E-2</v>
      </c>
      <c r="Q3">
        <v>5.5065873015872997E-3</v>
      </c>
      <c r="R3">
        <v>5.0484989118371599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1.11656</v>
      </c>
      <c r="AA3">
        <v>1.11656</v>
      </c>
      <c r="AC3">
        <v>1.11656</v>
      </c>
      <c r="AD3">
        <v>1.11656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43907</v>
      </c>
      <c r="C4">
        <v>1.1174299999999999</v>
      </c>
      <c r="D4">
        <v>1.1188800000000001</v>
      </c>
      <c r="E4">
        <v>1.09548</v>
      </c>
      <c r="F4">
        <v>1.1003400000000001</v>
      </c>
      <c r="G4">
        <v>-1.7079999999999901E-2</v>
      </c>
      <c r="H4">
        <v>1.7079999999999901E-2</v>
      </c>
      <c r="I4">
        <v>3.8569275552334001E-3</v>
      </c>
      <c r="J4">
        <v>2.8087301587301E-3</v>
      </c>
      <c r="K4">
        <v>4.4283953368074904</v>
      </c>
      <c r="L4">
        <v>-1.52852105743587E-2</v>
      </c>
      <c r="M4">
        <v>1.52852105743587E-2</v>
      </c>
      <c r="N4">
        <v>3.4584332294002001E-3</v>
      </c>
      <c r="O4">
        <v>4.41969225961014</v>
      </c>
      <c r="P4">
        <v>2.3400000000000001E-2</v>
      </c>
      <c r="Q4">
        <v>5.6668253968254001E-3</v>
      </c>
      <c r="R4">
        <v>4.1292960981485196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>
        <v>1.1003400000000001</v>
      </c>
      <c r="AE4">
        <v>1.22658</v>
      </c>
      <c r="AF4">
        <v>1.2271099999999999</v>
      </c>
      <c r="AG4">
        <v>1.20001</v>
      </c>
      <c r="AH4">
        <v>1.2057800000000001</v>
      </c>
      <c r="AI4">
        <v>-2.0799999999999898E-2</v>
      </c>
      <c r="AJ4">
        <v>2.0799999999999898E-2</v>
      </c>
      <c r="AK4">
        <v>6.8355629980063996E-3</v>
      </c>
      <c r="AL4">
        <v>5.0067063492062998E-3</v>
      </c>
      <c r="AM4">
        <v>3.04290956078761</v>
      </c>
      <c r="AN4">
        <v>-1.6957719838901601E-2</v>
      </c>
      <c r="AO4">
        <v>1.6957719838901601E-2</v>
      </c>
      <c r="AP4">
        <v>5.3832773846320004E-3</v>
      </c>
      <c r="AQ4">
        <v>3.1500735754972702</v>
      </c>
      <c r="AR4">
        <v>2.7099999999999898E-2</v>
      </c>
      <c r="AS4">
        <v>9.7786507936507006E-3</v>
      </c>
      <c r="AT4">
        <v>2.7713434677098499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1.2057800000000001</v>
      </c>
      <c r="BB4">
        <v>1.2057800000000001</v>
      </c>
      <c r="BC4">
        <v>1.2057800000000001</v>
      </c>
      <c r="BD4">
        <v>1.2057800000000001</v>
      </c>
      <c r="BE4">
        <v>1.2057800000000001</v>
      </c>
    </row>
    <row r="5" spans="1:60" x14ac:dyDescent="0.3">
      <c r="A5">
        <v>3</v>
      </c>
      <c r="B5" s="1">
        <v>43908</v>
      </c>
      <c r="C5">
        <v>1.1005</v>
      </c>
      <c r="D5">
        <v>1.1044799999999999</v>
      </c>
      <c r="E5">
        <v>1.08012</v>
      </c>
      <c r="F5">
        <v>1.09104</v>
      </c>
      <c r="G5">
        <v>-9.2999999999999992E-3</v>
      </c>
      <c r="H5">
        <v>9.2999999999999992E-3</v>
      </c>
      <c r="I5">
        <v>3.8972255429049001E-3</v>
      </c>
      <c r="J5">
        <v>2.8354761904761001E-3</v>
      </c>
      <c r="K5">
        <v>2.3863130059103299</v>
      </c>
      <c r="L5">
        <v>-8.4519330388789001E-3</v>
      </c>
      <c r="M5">
        <v>8.4519330388789001E-3</v>
      </c>
      <c r="N5">
        <v>3.4957231787784001E-3</v>
      </c>
      <c r="O5">
        <v>2.4177924299578901</v>
      </c>
      <c r="P5">
        <v>2.4359999999999899E-2</v>
      </c>
      <c r="Q5">
        <v>5.7446031746031002E-3</v>
      </c>
      <c r="R5">
        <v>4.2405017822110302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1.09104</v>
      </c>
      <c r="AA5">
        <v>1.09104</v>
      </c>
      <c r="AC5">
        <v>1.09104</v>
      </c>
      <c r="AD5">
        <v>1.09104</v>
      </c>
      <c r="AE5">
        <v>1.206</v>
      </c>
      <c r="AF5">
        <v>1.2129099999999999</v>
      </c>
      <c r="AG5">
        <v>1.14449</v>
      </c>
      <c r="AH5">
        <v>1.15784</v>
      </c>
      <c r="AI5">
        <v>-4.7940000000000003E-2</v>
      </c>
      <c r="AJ5">
        <v>4.7940000000000003E-2</v>
      </c>
      <c r="AK5">
        <v>7.4308729037410003E-3</v>
      </c>
      <c r="AL5">
        <v>5.1518253968252997E-3</v>
      </c>
      <c r="AM5">
        <v>6.4514627851950603</v>
      </c>
      <c r="AN5">
        <v>-3.9758496574831298E-2</v>
      </c>
      <c r="AO5">
        <v>3.9758496574831298E-2</v>
      </c>
      <c r="AP5">
        <v>5.9061263292142004E-3</v>
      </c>
      <c r="AQ5">
        <v>6.7317382593339898</v>
      </c>
      <c r="AR5">
        <v>6.8419999999999898E-2</v>
      </c>
      <c r="AS5">
        <v>9.9849603174603004E-3</v>
      </c>
      <c r="AT5">
        <v>6.8523056501643298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1.15784</v>
      </c>
      <c r="BB5">
        <v>1.15784</v>
      </c>
      <c r="BC5">
        <v>1.15784</v>
      </c>
      <c r="BD5">
        <v>1.15784</v>
      </c>
      <c r="BE5">
        <v>1.15784</v>
      </c>
      <c r="BF5">
        <v>1.15784</v>
      </c>
    </row>
    <row r="6" spans="1:60" x14ac:dyDescent="0.3">
      <c r="A6">
        <v>4</v>
      </c>
      <c r="B6" s="1">
        <v>43916</v>
      </c>
      <c r="C6">
        <v>1.0876399999999999</v>
      </c>
      <c r="D6">
        <v>1.1058399999999999</v>
      </c>
      <c r="E6">
        <v>1.08697</v>
      </c>
      <c r="F6">
        <v>1.1026199999999999</v>
      </c>
      <c r="G6">
        <v>1.50099999999999E-2</v>
      </c>
      <c r="H6">
        <v>1.50099999999999E-2</v>
      </c>
      <c r="I6">
        <v>4.3696591076570999E-3</v>
      </c>
      <c r="J6">
        <v>3.0515079365079001E-3</v>
      </c>
      <c r="K6">
        <v>3.4350505680631001</v>
      </c>
      <c r="L6">
        <v>1.3800902897178099E-2</v>
      </c>
      <c r="M6">
        <v>1.3800902897178099E-2</v>
      </c>
      <c r="N6">
        <v>3.9397852338998998E-3</v>
      </c>
      <c r="O6">
        <v>3.5029581761025699</v>
      </c>
      <c r="P6">
        <v>1.8869999999999901E-2</v>
      </c>
      <c r="Q6">
        <v>6.1225396825396001E-3</v>
      </c>
      <c r="R6">
        <v>3.0820543399356901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1.1026199999999999</v>
      </c>
      <c r="Z6">
        <v>1.1026199999999999</v>
      </c>
      <c r="AA6">
        <v>1.1026199999999999</v>
      </c>
      <c r="AB6">
        <v>1.1026199999999999</v>
      </c>
      <c r="AC6">
        <v>1.1026199999999999</v>
      </c>
      <c r="AD6">
        <v>1.1026199999999999</v>
      </c>
      <c r="AE6">
        <v>1.1890000000000001</v>
      </c>
      <c r="AF6">
        <v>1.2229099999999999</v>
      </c>
      <c r="AG6">
        <v>1.17753</v>
      </c>
      <c r="AH6">
        <v>1.2160200000000001</v>
      </c>
      <c r="AI6">
        <v>2.6790000000000001E-2</v>
      </c>
      <c r="AJ6">
        <v>2.6790000000000001E-2</v>
      </c>
      <c r="AK6">
        <v>7.9323753728127999E-3</v>
      </c>
      <c r="AL6">
        <v>5.4653968253968004E-3</v>
      </c>
      <c r="AM6">
        <v>3.3772985695834801</v>
      </c>
      <c r="AN6">
        <v>2.2527181453545601E-2</v>
      </c>
      <c r="AO6">
        <v>2.2527181453545601E-2</v>
      </c>
      <c r="AP6">
        <v>6.3723601274151996E-3</v>
      </c>
      <c r="AQ6">
        <v>3.5351394150856201</v>
      </c>
      <c r="AR6">
        <v>4.53799999999999E-2</v>
      </c>
      <c r="AS6">
        <v>1.05566666666666E-2</v>
      </c>
      <c r="AT6">
        <v>4.29870539943163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1.2160200000000001</v>
      </c>
      <c r="BB6">
        <v>1.2160200000000001</v>
      </c>
      <c r="BC6">
        <v>1.2160200000000001</v>
      </c>
      <c r="BD6">
        <v>1.2160200000000001</v>
      </c>
      <c r="BE6">
        <v>1.2160200000000001</v>
      </c>
      <c r="BF6">
        <v>1.2160200000000001</v>
      </c>
    </row>
    <row r="7" spans="1:60" x14ac:dyDescent="0.3">
      <c r="A7">
        <v>5</v>
      </c>
      <c r="B7" s="1">
        <v>43917</v>
      </c>
      <c r="C7">
        <v>1.1026499999999999</v>
      </c>
      <c r="D7">
        <v>1.11469</v>
      </c>
      <c r="E7">
        <v>1.0952999999999999</v>
      </c>
      <c r="F7">
        <v>1.11338</v>
      </c>
      <c r="G7">
        <v>1.0760000000000099E-2</v>
      </c>
      <c r="H7">
        <v>1.0760000000000099E-2</v>
      </c>
      <c r="I7">
        <v>4.4139923941942001E-3</v>
      </c>
      <c r="J7">
        <v>3.0769841269840999E-3</v>
      </c>
      <c r="K7">
        <v>2.43770243332381</v>
      </c>
      <c r="L7">
        <v>9.7585750303822005E-3</v>
      </c>
      <c r="M7">
        <v>9.7585750303822005E-3</v>
      </c>
      <c r="N7">
        <v>3.9804398024114998E-3</v>
      </c>
      <c r="O7">
        <v>2.4516323609441502</v>
      </c>
      <c r="P7">
        <v>1.9390000000000001E-2</v>
      </c>
      <c r="Q7">
        <v>6.1742857142856999E-3</v>
      </c>
      <c r="R7">
        <v>3.1404442387783398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1.11338</v>
      </c>
      <c r="AA7">
        <v>1.11338</v>
      </c>
      <c r="AC7">
        <v>1.11338</v>
      </c>
      <c r="AD7">
        <v>1.11338</v>
      </c>
      <c r="AE7">
        <v>1.21601</v>
      </c>
      <c r="AF7">
        <v>1.2484999999999999</v>
      </c>
      <c r="AG7">
        <v>1.21296</v>
      </c>
      <c r="AH7">
        <v>1.24502</v>
      </c>
      <c r="AI7">
        <v>2.8999999999999901E-2</v>
      </c>
      <c r="AJ7">
        <v>2.8999999999999901E-2</v>
      </c>
      <c r="AK7">
        <v>8.1426427375635001E-3</v>
      </c>
      <c r="AL7">
        <v>5.5692460317459998E-3</v>
      </c>
      <c r="AM7">
        <v>3.5614972846858799</v>
      </c>
      <c r="AN7">
        <v>2.3848291968882E-2</v>
      </c>
      <c r="AO7">
        <v>2.3848291968882E-2</v>
      </c>
      <c r="AP7">
        <v>6.549094325393E-3</v>
      </c>
      <c r="AQ7">
        <v>3.6414641145744699</v>
      </c>
      <c r="AR7">
        <v>3.5539999999999898E-2</v>
      </c>
      <c r="AS7">
        <v>1.06751984126984E-2</v>
      </c>
      <c r="AT7">
        <v>3.3292121257178899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1.24502</v>
      </c>
      <c r="BB7">
        <v>1.24502</v>
      </c>
      <c r="BC7">
        <v>1.24502</v>
      </c>
      <c r="BD7">
        <v>1.24502</v>
      </c>
      <c r="BE7">
        <v>1.24502</v>
      </c>
      <c r="BF7">
        <v>1.24502</v>
      </c>
    </row>
    <row r="8" spans="1:60" x14ac:dyDescent="0.3">
      <c r="A8">
        <v>6</v>
      </c>
      <c r="B8" s="1">
        <v>44510</v>
      </c>
      <c r="C8">
        <v>1.15917</v>
      </c>
      <c r="D8">
        <v>1.15951</v>
      </c>
      <c r="E8">
        <v>1.14754</v>
      </c>
      <c r="F8">
        <v>1.14754</v>
      </c>
      <c r="G8">
        <v>-1.1449999999999899E-2</v>
      </c>
      <c r="H8">
        <v>1.1449999999999899E-2</v>
      </c>
      <c r="I8">
        <v>4.2402273375630002E-3</v>
      </c>
      <c r="J8">
        <v>3.2511507936506998E-3</v>
      </c>
      <c r="K8">
        <v>2.7003269137405201</v>
      </c>
      <c r="L8">
        <v>-9.8792914520400999E-3</v>
      </c>
      <c r="M8">
        <v>9.8792914520400999E-3</v>
      </c>
      <c r="N8">
        <v>3.5452152495447E-3</v>
      </c>
      <c r="O8">
        <v>2.7866549015066702</v>
      </c>
      <c r="P8">
        <v>1.197E-2</v>
      </c>
      <c r="Q8">
        <v>6.2448809523809002E-3</v>
      </c>
      <c r="R8">
        <v>1.9167699258440201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1.14754</v>
      </c>
      <c r="AA8">
        <v>1.14754</v>
      </c>
      <c r="AE8">
        <v>1.3555299999999999</v>
      </c>
      <c r="AF8">
        <v>1.3564499999999999</v>
      </c>
      <c r="AG8">
        <v>1.3399700000000001</v>
      </c>
      <c r="AH8">
        <v>1.3400099999999999</v>
      </c>
      <c r="AI8">
        <v>-1.52100000000001E-2</v>
      </c>
      <c r="AJ8">
        <v>1.52100000000001E-2</v>
      </c>
      <c r="AK8">
        <v>6.0410910413410002E-3</v>
      </c>
      <c r="AL8">
        <v>4.7855158730158E-3</v>
      </c>
      <c r="AM8">
        <v>2.5177571229953801</v>
      </c>
      <c r="AN8">
        <v>-1.1223270022579401E-2</v>
      </c>
      <c r="AO8">
        <v>1.1223270022579401E-2</v>
      </c>
      <c r="AP8">
        <v>4.4007026485183001E-3</v>
      </c>
      <c r="AQ8">
        <v>2.5503359165514499</v>
      </c>
      <c r="AR8">
        <v>1.64799999999998E-2</v>
      </c>
      <c r="AS8">
        <v>9.6685714285713997E-3</v>
      </c>
      <c r="AT8">
        <v>1.7044917257683001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1.3400099999999999</v>
      </c>
      <c r="BC8">
        <v>1.3400099999999999</v>
      </c>
    </row>
    <row r="9" spans="1:60" x14ac:dyDescent="0.3">
      <c r="A9">
        <v>7</v>
      </c>
      <c r="B9" s="1">
        <v>44616</v>
      </c>
      <c r="C9">
        <v>1.13032</v>
      </c>
      <c r="D9">
        <v>1.1308100000000001</v>
      </c>
      <c r="E9">
        <v>1.11059</v>
      </c>
      <c r="F9">
        <v>1.1191</v>
      </c>
      <c r="G9">
        <v>-1.119E-2</v>
      </c>
      <c r="H9">
        <v>1.119E-2</v>
      </c>
      <c r="I9">
        <v>4.2389729657324998E-3</v>
      </c>
      <c r="J9">
        <v>3.2438888888888001E-3</v>
      </c>
      <c r="K9">
        <v>2.6397903667843199</v>
      </c>
      <c r="L9">
        <v>-9.9001141300020003E-3</v>
      </c>
      <c r="M9">
        <v>9.9001141300020003E-3</v>
      </c>
      <c r="N9">
        <v>3.6359129961883998E-3</v>
      </c>
      <c r="O9">
        <v>2.7228688201231801</v>
      </c>
      <c r="P9">
        <v>2.0220000000000099E-2</v>
      </c>
      <c r="Q9">
        <v>6.2492063492063004E-3</v>
      </c>
      <c r="R9">
        <v>3.2356108712217599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1.1191</v>
      </c>
      <c r="AA9">
        <v>1.1191</v>
      </c>
      <c r="AC9">
        <v>1.1191</v>
      </c>
      <c r="AD9">
        <v>1.1191</v>
      </c>
      <c r="AE9">
        <v>1.35446</v>
      </c>
      <c r="AF9">
        <v>1.3549</v>
      </c>
      <c r="AG9">
        <v>1.3272299999999999</v>
      </c>
      <c r="AH9">
        <v>1.3375699999999999</v>
      </c>
      <c r="AI9">
        <v>-1.6900000000000099E-2</v>
      </c>
      <c r="AJ9">
        <v>1.6900000000000099E-2</v>
      </c>
      <c r="AK9">
        <v>5.4554588118723999E-3</v>
      </c>
      <c r="AL9">
        <v>4.2674603174603001E-3</v>
      </c>
      <c r="AM9">
        <v>3.0978146078605802</v>
      </c>
      <c r="AN9">
        <v>-1.2477205106056301E-2</v>
      </c>
      <c r="AO9">
        <v>1.2477205106056301E-2</v>
      </c>
      <c r="AP9">
        <v>3.9739438885821E-3</v>
      </c>
      <c r="AQ9">
        <v>3.13975371970038</v>
      </c>
      <c r="AR9">
        <v>2.767E-2</v>
      </c>
      <c r="AS9">
        <v>8.6846825396824992E-3</v>
      </c>
      <c r="AT9">
        <v>3.1860692516472202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1.3375699999999999</v>
      </c>
      <c r="BB9">
        <v>1.3375699999999999</v>
      </c>
      <c r="BC9">
        <v>1.3375699999999999</v>
      </c>
      <c r="BD9">
        <v>1.3375699999999999</v>
      </c>
      <c r="BE9">
        <v>1.3375699999999999</v>
      </c>
      <c r="BF9">
        <v>1.3375699999999999</v>
      </c>
      <c r="BG9" t="s">
        <v>113</v>
      </c>
      <c r="BH9" t="s">
        <v>33</v>
      </c>
    </row>
    <row r="10" spans="1:60" x14ac:dyDescent="0.3">
      <c r="A10">
        <v>8</v>
      </c>
      <c r="B10" s="1">
        <v>44624</v>
      </c>
      <c r="C10">
        <v>1.1065100000000001</v>
      </c>
      <c r="D10">
        <v>1.1067199999999999</v>
      </c>
      <c r="E10">
        <v>1.08853</v>
      </c>
      <c r="F10">
        <v>1.0931</v>
      </c>
      <c r="G10">
        <v>-1.33199999999999E-2</v>
      </c>
      <c r="H10">
        <v>1.33199999999999E-2</v>
      </c>
      <c r="I10">
        <v>4.3525353841070997E-3</v>
      </c>
      <c r="J10">
        <v>3.3231746031746E-3</v>
      </c>
      <c r="K10">
        <v>3.0602852876594002</v>
      </c>
      <c r="L10">
        <v>-1.2038827931526899E-2</v>
      </c>
      <c r="M10">
        <v>1.2038827931526899E-2</v>
      </c>
      <c r="N10">
        <v>3.7494897611661001E-3</v>
      </c>
      <c r="O10">
        <v>3.2107909871402298</v>
      </c>
      <c r="P10">
        <v>1.8189999999999901E-2</v>
      </c>
      <c r="Q10">
        <v>6.3886507936506999E-3</v>
      </c>
      <c r="R10">
        <v>2.8472365429767401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1.0931</v>
      </c>
      <c r="Z10">
        <v>1.0931</v>
      </c>
      <c r="AA10">
        <v>1.0931</v>
      </c>
      <c r="AB10">
        <v>1.0931</v>
      </c>
      <c r="AC10">
        <v>1.0931</v>
      </c>
      <c r="AE10">
        <v>1.3346899999999999</v>
      </c>
      <c r="AF10">
        <v>1.33518</v>
      </c>
      <c r="AG10">
        <v>1.3201799999999999</v>
      </c>
      <c r="AH10">
        <v>1.3232200000000001</v>
      </c>
      <c r="AI10">
        <v>-1.1079999999999901E-2</v>
      </c>
      <c r="AJ10">
        <v>1.1079999999999901E-2</v>
      </c>
      <c r="AK10">
        <v>5.5326726803240998E-3</v>
      </c>
      <c r="AL10">
        <v>4.3400396825395999E-3</v>
      </c>
      <c r="AM10">
        <v>2.0026487450457302</v>
      </c>
      <c r="AN10">
        <v>-8.3039796147791993E-3</v>
      </c>
      <c r="AO10">
        <v>8.3039796147791993E-3</v>
      </c>
      <c r="AP10">
        <v>4.0356494592977002E-3</v>
      </c>
      <c r="AQ10">
        <v>2.0576563198886402</v>
      </c>
      <c r="AR10">
        <v>1.50000000000001E-2</v>
      </c>
      <c r="AS10">
        <v>8.7481349206348993E-3</v>
      </c>
      <c r="AT10">
        <v>1.71465119549293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1.3232200000000001</v>
      </c>
      <c r="BC10">
        <v>1.3232200000000001</v>
      </c>
      <c r="BG10" t="s">
        <v>34</v>
      </c>
      <c r="BH10" t="s">
        <v>35</v>
      </c>
    </row>
    <row r="11" spans="1:60" x14ac:dyDescent="0.3">
      <c r="A11">
        <v>9</v>
      </c>
      <c r="B11" s="1">
        <v>44685</v>
      </c>
      <c r="C11">
        <v>1.0519000000000001</v>
      </c>
      <c r="D11">
        <v>1.0630599999999999</v>
      </c>
      <c r="E11">
        <v>1.0505899999999999</v>
      </c>
      <c r="F11">
        <v>1.0618700000000001</v>
      </c>
      <c r="G11">
        <v>9.8900000000001001E-3</v>
      </c>
      <c r="H11">
        <v>9.8900000000001001E-3</v>
      </c>
      <c r="I11">
        <v>4.5999358728644E-3</v>
      </c>
      <c r="J11">
        <v>3.4928968253968001E-3</v>
      </c>
      <c r="K11">
        <v>2.1500299728834</v>
      </c>
      <c r="L11">
        <v>9.4013194167191002E-3</v>
      </c>
      <c r="M11">
        <v>9.4013194167191002E-3</v>
      </c>
      <c r="N11">
        <v>4.0640169747084001E-3</v>
      </c>
      <c r="O11">
        <v>2.3133071232788001</v>
      </c>
      <c r="P11">
        <v>1.24699999999999E-2</v>
      </c>
      <c r="Q11">
        <v>6.8964682539682E-3</v>
      </c>
      <c r="R11">
        <v>1.8081718846200201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1.0618700000000001</v>
      </c>
      <c r="AA11">
        <v>1.0618700000000001</v>
      </c>
      <c r="AE11">
        <v>1.2492000000000001</v>
      </c>
      <c r="AF11">
        <v>1.2637700000000001</v>
      </c>
      <c r="AG11">
        <v>1.2451000000000001</v>
      </c>
      <c r="AH11">
        <v>1.2631699999999999</v>
      </c>
      <c r="AI11">
        <v>1.38999999999998E-2</v>
      </c>
      <c r="AJ11">
        <v>1.38999999999998E-2</v>
      </c>
      <c r="AK11">
        <v>5.7023332196992002E-3</v>
      </c>
      <c r="AL11">
        <v>4.3865079365079003E-3</v>
      </c>
      <c r="AM11">
        <v>2.4375986924055901</v>
      </c>
      <c r="AN11">
        <v>1.11264978747586E-2</v>
      </c>
      <c r="AO11">
        <v>1.11264978747586E-2</v>
      </c>
      <c r="AP11">
        <v>4.2431168422974999E-3</v>
      </c>
      <c r="AQ11">
        <v>2.6222464024190999</v>
      </c>
      <c r="AR11">
        <v>1.8669999999999898E-2</v>
      </c>
      <c r="AS11">
        <v>8.9243253968253004E-3</v>
      </c>
      <c r="AT11">
        <v>2.0920348788090299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1.2631699999999999</v>
      </c>
      <c r="BC11">
        <v>1.2631699999999999</v>
      </c>
      <c r="BE11">
        <v>1.2631699999999999</v>
      </c>
      <c r="BG11" t="s">
        <v>114</v>
      </c>
      <c r="BH11" t="s">
        <v>33</v>
      </c>
    </row>
    <row r="12" spans="1:60" x14ac:dyDescent="0.3">
      <c r="A12">
        <v>10</v>
      </c>
      <c r="B12" s="1">
        <v>44698</v>
      </c>
      <c r="C12">
        <v>1.0432300000000001</v>
      </c>
      <c r="D12">
        <v>1.0555300000000001</v>
      </c>
      <c r="E12">
        <v>1.04281</v>
      </c>
      <c r="F12">
        <v>1.05494</v>
      </c>
      <c r="G12">
        <v>1.1769999999999999E-2</v>
      </c>
      <c r="H12">
        <v>1.1769999999999999E-2</v>
      </c>
      <c r="I12">
        <v>4.7309018754876E-3</v>
      </c>
      <c r="J12">
        <v>3.5798412698412E-3</v>
      </c>
      <c r="K12">
        <v>2.48789772220479</v>
      </c>
      <c r="L12">
        <v>1.12829164949145E-2</v>
      </c>
      <c r="M12">
        <v>1.12829164949145E-2</v>
      </c>
      <c r="N12">
        <v>4.2091463629998997E-3</v>
      </c>
      <c r="O12">
        <v>2.6805711946953799</v>
      </c>
      <c r="P12">
        <v>1.272E-2</v>
      </c>
      <c r="Q12">
        <v>7.0498809523809004E-3</v>
      </c>
      <c r="R12">
        <v>1.80428578665631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1.05494</v>
      </c>
      <c r="AA12">
        <v>1.05494</v>
      </c>
      <c r="AE12">
        <v>1.23184</v>
      </c>
      <c r="AF12">
        <v>1.2498400000000001</v>
      </c>
      <c r="AG12">
        <v>1.23102</v>
      </c>
      <c r="AH12">
        <v>1.2488300000000001</v>
      </c>
      <c r="AI12">
        <v>1.668E-2</v>
      </c>
      <c r="AJ12">
        <v>1.668E-2</v>
      </c>
      <c r="AK12">
        <v>6.0571233163763004E-3</v>
      </c>
      <c r="AL12">
        <v>4.5646825396824997E-3</v>
      </c>
      <c r="AM12">
        <v>2.7537824688004902</v>
      </c>
      <c r="AN12">
        <v>1.3537312827172E-2</v>
      </c>
      <c r="AO12">
        <v>1.3537312827172E-2</v>
      </c>
      <c r="AP12">
        <v>4.5556454176675001E-3</v>
      </c>
      <c r="AQ12">
        <v>2.9715466385228799</v>
      </c>
      <c r="AR12">
        <v>1.882E-2</v>
      </c>
      <c r="AS12">
        <v>9.1448809523808992E-3</v>
      </c>
      <c r="AT12">
        <v>2.0579819571188702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1.2488300000000001</v>
      </c>
      <c r="BC12">
        <v>1.2488300000000001</v>
      </c>
      <c r="BE12">
        <v>1.2488300000000001</v>
      </c>
      <c r="BG12" t="s">
        <v>43</v>
      </c>
      <c r="BH12" t="s">
        <v>33</v>
      </c>
    </row>
    <row r="13" spans="1:60" x14ac:dyDescent="0.3">
      <c r="A13">
        <v>11</v>
      </c>
      <c r="B13" s="1">
        <v>44700</v>
      </c>
      <c r="C13">
        <v>1.0461100000000001</v>
      </c>
      <c r="D13">
        <v>1.0606800000000001</v>
      </c>
      <c r="E13">
        <v>1.04593</v>
      </c>
      <c r="F13">
        <v>1.0582499999999999</v>
      </c>
      <c r="G13">
        <v>1.20499999999998E-2</v>
      </c>
      <c r="H13">
        <v>1.20499999999998E-2</v>
      </c>
      <c r="I13">
        <v>4.7940698211049997E-3</v>
      </c>
      <c r="J13">
        <v>3.6148809523808998E-3</v>
      </c>
      <c r="K13">
        <v>2.51352200732495</v>
      </c>
      <c r="L13">
        <v>1.1517874211431699E-2</v>
      </c>
      <c r="M13">
        <v>1.1517874211431699E-2</v>
      </c>
      <c r="N13">
        <v>4.2817477268030004E-3</v>
      </c>
      <c r="O13">
        <v>2.6899936536035498</v>
      </c>
      <c r="P13">
        <v>1.4749999999999999E-2</v>
      </c>
      <c r="Q13">
        <v>7.0792460317459999E-3</v>
      </c>
      <c r="R13">
        <v>2.0835552167357099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1.0582499999999999</v>
      </c>
      <c r="AA13">
        <v>1.0582499999999999</v>
      </c>
      <c r="AC13">
        <v>1.0582499999999999</v>
      </c>
      <c r="AE13">
        <v>1.2338199999999999</v>
      </c>
      <c r="AF13">
        <v>1.2524200000000001</v>
      </c>
      <c r="AG13">
        <v>1.2335</v>
      </c>
      <c r="AH13">
        <v>1.24718</v>
      </c>
      <c r="AI13">
        <v>1.3259999999999999E-2</v>
      </c>
      <c r="AJ13">
        <v>1.3259999999999999E-2</v>
      </c>
      <c r="AK13">
        <v>6.1592711328432997E-3</v>
      </c>
      <c r="AL13">
        <v>4.6253174603174E-3</v>
      </c>
      <c r="AM13">
        <v>2.15285213363854</v>
      </c>
      <c r="AN13">
        <v>1.0746239626555999E-2</v>
      </c>
      <c r="AO13">
        <v>1.0746239626555999E-2</v>
      </c>
      <c r="AP13">
        <v>4.6489019456023E-3</v>
      </c>
      <c r="AQ13">
        <v>2.3115651292067798</v>
      </c>
      <c r="AR13">
        <v>1.8919999999999999E-2</v>
      </c>
      <c r="AS13">
        <v>9.1951190476190006E-3</v>
      </c>
      <c r="AT13">
        <v>2.0576133818407798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1.24718</v>
      </c>
      <c r="BC13">
        <v>1.24718</v>
      </c>
      <c r="BE13">
        <v>1.24718</v>
      </c>
      <c r="BG13" t="s">
        <v>115</v>
      </c>
      <c r="BH13" t="s">
        <v>116</v>
      </c>
    </row>
    <row r="14" spans="1:60" x14ac:dyDescent="0.3">
      <c r="A14">
        <v>12</v>
      </c>
      <c r="B14" s="1">
        <v>44722</v>
      </c>
      <c r="C14">
        <v>1.06162</v>
      </c>
      <c r="D14">
        <v>1.0641799999999999</v>
      </c>
      <c r="E14">
        <v>1.0505599999999999</v>
      </c>
      <c r="F14">
        <v>1.0517099999999999</v>
      </c>
      <c r="G14">
        <v>-9.8399999999999998E-3</v>
      </c>
      <c r="H14">
        <v>9.8399999999999998E-3</v>
      </c>
      <c r="I14">
        <v>4.9241730697826003E-3</v>
      </c>
      <c r="J14">
        <v>3.7457142857141999E-3</v>
      </c>
      <c r="K14">
        <v>1.99830506778561</v>
      </c>
      <c r="L14">
        <v>-9.2694644623427993E-3</v>
      </c>
      <c r="M14">
        <v>9.2694644623427993E-3</v>
      </c>
      <c r="N14">
        <v>4.4402752986223998E-3</v>
      </c>
      <c r="O14">
        <v>2.0875877820500599</v>
      </c>
      <c r="P14">
        <v>1.36199999999999E-2</v>
      </c>
      <c r="Q14">
        <v>7.2536507936507002E-3</v>
      </c>
      <c r="R14">
        <v>1.87767517177994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AA14">
        <v>1.0517099999999999</v>
      </c>
      <c r="AE14">
        <v>1.24942</v>
      </c>
      <c r="AF14">
        <v>1.25173</v>
      </c>
      <c r="AG14">
        <v>1.23007</v>
      </c>
      <c r="AH14">
        <v>1.2310300000000001</v>
      </c>
      <c r="AI14">
        <v>-1.8259999999999901E-2</v>
      </c>
      <c r="AJ14">
        <v>1.8259999999999901E-2</v>
      </c>
      <c r="AK14">
        <v>6.2660399751780999E-3</v>
      </c>
      <c r="AL14">
        <v>4.7307539682538997E-3</v>
      </c>
      <c r="AM14">
        <v>2.9141212108977599</v>
      </c>
      <c r="AN14">
        <v>-1.4616302059569699E-2</v>
      </c>
      <c r="AO14">
        <v>1.4616302059569699E-2</v>
      </c>
      <c r="AP14">
        <v>4.7685434715985997E-3</v>
      </c>
      <c r="AQ14">
        <v>3.0651502175925001</v>
      </c>
      <c r="AR14">
        <v>2.1659999999999999E-2</v>
      </c>
      <c r="AS14">
        <v>9.2740873015873006E-3</v>
      </c>
      <c r="AT14">
        <v>2.3355397998348302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1.2310300000000001</v>
      </c>
      <c r="BC14">
        <v>1.2310300000000001</v>
      </c>
      <c r="BD14">
        <v>1.2310300000000001</v>
      </c>
      <c r="BE14">
        <v>1.2310300000000001</v>
      </c>
      <c r="BG14" t="s">
        <v>41</v>
      </c>
      <c r="BH14" t="s">
        <v>35</v>
      </c>
    </row>
    <row r="15" spans="1:60" x14ac:dyDescent="0.3">
      <c r="A15">
        <v>13</v>
      </c>
      <c r="B15" s="1">
        <v>44725</v>
      </c>
      <c r="C15">
        <v>1.0513999999999999</v>
      </c>
      <c r="D15">
        <v>1.05199</v>
      </c>
      <c r="E15">
        <v>1.03993</v>
      </c>
      <c r="F15">
        <v>1.0407200000000001</v>
      </c>
      <c r="G15">
        <v>-1.09899999999998E-2</v>
      </c>
      <c r="H15">
        <v>1.09899999999998E-2</v>
      </c>
      <c r="I15">
        <v>4.9659923430892998E-3</v>
      </c>
      <c r="J15">
        <v>3.7784523809522999E-3</v>
      </c>
      <c r="K15">
        <v>2.2130521436049801</v>
      </c>
      <c r="L15">
        <v>-1.04496486674081E-2</v>
      </c>
      <c r="M15">
        <v>1.04496486674081E-2</v>
      </c>
      <c r="N15">
        <v>4.4830065840824997E-3</v>
      </c>
      <c r="O15">
        <v>2.3309465358607699</v>
      </c>
      <c r="P15">
        <v>1.2059999999999901E-2</v>
      </c>
      <c r="Q15">
        <v>7.2808333333332998E-3</v>
      </c>
      <c r="R15">
        <v>1.6564037999313199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1.0407200000000001</v>
      </c>
      <c r="AA15">
        <v>1.0407200000000001</v>
      </c>
      <c r="AE15">
        <v>1.2317899999999999</v>
      </c>
      <c r="AF15">
        <v>1.2319199999999999</v>
      </c>
      <c r="AG15">
        <v>1.21069</v>
      </c>
      <c r="AH15">
        <v>1.21305</v>
      </c>
      <c r="AI15">
        <v>-1.79800000000001E-2</v>
      </c>
      <c r="AJ15">
        <v>1.79800000000001E-2</v>
      </c>
      <c r="AK15">
        <v>6.3546922373932E-3</v>
      </c>
      <c r="AL15">
        <v>4.7819841269840999E-3</v>
      </c>
      <c r="AM15">
        <v>2.8294053163108899</v>
      </c>
      <c r="AN15">
        <v>-1.46056554267565E-2</v>
      </c>
      <c r="AO15">
        <v>1.46056554267565E-2</v>
      </c>
      <c r="AP15">
        <v>4.8469882075201998E-3</v>
      </c>
      <c r="AQ15">
        <v>3.0133465982226499</v>
      </c>
      <c r="AR15">
        <v>2.1229999999999801E-2</v>
      </c>
      <c r="AS15">
        <v>9.3313095238095004E-3</v>
      </c>
      <c r="AT15">
        <v>2.27513619024531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1.21305</v>
      </c>
      <c r="BC15">
        <v>1.21305</v>
      </c>
      <c r="BD15">
        <v>1.21305</v>
      </c>
      <c r="BE15">
        <v>1.21305</v>
      </c>
      <c r="BG15" t="s">
        <v>117</v>
      </c>
    </row>
    <row r="16" spans="1:60" x14ac:dyDescent="0.3">
      <c r="A16">
        <v>14</v>
      </c>
      <c r="B16" s="1">
        <v>44728</v>
      </c>
      <c r="C16">
        <v>1.04454</v>
      </c>
      <c r="D16">
        <v>1.06009</v>
      </c>
      <c r="E16">
        <v>1.03806</v>
      </c>
      <c r="F16">
        <v>1.0549299999999999</v>
      </c>
      <c r="G16">
        <v>1.04999999999999E-2</v>
      </c>
      <c r="H16">
        <v>1.04999999999999E-2</v>
      </c>
      <c r="I16">
        <v>5.0138376209804001E-3</v>
      </c>
      <c r="J16">
        <v>3.8097222222222E-3</v>
      </c>
      <c r="K16">
        <v>2.0942042390967202</v>
      </c>
      <c r="L16">
        <v>1.0053330524783801E-2</v>
      </c>
      <c r="M16">
        <v>1.0053330524783801E-2</v>
      </c>
      <c r="N16">
        <v>4.5325226823514E-3</v>
      </c>
      <c r="O16">
        <v>2.2180430699065199</v>
      </c>
      <c r="P16">
        <v>2.20299999999999E-2</v>
      </c>
      <c r="Q16">
        <v>7.3913492063492001E-3</v>
      </c>
      <c r="R16">
        <v>2.9805113227604099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1.0549299999999999</v>
      </c>
      <c r="AA16">
        <v>1.0549299999999999</v>
      </c>
      <c r="AC16">
        <v>1.0549299999999999</v>
      </c>
      <c r="AE16">
        <v>1.2172499999999999</v>
      </c>
      <c r="AF16">
        <v>1.24064</v>
      </c>
      <c r="AG16">
        <v>1.2040500000000001</v>
      </c>
      <c r="AH16">
        <v>1.23498</v>
      </c>
      <c r="AI16">
        <v>1.7749999999999901E-2</v>
      </c>
      <c r="AJ16">
        <v>1.7749999999999901E-2</v>
      </c>
      <c r="AK16">
        <v>6.5849487880084E-3</v>
      </c>
      <c r="AL16">
        <v>4.9202380952380999E-3</v>
      </c>
      <c r="AM16">
        <v>2.6955410848940198</v>
      </c>
      <c r="AN16">
        <v>1.4582289296188799E-2</v>
      </c>
      <c r="AO16">
        <v>1.4582289296188799E-2</v>
      </c>
      <c r="AP16">
        <v>5.0578904431848003E-3</v>
      </c>
      <c r="AQ16">
        <v>2.8830773343138301</v>
      </c>
      <c r="AR16">
        <v>3.65899999999999E-2</v>
      </c>
      <c r="AS16">
        <v>9.5643650793650007E-3</v>
      </c>
      <c r="AT16">
        <v>3.8256590684667602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1.23498</v>
      </c>
      <c r="BC16">
        <v>1.23498</v>
      </c>
      <c r="BE16">
        <v>1.23498</v>
      </c>
      <c r="BF16">
        <v>1.23498</v>
      </c>
      <c r="BG16" t="s">
        <v>118</v>
      </c>
      <c r="BH16" t="s">
        <v>33</v>
      </c>
    </row>
    <row r="17" spans="1:60" x14ac:dyDescent="0.3">
      <c r="A17">
        <v>15</v>
      </c>
      <c r="B17" s="1">
        <v>44747</v>
      </c>
      <c r="C17">
        <v>1.0420499999999999</v>
      </c>
      <c r="D17">
        <v>1.0448500000000001</v>
      </c>
      <c r="E17">
        <v>1.02349</v>
      </c>
      <c r="F17">
        <v>1.0263599999999999</v>
      </c>
      <c r="G17">
        <v>-1.5750000000000101E-2</v>
      </c>
      <c r="H17">
        <v>1.5750000000000101E-2</v>
      </c>
      <c r="I17">
        <v>5.1214353158925002E-3</v>
      </c>
      <c r="J17">
        <v>3.9063095238095003E-3</v>
      </c>
      <c r="K17">
        <v>3.0753097576231498</v>
      </c>
      <c r="L17">
        <v>-1.51135676656016E-2</v>
      </c>
      <c r="M17">
        <v>1.51135676656016E-2</v>
      </c>
      <c r="N17">
        <v>4.6570461491980998E-3</v>
      </c>
      <c r="O17">
        <v>3.2453119813304299</v>
      </c>
      <c r="P17">
        <v>2.1360000000000001E-2</v>
      </c>
      <c r="Q17">
        <v>7.6053174603174E-3</v>
      </c>
      <c r="R17">
        <v>2.8085612614398898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1.0263599999999999</v>
      </c>
      <c r="Z17">
        <v>1.0263599999999999</v>
      </c>
      <c r="AA17">
        <v>1.0263599999999999</v>
      </c>
      <c r="AB17">
        <v>1.0263599999999999</v>
      </c>
      <c r="AC17">
        <v>1.0263599999999999</v>
      </c>
      <c r="AE17">
        <v>1.21014</v>
      </c>
      <c r="AF17">
        <v>1.2125300000000001</v>
      </c>
      <c r="AG17">
        <v>1.1898200000000001</v>
      </c>
      <c r="AH17">
        <v>1.19554</v>
      </c>
      <c r="AI17">
        <v>-1.438E-2</v>
      </c>
      <c r="AJ17">
        <v>1.438E-2</v>
      </c>
      <c r="AK17">
        <v>6.6175051134484001E-3</v>
      </c>
      <c r="AL17">
        <v>4.9262698412698E-3</v>
      </c>
      <c r="AM17">
        <v>2.1730243881151301</v>
      </c>
      <c r="AN17">
        <v>-1.18850833112933E-2</v>
      </c>
      <c r="AO17">
        <v>1.18850833112933E-2</v>
      </c>
      <c r="AP17">
        <v>5.1120304347750996E-3</v>
      </c>
      <c r="AQ17">
        <v>2.3249242082840098</v>
      </c>
      <c r="AR17">
        <v>2.2710000000000001E-2</v>
      </c>
      <c r="AS17">
        <v>9.6926984126983994E-3</v>
      </c>
      <c r="AT17">
        <v>2.3430007860605202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1.19554</v>
      </c>
      <c r="BC17">
        <v>1.19554</v>
      </c>
      <c r="BE17">
        <v>1.19554</v>
      </c>
      <c r="BG17" t="s">
        <v>40</v>
      </c>
      <c r="BH17" t="s">
        <v>33</v>
      </c>
    </row>
    <row r="18" spans="1:60" x14ac:dyDescent="0.3">
      <c r="A18">
        <v>16</v>
      </c>
      <c r="B18" s="1">
        <v>44753</v>
      </c>
      <c r="C18">
        <v>1.01762</v>
      </c>
      <c r="D18">
        <v>1.01831</v>
      </c>
      <c r="E18">
        <v>1.0033300000000001</v>
      </c>
      <c r="F18">
        <v>1.0039100000000001</v>
      </c>
      <c r="G18">
        <v>-1.4419999999999799E-2</v>
      </c>
      <c r="H18">
        <v>1.4419999999999799E-2</v>
      </c>
      <c r="I18">
        <v>5.2119440941697003E-3</v>
      </c>
      <c r="J18">
        <v>3.9861111111111E-3</v>
      </c>
      <c r="K18">
        <v>2.7667219255345499</v>
      </c>
      <c r="L18">
        <v>-1.41604391503735E-2</v>
      </c>
      <c r="M18">
        <v>1.41604391503735E-2</v>
      </c>
      <c r="N18">
        <v>4.7555748597349996E-3</v>
      </c>
      <c r="O18">
        <v>2.9776503510161501</v>
      </c>
      <c r="P18">
        <v>1.49799999999999E-2</v>
      </c>
      <c r="Q18">
        <v>7.6970634920634001E-3</v>
      </c>
      <c r="R18">
        <v>1.94619675613251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1.0039100000000001</v>
      </c>
      <c r="AA18">
        <v>1.0039100000000001</v>
      </c>
      <c r="AE18">
        <v>1.2011499999999999</v>
      </c>
      <c r="AF18">
        <v>1.2036800000000001</v>
      </c>
      <c r="AG18">
        <v>1.18662</v>
      </c>
      <c r="AH18">
        <v>1.18902</v>
      </c>
      <c r="AI18">
        <v>-1.421E-2</v>
      </c>
      <c r="AJ18">
        <v>1.421E-2</v>
      </c>
      <c r="AK18">
        <v>6.6668386767555002E-3</v>
      </c>
      <c r="AL18">
        <v>4.9586904761903996E-3</v>
      </c>
      <c r="AM18">
        <v>2.1314450054932901</v>
      </c>
      <c r="AN18">
        <v>-1.18098784106114E-2</v>
      </c>
      <c r="AO18">
        <v>1.18098784106114E-2</v>
      </c>
      <c r="AP18">
        <v>5.1660564743085998E-3</v>
      </c>
      <c r="AQ18">
        <v>2.2860529050240399</v>
      </c>
      <c r="AR18">
        <v>1.7059999999999999E-2</v>
      </c>
      <c r="AS18">
        <v>9.7570238095238005E-3</v>
      </c>
      <c r="AT18">
        <v>1.74848399809661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1.18902</v>
      </c>
      <c r="BC18">
        <v>1.18902</v>
      </c>
      <c r="BG18" t="s">
        <v>40</v>
      </c>
      <c r="BH18" t="s">
        <v>33</v>
      </c>
    </row>
    <row r="19" spans="1:60" x14ac:dyDescent="0.3">
      <c r="A19">
        <v>17</v>
      </c>
      <c r="B19" s="1">
        <v>44817</v>
      </c>
      <c r="C19">
        <v>1.01213</v>
      </c>
      <c r="D19">
        <v>1.0186999999999999</v>
      </c>
      <c r="E19">
        <v>0.99663000000000002</v>
      </c>
      <c r="F19">
        <v>0.99675000000000002</v>
      </c>
      <c r="G19">
        <v>-1.549E-2</v>
      </c>
      <c r="H19">
        <v>1.549E-2</v>
      </c>
      <c r="I19">
        <v>5.6413670049633999E-3</v>
      </c>
      <c r="J19">
        <v>4.3869841269841003E-3</v>
      </c>
      <c r="K19">
        <v>2.7457883853987002</v>
      </c>
      <c r="L19">
        <v>-1.53026950130403E-2</v>
      </c>
      <c r="M19">
        <v>1.53026950130403E-2</v>
      </c>
      <c r="N19">
        <v>5.2542142085584996E-3</v>
      </c>
      <c r="O19">
        <v>2.9124611988818101</v>
      </c>
      <c r="P19">
        <v>2.2069999999999899E-2</v>
      </c>
      <c r="Q19">
        <v>8.7664285714284997E-3</v>
      </c>
      <c r="R19">
        <v>2.51755886906215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0.99675000000000002</v>
      </c>
      <c r="AA19">
        <v>0.99675000000000002</v>
      </c>
      <c r="AC19">
        <v>0.99675000000000002</v>
      </c>
      <c r="AE19">
        <v>1.1681999999999999</v>
      </c>
      <c r="AF19">
        <v>1.1738</v>
      </c>
      <c r="AG19">
        <v>1.1492</v>
      </c>
      <c r="AH19">
        <v>1.1492800000000001</v>
      </c>
      <c r="AI19">
        <v>-1.9009999999999899E-2</v>
      </c>
      <c r="AJ19">
        <v>1.9009999999999899E-2</v>
      </c>
      <c r="AK19">
        <v>6.8347898104699004E-3</v>
      </c>
      <c r="AL19">
        <v>5.0958333333333003E-3</v>
      </c>
      <c r="AM19">
        <v>2.7813583924525598</v>
      </c>
      <c r="AN19">
        <v>-1.6271644882691699E-2</v>
      </c>
      <c r="AO19">
        <v>1.6271644882691699E-2</v>
      </c>
      <c r="AP19">
        <v>5.4127042682055003E-3</v>
      </c>
      <c r="AQ19">
        <v>3.0061950693061399</v>
      </c>
      <c r="AR19">
        <v>2.45999999999999E-2</v>
      </c>
      <c r="AS19">
        <v>1.05380158730158E-2</v>
      </c>
      <c r="AT19">
        <v>2.33440528999314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1.1492800000000001</v>
      </c>
      <c r="BC19">
        <v>1.1492800000000001</v>
      </c>
      <c r="BD19">
        <v>1.1492800000000001</v>
      </c>
      <c r="BE19">
        <v>1.1492800000000001</v>
      </c>
      <c r="BG19" t="s">
        <v>41</v>
      </c>
      <c r="BH19" t="s">
        <v>35</v>
      </c>
    </row>
    <row r="20" spans="1:60" x14ac:dyDescent="0.3">
      <c r="A20">
        <v>18</v>
      </c>
      <c r="B20" s="1">
        <v>44827</v>
      </c>
      <c r="C20">
        <v>0.98329</v>
      </c>
      <c r="D20">
        <v>0.98514999999999997</v>
      </c>
      <c r="E20">
        <v>0.96675</v>
      </c>
      <c r="F20">
        <v>0.96875999999999995</v>
      </c>
      <c r="G20">
        <v>-1.455E-2</v>
      </c>
      <c r="H20">
        <v>1.455E-2</v>
      </c>
      <c r="I20">
        <v>5.7598847258115999E-3</v>
      </c>
      <c r="J20">
        <v>4.4731746031745996E-3</v>
      </c>
      <c r="K20">
        <v>2.5260922210469601</v>
      </c>
      <c r="L20">
        <v>-1.47969612838271E-2</v>
      </c>
      <c r="M20">
        <v>1.47969612838271E-2</v>
      </c>
      <c r="N20">
        <v>5.3891544162356997E-3</v>
      </c>
      <c r="O20">
        <v>2.7456925782732799</v>
      </c>
      <c r="P20">
        <v>1.8399999999999899E-2</v>
      </c>
      <c r="Q20">
        <v>8.9497222222221992E-3</v>
      </c>
      <c r="R20">
        <v>2.0559297309041198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0.96875999999999995</v>
      </c>
      <c r="AA20">
        <v>0.96875999999999995</v>
      </c>
      <c r="AC20">
        <v>0.96875999999999995</v>
      </c>
      <c r="AE20">
        <v>1.1255999999999999</v>
      </c>
      <c r="AF20">
        <v>1.1273200000000001</v>
      </c>
      <c r="AG20">
        <v>1.08388</v>
      </c>
      <c r="AH20">
        <v>1.0851599999999999</v>
      </c>
      <c r="AI20">
        <v>-4.0239999999999998E-2</v>
      </c>
      <c r="AJ20">
        <v>4.0239999999999998E-2</v>
      </c>
      <c r="AK20">
        <v>7.2773797837401002E-3</v>
      </c>
      <c r="AL20">
        <v>5.2762698412697996E-3</v>
      </c>
      <c r="AM20">
        <v>5.5294626906662501</v>
      </c>
      <c r="AN20">
        <v>-3.5756175582015298E-2</v>
      </c>
      <c r="AO20">
        <v>3.5756175582015298E-2</v>
      </c>
      <c r="AP20">
        <v>5.8666792050708003E-3</v>
      </c>
      <c r="AQ20">
        <v>6.0947896300703297</v>
      </c>
      <c r="AR20">
        <v>4.3440000000000097E-2</v>
      </c>
      <c r="AS20">
        <v>1.07426984126984E-2</v>
      </c>
      <c r="AT20">
        <v>4.0436767682737704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1.0851599999999999</v>
      </c>
      <c r="BB20">
        <v>1.0851599999999999</v>
      </c>
      <c r="BC20">
        <v>1.0851599999999999</v>
      </c>
      <c r="BD20">
        <v>1.0851599999999999</v>
      </c>
      <c r="BE20">
        <v>1.0851599999999999</v>
      </c>
      <c r="BF20">
        <v>1.0851599999999999</v>
      </c>
      <c r="BG20" t="s">
        <v>43</v>
      </c>
      <c r="BH20" t="s">
        <v>33</v>
      </c>
    </row>
    <row r="21" spans="1:60" x14ac:dyDescent="0.3">
      <c r="A21">
        <v>19</v>
      </c>
      <c r="B21" s="1">
        <v>44832</v>
      </c>
      <c r="C21">
        <v>0.95889000000000002</v>
      </c>
      <c r="D21">
        <v>0.97506000000000004</v>
      </c>
      <c r="E21">
        <v>0.95355000000000001</v>
      </c>
      <c r="F21">
        <v>0.97346999999999995</v>
      </c>
      <c r="G21">
        <v>1.42899999999999E-2</v>
      </c>
      <c r="H21">
        <v>1.42899999999999E-2</v>
      </c>
      <c r="I21">
        <v>5.8382471012185001E-3</v>
      </c>
      <c r="J21">
        <v>4.5340873015873003E-3</v>
      </c>
      <c r="K21">
        <v>2.4476524806593698</v>
      </c>
      <c r="L21">
        <v>1.48981421630975E-2</v>
      </c>
      <c r="M21">
        <v>1.48981421630975E-2</v>
      </c>
      <c r="N21">
        <v>5.4851818031049996E-3</v>
      </c>
      <c r="O21">
        <v>2.7160708063794501</v>
      </c>
      <c r="P21">
        <v>2.1510000000000001E-2</v>
      </c>
      <c r="Q21">
        <v>9.0758730158730008E-3</v>
      </c>
      <c r="R21">
        <v>2.3700199377382898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0.97346999999999995</v>
      </c>
      <c r="AA21">
        <v>0.97346999999999995</v>
      </c>
      <c r="AC21">
        <v>0.97346999999999995</v>
      </c>
      <c r="AE21">
        <v>1.0730500000000001</v>
      </c>
      <c r="AF21">
        <v>1.0914900000000001</v>
      </c>
      <c r="AG21">
        <v>1.0538400000000001</v>
      </c>
      <c r="AH21">
        <v>1.0887500000000001</v>
      </c>
      <c r="AI21">
        <v>1.566E-2</v>
      </c>
      <c r="AJ21">
        <v>1.566E-2</v>
      </c>
      <c r="AK21">
        <v>7.4064065345276998E-3</v>
      </c>
      <c r="AL21">
        <v>5.3856746031745997E-3</v>
      </c>
      <c r="AM21">
        <v>2.11438569122488</v>
      </c>
      <c r="AN21">
        <v>1.45933705467388E-2</v>
      </c>
      <c r="AO21">
        <v>1.45933705467388E-2</v>
      </c>
      <c r="AP21">
        <v>6.0112260506014004E-3</v>
      </c>
      <c r="AQ21">
        <v>2.4276862030963899</v>
      </c>
      <c r="AR21">
        <v>3.7649999999999899E-2</v>
      </c>
      <c r="AS21">
        <v>1.10996825396825E-2</v>
      </c>
      <c r="AT21">
        <v>3.3919889028715202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1</v>
      </c>
      <c r="BA21">
        <v>1.0887500000000001</v>
      </c>
      <c r="BC21">
        <v>1.0887500000000001</v>
      </c>
      <c r="BE21">
        <v>1.0887500000000001</v>
      </c>
      <c r="BF21">
        <v>1.0887500000000001</v>
      </c>
      <c r="BG21" t="s">
        <v>43</v>
      </c>
      <c r="BH21" t="s">
        <v>33</v>
      </c>
    </row>
    <row r="22" spans="1:60" x14ac:dyDescent="0.3">
      <c r="A22">
        <v>20</v>
      </c>
      <c r="B22" s="1">
        <v>44838</v>
      </c>
      <c r="C22">
        <v>0.98236000000000001</v>
      </c>
      <c r="D22">
        <v>0.99990999999999997</v>
      </c>
      <c r="E22">
        <v>0.98057000000000005</v>
      </c>
      <c r="F22">
        <v>0.99856</v>
      </c>
      <c r="G22">
        <v>1.6199999999999899E-2</v>
      </c>
      <c r="H22">
        <v>1.6199999999999899E-2</v>
      </c>
      <c r="I22">
        <v>5.9539490133417999E-3</v>
      </c>
      <c r="J22">
        <v>4.6195238095237999E-3</v>
      </c>
      <c r="K22">
        <v>2.7208832261912601</v>
      </c>
      <c r="L22">
        <v>1.6490899466590599E-2</v>
      </c>
      <c r="M22">
        <v>1.6490899466590599E-2</v>
      </c>
      <c r="N22">
        <v>5.6132184328139996E-3</v>
      </c>
      <c r="O22">
        <v>2.9378688294379001</v>
      </c>
      <c r="P22">
        <v>1.9339999999999899E-2</v>
      </c>
      <c r="Q22">
        <v>9.2346031746031003E-3</v>
      </c>
      <c r="R22">
        <v>2.0942968132283601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0.99856</v>
      </c>
      <c r="AA22">
        <v>0.99856</v>
      </c>
      <c r="AC22">
        <v>0.99856</v>
      </c>
      <c r="AE22">
        <v>1.1319900000000001</v>
      </c>
      <c r="AF22">
        <v>1.1489</v>
      </c>
      <c r="AG22">
        <v>1.12801</v>
      </c>
      <c r="AH22">
        <v>1.14744</v>
      </c>
      <c r="AI22">
        <v>1.546E-2</v>
      </c>
      <c r="AJ22">
        <v>1.546E-2</v>
      </c>
      <c r="AK22">
        <v>7.6683264066481002E-3</v>
      </c>
      <c r="AL22">
        <v>5.5448809523809001E-3</v>
      </c>
      <c r="AM22">
        <v>2.0160852812155698</v>
      </c>
      <c r="AN22">
        <v>1.3657485114578E-2</v>
      </c>
      <c r="AO22">
        <v>1.3657485114578E-2</v>
      </c>
      <c r="AP22">
        <v>6.2820059530983002E-3</v>
      </c>
      <c r="AQ22">
        <v>2.17406433813421</v>
      </c>
      <c r="AR22">
        <v>2.0889999999999999E-2</v>
      </c>
      <c r="AS22">
        <v>1.1358849206349201E-2</v>
      </c>
      <c r="AT22">
        <v>1.8390947551555901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1.14744</v>
      </c>
      <c r="BC22">
        <v>1.14744</v>
      </c>
      <c r="BG22" t="s">
        <v>36</v>
      </c>
      <c r="BH22" t="s">
        <v>35</v>
      </c>
    </row>
    <row r="23" spans="1:60" x14ac:dyDescent="0.3">
      <c r="A23">
        <v>21</v>
      </c>
      <c r="B23" s="1">
        <v>44851</v>
      </c>
      <c r="C23">
        <v>0.97213000000000005</v>
      </c>
      <c r="D23">
        <v>0.98517999999999994</v>
      </c>
      <c r="E23">
        <v>0.97197</v>
      </c>
      <c r="F23">
        <v>0.98436000000000001</v>
      </c>
      <c r="G23">
        <v>1.21E-2</v>
      </c>
      <c r="H23">
        <v>1.21E-2</v>
      </c>
      <c r="I23">
        <v>6.0192279223231998E-3</v>
      </c>
      <c r="J23">
        <v>4.6942857142857003E-3</v>
      </c>
      <c r="K23">
        <v>2.0102245929457401</v>
      </c>
      <c r="L23">
        <v>1.24452306996071E-2</v>
      </c>
      <c r="M23">
        <v>1.24452306996071E-2</v>
      </c>
      <c r="N23">
        <v>5.7117241710274999E-3</v>
      </c>
      <c r="O23">
        <v>2.17889210454786</v>
      </c>
      <c r="P23">
        <v>1.3209999999999901E-2</v>
      </c>
      <c r="Q23">
        <v>9.4199603174602992E-3</v>
      </c>
      <c r="R23">
        <v>1.40234136395613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0.98436000000000001</v>
      </c>
      <c r="AA23">
        <v>0.98436000000000001</v>
      </c>
      <c r="AE23">
        <v>1.12409</v>
      </c>
      <c r="AF23">
        <v>1.14394</v>
      </c>
      <c r="AG23">
        <v>1.1209100000000001</v>
      </c>
      <c r="AH23">
        <v>1.1359399999999999</v>
      </c>
      <c r="AI23">
        <v>1.8499999999999898E-2</v>
      </c>
      <c r="AJ23">
        <v>1.8499999999999898E-2</v>
      </c>
      <c r="AK23">
        <v>8.1074781590540004E-3</v>
      </c>
      <c r="AL23">
        <v>5.9111904761903998E-3</v>
      </c>
      <c r="AM23">
        <v>2.28184395160411</v>
      </c>
      <c r="AN23">
        <v>1.6555698739977E-2</v>
      </c>
      <c r="AO23">
        <v>1.6555698739977E-2</v>
      </c>
      <c r="AP23">
        <v>6.7198487785363002E-3</v>
      </c>
      <c r="AQ23">
        <v>2.4637010869734102</v>
      </c>
      <c r="AR23">
        <v>2.3029999999999801E-2</v>
      </c>
      <c r="AS23">
        <v>1.19078174603174E-2</v>
      </c>
      <c r="AT23">
        <v>1.93402360060916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1.1359399999999999</v>
      </c>
      <c r="BC23">
        <v>1.1359399999999999</v>
      </c>
      <c r="BG23" t="s">
        <v>119</v>
      </c>
      <c r="BH23" t="s">
        <v>35</v>
      </c>
    </row>
    <row r="24" spans="1:60" x14ac:dyDescent="0.3">
      <c r="A24">
        <v>22</v>
      </c>
      <c r="B24" s="1">
        <v>44869</v>
      </c>
      <c r="C24">
        <v>0.97479000000000005</v>
      </c>
      <c r="D24">
        <v>0.99661999999999995</v>
      </c>
      <c r="E24">
        <v>0.97419</v>
      </c>
      <c r="F24">
        <v>0.99582000000000004</v>
      </c>
      <c r="G24">
        <v>2.0959999999999999E-2</v>
      </c>
      <c r="H24">
        <v>2.0959999999999999E-2</v>
      </c>
      <c r="I24">
        <v>6.2530890240245001E-3</v>
      </c>
      <c r="J24">
        <v>4.8290476190476E-3</v>
      </c>
      <c r="K24">
        <v>3.3519433226475899</v>
      </c>
      <c r="L24">
        <v>2.15005231520424E-2</v>
      </c>
      <c r="M24">
        <v>2.15005231520424E-2</v>
      </c>
      <c r="N24">
        <v>5.9979137091379997E-3</v>
      </c>
      <c r="O24">
        <v>3.5846669683302701</v>
      </c>
      <c r="P24">
        <v>2.2429999999999901E-2</v>
      </c>
      <c r="Q24">
        <v>9.6948809523808993E-3</v>
      </c>
      <c r="R24">
        <v>2.31359210187015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0.99582000000000004</v>
      </c>
      <c r="Z24">
        <v>0.99582000000000004</v>
      </c>
      <c r="AA24">
        <v>0.99582000000000004</v>
      </c>
      <c r="AB24">
        <v>0.99582000000000004</v>
      </c>
      <c r="AC24">
        <v>0.99582000000000004</v>
      </c>
      <c r="AE24">
        <v>1.11605</v>
      </c>
      <c r="AF24">
        <v>1.13819</v>
      </c>
      <c r="AG24">
        <v>1.11446</v>
      </c>
      <c r="AH24">
        <v>1.13737</v>
      </c>
      <c r="AI24">
        <v>2.12799999999999E-2</v>
      </c>
      <c r="AJ24">
        <v>2.12799999999999E-2</v>
      </c>
      <c r="AK24">
        <v>8.4264052087086004E-3</v>
      </c>
      <c r="AL24">
        <v>6.1523412698412001E-3</v>
      </c>
      <c r="AM24">
        <v>2.5253948122512799</v>
      </c>
      <c r="AN24">
        <v>1.9066562732396101E-2</v>
      </c>
      <c r="AO24">
        <v>1.9066562732396101E-2</v>
      </c>
      <c r="AP24">
        <v>7.0689903849405003E-3</v>
      </c>
      <c r="AQ24">
        <v>2.6972115810221702</v>
      </c>
      <c r="AR24">
        <v>2.3730000000000001E-2</v>
      </c>
      <c r="AS24">
        <v>1.23490476190476E-2</v>
      </c>
      <c r="AT24">
        <v>1.9216056761655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1.13737</v>
      </c>
      <c r="BC24">
        <v>1.13737</v>
      </c>
      <c r="BG24" t="s">
        <v>34</v>
      </c>
      <c r="BH24" t="s">
        <v>35</v>
      </c>
    </row>
    <row r="25" spans="1:60" x14ac:dyDescent="0.3">
      <c r="A25">
        <v>23</v>
      </c>
      <c r="B25" s="1">
        <v>44875</v>
      </c>
      <c r="C25">
        <v>1.00101</v>
      </c>
      <c r="D25">
        <v>1.0221499999999999</v>
      </c>
      <c r="E25">
        <v>0.99351999999999996</v>
      </c>
      <c r="F25">
        <v>1.02064</v>
      </c>
      <c r="G25">
        <v>1.9400000000000001E-2</v>
      </c>
      <c r="H25">
        <v>1.9400000000000001E-2</v>
      </c>
      <c r="I25">
        <v>6.3641397377488E-3</v>
      </c>
      <c r="J25">
        <v>4.9051984126984001E-3</v>
      </c>
      <c r="K25">
        <v>3.04833030062637</v>
      </c>
      <c r="L25">
        <v>1.9375973792497302E-2</v>
      </c>
      <c r="M25">
        <v>1.9375973792497302E-2</v>
      </c>
      <c r="N25">
        <v>6.1223793105481998E-3</v>
      </c>
      <c r="O25">
        <v>3.1647783989983398</v>
      </c>
      <c r="P25">
        <v>2.8629999999999899E-2</v>
      </c>
      <c r="Q25">
        <v>9.8382936507935993E-3</v>
      </c>
      <c r="R25">
        <v>2.91005747705958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1.02064</v>
      </c>
      <c r="Z25">
        <v>1.02064</v>
      </c>
      <c r="AA25">
        <v>1.02064</v>
      </c>
      <c r="AB25">
        <v>1.02064</v>
      </c>
      <c r="AC25">
        <v>1.02064</v>
      </c>
      <c r="AE25">
        <v>1.1355999999999999</v>
      </c>
      <c r="AF25">
        <v>1.17313</v>
      </c>
      <c r="AG25">
        <v>1.13486</v>
      </c>
      <c r="AH25">
        <v>1.1712199999999999</v>
      </c>
      <c r="AI25">
        <v>3.5649999999999897E-2</v>
      </c>
      <c r="AJ25">
        <v>3.5649999999999897E-2</v>
      </c>
      <c r="AK25">
        <v>8.8551808718186006E-3</v>
      </c>
      <c r="AL25">
        <v>6.4013095238095001E-3</v>
      </c>
      <c r="AM25">
        <v>4.0258917932952496</v>
      </c>
      <c r="AN25">
        <v>3.1393925517581397E-2</v>
      </c>
      <c r="AO25">
        <v>3.1393925517581397E-2</v>
      </c>
      <c r="AP25">
        <v>7.4617705847696003E-3</v>
      </c>
      <c r="AQ25">
        <v>4.2073024305598397</v>
      </c>
      <c r="AR25">
        <v>3.8269999999999998E-2</v>
      </c>
      <c r="AS25">
        <v>1.26524603174603E-2</v>
      </c>
      <c r="AT25">
        <v>3.0247081626636398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1.1712199999999999</v>
      </c>
      <c r="BB25">
        <v>1.1712199999999999</v>
      </c>
      <c r="BC25">
        <v>1.1712199999999999</v>
      </c>
      <c r="BD25">
        <v>1.1712199999999999</v>
      </c>
      <c r="BE25">
        <v>1.1712199999999999</v>
      </c>
      <c r="BF25">
        <v>1.1712199999999999</v>
      </c>
      <c r="BG25" t="s">
        <v>47</v>
      </c>
      <c r="BH25" t="s"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6"/>
  <sheetViews>
    <sheetView workbookViewId="0">
      <selection activeCell="A16" sqref="A16:AD16"/>
    </sheetView>
  </sheetViews>
  <sheetFormatPr defaultRowHeight="14.4" x14ac:dyDescent="0.3"/>
  <cols>
    <col min="1" max="1" width="10.109375" bestFit="1" customWidth="1"/>
    <col min="2" max="5" width="8" hidden="1" customWidth="1"/>
    <col min="6" max="6" width="6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7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15.88671875" bestFit="1" customWidth="1"/>
    <col min="31" max="31" width="9.44140625" bestFit="1" customWidth="1"/>
    <col min="32" max="32" width="12.886718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56</v>
      </c>
    </row>
    <row r="2" spans="1:32" x14ac:dyDescent="0.3">
      <c r="A2" s="1">
        <v>43889</v>
      </c>
      <c r="B2">
        <v>1643.91</v>
      </c>
      <c r="C2">
        <v>1649.4</v>
      </c>
      <c r="D2">
        <v>1562.87</v>
      </c>
      <c r="E2">
        <v>1585.5</v>
      </c>
      <c r="F2">
        <v>-58.6099999999999</v>
      </c>
      <c r="G2">
        <v>58.6099999999999</v>
      </c>
      <c r="H2">
        <v>9.14363370224957</v>
      </c>
      <c r="I2">
        <v>6.79277777777778</v>
      </c>
      <c r="J2">
        <v>6.4099243154918</v>
      </c>
      <c r="K2">
        <v>-3.5648466343492703E-2</v>
      </c>
      <c r="L2">
        <v>3.5648466343492703E-2</v>
      </c>
      <c r="M2">
        <v>6.6930643195377204E-3</v>
      </c>
      <c r="N2">
        <v>5.3261801533015696</v>
      </c>
      <c r="O2">
        <v>86.5300000000002</v>
      </c>
      <c r="P2">
        <v>13.790992063492</v>
      </c>
      <c r="Q2">
        <v>6.2743854540432196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1585.5</v>
      </c>
      <c r="Y2">
        <v>1585.5</v>
      </c>
      <c r="Z2">
        <v>1585.5</v>
      </c>
      <c r="AA2">
        <v>1585.5</v>
      </c>
      <c r="AB2">
        <v>1585.5</v>
      </c>
      <c r="AC2">
        <v>1585.5</v>
      </c>
      <c r="AD2" t="s">
        <v>31</v>
      </c>
    </row>
    <row r="3" spans="1:32" x14ac:dyDescent="0.3">
      <c r="A3" s="1">
        <v>43893</v>
      </c>
      <c r="B3">
        <v>1585.02</v>
      </c>
      <c r="C3">
        <v>1649.23</v>
      </c>
      <c r="D3">
        <v>1584.43</v>
      </c>
      <c r="E3">
        <v>1640.33</v>
      </c>
      <c r="F3">
        <v>51.3599999999999</v>
      </c>
      <c r="G3">
        <v>51.3599999999999</v>
      </c>
      <c r="H3">
        <v>9.3242029544814695</v>
      </c>
      <c r="I3">
        <v>6.8498809523809499</v>
      </c>
      <c r="J3">
        <v>5.50824561098971</v>
      </c>
      <c r="K3">
        <v>3.2322825478139798E-2</v>
      </c>
      <c r="L3">
        <v>3.2322825478139798E-2</v>
      </c>
      <c r="M3">
        <v>6.7886889344641599E-3</v>
      </c>
      <c r="N3">
        <v>4.7612765572519304</v>
      </c>
      <c r="O3">
        <v>64.799999999999898</v>
      </c>
      <c r="P3">
        <v>13.8913095238095</v>
      </c>
      <c r="Q3">
        <v>4.6647869942667004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1640.33</v>
      </c>
      <c r="Y3">
        <v>1640.33</v>
      </c>
      <c r="Z3">
        <v>1640.33</v>
      </c>
      <c r="AA3">
        <v>1640.33</v>
      </c>
      <c r="AB3">
        <v>1640.33</v>
      </c>
      <c r="AC3">
        <v>1640.33</v>
      </c>
      <c r="AD3" t="s">
        <v>31</v>
      </c>
    </row>
    <row r="4" spans="1:32" x14ac:dyDescent="0.3">
      <c r="A4" s="1">
        <v>43895</v>
      </c>
      <c r="B4">
        <v>1637.18</v>
      </c>
      <c r="C4">
        <v>1673.79</v>
      </c>
      <c r="D4">
        <v>1634.91</v>
      </c>
      <c r="E4">
        <v>1671.83</v>
      </c>
      <c r="F4">
        <v>35.419999999999803</v>
      </c>
      <c r="G4">
        <v>35.419999999999803</v>
      </c>
      <c r="H4">
        <v>9.4033835442986895</v>
      </c>
      <c r="I4">
        <v>6.8858862433862402</v>
      </c>
      <c r="J4">
        <v>3.7667292664537801</v>
      </c>
      <c r="K4">
        <v>2.1644942282190799E-2</v>
      </c>
      <c r="L4">
        <v>2.1644942282190799E-2</v>
      </c>
      <c r="M4">
        <v>6.8261684981925103E-3</v>
      </c>
      <c r="N4">
        <v>3.1708772333882602</v>
      </c>
      <c r="O4">
        <v>38.879999999999797</v>
      </c>
      <c r="P4">
        <v>13.9449603174603</v>
      </c>
      <c r="Q4">
        <v>2.7881040257474701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1671.83</v>
      </c>
      <c r="Y4">
        <v>1671.83</v>
      </c>
      <c r="Z4">
        <v>1671.83</v>
      </c>
      <c r="AA4">
        <v>1671.83</v>
      </c>
      <c r="AB4">
        <v>1671.83</v>
      </c>
      <c r="AD4" t="s">
        <v>31</v>
      </c>
    </row>
    <row r="5" spans="1:32" x14ac:dyDescent="0.3">
      <c r="A5" s="1">
        <v>43902</v>
      </c>
      <c r="B5">
        <v>1633.45</v>
      </c>
      <c r="C5">
        <v>1649.99</v>
      </c>
      <c r="D5">
        <v>1560.53</v>
      </c>
      <c r="E5">
        <v>1577.34</v>
      </c>
      <c r="F5">
        <v>-57.130000000000102</v>
      </c>
      <c r="G5">
        <v>57.130000000000102</v>
      </c>
      <c r="H5">
        <v>9.7138573997066509</v>
      </c>
      <c r="I5">
        <v>7.0082010582010597</v>
      </c>
      <c r="J5">
        <v>5.8812887248813599</v>
      </c>
      <c r="K5">
        <v>-3.4953226428138799E-2</v>
      </c>
      <c r="L5">
        <v>3.4953226428138799E-2</v>
      </c>
      <c r="M5">
        <v>6.9840402215779196E-3</v>
      </c>
      <c r="N5">
        <v>5.0047286841428997</v>
      </c>
      <c r="O5">
        <v>89.46</v>
      </c>
      <c r="P5">
        <v>14.222791005291</v>
      </c>
      <c r="Q5">
        <v>6.28990470061186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1577.34</v>
      </c>
      <c r="Y5">
        <v>1577.34</v>
      </c>
      <c r="Z5">
        <v>1577.34</v>
      </c>
      <c r="AA5">
        <v>1577.34</v>
      </c>
      <c r="AB5">
        <v>1577.34</v>
      </c>
      <c r="AC5">
        <v>1577.34</v>
      </c>
      <c r="AD5" t="s">
        <v>31</v>
      </c>
    </row>
    <row r="6" spans="1:32" x14ac:dyDescent="0.3">
      <c r="A6" s="1">
        <v>43903</v>
      </c>
      <c r="B6">
        <v>1579.1</v>
      </c>
      <c r="C6">
        <v>1597.82</v>
      </c>
      <c r="D6">
        <v>1504.54</v>
      </c>
      <c r="E6">
        <v>1529</v>
      </c>
      <c r="F6">
        <v>-48.339999999999897</v>
      </c>
      <c r="G6">
        <v>48.339999999999897</v>
      </c>
      <c r="H6">
        <v>9.8741646407111094</v>
      </c>
      <c r="I6">
        <v>7.0687962962962896</v>
      </c>
      <c r="J6">
        <v>4.8956040089400998</v>
      </c>
      <c r="K6">
        <v>-3.06465315024027E-2</v>
      </c>
      <c r="L6">
        <v>3.06465315024027E-2</v>
      </c>
      <c r="M6">
        <v>7.0740454354461203E-3</v>
      </c>
      <c r="N6">
        <v>4.3322497405574003</v>
      </c>
      <c r="O6">
        <v>93.279999999999902</v>
      </c>
      <c r="P6">
        <v>14.3189153439153</v>
      </c>
      <c r="Q6">
        <v>6.5144599126104996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1529</v>
      </c>
      <c r="Y6">
        <v>1529</v>
      </c>
      <c r="Z6">
        <v>1529</v>
      </c>
      <c r="AA6">
        <v>1529</v>
      </c>
      <c r="AB6">
        <v>1529</v>
      </c>
      <c r="AC6">
        <v>1529</v>
      </c>
      <c r="AD6" t="s">
        <v>31</v>
      </c>
    </row>
    <row r="7" spans="1:32" x14ac:dyDescent="0.3">
      <c r="A7" s="1">
        <v>43908</v>
      </c>
      <c r="B7">
        <v>1527.5</v>
      </c>
      <c r="C7">
        <v>1545.95</v>
      </c>
      <c r="D7">
        <v>1472.52</v>
      </c>
      <c r="E7">
        <v>1485.7</v>
      </c>
      <c r="F7">
        <v>-42.099999999999902</v>
      </c>
      <c r="G7">
        <v>42.099999999999902</v>
      </c>
      <c r="H7">
        <v>9.98496424628099</v>
      </c>
      <c r="I7">
        <v>7.1178703703703698</v>
      </c>
      <c r="J7">
        <v>4.2163395843586002</v>
      </c>
      <c r="K7">
        <v>-2.7555962822358799E-2</v>
      </c>
      <c r="L7">
        <v>2.7555962822358799E-2</v>
      </c>
      <c r="M7">
        <v>7.1311988827995098E-3</v>
      </c>
      <c r="N7">
        <v>3.86414167873287</v>
      </c>
      <c r="O7">
        <v>73.430000000000007</v>
      </c>
      <c r="P7">
        <v>14.6347486772486</v>
      </c>
      <c r="Q7">
        <v>5.01751014789581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1485.7</v>
      </c>
      <c r="Y7">
        <v>1485.7</v>
      </c>
      <c r="Z7">
        <v>1485.7</v>
      </c>
      <c r="AA7">
        <v>1485.7</v>
      </c>
      <c r="AB7">
        <v>1485.7</v>
      </c>
      <c r="AC7">
        <v>1485.7</v>
      </c>
      <c r="AD7" t="s">
        <v>31</v>
      </c>
    </row>
    <row r="8" spans="1:32" x14ac:dyDescent="0.3">
      <c r="A8" s="1">
        <v>43913</v>
      </c>
      <c r="B8">
        <v>1503.63</v>
      </c>
      <c r="C8">
        <v>1561.09</v>
      </c>
      <c r="D8">
        <v>1482.27</v>
      </c>
      <c r="E8">
        <v>1552.85</v>
      </c>
      <c r="F8">
        <v>54.949999999999797</v>
      </c>
      <c r="G8">
        <v>54.949999999999797</v>
      </c>
      <c r="H8">
        <v>10.2338586670938</v>
      </c>
      <c r="I8">
        <v>7.2316137566137497</v>
      </c>
      <c r="J8">
        <v>5.36943119770521</v>
      </c>
      <c r="K8">
        <v>3.6684691901995997E-2</v>
      </c>
      <c r="L8">
        <v>3.6684691901995997E-2</v>
      </c>
      <c r="M8">
        <v>7.2870959747607404E-3</v>
      </c>
      <c r="N8">
        <v>5.0341990868592097</v>
      </c>
      <c r="O8">
        <v>78.819999999999894</v>
      </c>
      <c r="P8">
        <v>14.822817460317401</v>
      </c>
      <c r="Q8">
        <v>5.3174776125396503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1552.85</v>
      </c>
      <c r="Y8">
        <v>1552.85</v>
      </c>
      <c r="Z8">
        <v>1552.85</v>
      </c>
      <c r="AA8">
        <v>1552.85</v>
      </c>
      <c r="AB8">
        <v>1552.85</v>
      </c>
      <c r="AC8">
        <v>1552.85</v>
      </c>
      <c r="AD8" t="s">
        <v>31</v>
      </c>
    </row>
    <row r="9" spans="1:32" x14ac:dyDescent="0.3">
      <c r="A9" s="1">
        <v>43914</v>
      </c>
      <c r="B9">
        <v>1554.76</v>
      </c>
      <c r="C9">
        <v>1632.86</v>
      </c>
      <c r="D9">
        <v>1552.17</v>
      </c>
      <c r="E9">
        <v>1626.42</v>
      </c>
      <c r="F9">
        <v>73.570000000000107</v>
      </c>
      <c r="G9">
        <v>73.570000000000107</v>
      </c>
      <c r="H9">
        <v>10.566735612133201</v>
      </c>
      <c r="I9">
        <v>7.3146428571428599</v>
      </c>
      <c r="J9">
        <v>6.9624151394044302</v>
      </c>
      <c r="K9">
        <v>4.7377402839939499E-2</v>
      </c>
      <c r="L9">
        <v>4.7377402839939499E-2</v>
      </c>
      <c r="M9">
        <v>7.47904465622206E-3</v>
      </c>
      <c r="N9">
        <v>6.3346864496289301</v>
      </c>
      <c r="O9">
        <v>80.689999999999799</v>
      </c>
      <c r="P9">
        <v>14.9074338624338</v>
      </c>
      <c r="Q9">
        <v>5.4127357360501396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1626.42</v>
      </c>
      <c r="Y9">
        <v>1626.42</v>
      </c>
      <c r="Z9">
        <v>1626.42</v>
      </c>
      <c r="AA9">
        <v>1626.42</v>
      </c>
      <c r="AB9">
        <v>1626.42</v>
      </c>
      <c r="AC9">
        <v>1626.42</v>
      </c>
      <c r="AD9" t="s">
        <v>31</v>
      </c>
    </row>
    <row r="10" spans="1:32" x14ac:dyDescent="0.3">
      <c r="A10" s="1">
        <v>43921</v>
      </c>
      <c r="B10">
        <v>1622.02</v>
      </c>
      <c r="C10">
        <v>1623.44</v>
      </c>
      <c r="D10">
        <v>1574.29</v>
      </c>
      <c r="E10">
        <v>1575.37</v>
      </c>
      <c r="F10">
        <v>-45.17</v>
      </c>
      <c r="G10">
        <v>45.17</v>
      </c>
      <c r="H10">
        <v>10.696031058727501</v>
      </c>
      <c r="I10">
        <v>7.3711375661375698</v>
      </c>
      <c r="J10">
        <v>4.2230617835709197</v>
      </c>
      <c r="K10">
        <v>-2.7873424907746799E-2</v>
      </c>
      <c r="L10">
        <v>2.7873424907746799E-2</v>
      </c>
      <c r="M10">
        <v>7.5434523341520298E-3</v>
      </c>
      <c r="N10">
        <v>3.69504885469394</v>
      </c>
      <c r="O10">
        <v>49.15</v>
      </c>
      <c r="P10">
        <v>15.0975132275132</v>
      </c>
      <c r="Q10">
        <v>3.25550302618253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1575.37</v>
      </c>
      <c r="Y10">
        <v>1575.37</v>
      </c>
      <c r="Z10">
        <v>1575.37</v>
      </c>
      <c r="AA10">
        <v>1575.37</v>
      </c>
      <c r="AB10">
        <v>1575.37</v>
      </c>
      <c r="AC10">
        <v>1575.37</v>
      </c>
      <c r="AD10" t="s">
        <v>31</v>
      </c>
    </row>
    <row r="11" spans="1:32" x14ac:dyDescent="0.3">
      <c r="A11" s="1">
        <v>43927</v>
      </c>
      <c r="B11">
        <v>1615.33</v>
      </c>
      <c r="C11">
        <v>1668.64</v>
      </c>
      <c r="D11">
        <v>1608.69</v>
      </c>
      <c r="E11">
        <v>1657.25</v>
      </c>
      <c r="F11">
        <v>42.349999999999902</v>
      </c>
      <c r="G11">
        <v>42.349999999999902</v>
      </c>
      <c r="H11">
        <v>10.8281967569805</v>
      </c>
      <c r="I11">
        <v>7.4481481481481504</v>
      </c>
      <c r="J11">
        <v>3.9110851927121</v>
      </c>
      <c r="K11">
        <v>2.6224534026874601E-2</v>
      </c>
      <c r="L11">
        <v>2.6224534026874601E-2</v>
      </c>
      <c r="M11">
        <v>7.6109652508896198E-3</v>
      </c>
      <c r="N11">
        <v>3.4456252475741298</v>
      </c>
      <c r="O11">
        <v>59.95</v>
      </c>
      <c r="P11">
        <v>15.244298941798901</v>
      </c>
      <c r="Q11">
        <v>3.9326177103245299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1657.25</v>
      </c>
      <c r="Y11">
        <v>1657.25</v>
      </c>
      <c r="Z11">
        <v>1657.25</v>
      </c>
      <c r="AA11">
        <v>1657.25</v>
      </c>
      <c r="AB11">
        <v>1657.25</v>
      </c>
      <c r="AC11">
        <v>1657.25</v>
      </c>
      <c r="AD11" t="s">
        <v>31</v>
      </c>
    </row>
    <row r="12" spans="1:32" x14ac:dyDescent="0.3">
      <c r="A12" s="1">
        <v>44054</v>
      </c>
      <c r="B12">
        <v>2027.51</v>
      </c>
      <c r="C12">
        <v>2029.95</v>
      </c>
      <c r="D12">
        <v>1901.09</v>
      </c>
      <c r="E12">
        <v>1911.32</v>
      </c>
      <c r="F12">
        <v>-115.9</v>
      </c>
      <c r="G12">
        <v>115.9</v>
      </c>
      <c r="H12">
        <v>12.5794121053219</v>
      </c>
      <c r="I12">
        <v>8.3984920634920606</v>
      </c>
      <c r="J12">
        <v>9.2134671342046897</v>
      </c>
      <c r="K12">
        <v>-5.7171890569351097E-2</v>
      </c>
      <c r="L12">
        <v>5.7171890569351097E-2</v>
      </c>
      <c r="M12">
        <v>8.1960984005271E-3</v>
      </c>
      <c r="N12">
        <v>6.9755007535871396</v>
      </c>
      <c r="O12">
        <v>128.86000000000001</v>
      </c>
      <c r="P12">
        <v>17.131957671957601</v>
      </c>
      <c r="Q12">
        <v>7.5216155951005899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1911.32</v>
      </c>
      <c r="Y12">
        <v>1911.32</v>
      </c>
      <c r="Z12">
        <v>1911.32</v>
      </c>
      <c r="AA12">
        <v>1911.32</v>
      </c>
      <c r="AB12">
        <v>1911.32</v>
      </c>
      <c r="AC12">
        <v>1911.32</v>
      </c>
    </row>
    <row r="13" spans="1:32" x14ac:dyDescent="0.3">
      <c r="A13" s="1">
        <v>44062</v>
      </c>
      <c r="B13">
        <v>2001.79</v>
      </c>
      <c r="C13">
        <v>2006.45</v>
      </c>
      <c r="D13">
        <v>1924.58</v>
      </c>
      <c r="E13">
        <v>1929.16</v>
      </c>
      <c r="F13">
        <v>-72.569999999999894</v>
      </c>
      <c r="G13">
        <v>72.569999999999894</v>
      </c>
      <c r="H13">
        <v>12.9901625113266</v>
      </c>
      <c r="I13">
        <v>8.5647222222222208</v>
      </c>
      <c r="J13">
        <v>5.5865351905123104</v>
      </c>
      <c r="K13">
        <v>-3.6253640600880203E-2</v>
      </c>
      <c r="L13">
        <v>3.6253640600880203E-2</v>
      </c>
      <c r="M13">
        <v>8.3407764043541503E-3</v>
      </c>
      <c r="N13">
        <v>4.3465546662963597</v>
      </c>
      <c r="O13">
        <v>81.870000000000104</v>
      </c>
      <c r="P13">
        <v>17.4938624338624</v>
      </c>
      <c r="Q13">
        <v>4.6799270492447897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1929.16</v>
      </c>
      <c r="Y13">
        <v>1929.16</v>
      </c>
      <c r="Z13">
        <v>1929.16</v>
      </c>
      <c r="AA13">
        <v>1929.16</v>
      </c>
      <c r="AB13">
        <v>1929.16</v>
      </c>
      <c r="AC13">
        <v>1929.16</v>
      </c>
    </row>
    <row r="14" spans="1:32" x14ac:dyDescent="0.3">
      <c r="A14" s="1">
        <v>44144</v>
      </c>
      <c r="B14">
        <v>1954.95</v>
      </c>
      <c r="C14">
        <v>1965.41</v>
      </c>
      <c r="D14">
        <v>1850.31</v>
      </c>
      <c r="E14">
        <v>1862.58</v>
      </c>
      <c r="F14">
        <v>-88.590000000000103</v>
      </c>
      <c r="G14">
        <v>88.590000000000103</v>
      </c>
      <c r="H14">
        <v>14.087911447850299</v>
      </c>
      <c r="I14">
        <v>9.2119047619047603</v>
      </c>
      <c r="J14">
        <v>6.2883700204914303</v>
      </c>
      <c r="K14">
        <v>-4.5403527114500603E-2</v>
      </c>
      <c r="L14">
        <v>4.5403527114500603E-2</v>
      </c>
      <c r="M14">
        <v>8.7185454569505098E-3</v>
      </c>
      <c r="N14">
        <v>5.20769517561033</v>
      </c>
      <c r="O14">
        <v>115.1</v>
      </c>
      <c r="P14">
        <v>18.958902116402101</v>
      </c>
      <c r="Q14">
        <v>6.0710266498196797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1862.58</v>
      </c>
      <c r="Y14">
        <v>1862.58</v>
      </c>
      <c r="Z14">
        <v>1862.58</v>
      </c>
      <c r="AA14">
        <v>1862.58</v>
      </c>
      <c r="AB14">
        <v>1862.58</v>
      </c>
      <c r="AC14">
        <v>1862.58</v>
      </c>
    </row>
    <row r="15" spans="1:32" x14ac:dyDescent="0.3">
      <c r="A15" s="1">
        <v>44204</v>
      </c>
      <c r="B15">
        <v>1913.64</v>
      </c>
      <c r="C15">
        <v>1917.36</v>
      </c>
      <c r="D15">
        <v>1828.21</v>
      </c>
      <c r="E15">
        <v>1848.14</v>
      </c>
      <c r="F15">
        <v>-65.379999999999797</v>
      </c>
      <c r="G15">
        <v>65.379999999999797</v>
      </c>
      <c r="H15">
        <v>14.7305694226295</v>
      </c>
      <c r="I15">
        <v>9.6659259259259205</v>
      </c>
      <c r="J15">
        <v>4.4383891840298402</v>
      </c>
      <c r="K15">
        <v>-3.4167398302604499E-2</v>
      </c>
      <c r="L15">
        <v>3.4167398302604499E-2</v>
      </c>
      <c r="M15">
        <v>8.9602704853057307E-3</v>
      </c>
      <c r="N15">
        <v>3.81321058986298</v>
      </c>
      <c r="O15">
        <v>89.149999999999807</v>
      </c>
      <c r="P15">
        <v>19.8567724867724</v>
      </c>
      <c r="Q15">
        <v>4.4896520851707704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1848.14</v>
      </c>
      <c r="Y15">
        <v>1848.14</v>
      </c>
      <c r="Z15">
        <v>1848.14</v>
      </c>
      <c r="AA15">
        <v>1848.14</v>
      </c>
      <c r="AB15">
        <v>1848.14</v>
      </c>
      <c r="AC15">
        <v>1848.14</v>
      </c>
    </row>
    <row r="16" spans="1:32" x14ac:dyDescent="0.3">
      <c r="A16" s="1">
        <v>44869</v>
      </c>
      <c r="B16">
        <v>1628.45</v>
      </c>
      <c r="C16">
        <v>1684.21</v>
      </c>
      <c r="D16">
        <v>1628.36</v>
      </c>
      <c r="E16">
        <v>1684.21</v>
      </c>
      <c r="F16">
        <v>56.2</v>
      </c>
      <c r="G16">
        <v>56.2</v>
      </c>
      <c r="H16">
        <v>17.8184909639583</v>
      </c>
      <c r="I16">
        <v>12.7778835978836</v>
      </c>
      <c r="J16">
        <v>3.15402691022918</v>
      </c>
      <c r="K16">
        <v>3.4520672477441797E-2</v>
      </c>
      <c r="L16">
        <v>3.4520672477441797E-2</v>
      </c>
      <c r="M16">
        <v>9.9336015258848498E-3</v>
      </c>
      <c r="N16">
        <v>3.47514165808728</v>
      </c>
      <c r="O16">
        <v>55.850000000000101</v>
      </c>
      <c r="P16">
        <v>26.552658730158701</v>
      </c>
      <c r="Q16">
        <v>2.1033675221594699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1684.21</v>
      </c>
      <c r="Y16">
        <v>1684.21</v>
      </c>
      <c r="Z16">
        <v>1684.21</v>
      </c>
      <c r="AA16">
        <v>1684.21</v>
      </c>
      <c r="AB16">
        <v>1684.21</v>
      </c>
      <c r="AD16" t="s">
        <v>34</v>
      </c>
      <c r="AE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2016-2019</vt:lpstr>
      <vt:lpstr>realized</vt:lpstr>
      <vt:lpstr>unrealized</vt:lpstr>
      <vt:lpstr>events</vt:lpstr>
      <vt:lpstr>XAUvsGBP_1D_2st_dev</vt:lpstr>
      <vt:lpstr>EURvsXAU_1D_2st_dev</vt:lpstr>
      <vt:lpstr>EURvsGBP_1D_2st_dev</vt:lpstr>
      <vt:lpstr>XAUUSD_3st_dev_pct_move</vt:lpstr>
      <vt:lpstr>GBPUSD_3st_dev_pct_move</vt:lpstr>
      <vt:lpstr>EURUSD_3st_dev_pct_move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Wieczorek</dc:creator>
  <cp:lastModifiedBy>Konrad Wieczorek</cp:lastModifiedBy>
  <dcterms:created xsi:type="dcterms:W3CDTF">2023-02-27T12:04:39Z</dcterms:created>
  <dcterms:modified xsi:type="dcterms:W3CDTF">2023-03-01T14:18:50Z</dcterms:modified>
</cp:coreProperties>
</file>