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Documents\PrismModels\data\"/>
    </mc:Choice>
  </mc:AlternateContent>
  <xr:revisionPtr revIDLastSave="0" documentId="13_ncr:1_{98438AB2-95D0-4769-9CAA-F730A08B74B0}" xr6:coauthVersionLast="44" xr6:coauthVersionMax="44" xr10:uidLastSave="{00000000-0000-0000-0000-000000000000}"/>
  <bookViews>
    <workbookView xWindow="1155" yWindow="915" windowWidth="21600" windowHeight="11145" activeTab="2" xr2:uid="{46FB0B2D-C138-406A-8B07-B24287C1500F}"/>
  </bookViews>
  <sheets>
    <sheet name="TAL" sheetId="1" r:id="rId1"/>
    <sheet name="4CL" sheetId="2" r:id="rId2"/>
    <sheet name="C3H" sheetId="4" r:id="rId3"/>
    <sheet name="COMT" sheetId="5" r:id="rId4"/>
    <sheet name="STS" sheetId="6" r:id="rId5"/>
    <sheet name="C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" l="1"/>
  <c r="J15" i="2"/>
  <c r="J13" i="2"/>
  <c r="I21" i="1"/>
  <c r="I22" i="1"/>
  <c r="I23" i="1"/>
  <c r="J23" i="1"/>
  <c r="J22" i="1"/>
  <c r="J21" i="1"/>
  <c r="J20" i="1"/>
  <c r="I20" i="1"/>
  <c r="J19" i="1"/>
  <c r="I19" i="1"/>
  <c r="J18" i="1"/>
  <c r="J17" i="1"/>
  <c r="I18" i="1"/>
  <c r="I17" i="1"/>
  <c r="J16" i="1"/>
  <c r="J15" i="1"/>
  <c r="I16" i="1"/>
  <c r="I15" i="1"/>
  <c r="I7" i="5"/>
  <c r="I8" i="4"/>
  <c r="I9" i="4"/>
  <c r="I7" i="4"/>
  <c r="I8" i="2"/>
  <c r="I9" i="2"/>
  <c r="I10" i="2"/>
  <c r="I11" i="2"/>
  <c r="I12" i="2"/>
  <c r="I13" i="2"/>
  <c r="I14" i="2"/>
  <c r="I15" i="2"/>
  <c r="I7" i="2"/>
  <c r="I9" i="1"/>
  <c r="I10" i="1"/>
  <c r="I11" i="1"/>
  <c r="I12" i="1"/>
  <c r="I13" i="1"/>
  <c r="I14" i="1"/>
  <c r="I8" i="1"/>
  <c r="J14" i="1" l="1"/>
  <c r="J13" i="1"/>
  <c r="J7" i="1"/>
  <c r="J7" i="5"/>
  <c r="J9" i="4"/>
  <c r="J8" i="4"/>
  <c r="J8" i="2"/>
  <c r="J9" i="2"/>
  <c r="J10" i="2"/>
  <c r="J11" i="2"/>
  <c r="J12" i="2"/>
  <c r="J7" i="2"/>
  <c r="J7" i="4"/>
</calcChain>
</file>

<file path=xl/sharedStrings.xml><?xml version="1.0" encoding="utf-8"?>
<sst xmlns="http://schemas.openxmlformats.org/spreadsheetml/2006/main" count="264" uniqueCount="66">
  <si>
    <t>Substrate</t>
  </si>
  <si>
    <t>Temp</t>
  </si>
  <si>
    <t>pH</t>
  </si>
  <si>
    <t>Organism</t>
  </si>
  <si>
    <t>Source</t>
  </si>
  <si>
    <t>Published Kcat</t>
  </si>
  <si>
    <t>Published Km</t>
  </si>
  <si>
    <t>Units</t>
  </si>
  <si>
    <t>TAL</t>
  </si>
  <si>
    <t>MW</t>
  </si>
  <si>
    <t>C3H</t>
  </si>
  <si>
    <t>https://www.ncbi.nlm.nih.gov/pmc/articles/PMC4001400/table/tbl1/</t>
  </si>
  <si>
    <t>Notes</t>
  </si>
  <si>
    <t>4CL3 - one of two 4CL enzymes in P. tichocarpa</t>
  </si>
  <si>
    <t>p-coumaric acid</t>
  </si>
  <si>
    <t>caffeic acid</t>
  </si>
  <si>
    <t>4CL</t>
  </si>
  <si>
    <t>ferulic acid</t>
  </si>
  <si>
    <t>4CL5 - one of two 4CL enzymes in P. tichocarpa</t>
  </si>
  <si>
    <t>P. trichocarpa</t>
  </si>
  <si>
    <t>Kcat (1/s)</t>
  </si>
  <si>
    <t>uM</t>
  </si>
  <si>
    <t>1/min</t>
  </si>
  <si>
    <t>https://www.nature.com/articles/s41467-019-10082-7#MOESM1</t>
  </si>
  <si>
    <t>Brachypodium</t>
  </si>
  <si>
    <t>Arabidopsis</t>
  </si>
  <si>
    <t>1/s</t>
  </si>
  <si>
    <t>COMT</t>
  </si>
  <si>
    <t>M</t>
  </si>
  <si>
    <t>link</t>
  </si>
  <si>
    <t>KEGG R03366 - Sabio 63308 - UniProt Q9XGW0</t>
  </si>
  <si>
    <t>L-tyrosine</t>
  </si>
  <si>
    <t>P. crispum</t>
  </si>
  <si>
    <t>KEGG R00737 - Sabio 35203 - UniProt P24481</t>
  </si>
  <si>
    <t>KEGG R00737 - Sabio 35198 - UniProt P24481</t>
  </si>
  <si>
    <t>KEGG R00737 - Sabio 35199 - UniProt P45728</t>
  </si>
  <si>
    <t>KEGG R00737 - Sabio 35200 - UniProt P45729</t>
  </si>
  <si>
    <t>KEGG R00737 - Sabio 35201</t>
  </si>
  <si>
    <t>R. glutinis</t>
  </si>
  <si>
    <t>R. sphaeroides</t>
  </si>
  <si>
    <t>Species</t>
  </si>
  <si>
    <t>Arabidopsis thaliana</t>
  </si>
  <si>
    <t>Medicago sativa</t>
  </si>
  <si>
    <t>Saccharothrix espanaensis NRRL 15764</t>
  </si>
  <si>
    <t>KEGG R00737 - Sabio 41113 - UniProt Q2VMT1</t>
  </si>
  <si>
    <t>KEGG R00737 - Sabio 50782 - UniProt Q3IWB0</t>
  </si>
  <si>
    <t>KEGG R00737 - Sabio 50785 - UniProt P35510</t>
  </si>
  <si>
    <t>STS</t>
  </si>
  <si>
    <t>CUS</t>
  </si>
  <si>
    <t>Arachis hypogaea</t>
  </si>
  <si>
    <t>Oryza sativa</t>
  </si>
  <si>
    <t>Da</t>
  </si>
  <si>
    <t>Km (uM)</t>
  </si>
  <si>
    <t>A. thaliana</t>
  </si>
  <si>
    <t>Z. mays</t>
  </si>
  <si>
    <t>KEGG R00737 - Sabio 52327 - UniProt Q8VXG7</t>
  </si>
  <si>
    <t>KEGG R00737 - Sabio 52328 - UniProt Q8VXG7</t>
  </si>
  <si>
    <t>R. capsulatus</t>
  </si>
  <si>
    <t>KEGG R00737 - Sabio 52569 - UniProt Q3IWB0</t>
  </si>
  <si>
    <t>KEGG R00737 - Sabio 52571</t>
  </si>
  <si>
    <t>S.espanaensis</t>
  </si>
  <si>
    <t>https://www.ncbi.nlm.nih.gov/pmc/articles/PMC1428420/</t>
  </si>
  <si>
    <t>Sabio</t>
  </si>
  <si>
    <t>https://febs.onlinelibrary.wiley.com/doi/full/10.1016/S0014-5793%2802%2902272-X</t>
  </si>
  <si>
    <t>https://www.ncbi.nlm.nih.gov/pmc/articles/PMC357076/</t>
  </si>
  <si>
    <t>nmol/s*mg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</si>
</sst>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bs.onlinelibrary.wiley.com/doi/full/10.1016/S0014-5793%2802%2902272-X" TargetMode="External"/><Relationship Id="rId2" Type="http://schemas.openxmlformats.org/officeDocument/2006/relationships/hyperlink" Target="https://www.ncbi.nlm.nih.gov/pmc/articles/PMC1428420/" TargetMode="External"/><Relationship Id="rId1" Type="http://schemas.openxmlformats.org/officeDocument/2006/relationships/hyperlink" Target="https://www.ncbi.nlm.nih.gov/pmc/articles/PMC142842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ebs.onlinelibrary.wiley.com/doi/full/10.1016/S0014-5793%2802%2902272-X" TargetMode="External"/><Relationship Id="rId4" Type="http://schemas.openxmlformats.org/officeDocument/2006/relationships/hyperlink" Target="https://febs.onlinelibrary.wiley.com/doi/full/10.1016/S0014-5793%2802%2902272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357076/" TargetMode="External"/><Relationship Id="rId3" Type="http://schemas.openxmlformats.org/officeDocument/2006/relationships/hyperlink" Target="https://www.ncbi.nlm.nih.gov/pmc/articles/PMC4001400/table/tbl1/" TargetMode="External"/><Relationship Id="rId7" Type="http://schemas.openxmlformats.org/officeDocument/2006/relationships/hyperlink" Target="https://www.ncbi.nlm.nih.gov/pmc/articles/PMC357076/" TargetMode="External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cbi.nlm.nih.gov/pmc/articles/PMC4001400/table/tbl1/" TargetMode="External"/><Relationship Id="rId6" Type="http://schemas.openxmlformats.org/officeDocument/2006/relationships/hyperlink" Target="https://www.ncbi.nlm.nih.gov/pmc/articles/PMC4001400/table/tbl1/" TargetMode="External"/><Relationship Id="rId5" Type="http://schemas.openxmlformats.org/officeDocument/2006/relationships/hyperlink" Target="https://www.ncbi.nlm.nih.gov/pmc/articles/PMC4001400/table/tbl1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ncbi.nlm.nih.gov/pmc/articles/PMC4001400/table/tbl1/" TargetMode="External"/><Relationship Id="rId9" Type="http://schemas.openxmlformats.org/officeDocument/2006/relationships/hyperlink" Target="https://www.ncbi.nlm.nih.gov/pmc/articles/PMC357076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ature.com/articles/s41467-019-10082-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cbi.nlm.nih.gov/pmc/articles/PMC4001400/table/tbl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51CE-2FF7-47DE-B664-1947123F433D}">
  <dimension ref="A1:L23"/>
  <sheetViews>
    <sheetView workbookViewId="0">
      <selection activeCell="A19" sqref="A19:K19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8</v>
      </c>
      <c r="B1" s="1"/>
    </row>
    <row r="2" spans="1:12" x14ac:dyDescent="0.25">
      <c r="B2" s="1"/>
      <c r="C2" s="1" t="s">
        <v>9</v>
      </c>
      <c r="D2" s="1">
        <v>62559</v>
      </c>
      <c r="E2" s="1" t="s">
        <v>51</v>
      </c>
    </row>
    <row r="3" spans="1:12" x14ac:dyDescent="0.25">
      <c r="B3" s="1"/>
      <c r="C3" s="1" t="s">
        <v>40</v>
      </c>
      <c r="D3" s="8" t="s">
        <v>43</v>
      </c>
      <c r="E3" s="8"/>
      <c r="F3" s="8"/>
      <c r="G3" s="8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52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31</v>
      </c>
      <c r="B7" s="6" t="s">
        <v>32</v>
      </c>
      <c r="C7" s="1">
        <v>30</v>
      </c>
      <c r="D7" s="1">
        <v>8.8000000000000007</v>
      </c>
      <c r="G7" s="1">
        <v>0.3</v>
      </c>
      <c r="H7" s="1" t="s">
        <v>26</v>
      </c>
      <c r="J7" s="1">
        <f>G7</f>
        <v>0.3</v>
      </c>
      <c r="K7" s="1" t="s">
        <v>62</v>
      </c>
      <c r="L7" t="s">
        <v>33</v>
      </c>
    </row>
    <row r="8" spans="1:12" x14ac:dyDescent="0.25">
      <c r="A8" s="1" t="s">
        <v>31</v>
      </c>
      <c r="B8" s="6" t="s">
        <v>32</v>
      </c>
      <c r="C8" s="1">
        <v>40</v>
      </c>
      <c r="D8" s="1">
        <v>8.8000000000000007</v>
      </c>
      <c r="E8" s="1">
        <v>2.5000000000000001E-3</v>
      </c>
      <c r="F8" s="1" t="s">
        <v>28</v>
      </c>
      <c r="I8" s="1">
        <f>E8*10000000</f>
        <v>25000</v>
      </c>
      <c r="K8" s="1" t="s">
        <v>62</v>
      </c>
      <c r="L8" t="s">
        <v>34</v>
      </c>
    </row>
    <row r="9" spans="1:12" x14ac:dyDescent="0.25">
      <c r="A9" s="1" t="s">
        <v>31</v>
      </c>
      <c r="B9" s="6" t="s">
        <v>32</v>
      </c>
      <c r="C9" s="1">
        <v>40</v>
      </c>
      <c r="D9" s="1">
        <v>8.8000000000000007</v>
      </c>
      <c r="E9" s="1">
        <v>2.3E-3</v>
      </c>
      <c r="F9" s="1" t="s">
        <v>28</v>
      </c>
      <c r="I9" s="1">
        <f t="shared" ref="I9:I19" si="0">E9*10000000</f>
        <v>23000</v>
      </c>
      <c r="K9" s="1" t="s">
        <v>62</v>
      </c>
      <c r="L9" t="s">
        <v>35</v>
      </c>
    </row>
    <row r="10" spans="1:12" x14ac:dyDescent="0.25">
      <c r="A10" s="1" t="s">
        <v>31</v>
      </c>
      <c r="B10" s="6" t="s">
        <v>32</v>
      </c>
      <c r="C10" s="1">
        <v>40</v>
      </c>
      <c r="D10" s="1">
        <v>8.8000000000000007</v>
      </c>
      <c r="E10" s="1">
        <v>7.7999999999999996E-3</v>
      </c>
      <c r="F10" s="1" t="s">
        <v>28</v>
      </c>
      <c r="I10" s="1">
        <f t="shared" si="0"/>
        <v>78000</v>
      </c>
      <c r="K10" s="1" t="s">
        <v>62</v>
      </c>
      <c r="L10" t="s">
        <v>36</v>
      </c>
    </row>
    <row r="11" spans="1:12" x14ac:dyDescent="0.25">
      <c r="A11" s="1" t="s">
        <v>31</v>
      </c>
      <c r="B11" s="6" t="s">
        <v>32</v>
      </c>
      <c r="C11" s="1">
        <v>40</v>
      </c>
      <c r="D11" s="1">
        <v>8.8000000000000007</v>
      </c>
      <c r="E11" s="1">
        <v>2.5999999999999999E-3</v>
      </c>
      <c r="F11" s="1" t="s">
        <v>28</v>
      </c>
      <c r="I11" s="1">
        <f t="shared" si="0"/>
        <v>26000</v>
      </c>
      <c r="K11" s="1" t="s">
        <v>62</v>
      </c>
      <c r="L11" t="s">
        <v>37</v>
      </c>
    </row>
    <row r="12" spans="1:12" x14ac:dyDescent="0.25">
      <c r="A12" s="1" t="s">
        <v>31</v>
      </c>
      <c r="B12" s="7" t="s">
        <v>38</v>
      </c>
      <c r="C12" s="1">
        <v>30</v>
      </c>
      <c r="D12" s="1">
        <v>8.5</v>
      </c>
      <c r="E12" s="11">
        <v>1.4999999999999999E-4</v>
      </c>
      <c r="F12" s="1" t="s">
        <v>28</v>
      </c>
      <c r="I12" s="1">
        <f t="shared" si="0"/>
        <v>1499.9999999999998</v>
      </c>
      <c r="K12" s="1" t="s">
        <v>62</v>
      </c>
      <c r="L12" t="s">
        <v>44</v>
      </c>
    </row>
    <row r="13" spans="1:12" x14ac:dyDescent="0.25">
      <c r="A13" s="1" t="s">
        <v>31</v>
      </c>
      <c r="B13" s="7" t="s">
        <v>39</v>
      </c>
      <c r="C13" s="1">
        <v>37</v>
      </c>
      <c r="D13" s="1">
        <v>9</v>
      </c>
      <c r="E13" s="11">
        <v>3.1399999999999998E-5</v>
      </c>
      <c r="F13" s="1" t="s">
        <v>28</v>
      </c>
      <c r="G13" s="1">
        <v>3.4</v>
      </c>
      <c r="H13" s="1" t="s">
        <v>26</v>
      </c>
      <c r="I13" s="1">
        <f t="shared" si="0"/>
        <v>314</v>
      </c>
      <c r="J13" s="1">
        <f>G13</f>
        <v>3.4</v>
      </c>
      <c r="K13" s="1" t="s">
        <v>62</v>
      </c>
      <c r="L13" t="s">
        <v>45</v>
      </c>
    </row>
    <row r="14" spans="1:12" x14ac:dyDescent="0.25">
      <c r="A14" s="1" t="s">
        <v>31</v>
      </c>
      <c r="B14" s="6" t="s">
        <v>53</v>
      </c>
      <c r="C14" s="1">
        <v>37</v>
      </c>
      <c r="D14" s="1">
        <v>9</v>
      </c>
      <c r="E14" s="1">
        <v>1.049E-3</v>
      </c>
      <c r="F14" s="1" t="s">
        <v>28</v>
      </c>
      <c r="G14" s="1">
        <v>8.4000000000000005E-2</v>
      </c>
      <c r="H14" s="1" t="s">
        <v>26</v>
      </c>
      <c r="I14" s="1">
        <f t="shared" si="0"/>
        <v>10490</v>
      </c>
      <c r="J14" s="1">
        <f>G14</f>
        <v>8.4000000000000005E-2</v>
      </c>
      <c r="K14" s="1" t="s">
        <v>62</v>
      </c>
      <c r="L14" t="s">
        <v>46</v>
      </c>
    </row>
    <row r="15" spans="1:12" x14ac:dyDescent="0.25">
      <c r="A15" s="1" t="s">
        <v>31</v>
      </c>
      <c r="B15" s="6" t="s">
        <v>54</v>
      </c>
      <c r="C15" s="1">
        <v>40</v>
      </c>
      <c r="D15" s="1">
        <v>7.7</v>
      </c>
      <c r="E15" s="11">
        <v>4.1E-5</v>
      </c>
      <c r="F15" s="1" t="s">
        <v>28</v>
      </c>
      <c r="G15" s="1">
        <v>0.94</v>
      </c>
      <c r="H15" s="12" t="s">
        <v>26</v>
      </c>
      <c r="I15" s="1">
        <f t="shared" si="0"/>
        <v>410</v>
      </c>
      <c r="J15" s="1">
        <f>G15</f>
        <v>0.94</v>
      </c>
      <c r="K15" s="1" t="s">
        <v>62</v>
      </c>
      <c r="L15" t="s">
        <v>55</v>
      </c>
    </row>
    <row r="16" spans="1:12" x14ac:dyDescent="0.25">
      <c r="A16" s="1" t="s">
        <v>31</v>
      </c>
      <c r="B16" s="6" t="s">
        <v>54</v>
      </c>
      <c r="C16" s="1">
        <v>40</v>
      </c>
      <c r="D16" s="1">
        <v>8.6999999999999993</v>
      </c>
      <c r="E16" s="11">
        <v>1.8E-5</v>
      </c>
      <c r="F16" s="1" t="s">
        <v>28</v>
      </c>
      <c r="G16" s="1">
        <v>0.92</v>
      </c>
      <c r="H16" s="12" t="s">
        <v>26</v>
      </c>
      <c r="I16" s="1">
        <f t="shared" si="0"/>
        <v>180</v>
      </c>
      <c r="J16" s="1">
        <f>G16</f>
        <v>0.92</v>
      </c>
      <c r="K16" s="1" t="s">
        <v>62</v>
      </c>
      <c r="L16" t="s">
        <v>56</v>
      </c>
    </row>
    <row r="17" spans="1:12" x14ac:dyDescent="0.25">
      <c r="A17" s="1" t="s">
        <v>31</v>
      </c>
      <c r="B17" s="7" t="s">
        <v>39</v>
      </c>
      <c r="C17" s="1">
        <v>25</v>
      </c>
      <c r="D17" s="1">
        <v>8.5</v>
      </c>
      <c r="E17" s="11">
        <v>6.0000000000000002E-5</v>
      </c>
      <c r="F17" s="1" t="s">
        <v>28</v>
      </c>
      <c r="G17" s="1">
        <v>0.02</v>
      </c>
      <c r="H17" s="12" t="s">
        <v>26</v>
      </c>
      <c r="I17" s="1">
        <f t="shared" si="0"/>
        <v>600</v>
      </c>
      <c r="J17" s="1">
        <f>G17</f>
        <v>0.02</v>
      </c>
      <c r="K17" s="1" t="s">
        <v>62</v>
      </c>
      <c r="L17" t="s">
        <v>58</v>
      </c>
    </row>
    <row r="18" spans="1:12" x14ac:dyDescent="0.25">
      <c r="A18" s="1" t="s">
        <v>31</v>
      </c>
      <c r="B18" s="7" t="s">
        <v>57</v>
      </c>
      <c r="C18" s="1">
        <v>25</v>
      </c>
      <c r="D18" s="1">
        <v>8.5</v>
      </c>
      <c r="E18" s="11">
        <v>1.6000000000000001E-4</v>
      </c>
      <c r="F18" s="1" t="s">
        <v>28</v>
      </c>
      <c r="G18" s="1">
        <v>0.06</v>
      </c>
      <c r="H18" s="1" t="s">
        <v>26</v>
      </c>
      <c r="I18" s="1">
        <f t="shared" si="0"/>
        <v>1600.0000000000002</v>
      </c>
      <c r="J18" s="1">
        <f>G18</f>
        <v>0.06</v>
      </c>
      <c r="K18" s="1" t="s">
        <v>62</v>
      </c>
      <c r="L18" t="s">
        <v>59</v>
      </c>
    </row>
    <row r="19" spans="1:12" x14ac:dyDescent="0.25">
      <c r="A19" s="1" t="s">
        <v>31</v>
      </c>
      <c r="B19" s="13" t="s">
        <v>60</v>
      </c>
      <c r="C19" s="1">
        <v>30</v>
      </c>
      <c r="D19" s="1">
        <v>8.8000000000000007</v>
      </c>
      <c r="E19" s="1">
        <v>15.5</v>
      </c>
      <c r="F19" s="1" t="s">
        <v>21</v>
      </c>
      <c r="G19" s="1">
        <v>1.4999999999999999E-2</v>
      </c>
      <c r="H19" s="12" t="s">
        <v>26</v>
      </c>
      <c r="I19" s="1">
        <f>E19</f>
        <v>15.5</v>
      </c>
      <c r="J19" s="1">
        <f>G19</f>
        <v>1.4999999999999999E-2</v>
      </c>
      <c r="K19" s="3" t="s">
        <v>61</v>
      </c>
    </row>
    <row r="20" spans="1:12" x14ac:dyDescent="0.25">
      <c r="A20" s="1" t="s">
        <v>31</v>
      </c>
      <c r="B20" s="7" t="s">
        <v>57</v>
      </c>
      <c r="C20" s="1">
        <v>30</v>
      </c>
      <c r="D20" s="1">
        <v>8.8000000000000007</v>
      </c>
      <c r="E20" s="1">
        <v>16</v>
      </c>
      <c r="F20" s="1" t="s">
        <v>21</v>
      </c>
      <c r="G20" s="1">
        <v>27.7</v>
      </c>
      <c r="H20" s="1" t="s">
        <v>26</v>
      </c>
      <c r="I20" s="1">
        <f>E20</f>
        <v>16</v>
      </c>
      <c r="J20" s="1">
        <f>G20</f>
        <v>27.7</v>
      </c>
      <c r="K20" s="3" t="s">
        <v>61</v>
      </c>
    </row>
    <row r="21" spans="1:12" x14ac:dyDescent="0.25">
      <c r="A21" s="1" t="s">
        <v>31</v>
      </c>
      <c r="B21" s="7" t="s">
        <v>57</v>
      </c>
      <c r="C21" s="1">
        <v>35</v>
      </c>
      <c r="D21" s="1">
        <v>8.5</v>
      </c>
      <c r="E21" s="1">
        <v>15.6</v>
      </c>
      <c r="F21" s="1" t="s">
        <v>21</v>
      </c>
      <c r="G21" s="1">
        <v>27.2</v>
      </c>
      <c r="H21" s="1" t="s">
        <v>26</v>
      </c>
      <c r="I21" s="1">
        <f t="shared" ref="I21:I23" si="1">E21</f>
        <v>15.6</v>
      </c>
      <c r="J21" s="1">
        <f>G21</f>
        <v>27.2</v>
      </c>
      <c r="K21" s="3" t="s">
        <v>63</v>
      </c>
    </row>
    <row r="22" spans="1:12" x14ac:dyDescent="0.25">
      <c r="A22" s="1" t="s">
        <v>31</v>
      </c>
      <c r="B22" s="6" t="s">
        <v>54</v>
      </c>
      <c r="C22" s="1">
        <v>35</v>
      </c>
      <c r="D22" s="1">
        <v>8.5</v>
      </c>
      <c r="E22" s="1">
        <v>19</v>
      </c>
      <c r="F22" s="1" t="s">
        <v>21</v>
      </c>
      <c r="G22" s="1">
        <v>0.9</v>
      </c>
      <c r="H22" s="1" t="s">
        <v>26</v>
      </c>
      <c r="I22" s="1">
        <f t="shared" si="1"/>
        <v>19</v>
      </c>
      <c r="J22" s="1">
        <f>G22</f>
        <v>0.9</v>
      </c>
      <c r="K22" s="3" t="s">
        <v>63</v>
      </c>
    </row>
    <row r="23" spans="1:12" x14ac:dyDescent="0.25">
      <c r="A23" s="1" t="s">
        <v>31</v>
      </c>
      <c r="B23" s="6" t="s">
        <v>32</v>
      </c>
      <c r="C23" s="1">
        <v>35</v>
      </c>
      <c r="D23" s="1">
        <v>8.5</v>
      </c>
      <c r="E23" s="1">
        <v>2500</v>
      </c>
      <c r="F23" s="1" t="s">
        <v>21</v>
      </c>
      <c r="G23" s="1">
        <v>0.3</v>
      </c>
      <c r="H23" s="1" t="s">
        <v>26</v>
      </c>
      <c r="I23" s="1">
        <f t="shared" si="1"/>
        <v>2500</v>
      </c>
      <c r="J23" s="1">
        <f>G23</f>
        <v>0.3</v>
      </c>
      <c r="K23" s="3" t="s">
        <v>63</v>
      </c>
    </row>
  </sheetData>
  <mergeCells count="1">
    <mergeCell ref="D3:G3"/>
  </mergeCells>
  <phoneticPr fontId="3" type="noConversion"/>
  <hyperlinks>
    <hyperlink ref="K19" r:id="rId1" xr:uid="{0520694B-D382-4CE7-8E31-D8B9635F1203}"/>
    <hyperlink ref="K20" r:id="rId2" xr:uid="{36476509-0010-416F-AB57-FAE88382D285}"/>
    <hyperlink ref="K21" r:id="rId3" xr:uid="{BC0396B8-5533-4DA0-BADF-2BC45BBEF4F7}"/>
    <hyperlink ref="K22" r:id="rId4" xr:uid="{8B9ECE14-9C2E-44FF-BB34-F5D5FF718CEF}"/>
    <hyperlink ref="K23" r:id="rId5" xr:uid="{2E1E2F6F-FEFB-48FE-A18B-155FEAB6968F}"/>
  </hyperlinks>
  <pageMargins left="0.7" right="0.7" top="0.75" bottom="0.75" header="0.3" footer="0.3"/>
  <pageSetup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A416-F78E-4C3F-AE9A-32F51308940F}">
  <dimension ref="A1:L15"/>
  <sheetViews>
    <sheetView workbookViewId="0">
      <selection activeCell="G20" sqref="G20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16</v>
      </c>
      <c r="B1" s="1"/>
    </row>
    <row r="2" spans="1:12" x14ac:dyDescent="0.25">
      <c r="B2" s="1"/>
      <c r="C2" s="1" t="s">
        <v>9</v>
      </c>
      <c r="D2" s="1">
        <v>57055</v>
      </c>
      <c r="E2" s="1" t="s">
        <v>51</v>
      </c>
    </row>
    <row r="3" spans="1:12" x14ac:dyDescent="0.25">
      <c r="B3" s="1"/>
      <c r="C3" s="1" t="s">
        <v>40</v>
      </c>
      <c r="D3" s="9" t="s">
        <v>41</v>
      </c>
      <c r="E3" s="9"/>
      <c r="F3" s="9"/>
      <c r="G3" s="9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52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14</v>
      </c>
      <c r="B7" s="6" t="s">
        <v>19</v>
      </c>
      <c r="E7" s="1">
        <v>10.51</v>
      </c>
      <c r="F7" s="1" t="s">
        <v>21</v>
      </c>
      <c r="G7" s="1">
        <v>44.48</v>
      </c>
      <c r="H7" s="1" t="s">
        <v>22</v>
      </c>
      <c r="I7" s="1">
        <f>E7</f>
        <v>10.51</v>
      </c>
      <c r="J7" s="1">
        <f>G7/60</f>
        <v>0.74133333333333329</v>
      </c>
      <c r="K7" s="3" t="s">
        <v>11</v>
      </c>
      <c r="L7" t="s">
        <v>13</v>
      </c>
    </row>
    <row r="8" spans="1:12" x14ac:dyDescent="0.25">
      <c r="A8" s="1" t="s">
        <v>15</v>
      </c>
      <c r="B8" s="6" t="s">
        <v>19</v>
      </c>
      <c r="E8" s="1">
        <v>10.56</v>
      </c>
      <c r="F8" s="1" t="s">
        <v>21</v>
      </c>
      <c r="G8" s="1">
        <v>17.07</v>
      </c>
      <c r="H8" s="1" t="s">
        <v>22</v>
      </c>
      <c r="I8" s="1">
        <f t="shared" ref="I8:I15" si="0">E8</f>
        <v>10.56</v>
      </c>
      <c r="J8" s="1">
        <f t="shared" ref="J8:J15" si="1">G8/60</f>
        <v>0.28450000000000003</v>
      </c>
      <c r="K8" s="3" t="s">
        <v>11</v>
      </c>
      <c r="L8" t="s">
        <v>13</v>
      </c>
    </row>
    <row r="9" spans="1:12" x14ac:dyDescent="0.25">
      <c r="A9" s="1" t="s">
        <v>17</v>
      </c>
      <c r="B9" s="6" t="s">
        <v>19</v>
      </c>
      <c r="E9" s="1">
        <v>70.17</v>
      </c>
      <c r="F9" s="1" t="s">
        <v>21</v>
      </c>
      <c r="G9" s="1">
        <v>50.33</v>
      </c>
      <c r="H9" s="1" t="s">
        <v>22</v>
      </c>
      <c r="I9" s="1">
        <f t="shared" si="0"/>
        <v>70.17</v>
      </c>
      <c r="J9" s="1">
        <f t="shared" si="1"/>
        <v>0.83883333333333332</v>
      </c>
      <c r="K9" s="3" t="s">
        <v>11</v>
      </c>
      <c r="L9" t="s">
        <v>13</v>
      </c>
    </row>
    <row r="10" spans="1:12" x14ac:dyDescent="0.25">
      <c r="A10" s="1" t="s">
        <v>14</v>
      </c>
      <c r="B10" s="6" t="s">
        <v>19</v>
      </c>
      <c r="E10" s="1">
        <v>148.06</v>
      </c>
      <c r="F10" s="1" t="s">
        <v>21</v>
      </c>
      <c r="G10" s="1">
        <v>106.83</v>
      </c>
      <c r="H10" s="1" t="s">
        <v>22</v>
      </c>
      <c r="I10" s="1">
        <f t="shared" si="0"/>
        <v>148.06</v>
      </c>
      <c r="J10" s="1">
        <f t="shared" si="1"/>
        <v>1.7805</v>
      </c>
      <c r="K10" s="3" t="s">
        <v>11</v>
      </c>
      <c r="L10" t="s">
        <v>18</v>
      </c>
    </row>
    <row r="11" spans="1:12" x14ac:dyDescent="0.25">
      <c r="A11" s="1" t="s">
        <v>15</v>
      </c>
      <c r="B11" s="6" t="s">
        <v>19</v>
      </c>
      <c r="E11" s="1">
        <v>43.51</v>
      </c>
      <c r="F11" s="1" t="s">
        <v>21</v>
      </c>
      <c r="G11" s="1">
        <v>43.69</v>
      </c>
      <c r="H11" s="1" t="s">
        <v>22</v>
      </c>
      <c r="I11" s="1">
        <f t="shared" si="0"/>
        <v>43.51</v>
      </c>
      <c r="J11" s="1">
        <f t="shared" si="1"/>
        <v>0.72816666666666663</v>
      </c>
      <c r="K11" s="3" t="s">
        <v>11</v>
      </c>
      <c r="L11" t="s">
        <v>18</v>
      </c>
    </row>
    <row r="12" spans="1:12" x14ac:dyDescent="0.25">
      <c r="A12" s="1" t="s">
        <v>17</v>
      </c>
      <c r="B12" s="6" t="s">
        <v>19</v>
      </c>
      <c r="E12" s="1">
        <v>133.51</v>
      </c>
      <c r="F12" s="1" t="s">
        <v>21</v>
      </c>
      <c r="G12" s="1">
        <v>68.41</v>
      </c>
      <c r="H12" s="1" t="s">
        <v>22</v>
      </c>
      <c r="I12" s="1">
        <f t="shared" si="0"/>
        <v>133.51</v>
      </c>
      <c r="J12" s="1">
        <f t="shared" si="1"/>
        <v>1.1401666666666666</v>
      </c>
      <c r="K12" s="3" t="s">
        <v>11</v>
      </c>
      <c r="L12" t="s">
        <v>18</v>
      </c>
    </row>
    <row r="13" spans="1:12" x14ac:dyDescent="0.25">
      <c r="A13" s="1" t="s">
        <v>14</v>
      </c>
      <c r="B13" s="6" t="s">
        <v>53</v>
      </c>
      <c r="E13" s="1">
        <v>432</v>
      </c>
      <c r="F13" s="1" t="s">
        <v>21</v>
      </c>
      <c r="G13" s="1">
        <v>100</v>
      </c>
      <c r="H13" s="1" t="s">
        <v>65</v>
      </c>
      <c r="I13" s="1">
        <f t="shared" si="0"/>
        <v>432</v>
      </c>
      <c r="J13" s="1">
        <f>(G13*1000*57055)/(10000000000)</f>
        <v>0.57055</v>
      </c>
      <c r="K13" s="3" t="s">
        <v>64</v>
      </c>
    </row>
    <row r="14" spans="1:12" x14ac:dyDescent="0.25">
      <c r="A14" s="1" t="s">
        <v>15</v>
      </c>
      <c r="B14" s="6" t="s">
        <v>53</v>
      </c>
      <c r="E14" s="1">
        <v>186</v>
      </c>
      <c r="F14" s="1" t="s">
        <v>21</v>
      </c>
      <c r="G14" s="1">
        <v>187</v>
      </c>
      <c r="H14" s="1" t="s">
        <v>65</v>
      </c>
      <c r="I14" s="1">
        <f t="shared" si="0"/>
        <v>186</v>
      </c>
      <c r="J14" s="1">
        <f t="shared" ref="J14:J15" si="2">(G14*1000*57055)/(10000000000)</f>
        <v>1.0669284999999999</v>
      </c>
      <c r="K14" s="3" t="s">
        <v>64</v>
      </c>
    </row>
    <row r="15" spans="1:12" x14ac:dyDescent="0.25">
      <c r="A15" s="1" t="s">
        <v>17</v>
      </c>
      <c r="B15" s="6" t="s">
        <v>53</v>
      </c>
      <c r="E15" s="1">
        <v>26</v>
      </c>
      <c r="F15" s="1" t="s">
        <v>21</v>
      </c>
      <c r="G15" s="1">
        <v>153</v>
      </c>
      <c r="H15" s="1" t="s">
        <v>65</v>
      </c>
      <c r="I15" s="1">
        <f t="shared" si="0"/>
        <v>26</v>
      </c>
      <c r="J15" s="1">
        <f t="shared" si="2"/>
        <v>0.87294150000000004</v>
      </c>
      <c r="K15" s="3" t="s">
        <v>64</v>
      </c>
    </row>
  </sheetData>
  <mergeCells count="1">
    <mergeCell ref="D3:G3"/>
  </mergeCells>
  <hyperlinks>
    <hyperlink ref="K7" r:id="rId1" xr:uid="{6C040B7C-747E-4759-897B-77C8924D13D4}"/>
    <hyperlink ref="K8" r:id="rId2" xr:uid="{FB7C017B-BE81-46B6-8B7B-1B583FA52381}"/>
    <hyperlink ref="K9" r:id="rId3" xr:uid="{CA724DCE-DAA7-48C4-AD20-44FD65DF368F}"/>
    <hyperlink ref="K10" r:id="rId4" xr:uid="{F53F413C-201A-4528-AAF3-796B92BBCD46}"/>
    <hyperlink ref="K11" r:id="rId5" xr:uid="{9E239E19-CD5F-4751-9E50-4E2185134702}"/>
    <hyperlink ref="K12" r:id="rId6" xr:uid="{70BAA727-8910-4F80-8763-154E8BA9B4B4}"/>
    <hyperlink ref="K13" r:id="rId7" xr:uid="{CD6D0F68-8855-4983-89FA-5FD91AE4F244}"/>
    <hyperlink ref="K14" r:id="rId8" xr:uid="{03FF3C86-B81E-406A-8841-84829BBCC94A}"/>
    <hyperlink ref="K15" r:id="rId9" xr:uid="{72EF711E-FAA5-4D8D-A588-FC60187C016C}"/>
  </hyperlinks>
  <pageMargins left="0.7" right="0.7" top="0.75" bottom="0.75" header="0.3" footer="0.3"/>
  <pageSetup orientation="portrait" horizontalDpi="0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630B-DF96-4306-A876-AE0EBCF41F1A}">
  <dimension ref="A1:L14"/>
  <sheetViews>
    <sheetView tabSelected="1" workbookViewId="0">
      <selection activeCell="A10" sqref="A10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10</v>
      </c>
      <c r="B1" s="1"/>
    </row>
    <row r="2" spans="1:12" x14ac:dyDescent="0.25">
      <c r="B2" s="1"/>
      <c r="C2" s="1" t="s">
        <v>9</v>
      </c>
      <c r="D2" s="1">
        <v>24602</v>
      </c>
      <c r="E2" s="1" t="s">
        <v>51</v>
      </c>
    </row>
    <row r="3" spans="1:12" x14ac:dyDescent="0.25">
      <c r="B3" s="1"/>
      <c r="C3" s="1" t="s">
        <v>40</v>
      </c>
      <c r="D3" s="8" t="s">
        <v>43</v>
      </c>
      <c r="E3" s="8"/>
      <c r="F3" s="8"/>
      <c r="G3" s="8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52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14</v>
      </c>
      <c r="B7" s="6" t="s">
        <v>19</v>
      </c>
      <c r="E7" s="1">
        <v>4.96</v>
      </c>
      <c r="F7" s="1" t="s">
        <v>21</v>
      </c>
      <c r="G7" s="1">
        <v>57.79</v>
      </c>
      <c r="H7" s="1" t="s">
        <v>22</v>
      </c>
      <c r="I7" s="1">
        <f>E7</f>
        <v>4.96</v>
      </c>
      <c r="J7" s="1">
        <f>G7/60</f>
        <v>0.96316666666666662</v>
      </c>
      <c r="K7" s="3" t="s">
        <v>11</v>
      </c>
    </row>
    <row r="8" spans="1:12" x14ac:dyDescent="0.25">
      <c r="A8" s="1" t="s">
        <v>14</v>
      </c>
      <c r="B8" s="6" t="s">
        <v>24</v>
      </c>
      <c r="E8" s="1">
        <v>604</v>
      </c>
      <c r="F8" s="1" t="s">
        <v>21</v>
      </c>
      <c r="G8" s="1">
        <v>463</v>
      </c>
      <c r="H8" s="1" t="s">
        <v>26</v>
      </c>
      <c r="I8" s="1">
        <f t="shared" ref="I8:I9" si="0">E8</f>
        <v>604</v>
      </c>
      <c r="J8" s="1">
        <f>G8</f>
        <v>463</v>
      </c>
      <c r="K8" s="3" t="s">
        <v>23</v>
      </c>
    </row>
    <row r="9" spans="1:12" x14ac:dyDescent="0.25">
      <c r="A9" s="1" t="s">
        <v>14</v>
      </c>
      <c r="B9" s="6" t="s">
        <v>25</v>
      </c>
      <c r="E9" s="1">
        <v>708</v>
      </c>
      <c r="F9" s="1" t="s">
        <v>21</v>
      </c>
      <c r="G9" s="1">
        <v>492</v>
      </c>
      <c r="H9" s="1" t="s">
        <v>26</v>
      </c>
      <c r="I9" s="1">
        <f t="shared" si="0"/>
        <v>708</v>
      </c>
      <c r="J9" s="1">
        <f>G9</f>
        <v>492</v>
      </c>
      <c r="K9" s="3"/>
    </row>
    <row r="10" spans="1:12" x14ac:dyDescent="0.25">
      <c r="K10" s="3"/>
    </row>
    <row r="11" spans="1:12" x14ac:dyDescent="0.25">
      <c r="K11" s="3"/>
    </row>
    <row r="12" spans="1:12" x14ac:dyDescent="0.25">
      <c r="K12" s="3"/>
    </row>
    <row r="13" spans="1:12" x14ac:dyDescent="0.25">
      <c r="K13" s="3"/>
    </row>
    <row r="14" spans="1:12" x14ac:dyDescent="0.25">
      <c r="K14" s="3"/>
    </row>
  </sheetData>
  <mergeCells count="1">
    <mergeCell ref="D3:G3"/>
  </mergeCells>
  <hyperlinks>
    <hyperlink ref="K8" r:id="rId1" location="MOESM1" display="https://www.nature.com/articles/s41467-019-10082-7 - MOESM1" xr:uid="{738E2DA4-6F1A-4AD6-A6C7-BEE08D3119AE}"/>
    <hyperlink ref="K7" r:id="rId2" xr:uid="{2C1AC24D-9CCB-4AE5-A030-A884F843E8C2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9611-B30A-41C7-A7F7-2591D242A194}">
  <dimension ref="A1:L14"/>
  <sheetViews>
    <sheetView workbookViewId="0">
      <selection activeCell="H14" sqref="H14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27</v>
      </c>
      <c r="B1" s="1"/>
    </row>
    <row r="2" spans="1:12" x14ac:dyDescent="0.25">
      <c r="B2" s="1"/>
      <c r="C2" s="1" t="s">
        <v>9</v>
      </c>
      <c r="D2" s="1">
        <v>53967</v>
      </c>
      <c r="E2" s="1" t="s">
        <v>51</v>
      </c>
    </row>
    <row r="3" spans="1:12" x14ac:dyDescent="0.25">
      <c r="B3" s="1"/>
      <c r="C3" s="1" t="s">
        <v>40</v>
      </c>
      <c r="D3" s="9" t="s">
        <v>42</v>
      </c>
      <c r="E3" s="9"/>
      <c r="F3" s="9"/>
      <c r="G3" s="9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52</v>
      </c>
      <c r="J6" s="2" t="s">
        <v>20</v>
      </c>
      <c r="K6" s="1" t="s">
        <v>4</v>
      </c>
      <c r="L6" s="2" t="s">
        <v>12</v>
      </c>
    </row>
    <row r="7" spans="1:12" x14ac:dyDescent="0.25">
      <c r="A7" s="1" t="s">
        <v>15</v>
      </c>
      <c r="B7" s="6" t="s">
        <v>19</v>
      </c>
      <c r="C7" s="1">
        <v>30</v>
      </c>
      <c r="D7" s="1">
        <v>7</v>
      </c>
      <c r="E7" s="5">
        <v>4.6999999999999997E-5</v>
      </c>
      <c r="F7" s="1" t="s">
        <v>28</v>
      </c>
      <c r="G7" s="1">
        <v>1.2999999999999999E-2</v>
      </c>
      <c r="H7" s="1" t="s">
        <v>26</v>
      </c>
      <c r="I7" s="11">
        <f>E7*10^6</f>
        <v>47</v>
      </c>
      <c r="J7" s="1">
        <f>G7</f>
        <v>1.2999999999999999E-2</v>
      </c>
      <c r="K7" s="3" t="s">
        <v>29</v>
      </c>
      <c r="L7" t="s">
        <v>30</v>
      </c>
    </row>
    <row r="9" spans="1:12" x14ac:dyDescent="0.25">
      <c r="K9" s="3"/>
    </row>
    <row r="10" spans="1:12" x14ac:dyDescent="0.25">
      <c r="K10" s="3"/>
    </row>
    <row r="11" spans="1:12" x14ac:dyDescent="0.25">
      <c r="K11" s="3"/>
    </row>
    <row r="12" spans="1:12" x14ac:dyDescent="0.25">
      <c r="K12" s="3"/>
    </row>
    <row r="13" spans="1:12" x14ac:dyDescent="0.25">
      <c r="K13" s="3"/>
    </row>
    <row r="14" spans="1:12" x14ac:dyDescent="0.25">
      <c r="K14" s="3"/>
    </row>
  </sheetData>
  <mergeCells count="1">
    <mergeCell ref="D3:G3"/>
  </mergeCells>
  <hyperlinks>
    <hyperlink ref="K7" r:id="rId1" xr:uid="{26B9B9CF-3AA2-4602-BDAA-91C22BFE42DF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154F-44A3-41E3-B19C-216A13FDB3D4}">
  <dimension ref="A1:L14"/>
  <sheetViews>
    <sheetView workbookViewId="0">
      <selection activeCell="G21" sqref="G21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47</v>
      </c>
      <c r="B1" s="1"/>
    </row>
    <row r="2" spans="1:12" x14ac:dyDescent="0.25">
      <c r="B2" s="1"/>
      <c r="C2" s="1" t="s">
        <v>9</v>
      </c>
      <c r="D2" s="1">
        <v>42706</v>
      </c>
      <c r="E2" s="1" t="s">
        <v>51</v>
      </c>
    </row>
    <row r="3" spans="1:12" x14ac:dyDescent="0.25">
      <c r="B3" s="1"/>
      <c r="C3" s="1" t="s">
        <v>40</v>
      </c>
      <c r="D3" s="9" t="s">
        <v>49</v>
      </c>
      <c r="E3" s="9"/>
      <c r="F3" s="9"/>
      <c r="G3" s="9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52</v>
      </c>
      <c r="J6" s="2" t="s">
        <v>20</v>
      </c>
      <c r="K6" s="1" t="s">
        <v>4</v>
      </c>
      <c r="L6" s="2" t="s">
        <v>12</v>
      </c>
    </row>
    <row r="7" spans="1:12" x14ac:dyDescent="0.25">
      <c r="B7" s="10"/>
      <c r="K7" s="3"/>
    </row>
    <row r="8" spans="1:12" x14ac:dyDescent="0.25">
      <c r="B8" s="10"/>
      <c r="K8" s="3"/>
    </row>
    <row r="9" spans="1:12" x14ac:dyDescent="0.25">
      <c r="B9" s="10"/>
      <c r="K9" s="3"/>
    </row>
    <row r="10" spans="1:12" x14ac:dyDescent="0.25">
      <c r="B10" s="10"/>
      <c r="K10" s="3"/>
    </row>
    <row r="11" spans="1:12" x14ac:dyDescent="0.25">
      <c r="B11" s="10"/>
      <c r="K11" s="3"/>
    </row>
    <row r="12" spans="1:12" x14ac:dyDescent="0.25">
      <c r="B12" s="10"/>
      <c r="E12" s="5"/>
      <c r="K12" s="3"/>
    </row>
    <row r="13" spans="1:12" x14ac:dyDescent="0.25">
      <c r="B13" s="10"/>
      <c r="E13" s="5"/>
      <c r="K13" s="3"/>
    </row>
    <row r="14" spans="1:12" x14ac:dyDescent="0.25">
      <c r="K14" s="3"/>
    </row>
  </sheetData>
  <mergeCells count="1"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5A0B-200E-4220-9353-8901B3E5CDE7}">
  <dimension ref="A1:L14"/>
  <sheetViews>
    <sheetView workbookViewId="0">
      <selection activeCell="F28" sqref="F28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48</v>
      </c>
      <c r="B1" s="1"/>
    </row>
    <row r="2" spans="1:12" x14ac:dyDescent="0.25">
      <c r="B2" s="1"/>
      <c r="C2" s="1" t="s">
        <v>9</v>
      </c>
      <c r="D2" s="1">
        <v>43212</v>
      </c>
      <c r="E2" s="1" t="s">
        <v>51</v>
      </c>
    </row>
    <row r="3" spans="1:12" x14ac:dyDescent="0.25">
      <c r="B3" s="1"/>
      <c r="C3" s="1" t="s">
        <v>40</v>
      </c>
      <c r="D3" s="9" t="s">
        <v>50</v>
      </c>
      <c r="E3" s="9"/>
      <c r="F3" s="9"/>
      <c r="G3" s="9"/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52</v>
      </c>
      <c r="J6" s="2" t="s">
        <v>20</v>
      </c>
      <c r="K6" s="1" t="s">
        <v>4</v>
      </c>
      <c r="L6" s="2" t="s">
        <v>12</v>
      </c>
    </row>
    <row r="7" spans="1:12" x14ac:dyDescent="0.25">
      <c r="B7" s="10"/>
      <c r="K7" s="3"/>
    </row>
    <row r="8" spans="1:12" x14ac:dyDescent="0.25">
      <c r="B8" s="10"/>
      <c r="K8" s="3"/>
    </row>
    <row r="9" spans="1:12" x14ac:dyDescent="0.25">
      <c r="B9" s="10"/>
      <c r="K9" s="3"/>
    </row>
    <row r="10" spans="1:12" x14ac:dyDescent="0.25">
      <c r="B10" s="10"/>
      <c r="K10" s="3"/>
    </row>
    <row r="11" spans="1:12" x14ac:dyDescent="0.25">
      <c r="B11" s="10"/>
      <c r="K11" s="3"/>
    </row>
    <row r="12" spans="1:12" x14ac:dyDescent="0.25">
      <c r="B12" s="10"/>
      <c r="E12" s="5"/>
      <c r="K12" s="3"/>
    </row>
    <row r="13" spans="1:12" x14ac:dyDescent="0.25">
      <c r="B13" s="10"/>
      <c r="E13" s="5"/>
      <c r="K13" s="3"/>
    </row>
    <row r="14" spans="1:12" x14ac:dyDescent="0.25">
      <c r="K14" s="3"/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TAL</vt:lpstr>
      <vt:lpstr>4CL</vt:lpstr>
      <vt:lpstr>C3H</vt:lpstr>
      <vt:lpstr>COMT</vt:lpstr>
      <vt:lpstr>STS</vt:lpstr>
      <vt:lpstr>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2020-01-29T20:19:59Z</dcterms:created>
  <dcterms:modified xsi:type="dcterms:W3CDTF">2020-02-02T19:36:56Z</dcterms:modified>
</cp:coreProperties>
</file>