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工作\思瑞工作\常宝——杭锅\"/>
    </mc:Choice>
  </mc:AlternateContent>
  <bookViews>
    <workbookView xWindow="360" yWindow="105" windowWidth="28035" windowHeight="11655" firstSheet="1" activeTab="1"/>
  </bookViews>
  <sheets>
    <sheet name="2018思瑞主营" sheetId="1" r:id="rId1"/>
    <sheet name="重新建立" sheetId="2" r:id="rId2"/>
    <sheet name="常宝汇总表" sheetId="3" r:id="rId3"/>
    <sheet name="零时表（第一文昌第一台，第二龙蟒第一台，第三文昌第二台）" sheetId="4" r:id="rId4"/>
  </sheets>
  <definedNames>
    <definedName name="_xlnm._FilterDatabase" localSheetId="1" hidden="1">重新建立!$A$2:$V$423</definedName>
    <definedName name="_xlnm.Print_Area" localSheetId="0">'2018思瑞主营'!#REF!</definedName>
  </definedNames>
  <calcPr calcId="162913"/>
</workbook>
</file>

<file path=xl/calcChain.xml><?xml version="1.0" encoding="utf-8"?>
<calcChain xmlns="http://schemas.openxmlformats.org/spreadsheetml/2006/main">
  <c r="H48" i="2" l="1"/>
  <c r="M48" i="2" s="1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77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L99" i="2"/>
  <c r="L98" i="2"/>
  <c r="L97" i="2"/>
  <c r="L96" i="2"/>
  <c r="L95" i="2"/>
  <c r="L94" i="2"/>
  <c r="L110" i="2"/>
  <c r="L109" i="2"/>
  <c r="L108" i="2"/>
  <c r="L107" i="2"/>
  <c r="L106" i="2"/>
  <c r="L105" i="2"/>
  <c r="L104" i="2"/>
  <c r="L103" i="2"/>
  <c r="L102" i="2"/>
  <c r="L101" i="2"/>
  <c r="L100" i="2"/>
  <c r="M120" i="2"/>
  <c r="M121" i="2"/>
  <c r="M122" i="2" l="1"/>
  <c r="M123" i="2"/>
  <c r="M124" i="2"/>
  <c r="M125" i="2"/>
  <c r="M126" i="2"/>
  <c r="M127" i="2"/>
  <c r="M128" i="2"/>
  <c r="H5" i="4" l="1"/>
  <c r="H28" i="4" s="1"/>
  <c r="H6" i="4"/>
  <c r="H29" i="4" s="1"/>
  <c r="H7" i="4"/>
  <c r="H30" i="4" s="1"/>
  <c r="H8" i="4"/>
  <c r="H31" i="4" s="1"/>
  <c r="H9" i="4"/>
  <c r="H32" i="4" s="1"/>
  <c r="H10" i="4"/>
  <c r="H33" i="4" s="1"/>
  <c r="W189" i="2" l="1"/>
  <c r="X189" i="2"/>
  <c r="X188" i="2"/>
  <c r="W188" i="2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B6" i="4"/>
  <c r="C6" i="4"/>
  <c r="D6" i="4"/>
  <c r="E6" i="4"/>
  <c r="F6" i="4"/>
  <c r="G6" i="4"/>
  <c r="I6" i="4"/>
  <c r="I29" i="4" s="1"/>
  <c r="J6" i="4"/>
  <c r="J29" i="4" s="1"/>
  <c r="K6" i="4"/>
  <c r="K29" i="4" s="1"/>
  <c r="L6" i="4"/>
  <c r="L29" i="4" s="1"/>
  <c r="B7" i="4"/>
  <c r="C7" i="4"/>
  <c r="D7" i="4"/>
  <c r="E7" i="4"/>
  <c r="F7" i="4"/>
  <c r="G7" i="4"/>
  <c r="I7" i="4"/>
  <c r="I30" i="4" s="1"/>
  <c r="N30" i="4" s="1"/>
  <c r="J7" i="4"/>
  <c r="J30" i="4" s="1"/>
  <c r="K7" i="4"/>
  <c r="K30" i="4" s="1"/>
  <c r="L7" i="4"/>
  <c r="L30" i="4" s="1"/>
  <c r="B8" i="4"/>
  <c r="C8" i="4"/>
  <c r="D8" i="4"/>
  <c r="E8" i="4"/>
  <c r="F8" i="4"/>
  <c r="G8" i="4"/>
  <c r="I8" i="4"/>
  <c r="I31" i="4" s="1"/>
  <c r="N31" i="4" s="1"/>
  <c r="J8" i="4"/>
  <c r="J31" i="4" s="1"/>
  <c r="K8" i="4"/>
  <c r="K31" i="4" s="1"/>
  <c r="L8" i="4"/>
  <c r="L31" i="4" s="1"/>
  <c r="B9" i="4"/>
  <c r="C9" i="4"/>
  <c r="D9" i="4"/>
  <c r="E9" i="4"/>
  <c r="F9" i="4"/>
  <c r="G9" i="4"/>
  <c r="I9" i="4"/>
  <c r="I32" i="4" s="1"/>
  <c r="N32" i="4" s="1"/>
  <c r="J9" i="4"/>
  <c r="J32" i="4" s="1"/>
  <c r="B10" i="4"/>
  <c r="C10" i="4"/>
  <c r="D10" i="4"/>
  <c r="E10" i="4"/>
  <c r="F10" i="4"/>
  <c r="G10" i="4"/>
  <c r="I10" i="4"/>
  <c r="I33" i="4" s="1"/>
  <c r="N33" i="4" s="1"/>
  <c r="J10" i="4"/>
  <c r="J33" i="4" s="1"/>
  <c r="K10" i="4"/>
  <c r="K33" i="4" s="1"/>
  <c r="L10" i="4"/>
  <c r="L33" i="4" s="1"/>
  <c r="B18" i="4"/>
  <c r="C18" i="4"/>
  <c r="D18" i="4"/>
  <c r="E18" i="4"/>
  <c r="F18" i="4"/>
  <c r="G18" i="4"/>
  <c r="H18" i="4"/>
  <c r="H41" i="4" s="1"/>
  <c r="I18" i="4"/>
  <c r="I41" i="4" s="1"/>
  <c r="J18" i="4"/>
  <c r="J41" i="4" s="1"/>
  <c r="K18" i="4"/>
  <c r="K41" i="4" s="1"/>
  <c r="L18" i="4"/>
  <c r="L41" i="4" s="1"/>
  <c r="B19" i="4"/>
  <c r="C19" i="4"/>
  <c r="D19" i="4"/>
  <c r="E19" i="4"/>
  <c r="F19" i="4"/>
  <c r="G19" i="4"/>
  <c r="H19" i="4"/>
  <c r="H42" i="4" s="1"/>
  <c r="I19" i="4"/>
  <c r="I42" i="4" s="1"/>
  <c r="J19" i="4"/>
  <c r="J42" i="4" s="1"/>
  <c r="K19" i="4"/>
  <c r="K42" i="4" s="1"/>
  <c r="L19" i="4"/>
  <c r="L42" i="4" s="1"/>
  <c r="B20" i="4"/>
  <c r="C20" i="4"/>
  <c r="D20" i="4"/>
  <c r="E20" i="4"/>
  <c r="F20" i="4"/>
  <c r="G20" i="4"/>
  <c r="H20" i="4"/>
  <c r="H43" i="4" s="1"/>
  <c r="I20" i="4"/>
  <c r="I43" i="4" s="1"/>
  <c r="J20" i="4"/>
  <c r="J43" i="4" s="1"/>
  <c r="K20" i="4"/>
  <c r="K43" i="4" s="1"/>
  <c r="L20" i="4"/>
  <c r="L43" i="4" s="1"/>
  <c r="B21" i="4"/>
  <c r="C21" i="4"/>
  <c r="D21" i="4"/>
  <c r="E21" i="4"/>
  <c r="F21" i="4"/>
  <c r="G21" i="4"/>
  <c r="H21" i="4"/>
  <c r="H44" i="4" s="1"/>
  <c r="I21" i="4"/>
  <c r="I44" i="4" s="1"/>
  <c r="J21" i="4"/>
  <c r="J44" i="4" s="1"/>
  <c r="K21" i="4"/>
  <c r="K44" i="4" s="1"/>
  <c r="L21" i="4"/>
  <c r="L44" i="4" s="1"/>
  <c r="B22" i="4"/>
  <c r="C22" i="4"/>
  <c r="D22" i="4"/>
  <c r="E22" i="4"/>
  <c r="F22" i="4"/>
  <c r="G22" i="4"/>
  <c r="H22" i="4"/>
  <c r="H45" i="4" s="1"/>
  <c r="I22" i="4"/>
  <c r="I45" i="4" s="1"/>
  <c r="J22" i="4"/>
  <c r="J45" i="4" s="1"/>
  <c r="K22" i="4"/>
  <c r="K45" i="4" s="1"/>
  <c r="L22" i="4"/>
  <c r="L45" i="4" s="1"/>
  <c r="B23" i="4"/>
  <c r="C23" i="4"/>
  <c r="D23" i="4"/>
  <c r="E23" i="4"/>
  <c r="F23" i="4"/>
  <c r="G23" i="4"/>
  <c r="H23" i="4"/>
  <c r="H46" i="4" s="1"/>
  <c r="I23" i="4"/>
  <c r="I46" i="4" s="1"/>
  <c r="J23" i="4"/>
  <c r="J46" i="4" s="1"/>
  <c r="K23" i="4"/>
  <c r="K46" i="4" s="1"/>
  <c r="L23" i="4"/>
  <c r="L46" i="4" s="1"/>
  <c r="B11" i="4"/>
  <c r="C11" i="4"/>
  <c r="D11" i="4"/>
  <c r="E11" i="4"/>
  <c r="F11" i="4"/>
  <c r="G11" i="4"/>
  <c r="H11" i="4"/>
  <c r="H34" i="4" s="1"/>
  <c r="I11" i="4"/>
  <c r="I34" i="4" s="1"/>
  <c r="J11" i="4"/>
  <c r="J34" i="4" s="1"/>
  <c r="K11" i="4"/>
  <c r="K34" i="4" s="1"/>
  <c r="L11" i="4"/>
  <c r="L34" i="4" s="1"/>
  <c r="B12" i="4"/>
  <c r="C12" i="4"/>
  <c r="D12" i="4"/>
  <c r="E12" i="4"/>
  <c r="F12" i="4"/>
  <c r="G12" i="4"/>
  <c r="H12" i="4"/>
  <c r="H35" i="4" s="1"/>
  <c r="I12" i="4"/>
  <c r="I35" i="4" s="1"/>
  <c r="J12" i="4"/>
  <c r="J35" i="4" s="1"/>
  <c r="K12" i="4"/>
  <c r="K35" i="4" s="1"/>
  <c r="L12" i="4"/>
  <c r="L35" i="4" s="1"/>
  <c r="B13" i="4"/>
  <c r="C13" i="4"/>
  <c r="D13" i="4"/>
  <c r="E13" i="4"/>
  <c r="F13" i="4"/>
  <c r="G13" i="4"/>
  <c r="H13" i="4"/>
  <c r="H36" i="4" s="1"/>
  <c r="I13" i="4"/>
  <c r="I36" i="4" s="1"/>
  <c r="J13" i="4"/>
  <c r="J36" i="4" s="1"/>
  <c r="K13" i="4"/>
  <c r="K36" i="4" s="1"/>
  <c r="L13" i="4"/>
  <c r="L36" i="4" s="1"/>
  <c r="B14" i="4"/>
  <c r="C14" i="4"/>
  <c r="D14" i="4"/>
  <c r="E14" i="4"/>
  <c r="F14" i="4"/>
  <c r="G14" i="4"/>
  <c r="H14" i="4"/>
  <c r="H37" i="4" s="1"/>
  <c r="I14" i="4"/>
  <c r="I37" i="4" s="1"/>
  <c r="J14" i="4"/>
  <c r="J37" i="4" s="1"/>
  <c r="K14" i="4"/>
  <c r="K37" i="4" s="1"/>
  <c r="L14" i="4"/>
  <c r="L37" i="4" s="1"/>
  <c r="B15" i="4"/>
  <c r="C15" i="4"/>
  <c r="D15" i="4"/>
  <c r="E15" i="4"/>
  <c r="F15" i="4"/>
  <c r="G15" i="4"/>
  <c r="H15" i="4"/>
  <c r="H38" i="4" s="1"/>
  <c r="I15" i="4"/>
  <c r="I38" i="4" s="1"/>
  <c r="J15" i="4"/>
  <c r="J38" i="4" s="1"/>
  <c r="K15" i="4"/>
  <c r="K38" i="4" s="1"/>
  <c r="L15" i="4"/>
  <c r="L38" i="4" s="1"/>
  <c r="B16" i="4"/>
  <c r="C16" i="4"/>
  <c r="D16" i="4"/>
  <c r="E16" i="4"/>
  <c r="F16" i="4"/>
  <c r="G16" i="4"/>
  <c r="H16" i="4"/>
  <c r="H39" i="4" s="1"/>
  <c r="I16" i="4"/>
  <c r="I39" i="4" s="1"/>
  <c r="J16" i="4"/>
  <c r="J39" i="4" s="1"/>
  <c r="K16" i="4"/>
  <c r="K39" i="4" s="1"/>
  <c r="L16" i="4"/>
  <c r="L39" i="4" s="1"/>
  <c r="B17" i="4"/>
  <c r="C17" i="4"/>
  <c r="D17" i="4"/>
  <c r="E17" i="4"/>
  <c r="F17" i="4"/>
  <c r="G17" i="4"/>
  <c r="H17" i="4"/>
  <c r="H40" i="4" s="1"/>
  <c r="I17" i="4"/>
  <c r="I40" i="4" s="1"/>
  <c r="J17" i="4"/>
  <c r="J40" i="4" s="1"/>
  <c r="K17" i="4"/>
  <c r="K40" i="4" s="1"/>
  <c r="L17" i="4"/>
  <c r="L40" i="4" s="1"/>
  <c r="B5" i="4"/>
  <c r="C5" i="4"/>
  <c r="D5" i="4"/>
  <c r="E5" i="4"/>
  <c r="F5" i="4"/>
  <c r="G5" i="4"/>
  <c r="I5" i="4"/>
  <c r="I28" i="4" s="1"/>
  <c r="J5" i="4"/>
  <c r="J28" i="4" s="1"/>
  <c r="K5" i="4"/>
  <c r="K28" i="4" s="1"/>
  <c r="L5" i="4"/>
  <c r="L28" i="4" s="1"/>
  <c r="X190" i="2"/>
  <c r="L9" i="4" s="1"/>
  <c r="L32" i="4" s="1"/>
  <c r="W190" i="2"/>
  <c r="K9" i="4" s="1"/>
  <c r="K32" i="4" s="1"/>
  <c r="M136" i="2"/>
  <c r="M135" i="2"/>
  <c r="M134" i="2"/>
  <c r="M133" i="2"/>
  <c r="M132" i="2"/>
  <c r="M131" i="2"/>
  <c r="M130" i="2"/>
  <c r="M129" i="2"/>
  <c r="M143" i="2"/>
  <c r="M142" i="2"/>
  <c r="M141" i="2"/>
  <c r="M140" i="2"/>
  <c r="M139" i="2"/>
  <c r="M138" i="2"/>
  <c r="M137" i="2"/>
  <c r="M145" i="2"/>
  <c r="M144" i="2"/>
  <c r="M146" i="2"/>
  <c r="M147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L187" i="2"/>
  <c r="M187" i="2"/>
  <c r="J92" i="3" l="1"/>
  <c r="J79" i="3"/>
  <c r="J57" i="3"/>
  <c r="J42" i="3"/>
  <c r="J28" i="3"/>
  <c r="J12" i="3"/>
  <c r="L213" i="2" l="1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212" i="2"/>
  <c r="L184" i="2"/>
  <c r="L185" i="2"/>
  <c r="M185" i="2"/>
  <c r="M184" i="2"/>
  <c r="L186" i="2"/>
  <c r="L188" i="2"/>
  <c r="L189" i="2"/>
  <c r="L190" i="2"/>
  <c r="L191" i="2"/>
  <c r="L192" i="2"/>
  <c r="L193" i="2"/>
  <c r="L194" i="2"/>
  <c r="L195" i="2"/>
  <c r="L196" i="2"/>
  <c r="L197" i="2"/>
  <c r="M197" i="2"/>
  <c r="M196" i="2"/>
  <c r="M195" i="2"/>
  <c r="M194" i="2"/>
  <c r="M193" i="2"/>
  <c r="M192" i="2"/>
  <c r="M191" i="2"/>
  <c r="M190" i="2"/>
  <c r="M189" i="2"/>
  <c r="M188" i="2"/>
  <c r="M186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198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</calcChain>
</file>

<file path=xl/sharedStrings.xml><?xml version="1.0" encoding="utf-8"?>
<sst xmlns="http://schemas.openxmlformats.org/spreadsheetml/2006/main" count="5132" uniqueCount="910">
  <si>
    <t>2018主营业务明细（思瑞）</t>
    <phoneticPr fontId="4" type="noConversion"/>
  </si>
  <si>
    <t>品名</t>
    <phoneticPr fontId="4" type="noConversion"/>
  </si>
  <si>
    <t>钢厂合同号</t>
    <phoneticPr fontId="3" type="noConversion"/>
  </si>
  <si>
    <t>数量</t>
    <phoneticPr fontId="4" type="noConversion"/>
  </si>
  <si>
    <t>锅炉管12Cr1MoVG</t>
    <phoneticPr fontId="3" type="noConversion"/>
  </si>
  <si>
    <t>PC18-0022(光大）</t>
    <phoneticPr fontId="3" type="noConversion"/>
  </si>
  <si>
    <t>58吨</t>
    <phoneticPr fontId="3" type="noConversion"/>
  </si>
  <si>
    <t>锅炉管20G/12Cr1MoVG</t>
    <phoneticPr fontId="3" type="noConversion"/>
  </si>
  <si>
    <t>PC18-0058(正定）生产暂定11月份杭锅取消</t>
    <phoneticPr fontId="3" type="noConversion"/>
  </si>
  <si>
    <t>CBJT20180122  普莱森</t>
    <phoneticPr fontId="3" type="noConversion"/>
  </si>
  <si>
    <t>锅炉管SA556GrC2 U型管</t>
    <phoneticPr fontId="3" type="noConversion"/>
  </si>
  <si>
    <t>CBLLS201800505  普莱森</t>
    <phoneticPr fontId="3" type="noConversion"/>
  </si>
  <si>
    <t>20G/T12/12CrMoVG</t>
    <phoneticPr fontId="3" type="noConversion"/>
  </si>
  <si>
    <t>PC18-0359(深能环保潮州垃圾炉）</t>
    <phoneticPr fontId="3" type="noConversion"/>
  </si>
  <si>
    <t>CBJT20180913 精特</t>
    <phoneticPr fontId="3" type="noConversion"/>
  </si>
  <si>
    <t>CBJT20180913 普莱森</t>
    <phoneticPr fontId="3" type="noConversion"/>
  </si>
  <si>
    <t>SA210M</t>
    <phoneticPr fontId="3" type="noConversion"/>
  </si>
  <si>
    <t>PC18-0375(江阴澄星）</t>
    <phoneticPr fontId="3" type="noConversion"/>
  </si>
  <si>
    <t>CBJT20181012 精特</t>
    <phoneticPr fontId="3" type="noConversion"/>
  </si>
  <si>
    <t>SA-106M GrC/210</t>
    <phoneticPr fontId="3" type="noConversion"/>
  </si>
  <si>
    <t>PC18-0382(维美德）</t>
    <phoneticPr fontId="3" type="noConversion"/>
  </si>
  <si>
    <t>SA-213M T12</t>
    <phoneticPr fontId="3" type="noConversion"/>
  </si>
  <si>
    <t>PC18-0387(光大环保上饶）</t>
    <phoneticPr fontId="3" type="noConversion"/>
  </si>
  <si>
    <t>U型管</t>
    <phoneticPr fontId="3" type="noConversion"/>
  </si>
  <si>
    <t>PC18-0467(海宁恒逸U型管）</t>
    <phoneticPr fontId="3" type="noConversion"/>
  </si>
  <si>
    <t>16Mo3</t>
    <phoneticPr fontId="3" type="noConversion"/>
  </si>
  <si>
    <t>安排生产</t>
    <phoneticPr fontId="3" type="noConversion"/>
  </si>
  <si>
    <t>杭锅准备取消</t>
    <phoneticPr fontId="3" type="noConversion"/>
  </si>
  <si>
    <t>20G 42*5 由普莱森生产  共227吨</t>
    <phoneticPr fontId="3" type="noConversion"/>
  </si>
  <si>
    <t>PC18-0174(中电投分宜U型管）</t>
    <phoneticPr fontId="3" type="noConversion"/>
  </si>
  <si>
    <t>CBJT20181112 精特</t>
  </si>
  <si>
    <t>CBJT20181112 精特</t>
    <phoneticPr fontId="3" type="noConversion"/>
  </si>
  <si>
    <t>已生产，要催杭锅收货</t>
    <phoneticPr fontId="3" type="noConversion"/>
  </si>
  <si>
    <t>已发4车，目前在核实中</t>
    <phoneticPr fontId="3" type="noConversion"/>
  </si>
  <si>
    <t>CBJT20180122 精特       176吨  已交</t>
    <phoneticPr fontId="3" type="noConversion"/>
  </si>
  <si>
    <t>已交齐，要拿入箭单  227吨</t>
    <phoneticPr fontId="3" type="noConversion"/>
  </si>
  <si>
    <t>已入库73吨，</t>
    <phoneticPr fontId="3" type="noConversion"/>
  </si>
  <si>
    <t>已交37.159吨，要拿入检单</t>
    <phoneticPr fontId="3" type="noConversion"/>
  </si>
  <si>
    <t>190</t>
  </si>
  <si>
    <t>19B068</t>
  </si>
  <si>
    <t>龙蟒佰利联6F03燃机余热炉</t>
  </si>
  <si>
    <t>20G</t>
  </si>
  <si>
    <t>φ31.75×3.56</t>
  </si>
  <si>
    <t>L=12000(按理重保证总长）</t>
  </si>
  <si>
    <t>2019-2-16</t>
  </si>
  <si>
    <t>380</t>
  </si>
  <si>
    <t>19B069</t>
  </si>
  <si>
    <t>L=12000（按理重保证总长）</t>
  </si>
  <si>
    <t>2019-4-7</t>
  </si>
  <si>
    <t>390</t>
  </si>
  <si>
    <t>12Cr1MoVG</t>
  </si>
  <si>
    <t>φ38.1×2.67</t>
  </si>
  <si>
    <t>L=16452</t>
  </si>
  <si>
    <t>432</t>
  </si>
  <si>
    <t>400</t>
  </si>
  <si>
    <t>φ31.75×2.67</t>
  </si>
  <si>
    <t>L=16433</t>
  </si>
  <si>
    <t>162</t>
  </si>
  <si>
    <t>410</t>
  </si>
  <si>
    <t>L=16365</t>
  </si>
  <si>
    <t>48</t>
  </si>
  <si>
    <t>420</t>
  </si>
  <si>
    <t>L=16490</t>
  </si>
  <si>
    <t>3162</t>
  </si>
  <si>
    <t>430</t>
  </si>
  <si>
    <t>SA-213M T91</t>
  </si>
  <si>
    <t>440</t>
  </si>
  <si>
    <t>09CrCuSb</t>
  </si>
  <si>
    <t>L=16381</t>
  </si>
  <si>
    <t>102</t>
  </si>
  <si>
    <t>450</t>
  </si>
  <si>
    <t>460</t>
  </si>
  <si>
    <t>470</t>
  </si>
  <si>
    <t>480</t>
  </si>
  <si>
    <t>490</t>
  </si>
  <si>
    <t>500</t>
  </si>
  <si>
    <t>序号</t>
    <phoneticPr fontId="4" type="noConversion"/>
  </si>
  <si>
    <t>令号</t>
  </si>
  <si>
    <t>项目/部件</t>
    <phoneticPr fontId="4" type="noConversion"/>
  </si>
  <si>
    <t>材质</t>
    <phoneticPr fontId="4" type="noConversion"/>
  </si>
  <si>
    <t>壁厚公差</t>
    <phoneticPr fontId="4" type="noConversion"/>
  </si>
  <si>
    <t>要求交货期</t>
    <phoneticPr fontId="4" type="noConversion"/>
  </si>
  <si>
    <t>0-15%</t>
    <phoneticPr fontId="4" type="noConversion"/>
  </si>
  <si>
    <t>0-15%</t>
    <phoneticPr fontId="4" type="noConversion"/>
  </si>
  <si>
    <t>0-15%</t>
    <phoneticPr fontId="4" type="noConversion"/>
  </si>
  <si>
    <t>0-15%</t>
    <phoneticPr fontId="4" type="noConversion"/>
  </si>
  <si>
    <t>0-15%</t>
    <phoneticPr fontId="4" type="noConversion"/>
  </si>
  <si>
    <t>龙蟒佰利联6F03燃机余热炉</t>
    <phoneticPr fontId="4" type="noConversion"/>
  </si>
  <si>
    <t>PC18-0392</t>
    <phoneticPr fontId="3" type="noConversion"/>
  </si>
  <si>
    <t>CBJT20181213</t>
    <phoneticPr fontId="3" type="noConversion"/>
  </si>
  <si>
    <t>杭锅合同号</t>
    <phoneticPr fontId="3" type="noConversion"/>
  </si>
  <si>
    <t>常宝合同号</t>
    <phoneticPr fontId="3" type="noConversion"/>
  </si>
  <si>
    <t>生产地址</t>
    <phoneticPr fontId="3" type="noConversion"/>
  </si>
  <si>
    <t>精特</t>
    <phoneticPr fontId="3" type="noConversion"/>
  </si>
  <si>
    <t>杭锅方面资料</t>
    <phoneticPr fontId="3" type="noConversion"/>
  </si>
  <si>
    <t>备注</t>
    <phoneticPr fontId="3" type="noConversion"/>
  </si>
  <si>
    <t>常宝方面资料</t>
    <phoneticPr fontId="3" type="noConversion"/>
  </si>
  <si>
    <t>备注</t>
    <phoneticPr fontId="3" type="noConversion"/>
  </si>
  <si>
    <t>规格（mm）</t>
    <phoneticPr fontId="4" type="noConversion"/>
  </si>
  <si>
    <t>尺寸（mm）</t>
    <phoneticPr fontId="4" type="noConversion"/>
  </si>
  <si>
    <t>数量pcs</t>
    <phoneticPr fontId="4" type="noConversion"/>
  </si>
  <si>
    <t>重量KG</t>
    <phoneticPr fontId="4" type="noConversion"/>
  </si>
  <si>
    <t>金额(元)</t>
    <phoneticPr fontId="4" type="noConversion"/>
  </si>
  <si>
    <t>已交货数量</t>
    <phoneticPr fontId="3" type="noConversion"/>
  </si>
  <si>
    <t>已交货重量</t>
    <phoneticPr fontId="3" type="noConversion"/>
  </si>
  <si>
    <t>检验入库重量</t>
    <phoneticPr fontId="3" type="noConversion"/>
  </si>
  <si>
    <t>已检验入库数量</t>
    <phoneticPr fontId="3" type="noConversion"/>
  </si>
  <si>
    <t>φ31.75×2.67</t>
    <phoneticPr fontId="3" type="noConversion"/>
  </si>
  <si>
    <t>单价(元/KG）</t>
    <phoneticPr fontId="4" type="noConversion"/>
  </si>
  <si>
    <t>单价(元/吨）</t>
    <phoneticPr fontId="3" type="noConversion"/>
  </si>
  <si>
    <t>30</t>
  </si>
  <si>
    <t>19B076</t>
  </si>
  <si>
    <t>海南文昌2×460MW级CCPP项目1号余热锅炉</t>
  </si>
  <si>
    <t>L=20710</t>
  </si>
  <si>
    <t>504</t>
  </si>
  <si>
    <t>0-15%</t>
  </si>
  <si>
    <t>2019-1-25</t>
  </si>
  <si>
    <t>40</t>
  </si>
  <si>
    <t>φ31.75×4.06</t>
  </si>
  <si>
    <t>L=20743</t>
  </si>
  <si>
    <t>378</t>
  </si>
  <si>
    <t>220</t>
  </si>
  <si>
    <t>19B077</t>
  </si>
  <si>
    <t>海南文昌2×460MW级CCPP项目2号余热锅炉</t>
  </si>
  <si>
    <t>379</t>
  </si>
  <si>
    <t>110</t>
  </si>
  <si>
    <t>SA-210M GrA-1</t>
  </si>
  <si>
    <t>L=20564</t>
  </si>
  <si>
    <t>2268</t>
  </si>
  <si>
    <t>120</t>
  </si>
  <si>
    <t>L=20674</t>
  </si>
  <si>
    <t>1512</t>
  </si>
  <si>
    <t>130</t>
  </si>
  <si>
    <t>L=20856</t>
  </si>
  <si>
    <t>140</t>
  </si>
  <si>
    <t>310</t>
  </si>
  <si>
    <t>320</t>
  </si>
  <si>
    <t>330</t>
  </si>
  <si>
    <t>340</t>
  </si>
  <si>
    <t>PC18-0395</t>
    <phoneticPr fontId="3" type="noConversion"/>
  </si>
  <si>
    <t>19D060</t>
  </si>
  <si>
    <t>U形管</t>
  </si>
  <si>
    <t>16Mo3</t>
  </si>
  <si>
    <t>φ16×2.2</t>
  </si>
  <si>
    <t>见图纸</t>
  </si>
  <si>
    <t>2019-2-20</t>
  </si>
  <si>
    <t>19D061</t>
  </si>
  <si>
    <t>海宁恒逸导热油换热器(E&amp;F)+RH3301-0&lt;导热油换热器&gt;</t>
  </si>
  <si>
    <t>PC18-0467</t>
    <phoneticPr fontId="3" type="noConversion"/>
  </si>
  <si>
    <t>10</t>
  </si>
  <si>
    <t>19A062</t>
  </si>
  <si>
    <t>光大环保（上饶）750t/d垃圾炉</t>
  </si>
  <si>
    <t>φ51×5</t>
  </si>
  <si>
    <t>GB5310-17</t>
  </si>
  <si>
    <t>2018-12-30</t>
  </si>
  <si>
    <t>φ60×5</t>
  </si>
  <si>
    <t>L=6060</t>
  </si>
  <si>
    <t>125</t>
  </si>
  <si>
    <t>L=6180</t>
  </si>
  <si>
    <t>62</t>
  </si>
  <si>
    <t>50</t>
  </si>
  <si>
    <t>L=7390</t>
  </si>
  <si>
    <t>150</t>
  </si>
  <si>
    <t>19A063</t>
  </si>
  <si>
    <t>160</t>
  </si>
  <si>
    <t>φ51×8</t>
  </si>
  <si>
    <t>170</t>
  </si>
  <si>
    <t>180</t>
  </si>
  <si>
    <t>L=7290</t>
  </si>
  <si>
    <t>PC18-0387</t>
    <phoneticPr fontId="3" type="noConversion"/>
  </si>
  <si>
    <t>19F051</t>
  </si>
  <si>
    <t>维美德日本ONAHA受压件</t>
  </si>
  <si>
    <t>SA-106M GrC</t>
  </si>
  <si>
    <t>φ76.1×12.5</t>
  </si>
  <si>
    <t>L=8000(按理重保证总长）</t>
  </si>
  <si>
    <t>SA450</t>
  </si>
  <si>
    <t>SA-210M GrC</t>
  </si>
  <si>
    <t>φ44.5×5.6</t>
  </si>
  <si>
    <t>240</t>
  </si>
  <si>
    <t>SA-213M T12</t>
  </si>
  <si>
    <t>φ38×5.6</t>
  </si>
  <si>
    <t>SA1016</t>
  </si>
  <si>
    <t>PC18-0382</t>
    <phoneticPr fontId="3" type="noConversion"/>
  </si>
  <si>
    <t>19C046</t>
  </si>
  <si>
    <t>江阴澄星3x110T/H天然气锅炉及回水稳压系统</t>
  </si>
  <si>
    <t>φ60×7.5-B</t>
  </si>
  <si>
    <t>总长L=150M,单支长度L=12M</t>
  </si>
  <si>
    <t>0~15</t>
  </si>
  <si>
    <t>19C047</t>
  </si>
  <si>
    <t>L=8780</t>
  </si>
  <si>
    <t>L=9150</t>
  </si>
  <si>
    <t>2018-12-15</t>
  </si>
  <si>
    <t>530</t>
  </si>
  <si>
    <t>174</t>
  </si>
  <si>
    <t>540</t>
  </si>
  <si>
    <t>58</t>
  </si>
  <si>
    <t>550</t>
  </si>
  <si>
    <t>560</t>
  </si>
  <si>
    <t>PC18-0375</t>
    <phoneticPr fontId="3" type="noConversion"/>
  </si>
  <si>
    <t>19A025</t>
  </si>
  <si>
    <t>深能环保潮州600t/d垃圾炉</t>
  </si>
  <si>
    <t>φ42×5</t>
  </si>
  <si>
    <t>GB5310-08</t>
  </si>
  <si>
    <t>2018-10-15</t>
  </si>
  <si>
    <t>510</t>
  </si>
  <si>
    <t>19A026</t>
  </si>
  <si>
    <t>2018-10-30</t>
  </si>
  <si>
    <t>800</t>
  </si>
  <si>
    <t>φ38×4.5</t>
  </si>
  <si>
    <t>总长L=529796，单支长L=12000</t>
  </si>
  <si>
    <t>2018-10-9</t>
  </si>
  <si>
    <t>810</t>
  </si>
  <si>
    <t>2018-10-24</t>
  </si>
  <si>
    <t>850</t>
  </si>
  <si>
    <t>φ60×7.5</t>
  </si>
  <si>
    <t>ASME2017</t>
  </si>
  <si>
    <t>2018-10-20</t>
  </si>
  <si>
    <t>860</t>
  </si>
  <si>
    <t>φ60×6.5</t>
  </si>
  <si>
    <t>870</t>
  </si>
  <si>
    <t>2018-11-4</t>
  </si>
  <si>
    <t>880</t>
  </si>
  <si>
    <t>910</t>
  </si>
  <si>
    <t>φ32×4</t>
  </si>
  <si>
    <t>2018-11-9</t>
  </si>
  <si>
    <t>930</t>
  </si>
  <si>
    <t>980</t>
  </si>
  <si>
    <t>2018-11-24</t>
  </si>
  <si>
    <t>1000</t>
  </si>
  <si>
    <t>PC18-0359</t>
    <phoneticPr fontId="3" type="noConversion"/>
  </si>
  <si>
    <t>18C129</t>
  </si>
  <si>
    <t>龙门钢铁320T/H超高压煤气炉</t>
  </si>
  <si>
    <t>L=12000(按理重保证总长)</t>
  </si>
  <si>
    <t>20</t>
  </si>
  <si>
    <t>φ42×6</t>
  </si>
  <si>
    <t>φ51×4</t>
  </si>
  <si>
    <t>L=1654</t>
  </si>
  <si>
    <t>59</t>
  </si>
  <si>
    <t>L=1705</t>
  </si>
  <si>
    <t>243</t>
  </si>
  <si>
    <t>60</t>
  </si>
  <si>
    <t>L=1753</t>
  </si>
  <si>
    <t>70</t>
  </si>
  <si>
    <t>L=1810</t>
  </si>
  <si>
    <t>80</t>
  </si>
  <si>
    <t>L=1957</t>
  </si>
  <si>
    <t>90</t>
  </si>
  <si>
    <t>L=2051</t>
  </si>
  <si>
    <t>100</t>
  </si>
  <si>
    <t>L=2150</t>
  </si>
  <si>
    <t>L=2354</t>
  </si>
  <si>
    <t>L=2372</t>
  </si>
  <si>
    <t>22</t>
  </si>
  <si>
    <t>L=2576</t>
  </si>
  <si>
    <t>L=2641</t>
  </si>
  <si>
    <t>L=4014</t>
  </si>
  <si>
    <t>L=6131</t>
  </si>
  <si>
    <t>200</t>
  </si>
  <si>
    <t>15CrMoG</t>
  </si>
  <si>
    <t>φ45×6</t>
  </si>
  <si>
    <t>210</t>
  </si>
  <si>
    <t>L=10490</t>
  </si>
  <si>
    <t>82</t>
  </si>
  <si>
    <t>L=6438</t>
  </si>
  <si>
    <t>66</t>
  </si>
  <si>
    <t>250</t>
  </si>
  <si>
    <t>L=6528</t>
  </si>
  <si>
    <t>16</t>
  </si>
  <si>
    <t>260</t>
  </si>
  <si>
    <t>L=7574</t>
  </si>
  <si>
    <t>36</t>
  </si>
  <si>
    <t>270</t>
  </si>
  <si>
    <t>280</t>
  </si>
  <si>
    <t>L=12274</t>
  </si>
  <si>
    <t>12</t>
  </si>
  <si>
    <t>290</t>
  </si>
  <si>
    <t>L=12608</t>
  </si>
  <si>
    <t>42</t>
  </si>
  <si>
    <t>300</t>
  </si>
  <si>
    <t>L=6848</t>
  </si>
  <si>
    <t>68</t>
  </si>
  <si>
    <t>620</t>
  </si>
  <si>
    <t>L=5190</t>
  </si>
  <si>
    <t>2018-6-30</t>
  </si>
  <si>
    <t>630</t>
  </si>
  <si>
    <t>L=5550</t>
  </si>
  <si>
    <t>SW2018152</t>
  </si>
  <si>
    <t>钢材警戒需求</t>
  </si>
  <si>
    <t>SA-106M GrB</t>
  </si>
  <si>
    <t>φ26.7×2.87</t>
  </si>
  <si>
    <t>L=8000(按理重保证总长)</t>
  </si>
  <si>
    <t>2018-7-30</t>
  </si>
  <si>
    <t>18A124</t>
  </si>
  <si>
    <t>新世纪（开平）300t/d垃圾炉</t>
  </si>
  <si>
    <t>GB5310</t>
  </si>
  <si>
    <t>2018-8-17</t>
  </si>
  <si>
    <t>18F467</t>
  </si>
  <si>
    <t>中电工泰国TPI改造</t>
  </si>
  <si>
    <t>φ42×4</t>
  </si>
  <si>
    <t>2018-7-20</t>
  </si>
  <si>
    <t>18F468</t>
  </si>
  <si>
    <t>PC18-0260</t>
    <phoneticPr fontId="3" type="noConversion"/>
  </si>
  <si>
    <t>18C126</t>
  </si>
  <si>
    <t>天津天钢联合特钢220t/h双超煤气炉</t>
  </si>
  <si>
    <t>L=12000(保证总长)</t>
  </si>
  <si>
    <t>2018-7-15</t>
  </si>
  <si>
    <t>L=4067</t>
  </si>
  <si>
    <t>L=4291</t>
  </si>
  <si>
    <t>124</t>
  </si>
  <si>
    <t>L=4300</t>
  </si>
  <si>
    <t>L=4632</t>
  </si>
  <si>
    <t>L=4867</t>
  </si>
  <si>
    <t>L=2504</t>
  </si>
  <si>
    <t>497</t>
  </si>
  <si>
    <t>L=2804</t>
  </si>
  <si>
    <t>L=2964</t>
  </si>
  <si>
    <t>71</t>
  </si>
  <si>
    <t>L=3104</t>
  </si>
  <si>
    <t>L=3264</t>
  </si>
  <si>
    <t>L=3404</t>
  </si>
  <si>
    <t>L=3564</t>
  </si>
  <si>
    <t>L=3864</t>
  </si>
  <si>
    <t>L=4665</t>
  </si>
  <si>
    <t>284</t>
  </si>
  <si>
    <t>L=5390</t>
  </si>
  <si>
    <t>72</t>
  </si>
  <si>
    <t>L=5570</t>
  </si>
  <si>
    <t>L=5835</t>
  </si>
  <si>
    <t>230</t>
  </si>
  <si>
    <t>L=6100</t>
  </si>
  <si>
    <t>84</t>
  </si>
  <si>
    <t>L=8890</t>
  </si>
  <si>
    <t>L=11290</t>
  </si>
  <si>
    <t>92</t>
  </si>
  <si>
    <t>L=5800</t>
  </si>
  <si>
    <t>63</t>
  </si>
  <si>
    <t>PC18-0219</t>
    <phoneticPr fontId="3" type="noConversion"/>
  </si>
  <si>
    <t>SW2018096</t>
  </si>
  <si>
    <t>φ60×7</t>
  </si>
  <si>
    <t>18A070</t>
  </si>
  <si>
    <t>广轻院（阜阳）750t/d垃圾焚烧炉</t>
  </si>
  <si>
    <t>φ38×7</t>
  </si>
  <si>
    <t>φ42×7</t>
  </si>
  <si>
    <t>18C044</t>
  </si>
  <si>
    <t>福能晋南热电300t/h高温超高压CFB</t>
  </si>
  <si>
    <t>φ38×5</t>
  </si>
  <si>
    <t>L=10100</t>
  </si>
  <si>
    <t>266</t>
  </si>
  <si>
    <t>φ42×8</t>
  </si>
  <si>
    <t>L=5270</t>
  </si>
  <si>
    <t>46</t>
  </si>
  <si>
    <t>L=5610</t>
  </si>
  <si>
    <t>4</t>
  </si>
  <si>
    <t>L=6870</t>
  </si>
  <si>
    <t>L=7120</t>
  </si>
  <si>
    <t>L=7515</t>
  </si>
  <si>
    <t>44</t>
  </si>
  <si>
    <t>L=7630</t>
  </si>
  <si>
    <t>2</t>
  </si>
  <si>
    <t/>
  </si>
  <si>
    <t>张家港华兴电力二期扩建燃机热电联产工程9F燃机2#</t>
  </si>
  <si>
    <t>φ32×5</t>
  </si>
  <si>
    <t>PC18-0217</t>
    <phoneticPr fontId="3" type="noConversion"/>
  </si>
  <si>
    <t>18BK</t>
  </si>
  <si>
    <t>光大济宁嘉祥</t>
  </si>
  <si>
    <t>PC18-0188</t>
    <phoneticPr fontId="3" type="noConversion"/>
  </si>
  <si>
    <t>18C116</t>
  </si>
  <si>
    <t>神木鑫泰130t/h煤气炉1#</t>
  </si>
  <si>
    <t>SW2018052</t>
  </si>
  <si>
    <t>18C117</t>
  </si>
  <si>
    <t>神木鑫泰130t/h煤气炉2#</t>
  </si>
  <si>
    <t>18C120</t>
  </si>
  <si>
    <t>神木北海煤电130t/h煤气炉</t>
  </si>
  <si>
    <t>PC18-0181</t>
    <phoneticPr fontId="3" type="noConversion"/>
  </si>
  <si>
    <t>19D002</t>
  </si>
  <si>
    <t>SA556C2</t>
  </si>
  <si>
    <t>φ16×2.3</t>
  </si>
  <si>
    <t>2018-11-10</t>
  </si>
  <si>
    <t>φ16×2.5</t>
  </si>
  <si>
    <t>19D003</t>
  </si>
  <si>
    <t>2018-12-25</t>
  </si>
  <si>
    <t>中电投分宜660MW高加+HP1</t>
  </si>
  <si>
    <t>中电投分宜660MW高加+HP2</t>
  </si>
  <si>
    <t>中电投分宜660MW高加+HP3</t>
  </si>
  <si>
    <t>中电投分宜660MW高加+HP3Bis</t>
  </si>
  <si>
    <t>PC18-0174</t>
    <phoneticPr fontId="3" type="noConversion"/>
  </si>
  <si>
    <t>BK2018075</t>
  </si>
  <si>
    <t>韶能130T 2#</t>
  </si>
  <si>
    <t>2018-5-30</t>
  </si>
  <si>
    <t>BK2018071</t>
  </si>
  <si>
    <t>韶能130T</t>
  </si>
  <si>
    <t>18B109</t>
  </si>
  <si>
    <t>中冶焦耐大连（新泰正大）230t/h干熄焦</t>
  </si>
  <si>
    <t>φ38×6</t>
  </si>
  <si>
    <t>PC18-0156</t>
    <phoneticPr fontId="3" type="noConversion"/>
  </si>
  <si>
    <t>18A113</t>
  </si>
  <si>
    <t>光大环保苏州750t/d垃圾炉</t>
  </si>
  <si>
    <t>18A114</t>
  </si>
  <si>
    <t>18A115</t>
  </si>
  <si>
    <t>PC18-0155</t>
    <phoneticPr fontId="3" type="noConversion"/>
  </si>
  <si>
    <t>18B093</t>
  </si>
  <si>
    <t>中国天辰工程（格鲁吉亚）6F03燃机余热炉</t>
  </si>
  <si>
    <t>SA210A1</t>
  </si>
  <si>
    <t>L=13326</t>
  </si>
  <si>
    <t>104</t>
  </si>
  <si>
    <t>2018-5-18</t>
  </si>
  <si>
    <t>L=13389</t>
  </si>
  <si>
    <t>208</t>
  </si>
  <si>
    <t>L=13955</t>
  </si>
  <si>
    <t>L=13422</t>
  </si>
  <si>
    <t>L=13469</t>
  </si>
  <si>
    <t>56</t>
  </si>
  <si>
    <t>L=13484</t>
  </si>
  <si>
    <t>L=13501</t>
  </si>
  <si>
    <t>168</t>
  </si>
  <si>
    <t>L=13554</t>
  </si>
  <si>
    <t>L=13567</t>
  </si>
  <si>
    <t>112</t>
  </si>
  <si>
    <t>L=13573</t>
  </si>
  <si>
    <t>224</t>
  </si>
  <si>
    <t>L=13594</t>
  </si>
  <si>
    <t>336</t>
  </si>
  <si>
    <t>L=13630</t>
  </si>
  <si>
    <t>L=13639</t>
  </si>
  <si>
    <t>L=13666</t>
  </si>
  <si>
    <t>SA213T11</t>
  </si>
  <si>
    <t>L=13536</t>
  </si>
  <si>
    <t>52</t>
  </si>
  <si>
    <t>L=13658</t>
  </si>
  <si>
    <t>18B094</t>
  </si>
  <si>
    <t>350</t>
  </si>
  <si>
    <t>360</t>
  </si>
  <si>
    <t>φ31.75×3.5</t>
  </si>
  <si>
    <t>520</t>
  </si>
  <si>
    <t>710</t>
  </si>
  <si>
    <t>PC18-0101</t>
    <phoneticPr fontId="3" type="noConversion"/>
  </si>
  <si>
    <t>山东电建（孟加拉Sirajganj S4）9F燃机余热炉</t>
  </si>
  <si>
    <t>SA106B</t>
  </si>
  <si>
    <t>φ26.7×7.82</t>
  </si>
  <si>
    <t>L=8000(保证总长)</t>
  </si>
  <si>
    <t>ASME</t>
  </si>
  <si>
    <t>2018-5-5</t>
  </si>
  <si>
    <t>PC18-0078</t>
    <phoneticPr fontId="3" type="noConversion"/>
  </si>
  <si>
    <t>18B056</t>
  </si>
  <si>
    <t>正定9F燃机余热锅炉1号炉</t>
  </si>
  <si>
    <t>L=20695</t>
  </si>
  <si>
    <t>0-10%</t>
  </si>
  <si>
    <t>2018-5-20</t>
  </si>
  <si>
    <t>L=20755</t>
  </si>
  <si>
    <t>L=20820</t>
  </si>
  <si>
    <t>L=20830</t>
  </si>
  <si>
    <t>L=20885</t>
  </si>
  <si>
    <t>L=20950</t>
  </si>
  <si>
    <t>960</t>
  </si>
  <si>
    <t>φ44.45×2.67</t>
  </si>
  <si>
    <t>L=20880</t>
  </si>
  <si>
    <t>228</t>
  </si>
  <si>
    <t>L=20845</t>
  </si>
  <si>
    <t>774</t>
  </si>
  <si>
    <t>L=20865</t>
  </si>
  <si>
    <t>1548</t>
  </si>
  <si>
    <t>600</t>
  </si>
  <si>
    <t>1200</t>
  </si>
  <si>
    <t>1032</t>
  </si>
  <si>
    <t>L=20810</t>
  </si>
  <si>
    <t>129</t>
  </si>
  <si>
    <t>L=20825</t>
  </si>
  <si>
    <t>1161</t>
  </si>
  <si>
    <t>L=20890</t>
  </si>
  <si>
    <t>L=20900</t>
  </si>
  <si>
    <t>258</t>
  </si>
  <si>
    <t>570</t>
  </si>
  <si>
    <t>L=20970</t>
  </si>
  <si>
    <t>580</t>
  </si>
  <si>
    <t>L=21020</t>
  </si>
  <si>
    <t>590</t>
  </si>
  <si>
    <t>PC18-0058</t>
    <phoneticPr fontId="3" type="noConversion"/>
  </si>
  <si>
    <t>18C077</t>
  </si>
  <si>
    <t>光大城乡再生能源（夏邑）110t/h高温超高压生物质 CFB</t>
  </si>
  <si>
    <t>φ38×4</t>
  </si>
  <si>
    <t>2018-5-15</t>
  </si>
  <si>
    <t>2018-6-4</t>
  </si>
  <si>
    <t>18C078</t>
  </si>
  <si>
    <t>光大生物能源（沙洋）130T/H生物质 CFB</t>
  </si>
  <si>
    <t>2018-4-9</t>
  </si>
  <si>
    <t>2018-4-4</t>
  </si>
  <si>
    <t>2018-4-19</t>
  </si>
  <si>
    <t>17F078</t>
  </si>
  <si>
    <t>上海金联130t/h锅炉改造</t>
  </si>
  <si>
    <t>GB5311</t>
  </si>
  <si>
    <t>2018-3-5</t>
  </si>
  <si>
    <t>18K023</t>
  </si>
  <si>
    <t>上海金联1#</t>
  </si>
  <si>
    <t>GB5312</t>
  </si>
  <si>
    <t>PC18-0022</t>
    <phoneticPr fontId="3" type="noConversion"/>
  </si>
  <si>
    <t>2019-2-25</t>
  </si>
  <si>
    <t>普莱森</t>
    <phoneticPr fontId="3" type="noConversion"/>
  </si>
  <si>
    <t>还没开始交</t>
    <phoneticPr fontId="3" type="noConversion"/>
  </si>
  <si>
    <t>大头交完</t>
    <phoneticPr fontId="3" type="noConversion"/>
  </si>
  <si>
    <t>还没加</t>
    <phoneticPr fontId="3" type="noConversion"/>
  </si>
  <si>
    <t>普莱森</t>
    <phoneticPr fontId="3" type="noConversion"/>
  </si>
  <si>
    <t>42*4</t>
  </si>
  <si>
    <t>12000</t>
  </si>
  <si>
    <t>10000</t>
  </si>
  <si>
    <t>38*5</t>
  </si>
  <si>
    <t>10400</t>
  </si>
  <si>
    <t>9000</t>
  </si>
  <si>
    <t>42*6</t>
  </si>
  <si>
    <t>合计</t>
    <phoneticPr fontId="44" type="noConversion"/>
  </si>
  <si>
    <t>10200</t>
  </si>
  <si>
    <t>8400</t>
  </si>
  <si>
    <t>9600</t>
  </si>
  <si>
    <t>42*5</t>
  </si>
  <si>
    <t>38*4.5</t>
  </si>
  <si>
    <t>合计</t>
    <phoneticPr fontId="44" type="noConversion"/>
  </si>
  <si>
    <t>11800</t>
  </si>
  <si>
    <t>11600</t>
  </si>
  <si>
    <t>38*6</t>
  </si>
  <si>
    <t>42*8</t>
  </si>
  <si>
    <t>51*5</t>
  </si>
  <si>
    <t>11300</t>
  </si>
  <si>
    <t>11200</t>
  </si>
  <si>
    <t>11500</t>
  </si>
  <si>
    <t>10600</t>
  </si>
  <si>
    <t>8800</t>
  </si>
  <si>
    <t>51*8</t>
  </si>
  <si>
    <t>SA-213 T11</t>
  </si>
  <si>
    <t>SA-210 A1</t>
  </si>
  <si>
    <t>壁厚</t>
  </si>
  <si>
    <t>外径</t>
  </si>
  <si>
    <t>38.1</t>
  </si>
  <si>
    <t>2.67</t>
  </si>
  <si>
    <t>5</t>
  </si>
  <si>
    <t>13708</t>
  </si>
  <si>
    <t>13611</t>
  </si>
  <si>
    <t>13665</t>
  </si>
  <si>
    <t>11400</t>
  </si>
  <si>
    <t>31.75*2.67</t>
  </si>
  <si>
    <t>31.75*3.5</t>
  </si>
  <si>
    <t>38.1*2.67</t>
  </si>
  <si>
    <t>13552</t>
  </si>
  <si>
    <t>13739</t>
  </si>
  <si>
    <t>13677</t>
  </si>
  <si>
    <t>13673</t>
  </si>
  <si>
    <t>13766</t>
  </si>
  <si>
    <t>13694</t>
  </si>
  <si>
    <t>9400</t>
  </si>
  <si>
    <t>3564</t>
  </si>
  <si>
    <t>10800</t>
  </si>
  <si>
    <t>8000</t>
  </si>
  <si>
    <t>10500</t>
  </si>
  <si>
    <t>10700</t>
  </si>
  <si>
    <t>7月</t>
    <phoneticPr fontId="3" type="noConversion"/>
  </si>
  <si>
    <t>6月</t>
    <phoneticPr fontId="3" type="noConversion"/>
  </si>
  <si>
    <t>19D002</t>
    <phoneticPr fontId="3" type="noConversion"/>
  </si>
  <si>
    <t>第一台于2019年1月22日发完</t>
    <phoneticPr fontId="3" type="noConversion"/>
  </si>
  <si>
    <t>19B099</t>
  </si>
  <si>
    <t>NE公司巴西SANTA-CRUZ项目模块及汽包</t>
  </si>
  <si>
    <t>φ31.8×2.4</t>
  </si>
  <si>
    <t>L=22450</t>
  </si>
  <si>
    <t>608</t>
  </si>
  <si>
    <t>0~15%</t>
  </si>
  <si>
    <t>2019-3-30</t>
  </si>
  <si>
    <t>L=22618</t>
  </si>
  <si>
    <t>522</t>
  </si>
  <si>
    <t>L=22570</t>
  </si>
  <si>
    <t>10~20%</t>
  </si>
  <si>
    <t>L=22672</t>
  </si>
  <si>
    <t>262</t>
  </si>
  <si>
    <t>φ38.1×2.4</t>
  </si>
  <si>
    <t>L=22810</t>
  </si>
  <si>
    <t>468</t>
  </si>
  <si>
    <t>SA-213M T11</t>
  </si>
  <si>
    <t>L=22823</t>
  </si>
  <si>
    <t>328</t>
  </si>
  <si>
    <t>φ31.8×3.3</t>
  </si>
  <si>
    <t>L=22320</t>
  </si>
  <si>
    <t>246</t>
  </si>
  <si>
    <t>φ44.45×2.5</t>
  </si>
  <si>
    <t>SA-213M T22</t>
  </si>
  <si>
    <t>φ44.45×3</t>
  </si>
  <si>
    <t>132</t>
  </si>
  <si>
    <t>φ31.8×3.6</t>
  </si>
  <si>
    <t>L=22579</t>
  </si>
  <si>
    <t>161</t>
  </si>
  <si>
    <t>φ63.5×2.4</t>
  </si>
  <si>
    <t>L=22552</t>
  </si>
  <si>
    <t>141</t>
  </si>
  <si>
    <t>L=22772</t>
  </si>
  <si>
    <t>89</t>
  </si>
  <si>
    <t>L=22566</t>
  </si>
  <si>
    <t>235</t>
  </si>
  <si>
    <t>247</t>
  </si>
  <si>
    <t>370</t>
  </si>
  <si>
    <t>19B100</t>
  </si>
  <si>
    <t>2019-4-20</t>
  </si>
  <si>
    <t>NE公司巴西SANTA-CRUZ项目模块及汽包 | NE公司巴西SANTA-CRUZ项目模块及汽包</t>
  </si>
  <si>
    <t>φ31.8×4</t>
  </si>
  <si>
    <t>19C095</t>
  </si>
  <si>
    <t>土耳其ERDEMIR160t/h煤气炉</t>
  </si>
  <si>
    <t>φ38.1×3.56</t>
  </si>
  <si>
    <t>ASME-2017</t>
  </si>
  <si>
    <t>2019-4-18</t>
  </si>
  <si>
    <t>SA-335M P22</t>
  </si>
  <si>
    <t>φ33.4×4.55</t>
  </si>
  <si>
    <t>PC19-0010</t>
  </si>
  <si>
    <t>19D066</t>
  </si>
  <si>
    <t>浙电建（浙能镇海电厂）660MW高加2#</t>
  </si>
  <si>
    <t>SA-556M GrC2</t>
  </si>
  <si>
    <t>见图纸RG13917-0</t>
  </si>
  <si>
    <t>RG13900-PS1</t>
  </si>
  <si>
    <t>2019-4-8</t>
  </si>
  <si>
    <t>见图纸RG13927-0</t>
  </si>
  <si>
    <t>见图纸RG13937-0</t>
  </si>
  <si>
    <t>见图纸RG13947-0</t>
  </si>
  <si>
    <t>PC19-0108</t>
  </si>
  <si>
    <t>19D083</t>
    <phoneticPr fontId="4" type="noConversion"/>
  </si>
  <si>
    <t>新凤鸣中石导热油蒸气发生装置</t>
  </si>
  <si>
    <t>φ16×2</t>
  </si>
  <si>
    <t>按图RH2002-2-2</t>
    <phoneticPr fontId="4" type="noConversion"/>
  </si>
  <si>
    <t>NG61120-2004</t>
    <phoneticPr fontId="4" type="noConversion"/>
  </si>
  <si>
    <t>2019-6-25</t>
  </si>
  <si>
    <t>19D083</t>
  </si>
  <si>
    <t>按图RH2001-2-2</t>
    <phoneticPr fontId="4" type="noConversion"/>
  </si>
  <si>
    <t>19D084</t>
  </si>
  <si>
    <t>按图RH2001-2-2</t>
    <phoneticPr fontId="4" type="noConversion"/>
  </si>
  <si>
    <t>NG61120-2004</t>
    <phoneticPr fontId="4" type="noConversion"/>
  </si>
  <si>
    <t>19D090</t>
  </si>
  <si>
    <t>按图RH2002-2-2</t>
    <phoneticPr fontId="4" type="noConversion"/>
  </si>
  <si>
    <t>2019-7-10</t>
  </si>
  <si>
    <t>19D091</t>
  </si>
  <si>
    <t>2019-9-25</t>
  </si>
  <si>
    <t>19D092</t>
  </si>
  <si>
    <t>16Mo3</t>
    <phoneticPr fontId="4" type="noConversion"/>
  </si>
  <si>
    <t>按图RH2001-2-2</t>
    <phoneticPr fontId="4" type="noConversion"/>
  </si>
  <si>
    <t>PC19-0121</t>
    <phoneticPr fontId="3" type="noConversion"/>
  </si>
  <si>
    <t>未交数量</t>
    <phoneticPr fontId="3" type="noConversion"/>
  </si>
  <si>
    <t>备注</t>
    <phoneticPr fontId="3" type="noConversion"/>
  </si>
  <si>
    <t>紧急1</t>
    <phoneticPr fontId="3" type="noConversion"/>
  </si>
  <si>
    <t>紧急3</t>
    <phoneticPr fontId="3" type="noConversion"/>
  </si>
  <si>
    <t>紧急2</t>
    <phoneticPr fontId="3" type="noConversion"/>
  </si>
  <si>
    <t>未交重量（KG）</t>
    <phoneticPr fontId="3" type="noConversion"/>
  </si>
  <si>
    <t>海南文昌&amp;龙蟒项目交货情况汇总</t>
    <phoneticPr fontId="3" type="noConversion"/>
  </si>
  <si>
    <t>已交重量（KG）</t>
    <phoneticPr fontId="3" type="noConversion"/>
  </si>
  <si>
    <t>已交货数量（PCS）</t>
    <phoneticPr fontId="3" type="noConversion"/>
  </si>
  <si>
    <t>未交数量（PCS）</t>
    <phoneticPr fontId="3" type="noConversion"/>
  </si>
  <si>
    <t>项目/部件</t>
  </si>
  <si>
    <t>材质</t>
  </si>
  <si>
    <t>规格（mm）</t>
  </si>
  <si>
    <t>尺寸（mm）</t>
  </si>
  <si>
    <t>数量pcs</t>
  </si>
  <si>
    <t>重量KG</t>
  </si>
  <si>
    <t>已交重量（KG）</t>
  </si>
  <si>
    <t>已交货数量（PCS）</t>
  </si>
  <si>
    <t>未交重量（KG）</t>
  </si>
  <si>
    <t>未交数量（PCS）</t>
  </si>
  <si>
    <t>备注</t>
  </si>
  <si>
    <t>紧急1</t>
  </si>
  <si>
    <t>紧急2</t>
  </si>
  <si>
    <t>紧急3</t>
  </si>
  <si>
    <t>合同号</t>
  </si>
  <si>
    <t>规格</t>
  </si>
  <si>
    <t>长度</t>
  </si>
  <si>
    <t>求和项:重量(kg)</t>
  </si>
  <si>
    <t>求和项:数量(支)</t>
  </si>
  <si>
    <t>SA-210M Gr.A1</t>
  </si>
  <si>
    <t>20564</t>
  </si>
  <si>
    <t>20674</t>
  </si>
  <si>
    <t>20856</t>
  </si>
  <si>
    <t>31.75*3.56</t>
  </si>
  <si>
    <t>32*4</t>
  </si>
  <si>
    <t>11000</t>
  </si>
  <si>
    <t>SA-213 T12</t>
  </si>
  <si>
    <t>60*6.5</t>
  </si>
  <si>
    <t>60*7.5</t>
  </si>
  <si>
    <t>19A25</t>
  </si>
  <si>
    <t>16452</t>
  </si>
  <si>
    <t>PC19-0005</t>
    <phoneticPr fontId="3" type="noConversion"/>
  </si>
  <si>
    <t>19C127</t>
  </si>
  <si>
    <t>深能源泗县130t/h高温超高压带再热生物质CFB</t>
  </si>
  <si>
    <t>0-15</t>
  </si>
  <si>
    <t>0-22</t>
  </si>
  <si>
    <t>L=7020</t>
  </si>
  <si>
    <t>L=11615</t>
  </si>
  <si>
    <r>
      <t>2</t>
    </r>
    <r>
      <rPr>
        <sz val="9"/>
        <color indexed="8"/>
        <rFont val="宋体"/>
        <family val="3"/>
        <charset val="134"/>
      </rPr>
      <t>019-4-10</t>
    </r>
  </si>
  <si>
    <t>PC19-0034</t>
    <phoneticPr fontId="3" type="noConversion"/>
  </si>
  <si>
    <t>19B097</t>
  </si>
  <si>
    <t>东莞电力有限公司二期9F(1#炉)</t>
  </si>
  <si>
    <t>L=20622</t>
  </si>
  <si>
    <t>1440</t>
  </si>
  <si>
    <t>2018-3-20</t>
  </si>
  <si>
    <t>L=20574</t>
  </si>
  <si>
    <t>684</t>
  </si>
  <si>
    <t>L=20612</t>
  </si>
  <si>
    <t>9576</t>
  </si>
  <si>
    <t>L=20766</t>
  </si>
  <si>
    <t>126</t>
  </si>
  <si>
    <t>252</t>
  </si>
  <si>
    <t>φ31.75×3.81</t>
  </si>
  <si>
    <t>PC18-0401</t>
    <phoneticPr fontId="3" type="noConversion"/>
  </si>
  <si>
    <t>20B056</t>
  </si>
  <si>
    <t>孟加拉KHULNA二期9F燃机余热锅炉</t>
  </si>
  <si>
    <t>L=20430</t>
  </si>
  <si>
    <t>369</t>
  </si>
  <si>
    <t>0-20%</t>
  </si>
  <si>
    <t>L=20380</t>
  </si>
  <si>
    <t>φ31.75×3.68</t>
  </si>
  <si>
    <t>528</t>
  </si>
  <si>
    <t>1</t>
  </si>
  <si>
    <t>L=20340</t>
  </si>
  <si>
    <t>615</t>
  </si>
  <si>
    <t>738</t>
  </si>
  <si>
    <t>L=20450</t>
  </si>
  <si>
    <t>L=20295</t>
  </si>
  <si>
    <t>L=20395</t>
  </si>
  <si>
    <t>1209</t>
  </si>
  <si>
    <t>3981</t>
  </si>
  <si>
    <t>L=10000</t>
  </si>
  <si>
    <r>
      <t>2019-12-</t>
    </r>
    <r>
      <rPr>
        <sz val="9"/>
        <color indexed="8"/>
        <rFont val="宋体"/>
        <family val="3"/>
        <charset val="134"/>
      </rPr>
      <t>20</t>
    </r>
    <phoneticPr fontId="4" type="noConversion"/>
  </si>
  <si>
    <t>20</t>
    <phoneticPr fontId="4" type="noConversion"/>
  </si>
  <si>
    <r>
      <t>2019-12-</t>
    </r>
    <r>
      <rPr>
        <sz val="9"/>
        <color indexed="8"/>
        <rFont val="宋体"/>
        <family val="3"/>
        <charset val="134"/>
      </rPr>
      <t>20</t>
    </r>
    <phoneticPr fontId="4" type="noConversion"/>
  </si>
  <si>
    <t>30</t>
    <phoneticPr fontId="4" type="noConversion"/>
  </si>
  <si>
    <t>PC19-0433</t>
    <phoneticPr fontId="3" type="noConversion"/>
  </si>
  <si>
    <t>20C085</t>
  </si>
  <si>
    <t>中冶华天柳钢140th煤气锅炉</t>
  </si>
  <si>
    <t>φ42×6.5</t>
  </si>
  <si>
    <t>2019-10-29</t>
  </si>
  <si>
    <t>20</t>
    <phoneticPr fontId="4" type="noConversion"/>
  </si>
  <si>
    <t>中冶华天柳钢140th煤气锅炉 | 中冶华天柳钢140th煤气锅炉</t>
  </si>
  <si>
    <t>SA-335M P91</t>
  </si>
  <si>
    <t>2019-11-19</t>
  </si>
  <si>
    <t>30</t>
    <phoneticPr fontId="4" type="noConversion"/>
  </si>
  <si>
    <t>φ73×9.53</t>
  </si>
  <si>
    <t>20C086</t>
  </si>
  <si>
    <t>φ21.3×3.73</t>
  </si>
  <si>
    <t>2019-12-9</t>
  </si>
  <si>
    <t>2019-11-18</t>
  </si>
  <si>
    <t>PC19-0436</t>
    <phoneticPr fontId="3" type="noConversion"/>
  </si>
  <si>
    <t>20B079</t>
  </si>
  <si>
    <t>伊拉克Amara9E燃机余热锅炉1#</t>
  </si>
  <si>
    <t>L=18910</t>
  </si>
  <si>
    <t>944</t>
  </si>
  <si>
    <t>2019-11-30</t>
  </si>
  <si>
    <t>φ38.1×3.3</t>
  </si>
  <si>
    <t>L=18575</t>
  </si>
  <si>
    <t>2019-11-23</t>
  </si>
  <si>
    <t>30</t>
    <phoneticPr fontId="4" type="noConversion"/>
  </si>
  <si>
    <t>L=18950</t>
  </si>
  <si>
    <t>20B080</t>
  </si>
  <si>
    <t>伊拉克Amara9E燃机余热锅炉2#</t>
  </si>
  <si>
    <t>186</t>
  </si>
  <si>
    <t>20B081</t>
  </si>
  <si>
    <t>伊拉克Amara9E燃机余热锅炉3#</t>
  </si>
  <si>
    <t>2019-12-10</t>
  </si>
  <si>
    <t>20B082</t>
  </si>
  <si>
    <t>伊拉克Amara9E燃机余热锅炉4#</t>
  </si>
  <si>
    <t>135</t>
  </si>
  <si>
    <t>PC19-0444</t>
  </si>
  <si>
    <t>20A089</t>
  </si>
  <si>
    <t>光大绿色环保再生能源（沂源）400t/d垃圾炉</t>
    <phoneticPr fontId="4" type="noConversion"/>
  </si>
  <si>
    <t>总长L=5357026，单支长L=12000</t>
  </si>
  <si>
    <t>2019-12-20</t>
    <phoneticPr fontId="4" type="noConversion"/>
  </si>
  <si>
    <t>PC19-0460</t>
    <phoneticPr fontId="3" type="noConversion"/>
  </si>
  <si>
    <t>XS2019049</t>
    <phoneticPr fontId="4" type="noConversion"/>
  </si>
  <si>
    <t>光大环保(山东阳信)1x500td中温次高压垃圾炉项目</t>
    <phoneticPr fontId="4" type="noConversion"/>
  </si>
  <si>
    <t>总长L=7531349，单支长L=12000</t>
  </si>
  <si>
    <t>GB</t>
    <phoneticPr fontId="4" type="noConversion"/>
  </si>
  <si>
    <t>2020-2-8</t>
  </si>
  <si>
    <t>XS2019049</t>
  </si>
  <si>
    <t>光大环保(山东阳信)1x500td中温次高压垃圾炉项目</t>
  </si>
  <si>
    <t>L=5100</t>
  </si>
  <si>
    <t>2020-1-4</t>
  </si>
  <si>
    <t>L=6370</t>
  </si>
  <si>
    <t>GB</t>
    <phoneticPr fontId="4" type="noConversion"/>
  </si>
  <si>
    <t>L=7350</t>
  </si>
  <si>
    <t>XS2019043</t>
  </si>
  <si>
    <t>光大乐陵500td中温次高压垃圾炉项目1#</t>
    <phoneticPr fontId="4" type="noConversion"/>
  </si>
  <si>
    <t>2019-12-30</t>
  </si>
  <si>
    <t>光大乐陵500td中温次高压垃圾炉项目1#</t>
  </si>
  <si>
    <t>XS2019051</t>
  </si>
  <si>
    <t>光大乐陵500td中温次高压垃圾炉项目2#</t>
  </si>
  <si>
    <t>2020-1-24</t>
  </si>
  <si>
    <t>2020-1-3</t>
  </si>
  <si>
    <t>XS2019050</t>
  </si>
  <si>
    <t>光大环保（南阳）750t/d中温次高压垃圾炉1#</t>
    <phoneticPr fontId="4" type="noConversion"/>
  </si>
  <si>
    <t>总长L=10924132，单支长L=12000</t>
  </si>
  <si>
    <t>光大环保（南阳）750t/d中温次高压垃圾炉1#</t>
  </si>
  <si>
    <t>L=6190</t>
  </si>
  <si>
    <t>2019-12-14</t>
  </si>
  <si>
    <t>L=6280</t>
  </si>
  <si>
    <t>L=7450</t>
  </si>
  <si>
    <t>XS2019052</t>
  </si>
  <si>
    <t>光大环保（南阳）750t/d中温次高压垃圾炉2#</t>
  </si>
  <si>
    <t>2020-1-29</t>
  </si>
  <si>
    <t>2020-1-8</t>
  </si>
  <si>
    <t>20A094</t>
    <phoneticPr fontId="4" type="noConversion"/>
  </si>
  <si>
    <t>光大富阳750t/d中温次高压垃圾炉</t>
    <phoneticPr fontId="4" type="noConversion"/>
  </si>
  <si>
    <t>总长L=14180364，单支长L=12000</t>
  </si>
  <si>
    <t>20A094</t>
  </si>
  <si>
    <t>光大富阳750t/d中温次高压垃圾炉</t>
  </si>
  <si>
    <t>L=6310</t>
  </si>
  <si>
    <t>L=7490</t>
  </si>
  <si>
    <t>20A102</t>
  </si>
  <si>
    <t>PC19-0465</t>
    <phoneticPr fontId="3" type="noConversion"/>
  </si>
  <si>
    <t>19D173</t>
  </si>
  <si>
    <t>桐昆洲泉恒通蒸汽转换系统</t>
  </si>
  <si>
    <t>20D039</t>
  </si>
  <si>
    <t>桐昆湖州恒腾导热油换热器</t>
  </si>
  <si>
    <t>RH4000PS3</t>
  </si>
  <si>
    <t>20D040</t>
  </si>
  <si>
    <t>20D041</t>
  </si>
  <si>
    <t>20D042</t>
  </si>
  <si>
    <t>20D043</t>
  </si>
  <si>
    <t>20D044</t>
  </si>
  <si>
    <t>20D045</t>
  </si>
  <si>
    <t>20D046</t>
  </si>
  <si>
    <t>20D047</t>
  </si>
  <si>
    <t>20D048</t>
  </si>
  <si>
    <t>按图纸RH2001-2-2</t>
    <phoneticPr fontId="4" type="noConversion"/>
  </si>
  <si>
    <t>NG61120-2004</t>
    <phoneticPr fontId="4" type="noConversion"/>
  </si>
  <si>
    <t>20D016</t>
  </si>
  <si>
    <t>桐昆洲泉恒通导热油换热器</t>
  </si>
  <si>
    <t>20D017</t>
  </si>
  <si>
    <t>按图纸RH4004-2-2</t>
    <phoneticPr fontId="4" type="noConversion"/>
  </si>
  <si>
    <t>20D070</t>
  </si>
  <si>
    <t>20D018</t>
  </si>
  <si>
    <t>按图纸RH4004-2-2</t>
    <phoneticPr fontId="4" type="noConversion"/>
  </si>
  <si>
    <t>20D019</t>
  </si>
  <si>
    <t>20D025</t>
  </si>
  <si>
    <t>20D026</t>
  </si>
  <si>
    <t>2020-2-10</t>
    <phoneticPr fontId="4" type="noConversion"/>
  </si>
  <si>
    <t>20D034</t>
  </si>
  <si>
    <t>20D035</t>
  </si>
  <si>
    <r>
      <t>20D075</t>
    </r>
    <r>
      <rPr>
        <sz val="8"/>
        <color indexed="8"/>
        <rFont val="宋体"/>
        <family val="3"/>
        <charset val="134"/>
      </rPr>
      <t/>
    </r>
  </si>
  <si>
    <t>20D036</t>
  </si>
  <si>
    <t>20D037</t>
  </si>
  <si>
    <t>20D023</t>
  </si>
  <si>
    <t>20D024</t>
  </si>
  <si>
    <t>20D027</t>
  </si>
  <si>
    <t>20D028</t>
  </si>
  <si>
    <r>
      <t>20D076</t>
    </r>
    <r>
      <rPr>
        <sz val="8"/>
        <color indexed="8"/>
        <rFont val="宋体"/>
        <family val="3"/>
        <charset val="134"/>
      </rPr>
      <t/>
    </r>
  </si>
  <si>
    <r>
      <t>20D077</t>
    </r>
    <r>
      <rPr>
        <sz val="8"/>
        <color indexed="8"/>
        <rFont val="宋体"/>
        <family val="3"/>
        <charset val="134"/>
      </rPr>
      <t/>
    </r>
  </si>
  <si>
    <t>按图纸RH2701-2-2</t>
    <phoneticPr fontId="4" type="noConversion"/>
  </si>
  <si>
    <t>2020-4-20</t>
    <phoneticPr fontId="4" type="noConversion"/>
  </si>
  <si>
    <t>20D029</t>
  </si>
  <si>
    <t>20D030</t>
  </si>
  <si>
    <t>20D031</t>
  </si>
  <si>
    <t>20D032</t>
  </si>
  <si>
    <t>20D033</t>
  </si>
  <si>
    <t>20D020</t>
  </si>
  <si>
    <t>按图纸RH2002-2-2</t>
    <phoneticPr fontId="4" type="noConversion"/>
  </si>
  <si>
    <t>20D021</t>
  </si>
  <si>
    <t>20D022</t>
  </si>
  <si>
    <t>按具体项目要求执行</t>
  </si>
  <si>
    <t>按图纸RH4301-2-2</t>
    <phoneticPr fontId="4" type="noConversion"/>
  </si>
  <si>
    <t>3</t>
    <phoneticPr fontId="4" type="noConversion"/>
  </si>
  <si>
    <t>RH4300-PS2</t>
    <phoneticPr fontId="4" type="noConversion"/>
  </si>
  <si>
    <t>2019-10-30</t>
    <phoneticPr fontId="4" type="noConversion"/>
  </si>
  <si>
    <t>按图纸RH4302-2-2</t>
    <phoneticPr fontId="4" type="noConversion"/>
  </si>
  <si>
    <t>RH4300-PS2</t>
    <phoneticPr fontId="4" type="noConversion"/>
  </si>
  <si>
    <t>2019-10-30</t>
    <phoneticPr fontId="4" type="noConversion"/>
  </si>
  <si>
    <t>2019-11-15</t>
    <phoneticPr fontId="4" type="noConversion"/>
  </si>
  <si>
    <t>2019-11-15</t>
    <phoneticPr fontId="4" type="noConversion"/>
  </si>
  <si>
    <t>按图纸RH4004-2-2</t>
    <phoneticPr fontId="4" type="noConversion"/>
  </si>
  <si>
    <t>2019-11-30</t>
    <phoneticPr fontId="4" type="noConversion"/>
  </si>
  <si>
    <t>按图纸RH4004-2-2</t>
    <phoneticPr fontId="4" type="noConversion"/>
  </si>
  <si>
    <t>2019-12-10</t>
    <phoneticPr fontId="4" type="noConversion"/>
  </si>
  <si>
    <t>按图纸RH2001-2-2</t>
    <phoneticPr fontId="4" type="noConversion"/>
  </si>
  <si>
    <t>NG61120-2004</t>
    <phoneticPr fontId="4" type="noConversion"/>
  </si>
  <si>
    <t>按图纸RH2002-2-2</t>
    <phoneticPr fontId="4" type="noConversion"/>
  </si>
  <si>
    <t>2019-12-20</t>
    <phoneticPr fontId="4" type="noConversion"/>
  </si>
  <si>
    <t>按图纸RH2001-2-2</t>
    <phoneticPr fontId="4" type="noConversion"/>
  </si>
  <si>
    <t>NG61120-2004</t>
    <phoneticPr fontId="4" type="noConversion"/>
  </si>
  <si>
    <t>2019-12-25</t>
    <phoneticPr fontId="4" type="noConversion"/>
  </si>
  <si>
    <t>2019-12-25</t>
    <phoneticPr fontId="4" type="noConversion"/>
  </si>
  <si>
    <t>福建可门600MW3#高加</t>
    <phoneticPr fontId="4" type="noConversion"/>
  </si>
  <si>
    <t>按图纸RG14032-2</t>
    <phoneticPr fontId="4" type="noConversion"/>
  </si>
  <si>
    <t>RG14000-PS1</t>
    <phoneticPr fontId="4" type="noConversion"/>
  </si>
  <si>
    <t>2020-1-15</t>
    <phoneticPr fontId="4" type="noConversion"/>
  </si>
  <si>
    <t>2020-01-25</t>
    <phoneticPr fontId="4" type="noConversion"/>
  </si>
  <si>
    <t>2020-01-25</t>
    <phoneticPr fontId="4" type="noConversion"/>
  </si>
  <si>
    <t>2020-2-10</t>
    <phoneticPr fontId="4" type="noConversion"/>
  </si>
  <si>
    <t>2020-02-10</t>
    <phoneticPr fontId="4" type="noConversion"/>
  </si>
  <si>
    <t>2020-02-10</t>
    <phoneticPr fontId="4" type="noConversion"/>
  </si>
  <si>
    <r>
      <t>20D07</t>
    </r>
    <r>
      <rPr>
        <sz val="8"/>
        <color indexed="8"/>
        <rFont val="宋体"/>
        <family val="3"/>
        <charset val="134"/>
      </rPr>
      <t>4</t>
    </r>
    <phoneticPr fontId="4" type="noConversion"/>
  </si>
  <si>
    <t>海宁恒逸年产100万吨纤维项目导热油</t>
    <phoneticPr fontId="4" type="noConversion"/>
  </si>
  <si>
    <t>RH2700-PS2</t>
    <phoneticPr fontId="4" type="noConversion"/>
  </si>
  <si>
    <t>2020-2-20</t>
    <phoneticPr fontId="4" type="noConversion"/>
  </si>
  <si>
    <t>海宁恒逸年产100万吨纤维项目导热油</t>
    <phoneticPr fontId="4" type="noConversion"/>
  </si>
  <si>
    <t>按图纸RH2701-2-2</t>
    <phoneticPr fontId="4" type="noConversion"/>
  </si>
  <si>
    <t>2020-02-25</t>
    <phoneticPr fontId="4" type="noConversion"/>
  </si>
  <si>
    <t>2020-02-25</t>
    <phoneticPr fontId="4" type="noConversion"/>
  </si>
  <si>
    <t>2020-3-26</t>
    <phoneticPr fontId="4" type="noConversion"/>
  </si>
  <si>
    <t>2020-3-26</t>
    <phoneticPr fontId="4" type="noConversion"/>
  </si>
  <si>
    <t>2020-4-11</t>
    <phoneticPr fontId="4" type="noConversion"/>
  </si>
  <si>
    <t>按图纸RH2701-2-2</t>
    <phoneticPr fontId="4" type="noConversion"/>
  </si>
  <si>
    <t>海宁恒逸年产100万吨纤维项目导热油</t>
    <phoneticPr fontId="4" type="noConversion"/>
  </si>
  <si>
    <t>RH2700-PS2</t>
    <phoneticPr fontId="4" type="noConversion"/>
  </si>
  <si>
    <t>2020-4-26</t>
    <phoneticPr fontId="4" type="noConversion"/>
  </si>
  <si>
    <t>2020-5-11</t>
    <phoneticPr fontId="4" type="noConversion"/>
  </si>
  <si>
    <t>2020-5-11</t>
    <phoneticPr fontId="4" type="noConversion"/>
  </si>
  <si>
    <t>2020-05-26</t>
    <phoneticPr fontId="4" type="noConversion"/>
  </si>
  <si>
    <t>2020-05-26</t>
    <phoneticPr fontId="4" type="noConversion"/>
  </si>
  <si>
    <t>2020-7-12</t>
    <phoneticPr fontId="4" type="noConversion"/>
  </si>
  <si>
    <t>按图纸RH2002-2-2</t>
    <phoneticPr fontId="4" type="noConversion"/>
  </si>
  <si>
    <t>2020-7-12</t>
    <phoneticPr fontId="4" type="noConversion"/>
  </si>
  <si>
    <t>2020-7-26</t>
    <phoneticPr fontId="4" type="noConversion"/>
  </si>
  <si>
    <t>NG61120-2004</t>
    <phoneticPr fontId="4" type="noConversion"/>
  </si>
  <si>
    <t>备库</t>
    <phoneticPr fontId="4" type="noConversion"/>
  </si>
  <si>
    <t>PC19-0508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</si>
</sst>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0_ "/>
    <numFmt numFmtId="177" formatCode="0.000_);[Red]\(0.000\)"/>
    <numFmt numFmtId="178" formatCode="0_);[Red]\(0\)"/>
    <numFmt numFmtId="179" formatCode="0.00_);[Red]\(0.00\)"/>
    <numFmt numFmtId="180" formatCode="yyyy&quot;年&quot;m&quot;月&quot;d&quot;日&quot;;@"/>
  </numFmts>
  <fonts count="7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黑体"/>
      <family val="3"/>
      <charset val="134"/>
    </font>
    <font>
      <b/>
      <i/>
      <sz val="12"/>
      <name val="黑体"/>
      <family val="3"/>
      <charset val="134"/>
    </font>
    <font>
      <b/>
      <sz val="12"/>
      <color theme="9" tint="-0.499984740745262"/>
      <name val="黑体"/>
      <family val="3"/>
      <charset val="134"/>
    </font>
    <font>
      <b/>
      <sz val="12"/>
      <name val="黑体"/>
      <family val="3"/>
      <charset val="134"/>
    </font>
    <font>
      <b/>
      <sz val="12"/>
      <color rgb="FF0070C0"/>
      <name val="黑体"/>
      <family val="3"/>
      <charset val="134"/>
    </font>
    <font>
      <b/>
      <sz val="12"/>
      <color rgb="FFFF0000"/>
      <name val="黑体"/>
      <family val="3"/>
      <charset val="134"/>
    </font>
    <font>
      <sz val="12"/>
      <color theme="9" tint="-0.499984740745262"/>
      <name val="黑体"/>
      <family val="3"/>
      <charset val="134"/>
    </font>
    <font>
      <b/>
      <i/>
      <sz val="12"/>
      <color rgb="FFFF0000"/>
      <name val="黑体"/>
      <family val="3"/>
      <charset val="134"/>
    </font>
    <font>
      <b/>
      <sz val="12"/>
      <color theme="4" tint="-0.249977111117893"/>
      <name val="黑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sz val="11"/>
      <color indexed="8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0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7" tint="-0.249977111117893"/>
      <name val="微软雅黑"/>
      <family val="2"/>
      <charset val="134"/>
    </font>
    <font>
      <sz val="10"/>
      <color theme="5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9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b/>
      <sz val="8"/>
      <color rgb="FFFF0000"/>
      <name val="宋体"/>
      <family val="3"/>
      <charset val="134"/>
    </font>
    <font>
      <sz val="8"/>
      <color rgb="FFFF0000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  <font>
      <sz val="8"/>
      <color indexed="8"/>
      <name val="宋体"/>
      <family val="3"/>
      <charset val="134"/>
    </font>
    <font>
      <sz val="8"/>
      <name val="宋体"/>
      <family val="3"/>
      <charset val="134"/>
    </font>
    <font>
      <b/>
      <sz val="8"/>
      <name val="宋体"/>
      <family val="3"/>
      <charset val="134"/>
    </font>
    <font>
      <sz val="8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indexed="8"/>
      <name val="宋体"/>
      <family val="3"/>
      <charset val="134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2">
    <xf numFmtId="0" fontId="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6" fillId="6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8" borderId="15" applyNumberFormat="0" applyAlignment="0" applyProtection="0">
      <alignment vertical="center"/>
    </xf>
    <xf numFmtId="0" fontId="29" fillId="19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18" borderId="18" applyNumberFormat="0" applyAlignment="0" applyProtection="0">
      <alignment vertical="center"/>
    </xf>
    <xf numFmtId="0" fontId="35" fillId="9" borderId="15" applyNumberFormat="0" applyAlignment="0" applyProtection="0">
      <alignment vertical="center"/>
    </xf>
    <xf numFmtId="0" fontId="36" fillId="0" borderId="0"/>
    <xf numFmtId="0" fontId="37" fillId="0" borderId="0"/>
    <xf numFmtId="0" fontId="21" fillId="25" borderId="19" applyNumberFormat="0" applyFont="0" applyAlignment="0" applyProtection="0">
      <alignment vertical="center"/>
    </xf>
    <xf numFmtId="0" fontId="21" fillId="0" borderId="0"/>
    <xf numFmtId="0" fontId="14" fillId="30" borderId="0" applyNumberFormat="0" applyBorder="0" applyAlignment="0" applyProtection="0">
      <alignment vertical="center"/>
    </xf>
    <xf numFmtId="0" fontId="28" fillId="33" borderId="15" applyNumberForma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34" fillId="33" borderId="18" applyNumberForma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1" fillId="0" borderId="0"/>
    <xf numFmtId="43" fontId="38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43" fontId="21" fillId="0" borderId="0" applyFont="0" applyFill="0" applyBorder="0" applyAlignment="0" applyProtection="0"/>
    <xf numFmtId="0" fontId="21" fillId="0" borderId="0"/>
    <xf numFmtId="0" fontId="15" fillId="4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29" fillId="37" borderId="16" applyNumberFormat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5" fillId="32" borderId="15" applyNumberFormat="0" applyAlignment="0" applyProtection="0">
      <alignment vertical="center"/>
    </xf>
    <xf numFmtId="0" fontId="21" fillId="0" borderId="0"/>
    <xf numFmtId="0" fontId="21" fillId="31" borderId="19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14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5" fillId="0" borderId="1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6" fontId="5" fillId="0" borderId="3" xfId="0" applyNumberFormat="1" applyFont="1" applyFill="1" applyBorder="1" applyAlignment="1">
      <alignment horizontal="center" vertical="center"/>
    </xf>
    <xf numFmtId="178" fontId="5" fillId="2" borderId="4" xfId="0" applyNumberFormat="1" applyFont="1" applyFill="1" applyBorder="1" applyAlignment="1">
      <alignment vertical="center"/>
    </xf>
    <xf numFmtId="177" fontId="6" fillId="2" borderId="4" xfId="0" applyNumberFormat="1" applyFont="1" applyFill="1" applyBorder="1">
      <alignment vertical="center"/>
    </xf>
    <xf numFmtId="0" fontId="0" fillId="0" borderId="5" xfId="0" applyFill="1" applyBorder="1">
      <alignment vertical="center"/>
    </xf>
    <xf numFmtId="178" fontId="7" fillId="2" borderId="6" xfId="0" applyNumberFormat="1" applyFont="1" applyFill="1" applyBorder="1" applyAlignment="1">
      <alignment vertical="center"/>
    </xf>
    <xf numFmtId="177" fontId="5" fillId="2" borderId="6" xfId="0" applyNumberFormat="1" applyFont="1" applyFill="1" applyBorder="1">
      <alignment vertical="center"/>
    </xf>
    <xf numFmtId="176" fontId="5" fillId="0" borderId="7" xfId="0" applyNumberFormat="1" applyFont="1" applyFill="1" applyBorder="1" applyAlignment="1">
      <alignment horizontal="center" vertical="center"/>
    </xf>
    <xf numFmtId="178" fontId="8" fillId="3" borderId="4" xfId="0" applyNumberFormat="1" applyFont="1" applyFill="1" applyBorder="1" applyAlignment="1">
      <alignment vertical="center"/>
    </xf>
    <xf numFmtId="177" fontId="8" fillId="3" borderId="4" xfId="0" applyNumberFormat="1" applyFont="1" applyFill="1" applyBorder="1">
      <alignment vertical="center"/>
    </xf>
    <xf numFmtId="178" fontId="9" fillId="3" borderId="6" xfId="0" applyNumberFormat="1" applyFont="1" applyFill="1" applyBorder="1" applyAlignment="1">
      <alignment vertical="center"/>
    </xf>
    <xf numFmtId="177" fontId="5" fillId="3" borderId="6" xfId="0" applyNumberFormat="1" applyFont="1" applyFill="1" applyBorder="1">
      <alignment vertical="center"/>
    </xf>
    <xf numFmtId="177" fontId="1" fillId="0" borderId="0" xfId="0" applyNumberFormat="1" applyFont="1">
      <alignment vertical="center"/>
    </xf>
    <xf numFmtId="178" fontId="5" fillId="0" borderId="4" xfId="0" applyNumberFormat="1" applyFont="1" applyFill="1" applyBorder="1" applyAlignment="1">
      <alignment vertical="center"/>
    </xf>
    <xf numFmtId="177" fontId="10" fillId="0" borderId="4" xfId="0" applyNumberFormat="1" applyFont="1" applyFill="1" applyBorder="1">
      <alignment vertical="center"/>
    </xf>
    <xf numFmtId="178" fontId="11" fillId="0" borderId="6" xfId="0" applyNumberFormat="1" applyFont="1" applyFill="1" applyBorder="1" applyAlignment="1">
      <alignment vertical="center"/>
    </xf>
    <xf numFmtId="177" fontId="8" fillId="0" borderId="6" xfId="0" applyNumberFormat="1" applyFont="1" applyFill="1" applyBorder="1">
      <alignment vertical="center"/>
    </xf>
    <xf numFmtId="176" fontId="5" fillId="0" borderId="8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8" fontId="5" fillId="0" borderId="0" xfId="0" applyNumberFormat="1" applyFont="1" applyFill="1" applyBorder="1" applyAlignment="1">
      <alignment vertical="center"/>
    </xf>
    <xf numFmtId="177" fontId="8" fillId="0" borderId="0" xfId="0" applyNumberFormat="1" applyFont="1" applyFill="1" applyBorder="1">
      <alignment vertical="center"/>
    </xf>
    <xf numFmtId="179" fontId="5" fillId="0" borderId="0" xfId="0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vertical="center"/>
    </xf>
    <xf numFmtId="177" fontId="5" fillId="0" borderId="0" xfId="0" applyNumberFormat="1" applyFont="1" applyFill="1" applyBorder="1">
      <alignment vertical="center"/>
    </xf>
    <xf numFmtId="0" fontId="0" fillId="0" borderId="0" xfId="0" applyFill="1">
      <alignment vertical="center"/>
    </xf>
    <xf numFmtId="178" fontId="7" fillId="0" borderId="6" xfId="0" applyNumberFormat="1" applyFont="1" applyFill="1" applyBorder="1" applyAlignment="1">
      <alignment vertical="center"/>
    </xf>
    <xf numFmtId="176" fontId="5" fillId="0" borderId="9" xfId="0" applyNumberFormat="1" applyFont="1" applyFill="1" applyBorder="1" applyAlignment="1">
      <alignment horizontal="center" vertical="center"/>
    </xf>
    <xf numFmtId="178" fontId="11" fillId="0" borderId="10" xfId="0" applyNumberFormat="1" applyFont="1" applyFill="1" applyBorder="1" applyAlignment="1">
      <alignment vertical="center"/>
    </xf>
    <xf numFmtId="177" fontId="8" fillId="0" borderId="10" xfId="0" applyNumberFormat="1" applyFont="1" applyFill="1" applyBorder="1">
      <alignment vertical="center"/>
    </xf>
    <xf numFmtId="0" fontId="0" fillId="0" borderId="9" xfId="0" applyFill="1" applyBorder="1">
      <alignment vertical="center"/>
    </xf>
    <xf numFmtId="178" fontId="5" fillId="0" borderId="10" xfId="0" applyNumberFormat="1" applyFont="1" applyFill="1" applyBorder="1" applyAlignment="1">
      <alignment vertical="center"/>
    </xf>
    <xf numFmtId="177" fontId="5" fillId="0" borderId="10" xfId="0" applyNumberFormat="1" applyFont="1" applyFill="1" applyBorder="1">
      <alignment vertical="center"/>
    </xf>
    <xf numFmtId="177" fontId="12" fillId="0" borderId="4" xfId="0" applyNumberFormat="1" applyFont="1" applyFill="1" applyBorder="1">
      <alignment vertical="center"/>
    </xf>
    <xf numFmtId="177" fontId="5" fillId="0" borderId="6" xfId="0" applyNumberFormat="1" applyFont="1" applyFill="1" applyBorder="1">
      <alignment vertical="center"/>
    </xf>
    <xf numFmtId="178" fontId="8" fillId="2" borderId="4" xfId="0" applyNumberFormat="1" applyFont="1" applyFill="1" applyBorder="1" applyAlignment="1">
      <alignment vertical="center"/>
    </xf>
    <xf numFmtId="178" fontId="13" fillId="3" borderId="6" xfId="0" applyNumberFormat="1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178" fontId="8" fillId="0" borderId="0" xfId="0" applyNumberFormat="1" applyFont="1" applyFill="1" applyBorder="1" applyAlignment="1">
      <alignment vertical="center"/>
    </xf>
    <xf numFmtId="0" fontId="39" fillId="26" borderId="7" xfId="0" applyFont="1" applyFill="1" applyBorder="1">
      <alignment vertical="center"/>
    </xf>
    <xf numFmtId="0" fontId="40" fillId="26" borderId="7" xfId="64" applyFont="1" applyFill="1" applyBorder="1" applyAlignment="1">
      <alignment horizontal="center" vertical="center" shrinkToFit="1"/>
    </xf>
    <xf numFmtId="0" fontId="41" fillId="26" borderId="7" xfId="64" applyFont="1" applyFill="1" applyBorder="1" applyAlignment="1">
      <alignment horizontal="center" vertical="center" shrinkToFit="1"/>
    </xf>
    <xf numFmtId="0" fontId="39" fillId="26" borderId="7" xfId="0" applyFont="1" applyFill="1" applyBorder="1" applyAlignment="1">
      <alignment horizontal="center" vertical="center" shrinkToFit="1"/>
    </xf>
    <xf numFmtId="0" fontId="42" fillId="52" borderId="0" xfId="0" applyFont="1" applyFill="1" applyBorder="1" applyAlignment="1" applyProtection="1">
      <alignment horizontal="center" vertical="center" wrapText="1" readingOrder="1"/>
      <protection locked="0"/>
    </xf>
    <xf numFmtId="0" fontId="43" fillId="29" borderId="0" xfId="0" applyFont="1" applyFill="1" applyBorder="1" applyAlignment="1">
      <alignment horizontal="center" vertical="center"/>
    </xf>
    <xf numFmtId="0" fontId="0" fillId="29" borderId="0" xfId="0" applyFill="1" applyBorder="1" applyAlignment="1"/>
    <xf numFmtId="0" fontId="42" fillId="53" borderId="0" xfId="0" applyFont="1" applyFill="1" applyBorder="1" applyAlignment="1" applyProtection="1">
      <alignment horizontal="center" vertical="center" wrapText="1" readingOrder="1"/>
      <protection locked="0"/>
    </xf>
    <xf numFmtId="0" fontId="43" fillId="54" borderId="0" xfId="0" applyFont="1" applyFill="1" applyBorder="1" applyAlignment="1">
      <alignment horizontal="center" vertical="center"/>
    </xf>
    <xf numFmtId="0" fontId="45" fillId="55" borderId="0" xfId="0" applyFont="1" applyFill="1" applyBorder="1" applyAlignment="1" applyProtection="1">
      <alignment horizontal="center" vertical="center" wrapText="1"/>
      <protection locked="0"/>
    </xf>
    <xf numFmtId="0" fontId="0" fillId="54" borderId="0" xfId="0" applyFill="1" applyBorder="1" applyAlignment="1"/>
    <xf numFmtId="0" fontId="42" fillId="56" borderId="0" xfId="0" applyFont="1" applyFill="1" applyBorder="1" applyAlignment="1" applyProtection="1">
      <alignment horizontal="center" vertical="center" wrapText="1" readingOrder="1"/>
      <protection locked="0"/>
    </xf>
    <xf numFmtId="0" fontId="43" fillId="57" borderId="0" xfId="0" applyFont="1" applyFill="1" applyBorder="1" applyAlignment="1">
      <alignment horizontal="center" vertical="center"/>
    </xf>
    <xf numFmtId="0" fontId="45" fillId="58" borderId="0" xfId="0" applyFont="1" applyFill="1" applyBorder="1" applyAlignment="1" applyProtection="1">
      <alignment horizontal="center" vertical="center" wrapText="1"/>
      <protection locked="0"/>
    </xf>
    <xf numFmtId="0" fontId="0" fillId="57" borderId="0" xfId="0" applyFill="1" applyBorder="1" applyAlignment="1"/>
    <xf numFmtId="0" fontId="42" fillId="59" borderId="0" xfId="42" applyFont="1" applyFill="1" applyBorder="1" applyAlignment="1" applyProtection="1">
      <alignment horizontal="center" vertical="center" wrapText="1" readingOrder="1"/>
      <protection locked="0"/>
    </xf>
    <xf numFmtId="0" fontId="43" fillId="60" borderId="0" xfId="42" applyFont="1" applyFill="1" applyBorder="1" applyAlignment="1">
      <alignment horizontal="center" vertical="center"/>
    </xf>
    <xf numFmtId="0" fontId="45" fillId="61" borderId="0" xfId="42" applyFont="1" applyFill="1" applyBorder="1" applyAlignment="1" applyProtection="1">
      <alignment horizontal="center" vertical="center" wrapText="1"/>
      <protection locked="0"/>
    </xf>
    <xf numFmtId="0" fontId="0" fillId="60" borderId="0" xfId="0" applyFill="1" applyBorder="1" applyAlignment="1"/>
    <xf numFmtId="0" fontId="42" fillId="62" borderId="0" xfId="0" applyFont="1" applyFill="1" applyBorder="1" applyAlignment="1" applyProtection="1">
      <alignment horizontal="center" vertical="center" wrapText="1" readingOrder="1"/>
      <protection locked="0"/>
    </xf>
    <xf numFmtId="0" fontId="43" fillId="0" borderId="0" xfId="0" applyFont="1" applyFill="1" applyBorder="1" applyAlignment="1">
      <alignment horizontal="center" vertical="center"/>
    </xf>
    <xf numFmtId="0" fontId="45" fillId="63" borderId="0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>
      <alignment horizontal="center" vertical="center"/>
    </xf>
    <xf numFmtId="0" fontId="0" fillId="2" borderId="0" xfId="0" applyFill="1" applyBorder="1" applyAlignment="1"/>
    <xf numFmtId="0" fontId="0" fillId="0" borderId="0" xfId="0" applyBorder="1" applyAlignment="1"/>
    <xf numFmtId="0" fontId="42" fillId="62" borderId="20" xfId="0" applyFont="1" applyFill="1" applyBorder="1" applyAlignment="1" applyProtection="1">
      <alignment horizontal="center" vertical="center" wrapText="1" readingOrder="1"/>
      <protection locked="0"/>
    </xf>
    <xf numFmtId="176" fontId="46" fillId="64" borderId="7" xfId="64" applyNumberFormat="1" applyFont="1" applyFill="1" applyBorder="1" applyAlignment="1">
      <alignment horizontal="right" vertical="center"/>
    </xf>
    <xf numFmtId="176" fontId="46" fillId="27" borderId="7" xfId="64" applyNumberFormat="1" applyFont="1" applyFill="1" applyBorder="1" applyAlignment="1">
      <alignment horizontal="right" vertical="center"/>
    </xf>
    <xf numFmtId="0" fontId="47" fillId="0" borderId="7" xfId="0" applyFont="1" applyBorder="1">
      <alignment vertical="center"/>
    </xf>
    <xf numFmtId="0" fontId="47" fillId="0" borderId="0" xfId="0" applyFont="1" applyBorder="1">
      <alignment vertical="center"/>
    </xf>
    <xf numFmtId="0" fontId="48" fillId="26" borderId="7" xfId="64" applyFont="1" applyFill="1" applyBorder="1" applyAlignment="1">
      <alignment horizontal="center" vertical="center" shrinkToFit="1"/>
    </xf>
    <xf numFmtId="0" fontId="49" fillId="26" borderId="7" xfId="64" applyFont="1" applyFill="1" applyBorder="1" applyAlignment="1">
      <alignment horizontal="center" vertical="center" shrinkToFit="1"/>
    </xf>
    <xf numFmtId="0" fontId="47" fillId="26" borderId="7" xfId="0" applyFont="1" applyFill="1" applyBorder="1" applyAlignment="1">
      <alignment horizontal="center" vertical="center" shrinkToFit="1"/>
    </xf>
    <xf numFmtId="0" fontId="47" fillId="26" borderId="7" xfId="0" applyFont="1" applyFill="1" applyBorder="1">
      <alignment vertical="center"/>
    </xf>
    <xf numFmtId="0" fontId="47" fillId="27" borderId="7" xfId="0" applyFont="1" applyFill="1" applyBorder="1">
      <alignment vertical="center"/>
    </xf>
    <xf numFmtId="0" fontId="50" fillId="66" borderId="7" xfId="67" applyFont="1" applyFill="1" applyBorder="1" applyAlignment="1">
      <alignment horizontal="center" vertical="center"/>
    </xf>
    <xf numFmtId="49" fontId="50" fillId="66" borderId="7" xfId="172" applyNumberFormat="1" applyFont="1" applyFill="1" applyBorder="1" applyAlignment="1">
      <alignment horizontal="center" vertical="center"/>
    </xf>
    <xf numFmtId="49" fontId="50" fillId="66" borderId="7" xfId="172" applyNumberFormat="1" applyFont="1" applyFill="1" applyBorder="1" applyAlignment="1">
      <alignment vertical="center"/>
    </xf>
    <xf numFmtId="49" fontId="50" fillId="66" borderId="7" xfId="172" applyNumberFormat="1" applyFont="1" applyFill="1" applyBorder="1" applyAlignment="1">
      <alignment horizontal="left" vertical="center"/>
    </xf>
    <xf numFmtId="0" fontId="50" fillId="66" borderId="7" xfId="172" applyNumberFormat="1" applyFont="1" applyFill="1" applyBorder="1" applyAlignment="1">
      <alignment horizontal="right" vertical="center"/>
    </xf>
    <xf numFmtId="0" fontId="51" fillId="66" borderId="7" xfId="0" applyFont="1" applyFill="1" applyBorder="1" applyAlignment="1">
      <alignment horizontal="center" vertical="center"/>
    </xf>
    <xf numFmtId="0" fontId="50" fillId="66" borderId="7" xfId="172" applyNumberFormat="1" applyFont="1" applyFill="1" applyBorder="1" applyAlignment="1">
      <alignment horizontal="center" vertical="center"/>
    </xf>
    <xf numFmtId="176" fontId="47" fillId="66" borderId="7" xfId="0" applyNumberFormat="1" applyFont="1" applyFill="1" applyBorder="1" applyAlignment="1">
      <alignment horizontal="right" vertical="center"/>
    </xf>
    <xf numFmtId="0" fontId="47" fillId="0" borderId="0" xfId="67" applyFont="1" applyFill="1">
      <alignment vertical="center"/>
    </xf>
    <xf numFmtId="0" fontId="50" fillId="65" borderId="7" xfId="67" applyFont="1" applyFill="1" applyBorder="1" applyAlignment="1">
      <alignment horizontal="center" vertical="center"/>
    </xf>
    <xf numFmtId="49" fontId="50" fillId="65" borderId="7" xfId="172" applyNumberFormat="1" applyFont="1" applyFill="1" applyBorder="1" applyAlignment="1">
      <alignment horizontal="center" vertical="center"/>
    </xf>
    <xf numFmtId="49" fontId="50" fillId="65" borderId="7" xfId="172" applyNumberFormat="1" applyFont="1" applyFill="1" applyBorder="1" applyAlignment="1">
      <alignment vertical="center"/>
    </xf>
    <xf numFmtId="49" fontId="50" fillId="65" borderId="7" xfId="172" applyNumberFormat="1" applyFont="1" applyFill="1" applyBorder="1" applyAlignment="1">
      <alignment horizontal="left" vertical="center"/>
    </xf>
    <xf numFmtId="0" fontId="50" fillId="65" borderId="7" xfId="172" applyNumberFormat="1" applyFont="1" applyFill="1" applyBorder="1" applyAlignment="1">
      <alignment horizontal="right" vertical="center"/>
    </xf>
    <xf numFmtId="0" fontId="47" fillId="65" borderId="7" xfId="0" applyFont="1" applyFill="1" applyBorder="1" applyAlignment="1">
      <alignment horizontal="center" vertical="center"/>
    </xf>
    <xf numFmtId="176" fontId="47" fillId="65" borderId="7" xfId="0" applyNumberFormat="1" applyFont="1" applyFill="1" applyBorder="1" applyAlignment="1">
      <alignment horizontal="right" vertical="center"/>
    </xf>
    <xf numFmtId="49" fontId="50" fillId="64" borderId="7" xfId="36" applyNumberFormat="1" applyFont="1" applyFill="1" applyBorder="1" applyAlignment="1">
      <alignment horizontal="center" vertical="center"/>
    </xf>
    <xf numFmtId="49" fontId="50" fillId="64" borderId="7" xfId="36" applyNumberFormat="1" applyFont="1" applyFill="1" applyBorder="1" applyAlignment="1">
      <alignment vertical="center"/>
    </xf>
    <xf numFmtId="49" fontId="50" fillId="64" borderId="7" xfId="36" applyNumberFormat="1" applyFont="1" applyFill="1" applyBorder="1" applyAlignment="1">
      <alignment horizontal="left" vertical="center"/>
    </xf>
    <xf numFmtId="0" fontId="50" fillId="64" borderId="7" xfId="36" applyNumberFormat="1" applyFont="1" applyFill="1" applyBorder="1" applyAlignment="1">
      <alignment horizontal="right" vertical="center"/>
    </xf>
    <xf numFmtId="0" fontId="50" fillId="64" borderId="7" xfId="36" applyNumberFormat="1" applyFont="1" applyFill="1" applyBorder="1" applyAlignment="1">
      <alignment horizontal="center" vertical="center"/>
    </xf>
    <xf numFmtId="0" fontId="47" fillId="0" borderId="0" xfId="64" applyFont="1">
      <alignment vertical="center"/>
    </xf>
    <xf numFmtId="49" fontId="50" fillId="27" borderId="7" xfId="36" applyNumberFormat="1" applyFont="1" applyFill="1" applyBorder="1" applyAlignment="1">
      <alignment horizontal="center" vertical="center"/>
    </xf>
    <xf numFmtId="49" fontId="50" fillId="27" borderId="7" xfId="36" applyNumberFormat="1" applyFont="1" applyFill="1" applyBorder="1" applyAlignment="1">
      <alignment vertical="center"/>
    </xf>
    <xf numFmtId="49" fontId="50" fillId="27" borderId="7" xfId="36" applyNumberFormat="1" applyFont="1" applyFill="1" applyBorder="1" applyAlignment="1">
      <alignment horizontal="left" vertical="center"/>
    </xf>
    <xf numFmtId="0" fontId="50" fillId="27" borderId="7" xfId="36" applyNumberFormat="1" applyFont="1" applyFill="1" applyBorder="1" applyAlignment="1">
      <alignment horizontal="right" vertical="center"/>
    </xf>
    <xf numFmtId="0" fontId="50" fillId="27" borderId="7" xfId="36" applyNumberFormat="1" applyFont="1" applyFill="1" applyBorder="1" applyAlignment="1">
      <alignment horizontal="center" vertical="center"/>
    </xf>
    <xf numFmtId="0" fontId="50" fillId="28" borderId="7" xfId="67" applyFont="1" applyFill="1" applyBorder="1" applyAlignment="1">
      <alignment horizontal="center" vertical="center" shrinkToFit="1"/>
    </xf>
    <xf numFmtId="49" fontId="50" fillId="28" borderId="7" xfId="36" applyNumberFormat="1" applyFont="1" applyFill="1" applyBorder="1" applyAlignment="1">
      <alignment horizontal="center" vertical="center" shrinkToFit="1"/>
    </xf>
    <xf numFmtId="0" fontId="47" fillId="28" borderId="7" xfId="0" applyFont="1" applyFill="1" applyBorder="1" applyAlignment="1">
      <alignment horizontal="center" vertical="center" shrinkToFit="1"/>
    </xf>
    <xf numFmtId="0" fontId="50" fillId="28" borderId="7" xfId="36" applyNumberFormat="1" applyFont="1" applyFill="1" applyBorder="1" applyAlignment="1">
      <alignment horizontal="center" vertical="center" shrinkToFit="1"/>
    </xf>
    <xf numFmtId="176" fontId="47" fillId="28" borderId="7" xfId="0" applyNumberFormat="1" applyFont="1" applyFill="1" applyBorder="1" applyAlignment="1">
      <alignment horizontal="center" vertical="center" shrinkToFit="1"/>
    </xf>
    <xf numFmtId="0" fontId="47" fillId="28" borderId="7" xfId="0" applyFont="1" applyFill="1" applyBorder="1">
      <alignment vertical="center"/>
    </xf>
    <xf numFmtId="49" fontId="50" fillId="29" borderId="7" xfId="36" applyNumberFormat="1" applyFont="1" applyFill="1" applyBorder="1" applyAlignment="1">
      <alignment horizontal="center" vertical="center" shrinkToFit="1"/>
    </xf>
    <xf numFmtId="0" fontId="50" fillId="29" borderId="7" xfId="36" applyNumberFormat="1" applyFont="1" applyFill="1" applyBorder="1" applyAlignment="1">
      <alignment horizontal="center" vertical="center" shrinkToFit="1"/>
    </xf>
    <xf numFmtId="176" fontId="46" fillId="29" borderId="7" xfId="64" applyNumberFormat="1" applyFont="1" applyFill="1" applyBorder="1" applyAlignment="1">
      <alignment horizontal="center" vertical="center" shrinkToFit="1"/>
    </xf>
    <xf numFmtId="0" fontId="47" fillId="29" borderId="7" xfId="0" applyFont="1" applyFill="1" applyBorder="1" applyAlignment="1">
      <alignment horizontal="center" vertical="center" shrinkToFit="1"/>
    </xf>
    <xf numFmtId="0" fontId="47" fillId="29" borderId="7" xfId="0" applyFont="1" applyFill="1" applyBorder="1">
      <alignment vertical="center"/>
    </xf>
    <xf numFmtId="49" fontId="50" fillId="26" borderId="7" xfId="36" applyNumberFormat="1" applyFont="1" applyFill="1" applyBorder="1" applyAlignment="1">
      <alignment horizontal="center" vertical="center" shrinkToFit="1"/>
    </xf>
    <xf numFmtId="0" fontId="50" fillId="26" borderId="7" xfId="36" applyNumberFormat="1" applyFont="1" applyFill="1" applyBorder="1" applyAlignment="1">
      <alignment horizontal="center" vertical="center" shrinkToFit="1"/>
    </xf>
    <xf numFmtId="176" fontId="46" fillId="26" borderId="7" xfId="64" applyNumberFormat="1" applyFont="1" applyFill="1" applyBorder="1" applyAlignment="1">
      <alignment horizontal="center" vertical="center" shrinkToFit="1"/>
    </xf>
    <xf numFmtId="0" fontId="47" fillId="0" borderId="7" xfId="0" applyFont="1" applyFill="1" applyBorder="1" applyAlignment="1">
      <alignment horizontal="center" vertical="center" shrinkToFit="1"/>
    </xf>
    <xf numFmtId="0" fontId="50" fillId="0" borderId="7" xfId="36" applyNumberFormat="1" applyFont="1" applyFill="1" applyBorder="1" applyAlignment="1">
      <alignment horizontal="center" vertical="center" shrinkToFit="1"/>
    </xf>
    <xf numFmtId="49" fontId="50" fillId="0" borderId="7" xfId="36" applyNumberFormat="1" applyFont="1" applyFill="1" applyBorder="1" applyAlignment="1">
      <alignment horizontal="center" vertical="center" shrinkToFit="1"/>
    </xf>
    <xf numFmtId="176" fontId="46" fillId="0" borderId="7" xfId="64" applyNumberFormat="1" applyFont="1" applyFill="1" applyBorder="1" applyAlignment="1">
      <alignment horizontal="center" vertical="center" shrinkToFit="1"/>
    </xf>
    <xf numFmtId="0" fontId="50" fillId="0" borderId="7" xfId="67" applyFont="1" applyFill="1" applyBorder="1" applyAlignment="1">
      <alignment horizontal="center" vertical="center" shrinkToFit="1"/>
    </xf>
    <xf numFmtId="49" fontId="50" fillId="0" borderId="7" xfId="172" applyNumberFormat="1" applyFont="1" applyFill="1" applyBorder="1" applyAlignment="1">
      <alignment horizontal="center" vertical="center" shrinkToFit="1"/>
    </xf>
    <xf numFmtId="0" fontId="50" fillId="0" borderId="7" xfId="172" applyNumberFormat="1" applyFont="1" applyFill="1" applyBorder="1" applyAlignment="1">
      <alignment horizontal="center" vertical="center" shrinkToFit="1"/>
    </xf>
    <xf numFmtId="0" fontId="47" fillId="0" borderId="7" xfId="25" applyFont="1" applyFill="1" applyBorder="1" applyAlignment="1">
      <alignment horizontal="center" vertical="center" shrinkToFit="1"/>
    </xf>
    <xf numFmtId="176" fontId="47" fillId="0" borderId="7" xfId="25" applyNumberFormat="1" applyFont="1" applyFill="1" applyBorder="1" applyAlignment="1">
      <alignment horizontal="center" vertical="center" shrinkToFit="1"/>
    </xf>
    <xf numFmtId="0" fontId="47" fillId="66" borderId="7" xfId="67" applyFont="1" applyFill="1" applyBorder="1">
      <alignment vertical="center"/>
    </xf>
    <xf numFmtId="0" fontId="47" fillId="0" borderId="7" xfId="67" applyFont="1" applyFill="1" applyBorder="1">
      <alignment vertical="center"/>
    </xf>
    <xf numFmtId="0" fontId="47" fillId="65" borderId="7" xfId="67" applyFont="1" applyFill="1" applyBorder="1">
      <alignment vertical="center"/>
    </xf>
    <xf numFmtId="0" fontId="47" fillId="64" borderId="7" xfId="64" applyFont="1" applyFill="1" applyBorder="1">
      <alignment vertical="center"/>
    </xf>
    <xf numFmtId="0" fontId="47" fillId="0" borderId="7" xfId="64" applyFont="1" applyBorder="1">
      <alignment vertical="center"/>
    </xf>
    <xf numFmtId="0" fontId="47" fillId="27" borderId="7" xfId="64" applyFont="1" applyFill="1" applyBorder="1">
      <alignment vertical="center"/>
    </xf>
    <xf numFmtId="49" fontId="47" fillId="0" borderId="0" xfId="0" applyNumberFormat="1" applyFont="1" applyBorder="1">
      <alignment vertical="center"/>
    </xf>
    <xf numFmtId="0" fontId="52" fillId="0" borderId="0" xfId="0" applyFont="1" applyBorder="1">
      <alignment vertical="center"/>
    </xf>
    <xf numFmtId="0" fontId="53" fillId="0" borderId="0" xfId="0" applyFont="1" applyBorder="1">
      <alignment vertical="center"/>
    </xf>
    <xf numFmtId="0" fontId="54" fillId="0" borderId="0" xfId="0" applyFont="1" applyBorder="1">
      <alignment vertical="center"/>
    </xf>
    <xf numFmtId="0" fontId="55" fillId="0" borderId="0" xfId="0" applyFont="1">
      <alignment vertical="center"/>
    </xf>
    <xf numFmtId="180" fontId="55" fillId="0" borderId="0" xfId="0" applyNumberFormat="1" applyFont="1">
      <alignment vertical="center"/>
    </xf>
    <xf numFmtId="49" fontId="55" fillId="64" borderId="7" xfId="0" applyNumberFormat="1" applyFont="1" applyFill="1" applyBorder="1">
      <alignment vertical="center"/>
    </xf>
    <xf numFmtId="43" fontId="55" fillId="64" borderId="7" xfId="0" applyNumberFormat="1" applyFont="1" applyFill="1" applyBorder="1">
      <alignment vertical="center"/>
    </xf>
    <xf numFmtId="43" fontId="56" fillId="64" borderId="7" xfId="0" applyNumberFormat="1" applyFont="1" applyFill="1" applyBorder="1">
      <alignment vertical="center"/>
    </xf>
    <xf numFmtId="49" fontId="55" fillId="27" borderId="7" xfId="0" applyNumberFormat="1" applyFont="1" applyFill="1" applyBorder="1">
      <alignment vertical="center"/>
    </xf>
    <xf numFmtId="43" fontId="55" fillId="27" borderId="7" xfId="0" applyNumberFormat="1" applyFont="1" applyFill="1" applyBorder="1">
      <alignment vertical="center"/>
    </xf>
    <xf numFmtId="43" fontId="56" fillId="27" borderId="7" xfId="0" applyNumberFormat="1" applyFont="1" applyFill="1" applyBorder="1">
      <alignment vertical="center"/>
    </xf>
    <xf numFmtId="49" fontId="55" fillId="65" borderId="7" xfId="0" applyNumberFormat="1" applyFont="1" applyFill="1" applyBorder="1">
      <alignment vertical="center"/>
    </xf>
    <xf numFmtId="43" fontId="55" fillId="65" borderId="7" xfId="0" applyNumberFormat="1" applyFont="1" applyFill="1" applyBorder="1">
      <alignment vertical="center"/>
    </xf>
    <xf numFmtId="43" fontId="56" fillId="65" borderId="7" xfId="0" applyNumberFormat="1" applyFont="1" applyFill="1" applyBorder="1">
      <alignment vertical="center"/>
    </xf>
    <xf numFmtId="0" fontId="57" fillId="67" borderId="7" xfId="64" applyFont="1" applyFill="1" applyBorder="1" applyAlignment="1">
      <alignment horizontal="center" vertical="center" shrinkToFit="1"/>
    </xf>
    <xf numFmtId="0" fontId="58" fillId="67" borderId="7" xfId="0" applyFont="1" applyFill="1" applyBorder="1">
      <alignment vertical="center"/>
    </xf>
    <xf numFmtId="43" fontId="55" fillId="0" borderId="0" xfId="0" applyNumberFormat="1" applyFont="1">
      <alignment vertical="center"/>
    </xf>
    <xf numFmtId="0" fontId="22" fillId="0" borderId="0" xfId="64">
      <alignment vertical="center"/>
    </xf>
    <xf numFmtId="49" fontId="60" fillId="27" borderId="7" xfId="36" applyNumberFormat="1" applyFont="1" applyFill="1" applyBorder="1" applyAlignment="1">
      <alignment horizontal="center" vertical="center"/>
    </xf>
    <xf numFmtId="49" fontId="60" fillId="27" borderId="7" xfId="36" applyNumberFormat="1" applyFont="1" applyFill="1" applyBorder="1" applyAlignment="1">
      <alignment vertical="center"/>
    </xf>
    <xf numFmtId="49" fontId="60" fillId="27" borderId="7" xfId="36" applyNumberFormat="1" applyFont="1" applyFill="1" applyBorder="1" applyAlignment="1">
      <alignment horizontal="left" vertical="center"/>
    </xf>
    <xf numFmtId="49" fontId="60" fillId="27" borderId="0" xfId="36" applyNumberFormat="1" applyFont="1" applyFill="1" applyAlignment="1">
      <alignment horizontal="center" vertical="center"/>
    </xf>
    <xf numFmtId="0" fontId="60" fillId="27" borderId="7" xfId="36" applyNumberFormat="1" applyFont="1" applyFill="1" applyBorder="1" applyAlignment="1">
      <alignment horizontal="right" vertical="center"/>
    </xf>
    <xf numFmtId="49" fontId="60" fillId="27" borderId="7" xfId="36" applyNumberFormat="1" applyFont="1" applyFill="1" applyBorder="1">
      <alignment vertical="center"/>
    </xf>
    <xf numFmtId="176" fontId="60" fillId="27" borderId="7" xfId="36" applyNumberFormat="1" applyFont="1" applyFill="1" applyBorder="1" applyAlignment="1">
      <alignment horizontal="center" vertical="center"/>
    </xf>
    <xf numFmtId="176" fontId="45" fillId="27" borderId="7" xfId="64" applyNumberFormat="1" applyFont="1" applyFill="1" applyBorder="1" applyAlignment="1">
      <alignment horizontal="right" vertical="center"/>
    </xf>
    <xf numFmtId="176" fontId="47" fillId="27" borderId="7" xfId="0" applyNumberFormat="1" applyFont="1" applyFill="1" applyBorder="1" applyAlignment="1">
      <alignment horizontal="right" vertical="center"/>
    </xf>
    <xf numFmtId="0" fontId="22" fillId="27" borderId="0" xfId="64" applyFill="1">
      <alignment vertical="center"/>
    </xf>
    <xf numFmtId="0" fontId="60" fillId="27" borderId="7" xfId="36" applyNumberFormat="1" applyFont="1" applyFill="1" applyBorder="1" applyAlignment="1">
      <alignment horizontal="center" vertical="center"/>
    </xf>
    <xf numFmtId="0" fontId="47" fillId="26" borderId="0" xfId="0" applyFont="1" applyFill="1" applyBorder="1">
      <alignment vertical="center"/>
    </xf>
    <xf numFmtId="0" fontId="47" fillId="27" borderId="0" xfId="0" applyFont="1" applyFill="1" applyBorder="1">
      <alignment vertical="center"/>
    </xf>
    <xf numFmtId="0" fontId="47" fillId="26" borderId="22" xfId="0" applyFont="1" applyFill="1" applyBorder="1">
      <alignment vertical="center"/>
    </xf>
    <xf numFmtId="49" fontId="60" fillId="27" borderId="23" xfId="36" applyNumberFormat="1" applyFont="1" applyFill="1" applyBorder="1" applyAlignment="1">
      <alignment horizontal="center" vertical="center"/>
    </xf>
    <xf numFmtId="49" fontId="60" fillId="27" borderId="23" xfId="36" applyNumberFormat="1" applyFont="1" applyFill="1" applyBorder="1" applyAlignment="1">
      <alignment vertical="center"/>
    </xf>
    <xf numFmtId="49" fontId="60" fillId="27" borderId="23" xfId="36" applyNumberFormat="1" applyFont="1" applyFill="1" applyBorder="1" applyAlignment="1">
      <alignment horizontal="left" vertical="center"/>
    </xf>
    <xf numFmtId="0" fontId="60" fillId="27" borderId="23" xfId="36" applyNumberFormat="1" applyFont="1" applyFill="1" applyBorder="1" applyAlignment="1">
      <alignment horizontal="right" vertical="center"/>
    </xf>
    <xf numFmtId="49" fontId="60" fillId="27" borderId="23" xfId="36" applyNumberFormat="1" applyFont="1" applyFill="1" applyBorder="1">
      <alignment vertical="center"/>
    </xf>
    <xf numFmtId="176" fontId="60" fillId="27" borderId="23" xfId="36" applyNumberFormat="1" applyFont="1" applyFill="1" applyBorder="1" applyAlignment="1">
      <alignment horizontal="center" vertical="center"/>
    </xf>
    <xf numFmtId="176" fontId="45" fillId="27" borderId="23" xfId="64" applyNumberFormat="1" applyFont="1" applyFill="1" applyBorder="1" applyAlignment="1">
      <alignment horizontal="right" vertical="center"/>
    </xf>
    <xf numFmtId="176" fontId="47" fillId="27" borderId="23" xfId="0" applyNumberFormat="1" applyFont="1" applyFill="1" applyBorder="1" applyAlignment="1">
      <alignment horizontal="right" vertical="center"/>
    </xf>
    <xf numFmtId="176" fontId="2" fillId="0" borderId="0" xfId="0" applyNumberFormat="1" applyFont="1" applyBorder="1" applyAlignment="1">
      <alignment horizontal="center" vertical="center"/>
    </xf>
    <xf numFmtId="0" fontId="47" fillId="26" borderId="7" xfId="0" applyFont="1" applyFill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/>
    </xf>
    <xf numFmtId="49" fontId="60" fillId="0" borderId="7" xfId="36" applyNumberFormat="1" applyFont="1" applyBorder="1" applyAlignment="1">
      <alignment horizontal="center" vertical="center"/>
    </xf>
    <xf numFmtId="49" fontId="60" fillId="0" borderId="7" xfId="36" applyNumberFormat="1" applyFont="1" applyBorder="1" applyAlignment="1">
      <alignment vertical="center"/>
    </xf>
    <xf numFmtId="49" fontId="60" fillId="0" borderId="7" xfId="36" applyNumberFormat="1" applyFont="1" applyBorder="1" applyAlignment="1">
      <alignment horizontal="left" vertical="center"/>
    </xf>
    <xf numFmtId="0" fontId="60" fillId="0" borderId="7" xfId="36" applyNumberFormat="1" applyFont="1" applyBorder="1" applyAlignment="1">
      <alignment horizontal="right" vertical="center"/>
    </xf>
    <xf numFmtId="0" fontId="60" fillId="0" borderId="7" xfId="36" applyNumberFormat="1" applyFont="1" applyBorder="1" applyAlignment="1">
      <alignment horizontal="center" vertical="center"/>
    </xf>
    <xf numFmtId="0" fontId="61" fillId="0" borderId="7" xfId="64" applyFont="1" applyFill="1" applyBorder="1" applyAlignment="1">
      <alignment horizontal="center" vertical="center"/>
    </xf>
    <xf numFmtId="0" fontId="62" fillId="0" borderId="7" xfId="64" applyFont="1" applyFill="1" applyBorder="1" applyAlignment="1">
      <alignment horizontal="center" vertical="center"/>
    </xf>
    <xf numFmtId="49" fontId="60" fillId="2" borderId="7" xfId="36" applyNumberFormat="1" applyFont="1" applyFill="1" applyBorder="1" applyAlignment="1">
      <alignment horizontal="left" vertical="center"/>
    </xf>
    <xf numFmtId="49" fontId="60" fillId="2" borderId="7" xfId="36" applyNumberFormat="1" applyFont="1" applyFill="1" applyBorder="1" applyAlignment="1">
      <alignment horizontal="center" vertical="center"/>
    </xf>
    <xf numFmtId="0" fontId="60" fillId="2" borderId="7" xfId="36" applyNumberFormat="1" applyFont="1" applyFill="1" applyBorder="1" applyAlignment="1">
      <alignment horizontal="right" vertical="center"/>
    </xf>
    <xf numFmtId="176" fontId="60" fillId="0" borderId="7" xfId="36" applyNumberFormat="1" applyFont="1" applyBorder="1" applyAlignment="1">
      <alignment horizontal="center" vertical="center"/>
    </xf>
    <xf numFmtId="178" fontId="60" fillId="0" borderId="7" xfId="36" applyNumberFormat="1" applyFont="1" applyBorder="1" applyAlignment="1">
      <alignment horizontal="center" vertical="center"/>
    </xf>
    <xf numFmtId="179" fontId="22" fillId="0" borderId="0" xfId="64" applyNumberFormat="1">
      <alignment vertical="center"/>
    </xf>
    <xf numFmtId="0" fontId="62" fillId="0" borderId="24" xfId="64" applyFont="1" applyFill="1" applyBorder="1" applyAlignment="1">
      <alignment vertical="center" wrapText="1"/>
    </xf>
    <xf numFmtId="0" fontId="62" fillId="0" borderId="10" xfId="64" applyFont="1" applyFill="1" applyBorder="1" applyAlignment="1">
      <alignment vertical="center" wrapText="1"/>
    </xf>
    <xf numFmtId="0" fontId="62" fillId="0" borderId="23" xfId="64" applyFont="1" applyFill="1" applyBorder="1" applyAlignment="1">
      <alignment vertical="center" wrapText="1"/>
    </xf>
    <xf numFmtId="49" fontId="60" fillId="0" borderId="0" xfId="36" applyNumberFormat="1" applyFont="1" applyAlignment="1">
      <alignment horizontal="center" vertical="center"/>
    </xf>
    <xf numFmtId="49" fontId="60" fillId="0" borderId="7" xfId="36" applyNumberFormat="1" applyFont="1" applyBorder="1">
      <alignment vertical="center"/>
    </xf>
    <xf numFmtId="0" fontId="62" fillId="0" borderId="7" xfId="64" applyFont="1" applyFill="1" applyBorder="1" applyAlignment="1">
      <alignment vertical="center" wrapText="1"/>
    </xf>
    <xf numFmtId="0" fontId="63" fillId="0" borderId="7" xfId="67" applyFont="1" applyFill="1" applyBorder="1" applyAlignment="1">
      <alignment horizontal="center" vertical="center"/>
    </xf>
    <xf numFmtId="49" fontId="63" fillId="0" borderId="7" xfId="172" applyNumberFormat="1" applyFont="1" applyBorder="1" applyAlignment="1">
      <alignment horizontal="center" vertical="center"/>
    </xf>
    <xf numFmtId="49" fontId="63" fillId="0" borderId="7" xfId="172" applyNumberFormat="1" applyFont="1" applyBorder="1" applyAlignment="1">
      <alignment vertical="center"/>
    </xf>
    <xf numFmtId="49" fontId="64" fillId="0" borderId="7" xfId="172" applyNumberFormat="1" applyFont="1" applyFill="1" applyBorder="1" applyAlignment="1">
      <alignment horizontal="center" vertical="center"/>
    </xf>
    <xf numFmtId="49" fontId="64" fillId="0" borderId="7" xfId="172" applyNumberFormat="1" applyFont="1" applyBorder="1" applyAlignment="1">
      <alignment horizontal="center" vertical="center"/>
    </xf>
    <xf numFmtId="49" fontId="64" fillId="0" borderId="7" xfId="172" applyNumberFormat="1" applyFont="1" applyBorder="1" applyAlignment="1">
      <alignment horizontal="left" vertical="center"/>
    </xf>
    <xf numFmtId="49" fontId="64" fillId="0" borderId="7" xfId="172" applyNumberFormat="1" applyFont="1" applyFill="1" applyBorder="1" applyAlignment="1">
      <alignment horizontal="left" vertical="center"/>
    </xf>
    <xf numFmtId="0" fontId="64" fillId="0" borderId="7" xfId="172" applyNumberFormat="1" applyFont="1" applyBorder="1" applyAlignment="1">
      <alignment horizontal="right" vertical="center"/>
    </xf>
    <xf numFmtId="0" fontId="63" fillId="0" borderId="7" xfId="172" applyNumberFormat="1" applyFont="1" applyBorder="1" applyAlignment="1">
      <alignment horizontal="center" vertical="center"/>
    </xf>
    <xf numFmtId="176" fontId="65" fillId="0" borderId="7" xfId="0" applyNumberFormat="1" applyFont="1" applyBorder="1" applyAlignment="1">
      <alignment horizontal="right" vertical="center"/>
    </xf>
    <xf numFmtId="0" fontId="22" fillId="0" borderId="0" xfId="67" applyFill="1">
      <alignment vertical="center"/>
    </xf>
    <xf numFmtId="49" fontId="63" fillId="0" borderId="7" xfId="172" applyNumberFormat="1" applyFont="1" applyFill="1" applyBorder="1" applyAlignment="1">
      <alignment horizontal="center" vertical="center"/>
    </xf>
    <xf numFmtId="49" fontId="63" fillId="0" borderId="7" xfId="172" applyNumberFormat="1" applyFont="1" applyFill="1" applyBorder="1" applyAlignment="1">
      <alignment vertical="center"/>
    </xf>
    <xf numFmtId="0" fontId="66" fillId="0" borderId="7" xfId="67" applyFont="1" applyFill="1" applyBorder="1">
      <alignment vertical="center"/>
    </xf>
    <xf numFmtId="0" fontId="64" fillId="0" borderId="7" xfId="172" applyNumberFormat="1" applyFont="1" applyFill="1" applyBorder="1" applyAlignment="1">
      <alignment horizontal="right" vertical="center"/>
    </xf>
    <xf numFmtId="49" fontId="67" fillId="0" borderId="7" xfId="172" applyNumberFormat="1" applyFont="1" applyBorder="1" applyAlignment="1">
      <alignment horizontal="center" vertical="center"/>
    </xf>
    <xf numFmtId="0" fontId="68" fillId="0" borderId="7" xfId="67" applyFont="1" applyFill="1" applyBorder="1" applyAlignment="1">
      <alignment horizontal="center" vertical="center"/>
    </xf>
    <xf numFmtId="49" fontId="68" fillId="0" borderId="7" xfId="172" applyNumberFormat="1" applyFont="1" applyBorder="1" applyAlignment="1">
      <alignment horizontal="center" vertical="center"/>
    </xf>
    <xf numFmtId="49" fontId="68" fillId="0" borderId="7" xfId="172" applyNumberFormat="1" applyFont="1" applyBorder="1" applyAlignment="1">
      <alignment vertical="center"/>
    </xf>
    <xf numFmtId="49" fontId="69" fillId="0" borderId="7" xfId="172" applyNumberFormat="1" applyFont="1" applyFill="1" applyBorder="1" applyAlignment="1">
      <alignment horizontal="center" vertical="center"/>
    </xf>
    <xf numFmtId="49" fontId="69" fillId="0" borderId="7" xfId="172" applyNumberFormat="1" applyFont="1" applyBorder="1" applyAlignment="1">
      <alignment horizontal="center" vertical="center"/>
    </xf>
    <xf numFmtId="49" fontId="69" fillId="0" borderId="7" xfId="172" applyNumberFormat="1" applyFont="1" applyBorder="1" applyAlignment="1">
      <alignment horizontal="left" vertical="center"/>
    </xf>
    <xf numFmtId="49" fontId="69" fillId="0" borderId="7" xfId="172" applyNumberFormat="1" applyFont="1" applyFill="1" applyBorder="1" applyAlignment="1">
      <alignment horizontal="left" vertical="center"/>
    </xf>
    <xf numFmtId="0" fontId="69" fillId="2" borderId="7" xfId="172" applyNumberFormat="1" applyFont="1" applyFill="1" applyBorder="1" applyAlignment="1">
      <alignment horizontal="right" vertical="center"/>
    </xf>
    <xf numFmtId="0" fontId="68" fillId="0" borderId="7" xfId="172" applyNumberFormat="1" applyFont="1" applyBorder="1" applyAlignment="1">
      <alignment horizontal="center" vertical="center"/>
    </xf>
    <xf numFmtId="176" fontId="70" fillId="0" borderId="7" xfId="0" applyNumberFormat="1" applyFont="1" applyBorder="1" applyAlignment="1">
      <alignment horizontal="right" vertical="center"/>
    </xf>
    <xf numFmtId="49" fontId="68" fillId="0" borderId="7" xfId="172" applyNumberFormat="1" applyFont="1" applyFill="1" applyBorder="1" applyAlignment="1">
      <alignment horizontal="center" vertical="center"/>
    </xf>
    <xf numFmtId="49" fontId="68" fillId="0" borderId="7" xfId="172" applyNumberFormat="1" applyFont="1" applyFill="1" applyBorder="1" applyAlignment="1">
      <alignment vertical="center"/>
    </xf>
    <xf numFmtId="0" fontId="71" fillId="0" borderId="7" xfId="67" applyFont="1" applyFill="1" applyBorder="1">
      <alignment vertical="center"/>
    </xf>
    <xf numFmtId="0" fontId="22" fillId="0" borderId="0" xfId="67" applyFont="1" applyFill="1">
      <alignment vertical="center"/>
    </xf>
    <xf numFmtId="0" fontId="72" fillId="0" borderId="0" xfId="67" applyFont="1" applyFill="1">
      <alignment vertical="center"/>
    </xf>
    <xf numFmtId="0" fontId="67" fillId="0" borderId="7" xfId="67" applyFont="1" applyFill="1" applyBorder="1" applyAlignment="1">
      <alignment horizontal="center" vertical="center"/>
    </xf>
    <xf numFmtId="49" fontId="67" fillId="2" borderId="7" xfId="172" applyNumberFormat="1" applyFont="1" applyFill="1" applyBorder="1" applyAlignment="1">
      <alignment vertical="center"/>
    </xf>
    <xf numFmtId="49" fontId="67" fillId="2" borderId="7" xfId="172" applyNumberFormat="1" applyFont="1" applyFill="1" applyBorder="1" applyAlignment="1">
      <alignment horizontal="left" vertical="center"/>
    </xf>
    <xf numFmtId="49" fontId="67" fillId="2" borderId="7" xfId="172" applyNumberFormat="1" applyFont="1" applyFill="1" applyBorder="1" applyAlignment="1">
      <alignment horizontal="center" vertical="center"/>
    </xf>
    <xf numFmtId="0" fontId="67" fillId="2" borderId="7" xfId="172" applyNumberFormat="1" applyFont="1" applyFill="1" applyBorder="1" applyAlignment="1">
      <alignment horizontal="right" vertical="center"/>
    </xf>
    <xf numFmtId="0" fontId="67" fillId="2" borderId="7" xfId="172" applyNumberFormat="1" applyFont="1" applyFill="1" applyBorder="1" applyAlignment="1">
      <alignment horizontal="center" vertical="center"/>
    </xf>
    <xf numFmtId="176" fontId="73" fillId="2" borderId="7" xfId="0" applyNumberFormat="1" applyFont="1" applyFill="1" applyBorder="1" applyAlignment="1">
      <alignment horizontal="right" vertical="center"/>
    </xf>
    <xf numFmtId="49" fontId="60" fillId="0" borderId="7" xfId="172" applyNumberFormat="1" applyFont="1" applyBorder="1" applyAlignment="1">
      <alignment horizontal="center" vertical="center"/>
    </xf>
    <xf numFmtId="49" fontId="67" fillId="0" borderId="7" xfId="172" applyNumberFormat="1" applyFont="1" applyFill="1" applyBorder="1" applyAlignment="1">
      <alignment horizontal="center" vertical="center"/>
    </xf>
    <xf numFmtId="49" fontId="67" fillId="0" borderId="7" xfId="172" applyNumberFormat="1" applyFont="1" applyFill="1" applyBorder="1" applyAlignment="1">
      <alignment vertical="center"/>
    </xf>
    <xf numFmtId="49" fontId="67" fillId="0" borderId="7" xfId="172" applyNumberFormat="1" applyFont="1" applyFill="1" applyBorder="1" applyAlignment="1">
      <alignment horizontal="left" vertical="center"/>
    </xf>
    <xf numFmtId="0" fontId="73" fillId="0" borderId="7" xfId="67" applyFont="1" applyFill="1" applyBorder="1">
      <alignment vertical="center"/>
    </xf>
    <xf numFmtId="0" fontId="67" fillId="0" borderId="7" xfId="172" applyNumberFormat="1" applyFont="1" applyFill="1" applyBorder="1" applyAlignment="1">
      <alignment horizontal="right" vertical="center"/>
    </xf>
    <xf numFmtId="0" fontId="67" fillId="0" borderId="7" xfId="172" applyNumberFormat="1" applyFont="1" applyBorder="1" applyAlignment="1">
      <alignment horizontal="center" vertical="center"/>
    </xf>
    <xf numFmtId="176" fontId="73" fillId="0" borderId="7" xfId="0" applyNumberFormat="1" applyFont="1" applyBorder="1" applyAlignment="1">
      <alignment horizontal="right" vertical="center"/>
    </xf>
    <xf numFmtId="49" fontId="67" fillId="0" borderId="7" xfId="172" applyNumberFormat="1" applyFont="1" applyBorder="1" applyAlignment="1">
      <alignment vertical="center"/>
    </xf>
    <xf numFmtId="49" fontId="74" fillId="0" borderId="7" xfId="172" applyNumberFormat="1" applyFont="1" applyBorder="1" applyAlignment="1">
      <alignment horizontal="center" vertical="center"/>
    </xf>
    <xf numFmtId="49" fontId="74" fillId="0" borderId="7" xfId="172" applyNumberFormat="1" applyFont="1" applyBorder="1" applyAlignment="1">
      <alignment horizontal="left" vertical="center"/>
    </xf>
    <xf numFmtId="0" fontId="21" fillId="0" borderId="7" xfId="25" applyBorder="1" applyAlignment="1">
      <alignment vertical="center"/>
    </xf>
    <xf numFmtId="0" fontId="74" fillId="0" borderId="7" xfId="172" applyNumberFormat="1" applyFont="1" applyBorder="1" applyAlignment="1">
      <alignment horizontal="right" vertical="center"/>
    </xf>
    <xf numFmtId="0" fontId="21" fillId="0" borderId="0" xfId="25" applyAlignment="1">
      <alignment vertical="center"/>
    </xf>
    <xf numFmtId="49" fontId="67" fillId="0" borderId="0" xfId="172" applyNumberFormat="1" applyFont="1" applyFill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</cellXfs>
  <cellStyles count="202">
    <cellStyle name="20% - 强调文字颜色 1 2" xfId="1"/>
    <cellStyle name="20% - 强调文字颜色 1 2 2" xfId="124"/>
    <cellStyle name="20% - 强调文字颜色 2 2" xfId="2"/>
    <cellStyle name="20% - 强调文字颜色 2 2 2" xfId="135"/>
    <cellStyle name="20% - 强调文字颜色 3 2" xfId="3"/>
    <cellStyle name="20% - 强调文字颜色 3 2 2" xfId="136"/>
    <cellStyle name="20% - 强调文字颜色 4 2" xfId="4"/>
    <cellStyle name="20% - 强调文字颜色 4 2 2" xfId="137"/>
    <cellStyle name="20% - 强调文字颜色 5 2" xfId="5"/>
    <cellStyle name="20% - 强调文字颜色 5 2 2" xfId="138"/>
    <cellStyle name="20% - 强调文字颜色 6 2" xfId="6"/>
    <cellStyle name="20% - 强调文字颜色 6 2 2" xfId="139"/>
    <cellStyle name="40% - 强调文字颜色 1 2" xfId="7"/>
    <cellStyle name="40% - 强调文字颜色 1 2 2" xfId="128"/>
    <cellStyle name="40% - 强调文字颜色 2 2" xfId="8"/>
    <cellStyle name="40% - 强调文字颜色 2 2 2" xfId="129"/>
    <cellStyle name="40% - 强调文字颜色 3 2" xfId="9"/>
    <cellStyle name="40% - 强调文字颜色 3 2 2" xfId="140"/>
    <cellStyle name="40% - 强调文字颜色 4 2" xfId="10"/>
    <cellStyle name="40% - 强调文字颜色 4 2 2" xfId="127"/>
    <cellStyle name="40% - 强调文字颜色 5 2" xfId="11"/>
    <cellStyle name="40% - 强调文字颜色 5 2 2" xfId="130"/>
    <cellStyle name="40% - 强调文字颜色 6 2" xfId="12"/>
    <cellStyle name="40% - 强调文字颜色 6 2 2" xfId="134"/>
    <cellStyle name="60% - 强调文字颜色 1 2" xfId="13"/>
    <cellStyle name="60% - 强调文字颜色 1 2 2" xfId="141"/>
    <cellStyle name="60% - 强调文字颜色 2 2" xfId="14"/>
    <cellStyle name="60% - 强调文字颜色 2 2 2" xfId="142"/>
    <cellStyle name="60% - 强调文字颜色 3 2" xfId="15"/>
    <cellStyle name="60% - 强调文字颜色 3 2 2" xfId="143"/>
    <cellStyle name="60% - 强调文字颜色 4 2" xfId="16"/>
    <cellStyle name="60% - 强调文字颜色 4 2 2" xfId="131"/>
    <cellStyle name="60% - 强调文字颜色 5 2" xfId="17"/>
    <cellStyle name="60% - 强调文字颜色 5 2 2" xfId="144"/>
    <cellStyle name="60% - 强调文字颜色 6 2" xfId="18"/>
    <cellStyle name="60% - 强调文字颜色 6 2 2" xfId="145"/>
    <cellStyle name="Comma 2" xfId="151"/>
    <cellStyle name="Normal 2" xfId="146"/>
    <cellStyle name="Normal 2 2" xfId="180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差 2 2" xfId="148"/>
    <cellStyle name="常规" xfId="0" builtinId="0"/>
    <cellStyle name="常规 10" xfId="25"/>
    <cellStyle name="常规 10 2" xfId="26"/>
    <cellStyle name="常规 10 2 2" xfId="27"/>
    <cellStyle name="常规 10 3" xfId="28"/>
    <cellStyle name="常规 10 3 2" xfId="29"/>
    <cellStyle name="常规 11" xfId="30"/>
    <cellStyle name="常规 12" xfId="31"/>
    <cellStyle name="常规 13" xfId="32"/>
    <cellStyle name="常规 14" xfId="33"/>
    <cellStyle name="常规 15" xfId="34"/>
    <cellStyle name="常规 16" xfId="35"/>
    <cellStyle name="常规 19" xfId="36"/>
    <cellStyle name="常规 19 2" xfId="37"/>
    <cellStyle name="常规 19 3" xfId="38"/>
    <cellStyle name="常规 19 4" xfId="39"/>
    <cellStyle name="常规 19 5" xfId="40"/>
    <cellStyle name="常规 19 6" xfId="41"/>
    <cellStyle name="常规 19 7" xfId="172"/>
    <cellStyle name="常规 2" xfId="42"/>
    <cellStyle name="常规 2 2" xfId="43"/>
    <cellStyle name="常规 2 2 2" xfId="44"/>
    <cellStyle name="常规 2 2 2 2" xfId="45"/>
    <cellStyle name="常规 2 2 3" xfId="46"/>
    <cellStyle name="常规 2 2 4" xfId="47"/>
    <cellStyle name="常规 2 2 4 2" xfId="48"/>
    <cellStyle name="常规 2 2 5" xfId="49"/>
    <cellStyle name="常规 2 2 6" xfId="50"/>
    <cellStyle name="常规 2 3" xfId="51"/>
    <cellStyle name="常规 2 3 2" xfId="52"/>
    <cellStyle name="常规 2 3 2 2" xfId="53"/>
    <cellStyle name="常规 2 3 2 2 2" xfId="169"/>
    <cellStyle name="常规 2 3 2 3" xfId="176"/>
    <cellStyle name="常规 2 3 2 3 2" xfId="179"/>
    <cellStyle name="常规 2 3 2 4" xfId="173"/>
    <cellStyle name="常规 2 3 3" xfId="54"/>
    <cellStyle name="常规 2 3 3 2" xfId="55"/>
    <cellStyle name="常规 2 3 4" xfId="56"/>
    <cellStyle name="常规 2 3 5" xfId="57"/>
    <cellStyle name="常规 2 3 6" xfId="123"/>
    <cellStyle name="常规 2 3 7" xfId="178"/>
    <cellStyle name="常规 2 4" xfId="58"/>
    <cellStyle name="常规 2 5" xfId="59"/>
    <cellStyle name="常规 2 6" xfId="60"/>
    <cellStyle name="常规 2 7" xfId="61"/>
    <cellStyle name="常规 20" xfId="62"/>
    <cellStyle name="常规 20 2" xfId="156"/>
    <cellStyle name="常规 21" xfId="63"/>
    <cellStyle name="常规 21 2" xfId="175"/>
    <cellStyle name="常规 3" xfId="64"/>
    <cellStyle name="常规 3 10" xfId="65"/>
    <cellStyle name="常规 3 10 2" xfId="149"/>
    <cellStyle name="常规 3 11" xfId="66"/>
    <cellStyle name="常规 3 11 2" xfId="171"/>
    <cellStyle name="常规 3 12" xfId="67"/>
    <cellStyle name="常规 3 13" xfId="68"/>
    <cellStyle name="常规 3 14" xfId="152"/>
    <cellStyle name="常规 3 2" xfId="69"/>
    <cellStyle name="常规 3 2 2" xfId="181"/>
    <cellStyle name="常规 3 3" xfId="70"/>
    <cellStyle name="常规 3 3 2" xfId="182"/>
    <cellStyle name="常规 3 4" xfId="71"/>
    <cellStyle name="常规 3 4 2" xfId="155"/>
    <cellStyle name="常规 3 5" xfId="72"/>
    <cellStyle name="常规 3 5 2" xfId="177"/>
    <cellStyle name="常规 3 6" xfId="73"/>
    <cellStyle name="常规 3 6 2" xfId="74"/>
    <cellStyle name="常规 3 6 2 2" xfId="75"/>
    <cellStyle name="常规 3 6 2 3" xfId="183"/>
    <cellStyle name="常规 3 7" xfId="76"/>
    <cellStyle name="常规 3 7 2" xfId="158"/>
    <cellStyle name="常规 3 8" xfId="77"/>
    <cellStyle name="常规 3 8 2" xfId="184"/>
    <cellStyle name="常规 3 9" xfId="78"/>
    <cellStyle name="常规 3 9 2" xfId="79"/>
    <cellStyle name="常规 4" xfId="80"/>
    <cellStyle name="常规 4 2" xfId="186"/>
    <cellStyle name="常规 4 3" xfId="185"/>
    <cellStyle name="常规 5" xfId="81"/>
    <cellStyle name="常规 5 2" xfId="174"/>
    <cellStyle name="常规 6" xfId="82"/>
    <cellStyle name="常规 7" xfId="83"/>
    <cellStyle name="常规 7 2" xfId="187"/>
    <cellStyle name="常规 8" xfId="84"/>
    <cellStyle name="常规 8 2" xfId="188"/>
    <cellStyle name="常规 9" xfId="85"/>
    <cellStyle name="常规 9 2" xfId="189"/>
    <cellStyle name="超链接 2" xfId="86"/>
    <cellStyle name="超链接 3" xfId="87"/>
    <cellStyle name="超链接 3 2" xfId="88"/>
    <cellStyle name="超链接 3 2 2" xfId="89"/>
    <cellStyle name="超链接 3 2 2 2" xfId="90"/>
    <cellStyle name="超链接 3 2 2 3" xfId="190"/>
    <cellStyle name="超链接 3 3" xfId="91"/>
    <cellStyle name="超链接 3 3 2" xfId="191"/>
    <cellStyle name="超链接 3 4" xfId="92"/>
    <cellStyle name="超链接 3 4 2" xfId="192"/>
    <cellStyle name="超链接 3 5" xfId="93"/>
    <cellStyle name="超链接 3 6" xfId="150"/>
    <cellStyle name="超链接 4" xfId="94"/>
    <cellStyle name="超链接 4 2" xfId="193"/>
    <cellStyle name="超链接 5" xfId="194"/>
    <cellStyle name="好 2" xfId="95"/>
    <cellStyle name="好 2 2" xfId="157"/>
    <cellStyle name="汇总 2" xfId="96"/>
    <cellStyle name="计算 2" xfId="97"/>
    <cellStyle name="计算 2 2" xfId="125"/>
    <cellStyle name="检查单元格 2" xfId="98"/>
    <cellStyle name="检查单元格 2 2" xfId="159"/>
    <cellStyle name="解释性文本 2" xfId="99"/>
    <cellStyle name="警告文本 2" xfId="100"/>
    <cellStyle name="链接单元格 2" xfId="101"/>
    <cellStyle name="千位分隔 2" xfId="161"/>
    <cellStyle name="千位分隔 2 10" xfId="201"/>
    <cellStyle name="千位分隔 2 2" xfId="102"/>
    <cellStyle name="千位分隔 2 2 2" xfId="162"/>
    <cellStyle name="千位分隔 2 2 3" xfId="197"/>
    <cellStyle name="千位分隔 2 2 4" xfId="195"/>
    <cellStyle name="千位分隔 2 3" xfId="103"/>
    <cellStyle name="千位分隔 2 3 2" xfId="198"/>
    <cellStyle name="千位分隔 2 4" xfId="104"/>
    <cellStyle name="千位分隔 2 4 2" xfId="199"/>
    <cellStyle name="千位分隔 2 5" xfId="105"/>
    <cellStyle name="千位分隔 2 6" xfId="106"/>
    <cellStyle name="千位分隔 2 7" xfId="107"/>
    <cellStyle name="千位分隔 2 8" xfId="108"/>
    <cellStyle name="千位分隔 2 9" xfId="196"/>
    <cellStyle name="千位分隔 3" xfId="109"/>
    <cellStyle name="千位分隔 3 2" xfId="147"/>
    <cellStyle name="千位分隔 3 3" xfId="154"/>
    <cellStyle name="千位分隔 3 4" xfId="160"/>
    <cellStyle name="千位分隔 4" xfId="110"/>
    <cellStyle name="千位分隔 4 2" xfId="200"/>
    <cellStyle name="千位分隔 5" xfId="126"/>
    <cellStyle name="强调文字颜色 1 2" xfId="111"/>
    <cellStyle name="强调文字颜色 1 2 2" xfId="163"/>
    <cellStyle name="强调文字颜色 2 2" xfId="112"/>
    <cellStyle name="强调文字颜色 2 2 2" xfId="164"/>
    <cellStyle name="强调文字颜色 3 2" xfId="113"/>
    <cellStyle name="强调文字颜色 3 2 2" xfId="165"/>
    <cellStyle name="强调文字颜色 4 2" xfId="114"/>
    <cellStyle name="强调文字颜色 4 2 2" xfId="166"/>
    <cellStyle name="强调文字颜色 5 2" xfId="115"/>
    <cellStyle name="强调文字颜色 5 2 2" xfId="153"/>
    <cellStyle name="强调文字颜色 6 2" xfId="116"/>
    <cellStyle name="强调文字颜色 6 2 2" xfId="167"/>
    <cellStyle name="适中 2" xfId="117"/>
    <cellStyle name="适中 2 2" xfId="133"/>
    <cellStyle name="输出 2" xfId="118"/>
    <cellStyle name="输出 2 2" xfId="132"/>
    <cellStyle name="输入 2" xfId="119"/>
    <cellStyle name="输入 2 2" xfId="168"/>
    <cellStyle name="样式 1" xfId="120"/>
    <cellStyle name="样式 1 2" xfId="121"/>
    <cellStyle name="注释 2" xfId="122"/>
    <cellStyle name="注释 2 2" xfId="1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57"/>
  <sheetViews>
    <sheetView topLeftCell="A37" workbookViewId="0">
      <selection activeCell="A61" sqref="A61:M74"/>
    </sheetView>
  </sheetViews>
  <sheetFormatPr defaultRowHeight="13.5" x14ac:dyDescent="0.15"/>
  <cols>
    <col min="1" max="1" width="29.25" customWidth="1"/>
    <col min="2" max="2" width="51.375" customWidth="1"/>
    <col min="3" max="3" width="23.875" style="1" customWidth="1"/>
    <col min="4" max="4" width="32.75" bestFit="1" customWidth="1"/>
    <col min="5" max="5" width="33.625" customWidth="1"/>
    <col min="6" max="6" width="14.5" customWidth="1"/>
    <col min="7" max="7" width="13.25" customWidth="1"/>
  </cols>
  <sheetData>
    <row r="2" spans="1:6" ht="26.25" thickBot="1" x14ac:dyDescent="0.2">
      <c r="A2" s="177" t="s">
        <v>0</v>
      </c>
      <c r="B2" s="177"/>
      <c r="C2" s="177"/>
      <c r="D2" s="177"/>
      <c r="E2" s="177"/>
      <c r="F2" s="1"/>
    </row>
    <row r="3" spans="1:6" ht="15" thickBot="1" x14ac:dyDescent="0.2">
      <c r="A3" s="2" t="s">
        <v>1</v>
      </c>
      <c r="B3" s="3" t="s">
        <v>2</v>
      </c>
      <c r="C3" s="4" t="s">
        <v>3</v>
      </c>
      <c r="D3" s="5"/>
    </row>
    <row r="4" spans="1:6" ht="14.25" x14ac:dyDescent="0.15">
      <c r="A4" s="6" t="s">
        <v>4</v>
      </c>
      <c r="B4" s="7" t="s">
        <v>5</v>
      </c>
      <c r="C4" s="8">
        <v>232.929</v>
      </c>
      <c r="D4" s="1" t="s">
        <v>6</v>
      </c>
    </row>
    <row r="5" spans="1:6" ht="15" thickBot="1" x14ac:dyDescent="0.2">
      <c r="A5" s="9"/>
      <c r="B5" s="10" t="s">
        <v>34</v>
      </c>
      <c r="C5" s="11"/>
    </row>
    <row r="6" spans="1:6" ht="14.25" thickBot="1" x14ac:dyDescent="0.2"/>
    <row r="7" spans="1:6" ht="14.25" x14ac:dyDescent="0.15">
      <c r="A7" s="12" t="s">
        <v>7</v>
      </c>
      <c r="B7" s="13" t="s">
        <v>8</v>
      </c>
      <c r="C7" s="14">
        <v>451.67700000000002</v>
      </c>
      <c r="D7" s="1" t="s">
        <v>27</v>
      </c>
    </row>
    <row r="8" spans="1:6" ht="15" thickBot="1" x14ac:dyDescent="0.2">
      <c r="A8" s="9"/>
      <c r="B8" s="15" t="s">
        <v>9</v>
      </c>
      <c r="C8" s="16"/>
      <c r="D8" s="1"/>
    </row>
    <row r="9" spans="1:6" ht="14.25" thickBot="1" x14ac:dyDescent="0.2">
      <c r="C9" s="17"/>
    </row>
    <row r="10" spans="1:6" ht="14.25" x14ac:dyDescent="0.15">
      <c r="A10" s="12"/>
      <c r="B10" s="18"/>
      <c r="C10" s="19"/>
      <c r="D10" s="1"/>
    </row>
    <row r="11" spans="1:6" ht="15" thickBot="1" x14ac:dyDescent="0.2">
      <c r="A11" s="9"/>
      <c r="B11" s="20"/>
      <c r="C11" s="21"/>
      <c r="D11" s="1"/>
    </row>
    <row r="12" spans="1:6" ht="14.25" thickBot="1" x14ac:dyDescent="0.2">
      <c r="C12" s="17"/>
    </row>
    <row r="13" spans="1:6" ht="14.25" x14ac:dyDescent="0.15">
      <c r="A13" s="22"/>
      <c r="B13" s="18"/>
      <c r="C13" s="19"/>
      <c r="D13" s="1"/>
    </row>
    <row r="14" spans="1:6" ht="15" thickBot="1" x14ac:dyDescent="0.2">
      <c r="A14" s="9"/>
      <c r="B14" s="20"/>
      <c r="C14" s="21"/>
      <c r="D14" s="1"/>
    </row>
    <row r="15" spans="1:6" ht="15" thickBot="1" x14ac:dyDescent="0.2">
      <c r="A15" s="23"/>
      <c r="B15" s="24"/>
      <c r="C15" s="25"/>
      <c r="D15" s="1"/>
    </row>
    <row r="16" spans="1:6" ht="14.25" x14ac:dyDescent="0.15">
      <c r="A16" s="22"/>
      <c r="B16" s="18"/>
      <c r="C16" s="19"/>
      <c r="D16" s="1"/>
    </row>
    <row r="17" spans="1:5" ht="15" thickBot="1" x14ac:dyDescent="0.2">
      <c r="A17" s="27"/>
      <c r="B17" s="20"/>
      <c r="C17" s="21"/>
    </row>
    <row r="18" spans="1:5" ht="15" thickBot="1" x14ac:dyDescent="0.2">
      <c r="A18" s="23"/>
      <c r="B18" s="24"/>
      <c r="C18" s="25"/>
    </row>
    <row r="19" spans="1:5" ht="14.25" x14ac:dyDescent="0.15">
      <c r="A19" s="22"/>
      <c r="B19" s="18"/>
      <c r="C19" s="19"/>
    </row>
    <row r="20" spans="1:5" ht="15" thickBot="1" x14ac:dyDescent="0.2">
      <c r="A20" s="27"/>
      <c r="B20" s="20"/>
      <c r="C20" s="21"/>
    </row>
    <row r="21" spans="1:5" ht="15" thickBot="1" x14ac:dyDescent="0.2">
      <c r="A21" s="28"/>
      <c r="B21" s="29"/>
      <c r="C21" s="30"/>
    </row>
    <row r="22" spans="1:5" ht="14.25" x14ac:dyDescent="0.15">
      <c r="A22" s="22" t="s">
        <v>10</v>
      </c>
      <c r="B22" s="13" t="s">
        <v>29</v>
      </c>
      <c r="C22" s="14">
        <v>235.34800000000001</v>
      </c>
      <c r="D22" t="s">
        <v>32</v>
      </c>
      <c r="E22" t="s">
        <v>37</v>
      </c>
    </row>
    <row r="23" spans="1:5" ht="15" thickBot="1" x14ac:dyDescent="0.2">
      <c r="A23" s="9"/>
      <c r="B23" s="15" t="s">
        <v>11</v>
      </c>
      <c r="C23" s="16"/>
    </row>
    <row r="24" spans="1:5" s="31" customFormat="1" ht="15" thickBot="1" x14ac:dyDescent="0.2">
      <c r="A24" s="23"/>
      <c r="B24" s="24"/>
      <c r="C24" s="30"/>
    </row>
    <row r="25" spans="1:5" ht="14.25" x14ac:dyDescent="0.15">
      <c r="A25" s="22"/>
      <c r="B25" s="18"/>
      <c r="C25" s="19"/>
    </row>
    <row r="26" spans="1:5" ht="15" thickBot="1" x14ac:dyDescent="0.2">
      <c r="A26" s="27"/>
      <c r="B26" s="32"/>
      <c r="C26" s="21"/>
    </row>
    <row r="27" spans="1:5" ht="15" thickBot="1" x14ac:dyDescent="0.2">
      <c r="A27" s="23"/>
      <c r="B27" s="24"/>
      <c r="C27" s="25"/>
    </row>
    <row r="28" spans="1:5" ht="14.25" x14ac:dyDescent="0.15">
      <c r="A28" s="22"/>
      <c r="B28" s="18"/>
      <c r="C28" s="19"/>
    </row>
    <row r="29" spans="1:5" ht="15" thickBot="1" x14ac:dyDescent="0.2">
      <c r="A29" s="27"/>
      <c r="B29" s="20"/>
      <c r="C29" s="21"/>
    </row>
    <row r="30" spans="1:5" ht="15" thickBot="1" x14ac:dyDescent="0.2">
      <c r="A30" s="33"/>
      <c r="B30" s="34"/>
      <c r="C30" s="35"/>
    </row>
    <row r="31" spans="1:5" ht="14.25" x14ac:dyDescent="0.15">
      <c r="A31" s="22"/>
      <c r="B31" s="18"/>
      <c r="C31" s="19"/>
    </row>
    <row r="32" spans="1:5" s="31" customFormat="1" ht="15" thickBot="1" x14ac:dyDescent="0.2">
      <c r="A32" s="27"/>
      <c r="B32" s="20"/>
      <c r="C32" s="21"/>
    </row>
    <row r="33" spans="1:5" s="31" customFormat="1" ht="15" thickBot="1" x14ac:dyDescent="0.2">
      <c r="A33" s="33"/>
      <c r="B33" s="34"/>
      <c r="C33" s="35"/>
    </row>
    <row r="34" spans="1:5" ht="14.25" x14ac:dyDescent="0.15">
      <c r="A34" s="22"/>
      <c r="B34" s="18"/>
      <c r="C34" s="19"/>
    </row>
    <row r="35" spans="1:5" ht="15" thickBot="1" x14ac:dyDescent="0.2">
      <c r="A35" s="27"/>
      <c r="B35" s="20"/>
      <c r="C35" s="21"/>
    </row>
    <row r="36" spans="1:5" ht="15" thickBot="1" x14ac:dyDescent="0.2">
      <c r="A36" s="36"/>
      <c r="B36" s="37"/>
      <c r="C36" s="38"/>
    </row>
    <row r="37" spans="1:5" ht="14.25" x14ac:dyDescent="0.15">
      <c r="A37" s="22"/>
      <c r="B37" s="18"/>
      <c r="C37" s="39"/>
    </row>
    <row r="38" spans="1:5" ht="15" thickBot="1" x14ac:dyDescent="0.2">
      <c r="A38" s="27"/>
      <c r="B38" s="32"/>
      <c r="C38" s="40"/>
    </row>
    <row r="39" spans="1:5" ht="15" thickBot="1" x14ac:dyDescent="0.2">
      <c r="A39" s="36"/>
      <c r="B39" s="37"/>
      <c r="C39" s="38"/>
    </row>
    <row r="40" spans="1:5" ht="14.25" x14ac:dyDescent="0.15">
      <c r="A40" s="22" t="s">
        <v>12</v>
      </c>
      <c r="B40" s="41" t="s">
        <v>13</v>
      </c>
      <c r="C40" s="8">
        <v>191.86199999999999</v>
      </c>
      <c r="D40" t="s">
        <v>26</v>
      </c>
    </row>
    <row r="41" spans="1:5" ht="15" thickBot="1" x14ac:dyDescent="0.2">
      <c r="A41" s="27"/>
      <c r="B41" s="32" t="s">
        <v>14</v>
      </c>
      <c r="C41" s="21"/>
    </row>
    <row r="42" spans="1:5" ht="14.25" x14ac:dyDescent="0.15">
      <c r="A42" s="22" t="s">
        <v>12</v>
      </c>
      <c r="B42" s="41" t="s">
        <v>13</v>
      </c>
      <c r="C42" s="8">
        <v>227.26</v>
      </c>
      <c r="D42" t="s">
        <v>35</v>
      </c>
    </row>
    <row r="43" spans="1:5" ht="15" thickBot="1" x14ac:dyDescent="0.2">
      <c r="A43" s="27"/>
      <c r="B43" s="42" t="s">
        <v>15</v>
      </c>
      <c r="C43" s="16"/>
      <c r="D43" t="s">
        <v>28</v>
      </c>
      <c r="E43" t="s">
        <v>33</v>
      </c>
    </row>
    <row r="44" spans="1:5" ht="15" thickBot="1" x14ac:dyDescent="0.2">
      <c r="A44" s="36"/>
      <c r="B44" s="37"/>
      <c r="C44" s="38"/>
    </row>
    <row r="45" spans="1:5" ht="14.25" x14ac:dyDescent="0.15">
      <c r="A45" s="22" t="s">
        <v>16</v>
      </c>
      <c r="B45" s="41" t="s">
        <v>17</v>
      </c>
      <c r="C45" s="8">
        <v>48.25</v>
      </c>
    </row>
    <row r="46" spans="1:5" ht="15" thickBot="1" x14ac:dyDescent="0.2">
      <c r="A46" s="27"/>
      <c r="B46" s="32" t="s">
        <v>18</v>
      </c>
      <c r="C46" s="21"/>
    </row>
    <row r="47" spans="1:5" ht="15" thickBot="1" x14ac:dyDescent="0.2">
      <c r="A47" s="36"/>
      <c r="B47" s="37"/>
      <c r="C47" s="38"/>
    </row>
    <row r="48" spans="1:5" ht="14.25" x14ac:dyDescent="0.15">
      <c r="A48" s="22" t="s">
        <v>19</v>
      </c>
      <c r="B48" s="41" t="s">
        <v>20</v>
      </c>
      <c r="C48" s="8">
        <v>52.741999999999997</v>
      </c>
      <c r="D48" t="s">
        <v>26</v>
      </c>
    </row>
    <row r="49" spans="1:4" ht="15" thickBot="1" x14ac:dyDescent="0.2">
      <c r="A49" s="27" t="s">
        <v>21</v>
      </c>
      <c r="B49" s="32" t="s">
        <v>31</v>
      </c>
      <c r="C49" s="21"/>
    </row>
    <row r="50" spans="1:4" ht="15" thickBot="1" x14ac:dyDescent="0.2">
      <c r="A50" s="36"/>
      <c r="B50" s="37"/>
      <c r="C50" s="38"/>
    </row>
    <row r="51" spans="1:4" ht="14.25" x14ac:dyDescent="0.15">
      <c r="A51" s="22" t="s">
        <v>4</v>
      </c>
      <c r="B51" s="41" t="s">
        <v>22</v>
      </c>
      <c r="C51" s="8">
        <v>169.49799999999999</v>
      </c>
      <c r="D51" t="s">
        <v>36</v>
      </c>
    </row>
    <row r="52" spans="1:4" ht="15" thickBot="1" x14ac:dyDescent="0.2">
      <c r="A52" s="27"/>
      <c r="B52" s="32" t="s">
        <v>30</v>
      </c>
      <c r="C52" s="40"/>
    </row>
    <row r="53" spans="1:4" ht="15" thickBot="1" x14ac:dyDescent="0.2">
      <c r="A53" s="36"/>
      <c r="B53" s="37"/>
      <c r="C53" s="38"/>
    </row>
    <row r="54" spans="1:4" ht="14.25" x14ac:dyDescent="0.15">
      <c r="A54" s="22" t="s">
        <v>23</v>
      </c>
      <c r="B54" s="41" t="s">
        <v>24</v>
      </c>
      <c r="C54" s="8">
        <v>37.942</v>
      </c>
    </row>
    <row r="55" spans="1:4" ht="15" thickBot="1" x14ac:dyDescent="0.2">
      <c r="A55" s="27" t="s">
        <v>25</v>
      </c>
      <c r="B55" s="32"/>
      <c r="C55" s="21"/>
    </row>
    <row r="56" spans="1:4" ht="14.25" x14ac:dyDescent="0.15">
      <c r="A56" s="23"/>
      <c r="B56" s="24"/>
      <c r="C56" s="30"/>
      <c r="D56" s="26"/>
    </row>
    <row r="57" spans="1:4" ht="14.25" x14ac:dyDescent="0.15">
      <c r="A57" s="43"/>
      <c r="B57" s="44"/>
      <c r="C57" s="25"/>
      <c r="D57" s="26"/>
    </row>
  </sheetData>
  <mergeCells count="1">
    <mergeCell ref="A2:E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6" orientation="landscape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3"/>
  <sheetViews>
    <sheetView tabSelected="1" zoomScale="85" zoomScaleNormal="85" workbookViewId="0">
      <pane xSplit="3" ySplit="2" topLeftCell="D32" activePane="bottomRight" state="frozen"/>
      <selection pane="topRight" activeCell="D1" sqref="D1"/>
      <selection pane="bottomLeft" activeCell="A3" sqref="A3"/>
      <selection pane="bottomRight" activeCell="N3" sqref="N3:N48"/>
    </sheetView>
  </sheetViews>
  <sheetFormatPr defaultRowHeight="16.5" x14ac:dyDescent="0.15"/>
  <cols>
    <col min="1" max="1" width="5" style="74" bestFit="1" customWidth="1"/>
    <col min="2" max="2" width="10" style="74" bestFit="1" customWidth="1"/>
    <col min="3" max="3" width="71.875" style="74" bestFit="1" customWidth="1"/>
    <col min="4" max="4" width="13.125" style="74" bestFit="1" customWidth="1"/>
    <col min="5" max="5" width="10.625" style="74" bestFit="1" customWidth="1"/>
    <col min="6" max="6" width="25.375" style="74" bestFit="1" customWidth="1"/>
    <col min="7" max="7" width="7" style="74" bestFit="1" customWidth="1"/>
    <col min="8" max="8" width="10.25" style="74" bestFit="1" customWidth="1"/>
    <col min="9" max="9" width="9.5" style="74" bestFit="1" customWidth="1"/>
    <col min="10" max="10" width="9.75" style="74" bestFit="1" customWidth="1"/>
    <col min="11" max="11" width="11.125" style="74" bestFit="1" customWidth="1"/>
    <col min="12" max="12" width="10.375" style="74" bestFit="1" customWidth="1"/>
    <col min="13" max="13" width="11.25" style="74" bestFit="1" customWidth="1"/>
    <col min="14" max="14" width="9.25" style="74" bestFit="1" customWidth="1"/>
    <col min="15" max="15" width="12.75" style="74" bestFit="1" customWidth="1"/>
    <col min="16" max="16" width="12.25" style="74" bestFit="1" customWidth="1"/>
    <col min="17" max="17" width="7.5" style="74" bestFit="1" customWidth="1"/>
    <col min="18" max="18" width="11.625" style="74" bestFit="1" customWidth="1"/>
    <col min="19" max="20" width="9" style="74" bestFit="1" customWidth="1"/>
    <col min="21" max="21" width="10.5" style="74" bestFit="1" customWidth="1"/>
    <col min="22" max="22" width="12.25" style="74" bestFit="1" customWidth="1"/>
    <col min="23" max="29" width="9" style="74"/>
    <col min="30" max="30" width="7.625" style="74" bestFit="1" customWidth="1"/>
    <col min="31" max="31" width="14.25" style="74" bestFit="1" customWidth="1"/>
    <col min="32" max="32" width="10" style="74" bestFit="1" customWidth="1"/>
    <col min="33" max="33" width="6.5" style="74" bestFit="1" customWidth="1"/>
    <col min="34" max="34" width="14" style="74" bestFit="1" customWidth="1"/>
    <col min="35" max="35" width="13.625" style="74" bestFit="1" customWidth="1"/>
    <col min="36" max="16384" width="9" style="74"/>
  </cols>
  <sheetData>
    <row r="1" spans="1:25" x14ac:dyDescent="0.15">
      <c r="A1" s="178" t="s">
        <v>94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9" t="s">
        <v>96</v>
      </c>
      <c r="Q1" s="179"/>
      <c r="R1" s="179"/>
      <c r="S1" s="73"/>
      <c r="T1" s="73"/>
      <c r="U1" s="73"/>
      <c r="V1" s="73"/>
    </row>
    <row r="2" spans="1:25" x14ac:dyDescent="0.15">
      <c r="A2" s="75" t="s">
        <v>76</v>
      </c>
      <c r="B2" s="75" t="s">
        <v>77</v>
      </c>
      <c r="C2" s="75" t="s">
        <v>78</v>
      </c>
      <c r="D2" s="75" t="s">
        <v>79</v>
      </c>
      <c r="E2" s="75" t="s">
        <v>98</v>
      </c>
      <c r="F2" s="75" t="s">
        <v>99</v>
      </c>
      <c r="G2" s="75" t="s">
        <v>100</v>
      </c>
      <c r="H2" s="75" t="s">
        <v>101</v>
      </c>
      <c r="I2" s="75" t="s">
        <v>80</v>
      </c>
      <c r="J2" s="75" t="s">
        <v>81</v>
      </c>
      <c r="K2" s="76" t="s">
        <v>108</v>
      </c>
      <c r="L2" s="76" t="s">
        <v>109</v>
      </c>
      <c r="M2" s="76" t="s">
        <v>102</v>
      </c>
      <c r="N2" s="77" t="s">
        <v>90</v>
      </c>
      <c r="O2" s="168" t="s">
        <v>95</v>
      </c>
      <c r="P2" s="79" t="s">
        <v>91</v>
      </c>
      <c r="Q2" s="79" t="s">
        <v>92</v>
      </c>
      <c r="R2" s="73" t="s">
        <v>97</v>
      </c>
      <c r="S2" s="73" t="s">
        <v>104</v>
      </c>
      <c r="T2" s="73" t="s">
        <v>103</v>
      </c>
      <c r="U2" s="73" t="s">
        <v>105</v>
      </c>
      <c r="V2" s="73" t="s">
        <v>106</v>
      </c>
      <c r="W2" s="74" t="s">
        <v>641</v>
      </c>
      <c r="X2" s="74" t="s">
        <v>636</v>
      </c>
      <c r="Y2" s="74" t="s">
        <v>637</v>
      </c>
    </row>
    <row r="3" spans="1:25" s="211" customFormat="1" ht="15" customHeight="1" x14ac:dyDescent="0.15">
      <c r="A3" s="201">
        <v>39</v>
      </c>
      <c r="B3" s="202" t="s">
        <v>804</v>
      </c>
      <c r="C3" s="203" t="s">
        <v>805</v>
      </c>
      <c r="D3" s="205" t="s">
        <v>142</v>
      </c>
      <c r="E3" s="206" t="s">
        <v>618</v>
      </c>
      <c r="F3" s="207" t="s">
        <v>854</v>
      </c>
      <c r="G3" s="205" t="s">
        <v>855</v>
      </c>
      <c r="H3" s="208">
        <v>6336</v>
      </c>
      <c r="I3" s="204" t="s">
        <v>856</v>
      </c>
      <c r="J3" s="205" t="s">
        <v>857</v>
      </c>
      <c r="K3" s="209">
        <v>22.55</v>
      </c>
      <c r="M3" s="210">
        <f>K3*H3</f>
        <v>142876.80000000002</v>
      </c>
      <c r="N3" s="211" t="s">
        <v>909</v>
      </c>
      <c r="O3" s="202"/>
    </row>
    <row r="4" spans="1:25" s="211" customFormat="1" ht="15" customHeight="1" x14ac:dyDescent="0.15">
      <c r="A4" s="201">
        <v>40</v>
      </c>
      <c r="B4" s="202" t="s">
        <v>804</v>
      </c>
      <c r="C4" s="203" t="s">
        <v>805</v>
      </c>
      <c r="D4" s="205" t="s">
        <v>142</v>
      </c>
      <c r="E4" s="206" t="s">
        <v>618</v>
      </c>
      <c r="F4" s="207" t="s">
        <v>858</v>
      </c>
      <c r="G4" s="205" t="s">
        <v>855</v>
      </c>
      <c r="H4" s="208">
        <v>1605</v>
      </c>
      <c r="I4" s="204" t="s">
        <v>859</v>
      </c>
      <c r="J4" s="205" t="s">
        <v>860</v>
      </c>
      <c r="K4" s="209">
        <v>22.55</v>
      </c>
      <c r="M4" s="210">
        <f>K4*H4</f>
        <v>36192.75</v>
      </c>
      <c r="N4" s="211" t="s">
        <v>909</v>
      </c>
      <c r="O4" s="202"/>
    </row>
    <row r="5" spans="1:25" s="211" customFormat="1" ht="15" customHeight="1" x14ac:dyDescent="0.15">
      <c r="A5" s="201">
        <v>26</v>
      </c>
      <c r="B5" s="212" t="s">
        <v>806</v>
      </c>
      <c r="C5" s="213" t="s">
        <v>807</v>
      </c>
      <c r="D5" s="204" t="s">
        <v>142</v>
      </c>
      <c r="E5" s="207" t="s">
        <v>618</v>
      </c>
      <c r="F5" s="214" t="s">
        <v>826</v>
      </c>
      <c r="G5" s="204"/>
      <c r="H5" s="215">
        <v>15600</v>
      </c>
      <c r="I5" s="204" t="s">
        <v>808</v>
      </c>
      <c r="J5" s="204" t="s">
        <v>861</v>
      </c>
      <c r="K5" s="209">
        <v>22.55</v>
      </c>
      <c r="M5" s="210">
        <f>K5*H5</f>
        <v>351780</v>
      </c>
      <c r="N5" s="211" t="s">
        <v>909</v>
      </c>
      <c r="O5" s="202"/>
    </row>
    <row r="6" spans="1:25" s="211" customFormat="1" ht="15" customHeight="1" x14ac:dyDescent="0.15">
      <c r="A6" s="201">
        <v>27</v>
      </c>
      <c r="B6" s="212" t="s">
        <v>809</v>
      </c>
      <c r="C6" s="213" t="s">
        <v>807</v>
      </c>
      <c r="D6" s="204" t="s">
        <v>142</v>
      </c>
      <c r="E6" s="207" t="s">
        <v>618</v>
      </c>
      <c r="F6" s="214" t="s">
        <v>823</v>
      </c>
      <c r="G6" s="204"/>
      <c r="H6" s="215">
        <v>15600</v>
      </c>
      <c r="I6" s="204" t="s">
        <v>808</v>
      </c>
      <c r="J6" s="204" t="s">
        <v>862</v>
      </c>
      <c r="K6" s="209">
        <v>22.55</v>
      </c>
      <c r="M6" s="210">
        <f>K6*H6</f>
        <v>351780</v>
      </c>
      <c r="N6" s="211" t="s">
        <v>909</v>
      </c>
      <c r="O6" s="216"/>
    </row>
    <row r="7" spans="1:25" s="211" customFormat="1" ht="15" customHeight="1" x14ac:dyDescent="0.15">
      <c r="A7" s="201">
        <v>28</v>
      </c>
      <c r="B7" s="212" t="s">
        <v>810</v>
      </c>
      <c r="C7" s="213" t="s">
        <v>807</v>
      </c>
      <c r="D7" s="204" t="s">
        <v>142</v>
      </c>
      <c r="E7" s="207" t="s">
        <v>618</v>
      </c>
      <c r="F7" s="214" t="s">
        <v>863</v>
      </c>
      <c r="G7" s="204"/>
      <c r="H7" s="215">
        <v>15600</v>
      </c>
      <c r="I7" s="204" t="s">
        <v>808</v>
      </c>
      <c r="J7" s="204" t="s">
        <v>864</v>
      </c>
      <c r="K7" s="209">
        <v>22.55</v>
      </c>
      <c r="M7" s="210">
        <f>K7*H7</f>
        <v>351780</v>
      </c>
      <c r="N7" s="211" t="s">
        <v>909</v>
      </c>
      <c r="O7" s="216"/>
    </row>
    <row r="8" spans="1:25" s="211" customFormat="1" ht="15" customHeight="1" x14ac:dyDescent="0.15">
      <c r="A8" s="201">
        <v>29</v>
      </c>
      <c r="B8" s="212" t="s">
        <v>811</v>
      </c>
      <c r="C8" s="213" t="s">
        <v>807</v>
      </c>
      <c r="D8" s="204" t="s">
        <v>142</v>
      </c>
      <c r="E8" s="207" t="s">
        <v>618</v>
      </c>
      <c r="F8" s="214" t="s">
        <v>863</v>
      </c>
      <c r="G8" s="204"/>
      <c r="H8" s="215">
        <v>15600</v>
      </c>
      <c r="I8" s="204" t="s">
        <v>808</v>
      </c>
      <c r="J8" s="204" t="s">
        <v>864</v>
      </c>
      <c r="K8" s="209">
        <v>22.55</v>
      </c>
      <c r="M8" s="210">
        <f>K8*H8</f>
        <v>351780</v>
      </c>
      <c r="N8" s="211" t="s">
        <v>909</v>
      </c>
      <c r="O8" s="216"/>
    </row>
    <row r="9" spans="1:25" s="211" customFormat="1" ht="15" customHeight="1" x14ac:dyDescent="0.15">
      <c r="A9" s="201">
        <v>30</v>
      </c>
      <c r="B9" s="212" t="s">
        <v>812</v>
      </c>
      <c r="C9" s="213" t="s">
        <v>807</v>
      </c>
      <c r="D9" s="204" t="s">
        <v>142</v>
      </c>
      <c r="E9" s="207" t="s">
        <v>618</v>
      </c>
      <c r="F9" s="214" t="s">
        <v>865</v>
      </c>
      <c r="G9" s="204"/>
      <c r="H9" s="215">
        <v>15600</v>
      </c>
      <c r="I9" s="204" t="s">
        <v>808</v>
      </c>
      <c r="J9" s="204" t="s">
        <v>866</v>
      </c>
      <c r="K9" s="209">
        <v>22.55</v>
      </c>
      <c r="M9" s="210">
        <f>K9*H9</f>
        <v>351780</v>
      </c>
      <c r="N9" s="211" t="s">
        <v>909</v>
      </c>
      <c r="O9" s="216"/>
    </row>
    <row r="10" spans="1:25" s="211" customFormat="1" ht="15" customHeight="1" x14ac:dyDescent="0.15">
      <c r="A10" s="201">
        <v>31</v>
      </c>
      <c r="B10" s="212" t="s">
        <v>813</v>
      </c>
      <c r="C10" s="213" t="s">
        <v>807</v>
      </c>
      <c r="D10" s="204" t="s">
        <v>142</v>
      </c>
      <c r="E10" s="207" t="s">
        <v>618</v>
      </c>
      <c r="F10" s="214" t="s">
        <v>826</v>
      </c>
      <c r="G10" s="204"/>
      <c r="H10" s="215">
        <v>15600</v>
      </c>
      <c r="I10" s="204" t="s">
        <v>808</v>
      </c>
      <c r="J10" s="204" t="s">
        <v>866</v>
      </c>
      <c r="K10" s="209">
        <v>22.55</v>
      </c>
      <c r="M10" s="210">
        <f>K10*H10</f>
        <v>351780</v>
      </c>
      <c r="N10" s="211" t="s">
        <v>909</v>
      </c>
      <c r="O10" s="216"/>
    </row>
    <row r="11" spans="1:25" s="211" customFormat="1" ht="15" customHeight="1" x14ac:dyDescent="0.15">
      <c r="A11" s="201">
        <v>32</v>
      </c>
      <c r="B11" s="212" t="s">
        <v>814</v>
      </c>
      <c r="C11" s="213" t="s">
        <v>807</v>
      </c>
      <c r="D11" s="204" t="s">
        <v>142</v>
      </c>
      <c r="E11" s="207" t="s">
        <v>618</v>
      </c>
      <c r="F11" s="214" t="s">
        <v>865</v>
      </c>
      <c r="G11" s="204"/>
      <c r="H11" s="215">
        <v>15600</v>
      </c>
      <c r="I11" s="204" t="s">
        <v>808</v>
      </c>
      <c r="J11" s="204" t="s">
        <v>866</v>
      </c>
      <c r="K11" s="209">
        <v>22.55</v>
      </c>
      <c r="M11" s="210">
        <f>K11*H11</f>
        <v>351780</v>
      </c>
      <c r="N11" s="211" t="s">
        <v>909</v>
      </c>
      <c r="O11" s="216"/>
    </row>
    <row r="12" spans="1:25" s="211" customFormat="1" ht="15" customHeight="1" x14ac:dyDescent="0.15">
      <c r="A12" s="201">
        <v>33</v>
      </c>
      <c r="B12" s="202" t="s">
        <v>815</v>
      </c>
      <c r="C12" s="203" t="s">
        <v>807</v>
      </c>
      <c r="D12" s="205" t="s">
        <v>142</v>
      </c>
      <c r="E12" s="206" t="s">
        <v>618</v>
      </c>
      <c r="F12" s="207" t="s">
        <v>867</v>
      </c>
      <c r="G12" s="205"/>
      <c r="H12" s="215">
        <v>32535</v>
      </c>
      <c r="I12" s="204" t="s">
        <v>868</v>
      </c>
      <c r="J12" s="205" t="s">
        <v>761</v>
      </c>
      <c r="K12" s="209">
        <v>22.55</v>
      </c>
      <c r="M12" s="210">
        <f>K12*H12</f>
        <v>733664.25</v>
      </c>
      <c r="N12" s="211" t="s">
        <v>909</v>
      </c>
      <c r="O12" s="216"/>
    </row>
    <row r="13" spans="1:25" s="211" customFormat="1" ht="15" customHeight="1" x14ac:dyDescent="0.15">
      <c r="A13" s="201">
        <v>34</v>
      </c>
      <c r="B13" s="202" t="s">
        <v>815</v>
      </c>
      <c r="C13" s="203" t="s">
        <v>807</v>
      </c>
      <c r="D13" s="205" t="s">
        <v>142</v>
      </c>
      <c r="E13" s="206" t="s">
        <v>618</v>
      </c>
      <c r="F13" s="207" t="s">
        <v>869</v>
      </c>
      <c r="G13" s="205"/>
      <c r="H13" s="215">
        <v>2444</v>
      </c>
      <c r="I13" s="204" t="s">
        <v>819</v>
      </c>
      <c r="J13" s="205" t="s">
        <v>870</v>
      </c>
      <c r="K13" s="209">
        <v>22.55</v>
      </c>
      <c r="M13" s="210">
        <f>K13*H13</f>
        <v>55112.200000000004</v>
      </c>
      <c r="N13" s="211" t="s">
        <v>909</v>
      </c>
      <c r="O13" s="216"/>
    </row>
    <row r="14" spans="1:25" s="211" customFormat="1" ht="15" customHeight="1" x14ac:dyDescent="0.15">
      <c r="A14" s="217">
        <v>35</v>
      </c>
      <c r="B14" s="218" t="s">
        <v>816</v>
      </c>
      <c r="C14" s="219" t="s">
        <v>807</v>
      </c>
      <c r="D14" s="221" t="s">
        <v>142</v>
      </c>
      <c r="E14" s="222" t="s">
        <v>618</v>
      </c>
      <c r="F14" s="223" t="s">
        <v>871</v>
      </c>
      <c r="G14" s="221"/>
      <c r="H14" s="224">
        <v>32535</v>
      </c>
      <c r="I14" s="220" t="s">
        <v>872</v>
      </c>
      <c r="J14" s="221" t="s">
        <v>761</v>
      </c>
      <c r="K14" s="225">
        <v>22.55</v>
      </c>
      <c r="M14" s="226">
        <f>K14*H14</f>
        <v>733664.25</v>
      </c>
      <c r="N14" s="211" t="s">
        <v>909</v>
      </c>
      <c r="O14" s="216"/>
    </row>
    <row r="15" spans="1:25" s="211" customFormat="1" ht="15" customHeight="1" x14ac:dyDescent="0.15">
      <c r="A15" s="201">
        <v>36</v>
      </c>
      <c r="B15" s="202" t="s">
        <v>816</v>
      </c>
      <c r="C15" s="203" t="s">
        <v>807</v>
      </c>
      <c r="D15" s="205" t="s">
        <v>142</v>
      </c>
      <c r="E15" s="206" t="s">
        <v>618</v>
      </c>
      <c r="F15" s="207" t="s">
        <v>869</v>
      </c>
      <c r="G15" s="205"/>
      <c r="H15" s="215">
        <v>2444</v>
      </c>
      <c r="I15" s="204" t="s">
        <v>868</v>
      </c>
      <c r="J15" s="205" t="s">
        <v>761</v>
      </c>
      <c r="K15" s="209">
        <v>22.55</v>
      </c>
      <c r="M15" s="210">
        <f>K15*H15</f>
        <v>55112.200000000004</v>
      </c>
      <c r="N15" s="211" t="s">
        <v>909</v>
      </c>
      <c r="O15" s="216"/>
    </row>
    <row r="16" spans="1:25" s="211" customFormat="1" ht="15" customHeight="1" x14ac:dyDescent="0.15">
      <c r="A16" s="217">
        <v>37</v>
      </c>
      <c r="B16" s="218" t="s">
        <v>817</v>
      </c>
      <c r="C16" s="219" t="s">
        <v>807</v>
      </c>
      <c r="D16" s="221" t="s">
        <v>142</v>
      </c>
      <c r="E16" s="222" t="s">
        <v>618</v>
      </c>
      <c r="F16" s="223" t="s">
        <v>818</v>
      </c>
      <c r="G16" s="221"/>
      <c r="H16" s="224">
        <v>32535</v>
      </c>
      <c r="I16" s="220" t="s">
        <v>868</v>
      </c>
      <c r="J16" s="221" t="s">
        <v>870</v>
      </c>
      <c r="K16" s="225">
        <v>22.55</v>
      </c>
      <c r="M16" s="226">
        <f>K16*H16</f>
        <v>733664.25</v>
      </c>
      <c r="N16" s="211" t="s">
        <v>909</v>
      </c>
      <c r="O16" s="216"/>
    </row>
    <row r="17" spans="1:18" s="211" customFormat="1" ht="15" customHeight="1" x14ac:dyDescent="0.15">
      <c r="A17" s="201">
        <v>38</v>
      </c>
      <c r="B17" s="202" t="s">
        <v>817</v>
      </c>
      <c r="C17" s="203" t="s">
        <v>807</v>
      </c>
      <c r="D17" s="205" t="s">
        <v>142</v>
      </c>
      <c r="E17" s="206" t="s">
        <v>618</v>
      </c>
      <c r="F17" s="207" t="s">
        <v>869</v>
      </c>
      <c r="G17" s="205"/>
      <c r="H17" s="208">
        <v>2444</v>
      </c>
      <c r="I17" s="204" t="s">
        <v>868</v>
      </c>
      <c r="J17" s="205" t="s">
        <v>870</v>
      </c>
      <c r="K17" s="209">
        <v>22.55</v>
      </c>
      <c r="M17" s="210">
        <f>K17*H17</f>
        <v>55112.200000000004</v>
      </c>
      <c r="N17" s="211" t="s">
        <v>909</v>
      </c>
      <c r="O17" s="216"/>
    </row>
    <row r="18" spans="1:18" s="211" customFormat="1" ht="15" customHeight="1" x14ac:dyDescent="0.15">
      <c r="A18" s="217">
        <v>1</v>
      </c>
      <c r="B18" s="227" t="s">
        <v>820</v>
      </c>
      <c r="C18" s="228" t="s">
        <v>821</v>
      </c>
      <c r="D18" s="220" t="s">
        <v>142</v>
      </c>
      <c r="E18" s="223" t="s">
        <v>618</v>
      </c>
      <c r="F18" s="229" t="s">
        <v>865</v>
      </c>
      <c r="G18" s="220"/>
      <c r="H18" s="224">
        <v>15600</v>
      </c>
      <c r="I18" s="220" t="s">
        <v>808</v>
      </c>
      <c r="J18" s="220" t="s">
        <v>873</v>
      </c>
      <c r="K18" s="225">
        <v>22.55</v>
      </c>
      <c r="M18" s="226">
        <f>K18*H18</f>
        <v>351780</v>
      </c>
      <c r="N18" s="211" t="s">
        <v>909</v>
      </c>
      <c r="O18" s="216"/>
    </row>
    <row r="19" spans="1:18" s="211" customFormat="1" ht="15" customHeight="1" x14ac:dyDescent="0.15">
      <c r="A19" s="217">
        <v>2</v>
      </c>
      <c r="B19" s="227" t="s">
        <v>822</v>
      </c>
      <c r="C19" s="228" t="s">
        <v>821</v>
      </c>
      <c r="D19" s="220" t="s">
        <v>142</v>
      </c>
      <c r="E19" s="223" t="s">
        <v>618</v>
      </c>
      <c r="F19" s="229" t="s">
        <v>863</v>
      </c>
      <c r="G19" s="220"/>
      <c r="H19" s="224">
        <v>15600</v>
      </c>
      <c r="I19" s="220" t="s">
        <v>808</v>
      </c>
      <c r="J19" s="220" t="s">
        <v>874</v>
      </c>
      <c r="K19" s="225">
        <v>22.55</v>
      </c>
      <c r="M19" s="226">
        <f>K19*H19</f>
        <v>351780</v>
      </c>
      <c r="N19" s="211" t="s">
        <v>909</v>
      </c>
      <c r="O19" s="216"/>
      <c r="Q19" s="230"/>
      <c r="R19" s="231"/>
    </row>
    <row r="20" spans="1:18" s="211" customFormat="1" ht="15" customHeight="1" x14ac:dyDescent="0.15">
      <c r="A20" s="232">
        <v>41</v>
      </c>
      <c r="B20" s="216" t="s">
        <v>824</v>
      </c>
      <c r="C20" s="233" t="s">
        <v>875</v>
      </c>
      <c r="D20" s="235" t="s">
        <v>142</v>
      </c>
      <c r="E20" s="234" t="s">
        <v>143</v>
      </c>
      <c r="F20" s="234" t="s">
        <v>876</v>
      </c>
      <c r="G20" s="235"/>
      <c r="H20" s="236">
        <v>23687</v>
      </c>
      <c r="I20" s="235" t="s">
        <v>877</v>
      </c>
      <c r="J20" s="235" t="s">
        <v>878</v>
      </c>
      <c r="K20" s="237">
        <v>22.55</v>
      </c>
      <c r="M20" s="238">
        <f>K20*H20</f>
        <v>534141.85</v>
      </c>
      <c r="N20" s="211" t="s">
        <v>909</v>
      </c>
      <c r="O20" s="239"/>
    </row>
    <row r="21" spans="1:18" s="211" customFormat="1" ht="15" customHeight="1" x14ac:dyDescent="0.15">
      <c r="A21" s="232">
        <v>3</v>
      </c>
      <c r="B21" s="240" t="s">
        <v>825</v>
      </c>
      <c r="C21" s="241" t="s">
        <v>821</v>
      </c>
      <c r="D21" s="240" t="s">
        <v>142</v>
      </c>
      <c r="E21" s="242" t="s">
        <v>618</v>
      </c>
      <c r="F21" s="243" t="s">
        <v>826</v>
      </c>
      <c r="G21" s="240"/>
      <c r="H21" s="244">
        <v>15600</v>
      </c>
      <c r="I21" s="240" t="s">
        <v>808</v>
      </c>
      <c r="J21" s="240" t="s">
        <v>879</v>
      </c>
      <c r="K21" s="245">
        <v>22.55</v>
      </c>
      <c r="M21" s="246">
        <f>K21*H21</f>
        <v>351780</v>
      </c>
      <c r="N21" s="211" t="s">
        <v>909</v>
      </c>
      <c r="O21" s="240"/>
    </row>
    <row r="22" spans="1:18" s="211" customFormat="1" ht="15" customHeight="1" x14ac:dyDescent="0.15">
      <c r="A22" s="232">
        <v>4</v>
      </c>
      <c r="B22" s="240" t="s">
        <v>827</v>
      </c>
      <c r="C22" s="241" t="s">
        <v>821</v>
      </c>
      <c r="D22" s="240" t="s">
        <v>142</v>
      </c>
      <c r="E22" s="242" t="s">
        <v>618</v>
      </c>
      <c r="F22" s="243" t="s">
        <v>865</v>
      </c>
      <c r="G22" s="240"/>
      <c r="H22" s="244">
        <v>15600</v>
      </c>
      <c r="I22" s="240" t="s">
        <v>808</v>
      </c>
      <c r="J22" s="240" t="s">
        <v>880</v>
      </c>
      <c r="K22" s="245">
        <v>22.55</v>
      </c>
      <c r="M22" s="246">
        <f>K22*H22</f>
        <v>351780</v>
      </c>
      <c r="N22" s="211" t="s">
        <v>909</v>
      </c>
      <c r="O22" s="240"/>
    </row>
    <row r="23" spans="1:18" s="211" customFormat="1" ht="15" customHeight="1" x14ac:dyDescent="0.15">
      <c r="A23" s="232">
        <v>13</v>
      </c>
      <c r="B23" s="240" t="s">
        <v>828</v>
      </c>
      <c r="C23" s="241" t="s">
        <v>821</v>
      </c>
      <c r="D23" s="240" t="s">
        <v>142</v>
      </c>
      <c r="E23" s="242" t="s">
        <v>618</v>
      </c>
      <c r="F23" s="243" t="s">
        <v>863</v>
      </c>
      <c r="G23" s="240"/>
      <c r="H23" s="244">
        <v>15600</v>
      </c>
      <c r="I23" s="240" t="s">
        <v>808</v>
      </c>
      <c r="J23" s="216" t="s">
        <v>830</v>
      </c>
      <c r="K23" s="245">
        <v>22.55</v>
      </c>
      <c r="M23" s="246">
        <f>K23*H23</f>
        <v>351780</v>
      </c>
      <c r="N23" s="211" t="s">
        <v>909</v>
      </c>
      <c r="O23" s="216"/>
    </row>
    <row r="24" spans="1:18" s="211" customFormat="1" ht="15" customHeight="1" x14ac:dyDescent="0.15">
      <c r="A24" s="232">
        <v>14</v>
      </c>
      <c r="B24" s="240" t="s">
        <v>829</v>
      </c>
      <c r="C24" s="241" t="s">
        <v>821</v>
      </c>
      <c r="D24" s="240" t="s">
        <v>142</v>
      </c>
      <c r="E24" s="242" t="s">
        <v>618</v>
      </c>
      <c r="F24" s="243" t="s">
        <v>863</v>
      </c>
      <c r="G24" s="240"/>
      <c r="H24" s="244">
        <v>15600</v>
      </c>
      <c r="I24" s="240" t="s">
        <v>808</v>
      </c>
      <c r="J24" s="216" t="s">
        <v>881</v>
      </c>
      <c r="K24" s="245">
        <v>22.55</v>
      </c>
      <c r="M24" s="246">
        <f>K24*H24</f>
        <v>351780</v>
      </c>
      <c r="N24" s="211" t="s">
        <v>909</v>
      </c>
      <c r="O24" s="216"/>
    </row>
    <row r="25" spans="1:18" s="211" customFormat="1" ht="15" customHeight="1" x14ac:dyDescent="0.15">
      <c r="A25" s="232">
        <v>22</v>
      </c>
      <c r="B25" s="240" t="s">
        <v>831</v>
      </c>
      <c r="C25" s="241" t="s">
        <v>821</v>
      </c>
      <c r="D25" s="240" t="s">
        <v>142</v>
      </c>
      <c r="E25" s="242" t="s">
        <v>618</v>
      </c>
      <c r="F25" s="243" t="s">
        <v>865</v>
      </c>
      <c r="G25" s="240"/>
      <c r="H25" s="244">
        <v>15600</v>
      </c>
      <c r="I25" s="240" t="s">
        <v>808</v>
      </c>
      <c r="J25" s="240" t="s">
        <v>882</v>
      </c>
      <c r="K25" s="245">
        <v>22.55</v>
      </c>
      <c r="M25" s="246">
        <f>K25*H25</f>
        <v>351780</v>
      </c>
      <c r="N25" s="211" t="s">
        <v>909</v>
      </c>
      <c r="O25" s="216"/>
    </row>
    <row r="26" spans="1:18" s="211" customFormat="1" ht="15" customHeight="1" x14ac:dyDescent="0.15">
      <c r="A26" s="232">
        <v>23</v>
      </c>
      <c r="B26" s="240" t="s">
        <v>832</v>
      </c>
      <c r="C26" s="241" t="s">
        <v>821</v>
      </c>
      <c r="D26" s="240" t="s">
        <v>142</v>
      </c>
      <c r="E26" s="242" t="s">
        <v>618</v>
      </c>
      <c r="F26" s="243" t="s">
        <v>865</v>
      </c>
      <c r="G26" s="240"/>
      <c r="H26" s="244">
        <v>15600</v>
      </c>
      <c r="I26" s="240" t="s">
        <v>808</v>
      </c>
      <c r="J26" s="240" t="s">
        <v>883</v>
      </c>
      <c r="K26" s="245">
        <v>22.55</v>
      </c>
      <c r="M26" s="246">
        <f>K26*H26</f>
        <v>351780</v>
      </c>
      <c r="N26" s="211" t="s">
        <v>909</v>
      </c>
      <c r="O26" s="216"/>
    </row>
    <row r="27" spans="1:18" s="211" customFormat="1" ht="15" customHeight="1" x14ac:dyDescent="0.15">
      <c r="A27" s="232">
        <v>42</v>
      </c>
      <c r="B27" s="216" t="s">
        <v>884</v>
      </c>
      <c r="C27" s="247" t="s">
        <v>885</v>
      </c>
      <c r="D27" s="248" t="s">
        <v>142</v>
      </c>
      <c r="E27" s="249" t="s">
        <v>143</v>
      </c>
      <c r="F27" s="249" t="s">
        <v>842</v>
      </c>
      <c r="G27" s="250"/>
      <c r="H27" s="251">
        <v>17751</v>
      </c>
      <c r="I27" s="240" t="s">
        <v>886</v>
      </c>
      <c r="J27" s="216" t="s">
        <v>887</v>
      </c>
      <c r="K27" s="245">
        <v>22.55</v>
      </c>
      <c r="M27" s="246">
        <f>K27*H27</f>
        <v>400285.05</v>
      </c>
      <c r="N27" s="211" t="s">
        <v>909</v>
      </c>
      <c r="O27" s="239"/>
    </row>
    <row r="28" spans="1:18" s="211" customFormat="1" ht="15" customHeight="1" x14ac:dyDescent="0.15">
      <c r="A28" s="232">
        <v>43</v>
      </c>
      <c r="B28" s="216" t="s">
        <v>833</v>
      </c>
      <c r="C28" s="247" t="s">
        <v>888</v>
      </c>
      <c r="D28" s="248" t="s">
        <v>142</v>
      </c>
      <c r="E28" s="249" t="s">
        <v>143</v>
      </c>
      <c r="F28" s="249" t="s">
        <v>889</v>
      </c>
      <c r="G28" s="250"/>
      <c r="H28" s="251">
        <v>17751</v>
      </c>
      <c r="I28" s="240" t="s">
        <v>886</v>
      </c>
      <c r="J28" s="216" t="s">
        <v>887</v>
      </c>
      <c r="K28" s="245">
        <v>22.55</v>
      </c>
      <c r="M28" s="246">
        <f>K28*H28</f>
        <v>400285.05</v>
      </c>
      <c r="N28" s="211" t="s">
        <v>909</v>
      </c>
      <c r="O28" s="239"/>
    </row>
    <row r="29" spans="1:18" s="211" customFormat="1" ht="15" customHeight="1" x14ac:dyDescent="0.15">
      <c r="A29" s="232">
        <v>24</v>
      </c>
      <c r="B29" s="240" t="s">
        <v>834</v>
      </c>
      <c r="C29" s="241" t="s">
        <v>821</v>
      </c>
      <c r="D29" s="240" t="s">
        <v>142</v>
      </c>
      <c r="E29" s="242" t="s">
        <v>618</v>
      </c>
      <c r="F29" s="243" t="s">
        <v>826</v>
      </c>
      <c r="G29" s="240"/>
      <c r="H29" s="244">
        <v>15600</v>
      </c>
      <c r="I29" s="240" t="s">
        <v>808</v>
      </c>
      <c r="J29" s="240" t="s">
        <v>890</v>
      </c>
      <c r="K29" s="245">
        <v>22.55</v>
      </c>
      <c r="M29" s="246">
        <f>K29*H29</f>
        <v>351780</v>
      </c>
      <c r="N29" s="211" t="s">
        <v>909</v>
      </c>
      <c r="O29" s="216"/>
    </row>
    <row r="30" spans="1:18" s="211" customFormat="1" ht="15" customHeight="1" x14ac:dyDescent="0.15">
      <c r="A30" s="232">
        <v>25</v>
      </c>
      <c r="B30" s="240" t="s">
        <v>835</v>
      </c>
      <c r="C30" s="241" t="s">
        <v>821</v>
      </c>
      <c r="D30" s="240" t="s">
        <v>142</v>
      </c>
      <c r="E30" s="242" t="s">
        <v>618</v>
      </c>
      <c r="F30" s="243" t="s">
        <v>863</v>
      </c>
      <c r="G30" s="240"/>
      <c r="H30" s="244">
        <v>15600</v>
      </c>
      <c r="I30" s="240" t="s">
        <v>808</v>
      </c>
      <c r="J30" s="240" t="s">
        <v>891</v>
      </c>
      <c r="K30" s="245">
        <v>22.55</v>
      </c>
      <c r="M30" s="246">
        <f>K30*H30</f>
        <v>351780</v>
      </c>
      <c r="N30" s="211" t="s">
        <v>909</v>
      </c>
      <c r="O30" s="216"/>
    </row>
    <row r="31" spans="1:18" s="211" customFormat="1" ht="15" customHeight="1" x14ac:dyDescent="0.15">
      <c r="A31" s="232">
        <v>11</v>
      </c>
      <c r="B31" s="240" t="s">
        <v>836</v>
      </c>
      <c r="C31" s="241" t="s">
        <v>821</v>
      </c>
      <c r="D31" s="240" t="s">
        <v>142</v>
      </c>
      <c r="E31" s="242" t="s">
        <v>618</v>
      </c>
      <c r="F31" s="243" t="s">
        <v>823</v>
      </c>
      <c r="G31" s="240"/>
      <c r="H31" s="244">
        <v>15600</v>
      </c>
      <c r="I31" s="240" t="s">
        <v>808</v>
      </c>
      <c r="J31" s="240" t="s">
        <v>892</v>
      </c>
      <c r="K31" s="245">
        <v>22.55</v>
      </c>
      <c r="M31" s="246">
        <f>K31*H31</f>
        <v>351780</v>
      </c>
      <c r="N31" s="211" t="s">
        <v>909</v>
      </c>
      <c r="O31" s="216"/>
    </row>
    <row r="32" spans="1:18" s="211" customFormat="1" ht="15" customHeight="1" x14ac:dyDescent="0.15">
      <c r="A32" s="232">
        <v>12</v>
      </c>
      <c r="B32" s="240" t="s">
        <v>837</v>
      </c>
      <c r="C32" s="241" t="s">
        <v>821</v>
      </c>
      <c r="D32" s="240" t="s">
        <v>142</v>
      </c>
      <c r="E32" s="242" t="s">
        <v>618</v>
      </c>
      <c r="F32" s="243" t="s">
        <v>826</v>
      </c>
      <c r="G32" s="240"/>
      <c r="H32" s="244">
        <v>15600</v>
      </c>
      <c r="I32" s="240" t="s">
        <v>808</v>
      </c>
      <c r="J32" s="240" t="s">
        <v>893</v>
      </c>
      <c r="K32" s="245">
        <v>22.55</v>
      </c>
      <c r="M32" s="246">
        <f>K32*H32</f>
        <v>351780</v>
      </c>
      <c r="N32" s="211" t="s">
        <v>909</v>
      </c>
      <c r="O32" s="216"/>
    </row>
    <row r="33" spans="1:15" s="211" customFormat="1" ht="15" customHeight="1" x14ac:dyDescent="0.15">
      <c r="A33" s="232">
        <v>15</v>
      </c>
      <c r="B33" s="240" t="s">
        <v>838</v>
      </c>
      <c r="C33" s="241" t="s">
        <v>821</v>
      </c>
      <c r="D33" s="240" t="s">
        <v>142</v>
      </c>
      <c r="E33" s="242" t="s">
        <v>618</v>
      </c>
      <c r="F33" s="243" t="s">
        <v>865</v>
      </c>
      <c r="G33" s="240"/>
      <c r="H33" s="244">
        <v>15600</v>
      </c>
      <c r="I33" s="240" t="s">
        <v>808</v>
      </c>
      <c r="J33" s="240" t="s">
        <v>894</v>
      </c>
      <c r="K33" s="245">
        <v>22.55</v>
      </c>
      <c r="M33" s="246">
        <f>K33*H33</f>
        <v>351780</v>
      </c>
      <c r="N33" s="211" t="s">
        <v>909</v>
      </c>
      <c r="O33" s="216"/>
    </row>
    <row r="34" spans="1:15" s="211" customFormat="1" ht="15" customHeight="1" x14ac:dyDescent="0.15">
      <c r="A34" s="232">
        <v>16</v>
      </c>
      <c r="B34" s="240" t="s">
        <v>839</v>
      </c>
      <c r="C34" s="241" t="s">
        <v>821</v>
      </c>
      <c r="D34" s="240" t="s">
        <v>142</v>
      </c>
      <c r="E34" s="242" t="s">
        <v>618</v>
      </c>
      <c r="F34" s="243" t="s">
        <v>865</v>
      </c>
      <c r="G34" s="240"/>
      <c r="H34" s="244">
        <v>15600</v>
      </c>
      <c r="I34" s="240" t="s">
        <v>808</v>
      </c>
      <c r="J34" s="240" t="s">
        <v>894</v>
      </c>
      <c r="K34" s="245">
        <v>22.55</v>
      </c>
      <c r="M34" s="246">
        <f>K34*H34</f>
        <v>351780</v>
      </c>
      <c r="N34" s="211" t="s">
        <v>909</v>
      </c>
      <c r="O34" s="216"/>
    </row>
    <row r="35" spans="1:15" s="211" customFormat="1" ht="15" customHeight="1" x14ac:dyDescent="0.15">
      <c r="A35" s="232">
        <v>44</v>
      </c>
      <c r="B35" s="216" t="s">
        <v>840</v>
      </c>
      <c r="C35" s="247" t="s">
        <v>885</v>
      </c>
      <c r="D35" s="248" t="s">
        <v>142</v>
      </c>
      <c r="E35" s="249" t="s">
        <v>143</v>
      </c>
      <c r="F35" s="249" t="s">
        <v>895</v>
      </c>
      <c r="G35" s="250"/>
      <c r="H35" s="251">
        <v>17751</v>
      </c>
      <c r="I35" s="240" t="s">
        <v>886</v>
      </c>
      <c r="J35" s="216" t="s">
        <v>843</v>
      </c>
      <c r="K35" s="245">
        <v>22.55</v>
      </c>
      <c r="M35" s="246">
        <f>K35*H35</f>
        <v>400285.05</v>
      </c>
      <c r="N35" s="211" t="s">
        <v>909</v>
      </c>
      <c r="O35" s="239"/>
    </row>
    <row r="36" spans="1:15" s="211" customFormat="1" ht="15" customHeight="1" x14ac:dyDescent="0.15">
      <c r="A36" s="232">
        <v>45</v>
      </c>
      <c r="B36" s="216" t="s">
        <v>841</v>
      </c>
      <c r="C36" s="247" t="s">
        <v>896</v>
      </c>
      <c r="D36" s="248" t="s">
        <v>142</v>
      </c>
      <c r="E36" s="249" t="s">
        <v>143</v>
      </c>
      <c r="F36" s="249" t="s">
        <v>889</v>
      </c>
      <c r="G36" s="250"/>
      <c r="H36" s="251">
        <v>17751</v>
      </c>
      <c r="I36" s="240" t="s">
        <v>897</v>
      </c>
      <c r="J36" s="216" t="s">
        <v>843</v>
      </c>
      <c r="K36" s="245">
        <v>22.55</v>
      </c>
      <c r="M36" s="246">
        <f>K36*H36</f>
        <v>400285.05</v>
      </c>
      <c r="N36" s="211" t="s">
        <v>909</v>
      </c>
      <c r="O36" s="239"/>
    </row>
    <row r="37" spans="1:15" s="211" customFormat="1" ht="15" customHeight="1" x14ac:dyDescent="0.15">
      <c r="A37" s="232">
        <v>17</v>
      </c>
      <c r="B37" s="240" t="s">
        <v>844</v>
      </c>
      <c r="C37" s="241" t="s">
        <v>821</v>
      </c>
      <c r="D37" s="240" t="s">
        <v>142</v>
      </c>
      <c r="E37" s="242" t="s">
        <v>618</v>
      </c>
      <c r="F37" s="243" t="s">
        <v>826</v>
      </c>
      <c r="G37" s="240"/>
      <c r="H37" s="244">
        <v>15600</v>
      </c>
      <c r="I37" s="240" t="s">
        <v>808</v>
      </c>
      <c r="J37" s="240" t="s">
        <v>898</v>
      </c>
      <c r="K37" s="245">
        <v>22.55</v>
      </c>
      <c r="M37" s="246">
        <f>K37*H37</f>
        <v>351780</v>
      </c>
      <c r="N37" s="211" t="s">
        <v>909</v>
      </c>
      <c r="O37" s="216"/>
    </row>
    <row r="38" spans="1:15" s="211" customFormat="1" ht="15" customHeight="1" x14ac:dyDescent="0.15">
      <c r="A38" s="232">
        <v>18</v>
      </c>
      <c r="B38" s="240" t="s">
        <v>845</v>
      </c>
      <c r="C38" s="241" t="s">
        <v>821</v>
      </c>
      <c r="D38" s="240" t="s">
        <v>142</v>
      </c>
      <c r="E38" s="242" t="s">
        <v>618</v>
      </c>
      <c r="F38" s="243" t="s">
        <v>865</v>
      </c>
      <c r="G38" s="240"/>
      <c r="H38" s="244">
        <v>15600</v>
      </c>
      <c r="I38" s="240" t="s">
        <v>808</v>
      </c>
      <c r="J38" s="240" t="s">
        <v>899</v>
      </c>
      <c r="K38" s="245">
        <v>22.55</v>
      </c>
      <c r="M38" s="246">
        <f>K38*H38</f>
        <v>351780</v>
      </c>
      <c r="N38" s="211" t="s">
        <v>909</v>
      </c>
      <c r="O38" s="216"/>
    </row>
    <row r="39" spans="1:15" s="211" customFormat="1" ht="15" customHeight="1" x14ac:dyDescent="0.15">
      <c r="A39" s="232">
        <v>19</v>
      </c>
      <c r="B39" s="240" t="s">
        <v>846</v>
      </c>
      <c r="C39" s="241" t="s">
        <v>821</v>
      </c>
      <c r="D39" s="240" t="s">
        <v>142</v>
      </c>
      <c r="E39" s="242" t="s">
        <v>618</v>
      </c>
      <c r="F39" s="243" t="s">
        <v>826</v>
      </c>
      <c r="G39" s="240"/>
      <c r="H39" s="244">
        <v>15600</v>
      </c>
      <c r="I39" s="240" t="s">
        <v>808</v>
      </c>
      <c r="J39" s="240" t="s">
        <v>900</v>
      </c>
      <c r="K39" s="245">
        <v>22.55</v>
      </c>
      <c r="M39" s="246">
        <f>K39*H39</f>
        <v>351780</v>
      </c>
      <c r="N39" s="211" t="s">
        <v>909</v>
      </c>
      <c r="O39" s="216"/>
    </row>
    <row r="40" spans="1:15" s="211" customFormat="1" ht="15" customHeight="1" x14ac:dyDescent="0.15">
      <c r="A40" s="232">
        <v>20</v>
      </c>
      <c r="B40" s="240" t="s">
        <v>847</v>
      </c>
      <c r="C40" s="241" t="s">
        <v>821</v>
      </c>
      <c r="D40" s="240" t="s">
        <v>142</v>
      </c>
      <c r="E40" s="242" t="s">
        <v>618</v>
      </c>
      <c r="F40" s="243" t="s">
        <v>823</v>
      </c>
      <c r="G40" s="240"/>
      <c r="H40" s="244">
        <v>15600</v>
      </c>
      <c r="I40" s="240" t="s">
        <v>808</v>
      </c>
      <c r="J40" s="240" t="s">
        <v>901</v>
      </c>
      <c r="K40" s="245">
        <v>22.55</v>
      </c>
      <c r="M40" s="246">
        <f>K40*H40</f>
        <v>351780</v>
      </c>
      <c r="N40" s="211" t="s">
        <v>909</v>
      </c>
      <c r="O40" s="216"/>
    </row>
    <row r="41" spans="1:15" s="211" customFormat="1" ht="15" customHeight="1" x14ac:dyDescent="0.15">
      <c r="A41" s="232">
        <v>21</v>
      </c>
      <c r="B41" s="240" t="s">
        <v>848</v>
      </c>
      <c r="C41" s="241" t="s">
        <v>821</v>
      </c>
      <c r="D41" s="240" t="s">
        <v>142</v>
      </c>
      <c r="E41" s="242" t="s">
        <v>618</v>
      </c>
      <c r="F41" s="243" t="s">
        <v>865</v>
      </c>
      <c r="G41" s="240"/>
      <c r="H41" s="244">
        <v>15600</v>
      </c>
      <c r="I41" s="240" t="s">
        <v>808</v>
      </c>
      <c r="J41" s="240" t="s">
        <v>902</v>
      </c>
      <c r="K41" s="245">
        <v>22.55</v>
      </c>
      <c r="M41" s="246">
        <f>K41*H41</f>
        <v>351780</v>
      </c>
      <c r="N41" s="211" t="s">
        <v>909</v>
      </c>
      <c r="O41" s="216"/>
    </row>
    <row r="42" spans="1:15" s="211" customFormat="1" ht="15" customHeight="1" x14ac:dyDescent="0.15">
      <c r="A42" s="232">
        <v>5</v>
      </c>
      <c r="B42" s="240" t="s">
        <v>849</v>
      </c>
      <c r="C42" s="241" t="s">
        <v>821</v>
      </c>
      <c r="D42" s="240" t="s">
        <v>142</v>
      </c>
      <c r="E42" s="242" t="s">
        <v>618</v>
      </c>
      <c r="F42" s="242" t="s">
        <v>867</v>
      </c>
      <c r="G42" s="240"/>
      <c r="H42" s="244">
        <v>32535</v>
      </c>
      <c r="I42" s="240" t="s">
        <v>872</v>
      </c>
      <c r="J42" s="240" t="s">
        <v>903</v>
      </c>
      <c r="K42" s="245">
        <v>22.55</v>
      </c>
      <c r="M42" s="246">
        <f>K42*H42</f>
        <v>733664.25</v>
      </c>
      <c r="N42" s="211" t="s">
        <v>909</v>
      </c>
      <c r="O42" s="216"/>
    </row>
    <row r="43" spans="1:15" s="252" customFormat="1" ht="14.25" x14ac:dyDescent="0.15">
      <c r="A43" s="232">
        <v>6</v>
      </c>
      <c r="B43" s="240" t="s">
        <v>849</v>
      </c>
      <c r="C43" s="241" t="s">
        <v>821</v>
      </c>
      <c r="D43" s="240" t="s">
        <v>142</v>
      </c>
      <c r="E43" s="242" t="s">
        <v>618</v>
      </c>
      <c r="F43" s="242" t="s">
        <v>904</v>
      </c>
      <c r="G43" s="240"/>
      <c r="H43" s="244">
        <v>2444</v>
      </c>
      <c r="I43" s="240" t="s">
        <v>872</v>
      </c>
      <c r="J43" s="240" t="s">
        <v>903</v>
      </c>
      <c r="K43" s="245">
        <v>22.55</v>
      </c>
      <c r="M43" s="246">
        <f>K43*H43</f>
        <v>55112.200000000004</v>
      </c>
      <c r="N43" s="211" t="s">
        <v>909</v>
      </c>
      <c r="O43" s="216"/>
    </row>
    <row r="44" spans="1:15" s="252" customFormat="1" ht="14.25" x14ac:dyDescent="0.15">
      <c r="A44" s="232">
        <v>7</v>
      </c>
      <c r="B44" s="240" t="s">
        <v>851</v>
      </c>
      <c r="C44" s="241" t="s">
        <v>821</v>
      </c>
      <c r="D44" s="240" t="s">
        <v>142</v>
      </c>
      <c r="E44" s="242" t="s">
        <v>618</v>
      </c>
      <c r="F44" s="242" t="s">
        <v>867</v>
      </c>
      <c r="G44" s="253"/>
      <c r="H44" s="244">
        <v>32535</v>
      </c>
      <c r="I44" s="240" t="s">
        <v>868</v>
      </c>
      <c r="J44" s="240" t="s">
        <v>903</v>
      </c>
      <c r="K44" s="245">
        <v>22.55</v>
      </c>
      <c r="M44" s="246">
        <f>K44*H44</f>
        <v>733664.25</v>
      </c>
      <c r="N44" s="211" t="s">
        <v>909</v>
      </c>
      <c r="O44" s="216"/>
    </row>
    <row r="45" spans="1:15" s="252" customFormat="1" ht="14.25" x14ac:dyDescent="0.15">
      <c r="A45" s="232">
        <v>8</v>
      </c>
      <c r="B45" s="240" t="s">
        <v>851</v>
      </c>
      <c r="C45" s="241" t="s">
        <v>821</v>
      </c>
      <c r="D45" s="240" t="s">
        <v>142</v>
      </c>
      <c r="E45" s="242" t="s">
        <v>618</v>
      </c>
      <c r="F45" s="242" t="s">
        <v>850</v>
      </c>
      <c r="G45" s="253"/>
      <c r="H45" s="244">
        <v>2444</v>
      </c>
      <c r="I45" s="240" t="s">
        <v>868</v>
      </c>
      <c r="J45" s="240" t="s">
        <v>905</v>
      </c>
      <c r="K45" s="245">
        <v>22.55</v>
      </c>
      <c r="M45" s="246">
        <f>K45*H45</f>
        <v>55112.200000000004</v>
      </c>
      <c r="N45" s="211" t="s">
        <v>909</v>
      </c>
      <c r="O45" s="216"/>
    </row>
    <row r="46" spans="1:15" s="252" customFormat="1" ht="14.25" x14ac:dyDescent="0.15">
      <c r="A46" s="232">
        <v>9</v>
      </c>
      <c r="B46" s="240" t="s">
        <v>852</v>
      </c>
      <c r="C46" s="241" t="s">
        <v>821</v>
      </c>
      <c r="D46" s="240" t="s">
        <v>142</v>
      </c>
      <c r="E46" s="242" t="s">
        <v>618</v>
      </c>
      <c r="F46" s="242" t="s">
        <v>818</v>
      </c>
      <c r="G46" s="253"/>
      <c r="H46" s="244">
        <v>32535</v>
      </c>
      <c r="I46" s="240" t="s">
        <v>819</v>
      </c>
      <c r="J46" s="240" t="s">
        <v>906</v>
      </c>
      <c r="K46" s="245">
        <v>22.55</v>
      </c>
      <c r="M46" s="246">
        <f>K46*H46</f>
        <v>733664.25</v>
      </c>
      <c r="N46" s="211" t="s">
        <v>909</v>
      </c>
      <c r="O46" s="216"/>
    </row>
    <row r="47" spans="1:15" s="252" customFormat="1" ht="14.25" x14ac:dyDescent="0.15">
      <c r="A47" s="232">
        <v>10</v>
      </c>
      <c r="B47" s="240" t="s">
        <v>852</v>
      </c>
      <c r="C47" s="241" t="s">
        <v>821</v>
      </c>
      <c r="D47" s="240" t="s">
        <v>142</v>
      </c>
      <c r="E47" s="242" t="s">
        <v>618</v>
      </c>
      <c r="F47" s="242" t="s">
        <v>904</v>
      </c>
      <c r="G47" s="253"/>
      <c r="H47" s="244">
        <v>2444</v>
      </c>
      <c r="I47" s="240" t="s">
        <v>907</v>
      </c>
      <c r="J47" s="240" t="s">
        <v>906</v>
      </c>
      <c r="K47" s="245">
        <v>22.55</v>
      </c>
      <c r="M47" s="246">
        <f>K47*H47</f>
        <v>55112.200000000004</v>
      </c>
      <c r="N47" s="211" t="s">
        <v>909</v>
      </c>
      <c r="O47" s="216"/>
    </row>
    <row r="48" spans="1:15" s="211" customFormat="1" ht="15" customHeight="1" x14ac:dyDescent="0.15">
      <c r="A48" s="232">
        <v>46</v>
      </c>
      <c r="B48" s="254"/>
      <c r="C48" s="241" t="s">
        <v>908</v>
      </c>
      <c r="D48" s="240" t="s">
        <v>142</v>
      </c>
      <c r="E48" s="254" t="s">
        <v>853</v>
      </c>
      <c r="F48" s="254"/>
      <c r="G48" s="254"/>
      <c r="H48" s="244">
        <f>1000000-718106</f>
        <v>281894</v>
      </c>
      <c r="I48" s="254" t="s">
        <v>853</v>
      </c>
      <c r="J48" s="254"/>
      <c r="K48" s="245">
        <v>22.55</v>
      </c>
      <c r="M48" s="246">
        <f>K48*H48</f>
        <v>6356709.7000000002</v>
      </c>
      <c r="N48" s="211" t="s">
        <v>909</v>
      </c>
      <c r="O48" s="216"/>
    </row>
    <row r="49" spans="1:14" s="154" customFormat="1" ht="12.75" customHeight="1" x14ac:dyDescent="0.15">
      <c r="A49" s="182" t="s">
        <v>149</v>
      </c>
      <c r="B49" s="182" t="s">
        <v>763</v>
      </c>
      <c r="C49" s="183" t="s">
        <v>764</v>
      </c>
      <c r="D49" s="184" t="s">
        <v>50</v>
      </c>
      <c r="E49" s="184" t="s">
        <v>152</v>
      </c>
      <c r="F49" s="182" t="s">
        <v>765</v>
      </c>
      <c r="G49" s="198"/>
      <c r="H49" s="185">
        <v>42702.747000000003</v>
      </c>
      <c r="I49" s="182" t="s">
        <v>766</v>
      </c>
      <c r="J49" s="182" t="s">
        <v>767</v>
      </c>
      <c r="K49" s="186">
        <v>8.1</v>
      </c>
      <c r="L49" s="187">
        <f>K49*H49</f>
        <v>345892.25070000003</v>
      </c>
      <c r="M49" s="200"/>
      <c r="N49" s="154" t="s">
        <v>803</v>
      </c>
    </row>
    <row r="50" spans="1:14" s="154" customFormat="1" ht="12.75" customHeight="1" x14ac:dyDescent="0.15">
      <c r="A50" s="182" t="s">
        <v>727</v>
      </c>
      <c r="B50" s="182" t="s">
        <v>768</v>
      </c>
      <c r="C50" s="183" t="s">
        <v>769</v>
      </c>
      <c r="D50" s="184" t="s">
        <v>50</v>
      </c>
      <c r="E50" s="184" t="s">
        <v>155</v>
      </c>
      <c r="F50" s="182" t="s">
        <v>770</v>
      </c>
      <c r="G50" s="182" t="s">
        <v>589</v>
      </c>
      <c r="H50" s="185">
        <v>3078.3319999999999</v>
      </c>
      <c r="I50" s="182" t="s">
        <v>766</v>
      </c>
      <c r="J50" s="182" t="s">
        <v>771</v>
      </c>
      <c r="K50" s="186">
        <v>8.1</v>
      </c>
      <c r="L50" s="187">
        <f t="shared" ref="L50:L76" si="0">K50*H50</f>
        <v>24934.489199999996</v>
      </c>
      <c r="M50" s="200"/>
      <c r="N50" s="154" t="s">
        <v>803</v>
      </c>
    </row>
    <row r="51" spans="1:14" s="154" customFormat="1" ht="14.1" customHeight="1" x14ac:dyDescent="0.15">
      <c r="A51" s="182" t="s">
        <v>110</v>
      </c>
      <c r="B51" s="182" t="s">
        <v>768</v>
      </c>
      <c r="C51" s="183" t="s">
        <v>769</v>
      </c>
      <c r="D51" s="184" t="s">
        <v>50</v>
      </c>
      <c r="E51" s="184" t="s">
        <v>155</v>
      </c>
      <c r="F51" s="182" t="s">
        <v>772</v>
      </c>
      <c r="G51" s="182" t="s">
        <v>411</v>
      </c>
      <c r="H51" s="185">
        <v>2419.2559999999999</v>
      </c>
      <c r="I51" s="182" t="s">
        <v>773</v>
      </c>
      <c r="J51" s="182" t="s">
        <v>771</v>
      </c>
      <c r="K51" s="186">
        <v>8.1</v>
      </c>
      <c r="L51" s="187">
        <f t="shared" si="0"/>
        <v>19595.973599999998</v>
      </c>
      <c r="M51" s="200"/>
      <c r="N51" s="154" t="s">
        <v>803</v>
      </c>
    </row>
    <row r="52" spans="1:14" s="154" customFormat="1" ht="14.1" customHeight="1" x14ac:dyDescent="0.15">
      <c r="A52" s="182" t="s">
        <v>117</v>
      </c>
      <c r="B52" s="182" t="s">
        <v>768</v>
      </c>
      <c r="C52" s="183" t="s">
        <v>769</v>
      </c>
      <c r="D52" s="184" t="s">
        <v>50</v>
      </c>
      <c r="E52" s="184" t="s">
        <v>155</v>
      </c>
      <c r="F52" s="182" t="s">
        <v>774</v>
      </c>
      <c r="G52" s="182" t="s">
        <v>589</v>
      </c>
      <c r="H52" s="185">
        <v>4436.3829999999998</v>
      </c>
      <c r="I52" s="182" t="s">
        <v>773</v>
      </c>
      <c r="J52" s="182" t="s">
        <v>771</v>
      </c>
      <c r="K52" s="186">
        <v>8.1</v>
      </c>
      <c r="L52" s="187">
        <f t="shared" si="0"/>
        <v>35934.702299999997</v>
      </c>
      <c r="M52" s="200"/>
      <c r="N52" s="154" t="s">
        <v>803</v>
      </c>
    </row>
    <row r="53" spans="1:14" s="154" customFormat="1" ht="14.1" customHeight="1" x14ac:dyDescent="0.15">
      <c r="A53" s="182" t="s">
        <v>160</v>
      </c>
      <c r="B53" s="182" t="s">
        <v>775</v>
      </c>
      <c r="C53" s="183" t="s">
        <v>776</v>
      </c>
      <c r="D53" s="184" t="s">
        <v>50</v>
      </c>
      <c r="E53" s="184" t="s">
        <v>152</v>
      </c>
      <c r="F53" s="182" t="s">
        <v>765</v>
      </c>
      <c r="G53" s="198"/>
      <c r="H53" s="185">
        <v>42702.747000000003</v>
      </c>
      <c r="I53" s="182" t="s">
        <v>773</v>
      </c>
      <c r="J53" s="182" t="s">
        <v>777</v>
      </c>
      <c r="K53" s="186">
        <v>8.1</v>
      </c>
      <c r="L53" s="187">
        <f t="shared" si="0"/>
        <v>345892.25070000003</v>
      </c>
      <c r="M53" s="200"/>
      <c r="N53" s="154" t="s">
        <v>803</v>
      </c>
    </row>
    <row r="54" spans="1:14" s="154" customFormat="1" ht="14.1" customHeight="1" x14ac:dyDescent="0.15">
      <c r="A54" s="182" t="s">
        <v>240</v>
      </c>
      <c r="B54" s="182" t="s">
        <v>775</v>
      </c>
      <c r="C54" s="183" t="s">
        <v>778</v>
      </c>
      <c r="D54" s="184" t="s">
        <v>50</v>
      </c>
      <c r="E54" s="184" t="s">
        <v>155</v>
      </c>
      <c r="F54" s="182" t="s">
        <v>770</v>
      </c>
      <c r="G54" s="182" t="s">
        <v>589</v>
      </c>
      <c r="H54" s="185">
        <v>3078.3319999999999</v>
      </c>
      <c r="I54" s="182" t="s">
        <v>773</v>
      </c>
      <c r="J54" s="182" t="s">
        <v>735</v>
      </c>
      <c r="K54" s="186">
        <v>8.1</v>
      </c>
      <c r="L54" s="187">
        <f t="shared" si="0"/>
        <v>24934.489199999996</v>
      </c>
      <c r="M54" s="200"/>
      <c r="N54" s="154" t="s">
        <v>803</v>
      </c>
    </row>
    <row r="55" spans="1:14" s="154" customFormat="1" ht="14.1" customHeight="1" x14ac:dyDescent="0.15">
      <c r="A55" s="182" t="s">
        <v>242</v>
      </c>
      <c r="B55" s="182" t="s">
        <v>775</v>
      </c>
      <c r="C55" s="183" t="s">
        <v>778</v>
      </c>
      <c r="D55" s="184" t="s">
        <v>50</v>
      </c>
      <c r="E55" s="184" t="s">
        <v>155</v>
      </c>
      <c r="F55" s="182" t="s">
        <v>772</v>
      </c>
      <c r="G55" s="182" t="s">
        <v>411</v>
      </c>
      <c r="H55" s="185">
        <v>2419.2559999999999</v>
      </c>
      <c r="I55" s="182" t="s">
        <v>773</v>
      </c>
      <c r="J55" s="182" t="s">
        <v>735</v>
      </c>
      <c r="K55" s="186">
        <v>8.1</v>
      </c>
      <c r="L55" s="187">
        <f t="shared" si="0"/>
        <v>19595.973599999998</v>
      </c>
      <c r="M55" s="200"/>
      <c r="N55" s="154" t="s">
        <v>803</v>
      </c>
    </row>
    <row r="56" spans="1:14" s="154" customFormat="1" ht="12.75" customHeight="1" x14ac:dyDescent="0.15">
      <c r="A56" s="182" t="s">
        <v>244</v>
      </c>
      <c r="B56" s="182" t="s">
        <v>775</v>
      </c>
      <c r="C56" s="183" t="s">
        <v>778</v>
      </c>
      <c r="D56" s="184" t="s">
        <v>50</v>
      </c>
      <c r="E56" s="184" t="s">
        <v>155</v>
      </c>
      <c r="F56" s="182" t="s">
        <v>774</v>
      </c>
      <c r="G56" s="182" t="s">
        <v>589</v>
      </c>
      <c r="H56" s="185">
        <v>4436.3829999999998</v>
      </c>
      <c r="I56" s="182" t="s">
        <v>773</v>
      </c>
      <c r="J56" s="182" t="s">
        <v>735</v>
      </c>
      <c r="K56" s="186">
        <v>8.1</v>
      </c>
      <c r="L56" s="187">
        <f t="shared" si="0"/>
        <v>35934.702299999997</v>
      </c>
      <c r="M56" s="200"/>
      <c r="N56" s="154" t="s">
        <v>803</v>
      </c>
    </row>
    <row r="57" spans="1:14" s="154" customFormat="1" ht="14.1" customHeight="1" x14ac:dyDescent="0.15">
      <c r="A57" s="182" t="s">
        <v>246</v>
      </c>
      <c r="B57" s="182" t="s">
        <v>779</v>
      </c>
      <c r="C57" s="183" t="s">
        <v>780</v>
      </c>
      <c r="D57" s="184" t="s">
        <v>50</v>
      </c>
      <c r="E57" s="184" t="s">
        <v>152</v>
      </c>
      <c r="F57" s="182" t="s">
        <v>765</v>
      </c>
      <c r="G57" s="198"/>
      <c r="H57" s="185">
        <v>42702.747000000003</v>
      </c>
      <c r="I57" s="182" t="s">
        <v>773</v>
      </c>
      <c r="J57" s="182" t="s">
        <v>781</v>
      </c>
      <c r="K57" s="186">
        <v>8.1</v>
      </c>
      <c r="L57" s="187">
        <f t="shared" si="0"/>
        <v>345892.25070000003</v>
      </c>
      <c r="M57" s="200"/>
      <c r="N57" s="154" t="s">
        <v>803</v>
      </c>
    </row>
    <row r="58" spans="1:14" s="154" customFormat="1" ht="14.1" customHeight="1" x14ac:dyDescent="0.15">
      <c r="A58" s="182" t="s">
        <v>248</v>
      </c>
      <c r="B58" s="182" t="s">
        <v>779</v>
      </c>
      <c r="C58" s="183" t="s">
        <v>780</v>
      </c>
      <c r="D58" s="184" t="s">
        <v>50</v>
      </c>
      <c r="E58" s="184" t="s">
        <v>155</v>
      </c>
      <c r="F58" s="182" t="s">
        <v>770</v>
      </c>
      <c r="G58" s="182" t="s">
        <v>589</v>
      </c>
      <c r="H58" s="185">
        <v>3078.3319999999999</v>
      </c>
      <c r="I58" s="182" t="s">
        <v>766</v>
      </c>
      <c r="J58" s="182" t="s">
        <v>782</v>
      </c>
      <c r="K58" s="186">
        <v>8.1</v>
      </c>
      <c r="L58" s="187">
        <f t="shared" si="0"/>
        <v>24934.489199999996</v>
      </c>
      <c r="M58" s="200"/>
      <c r="N58" s="154" t="s">
        <v>803</v>
      </c>
    </row>
    <row r="59" spans="1:14" s="154" customFormat="1" ht="14.1" customHeight="1" x14ac:dyDescent="0.15">
      <c r="A59" s="182" t="s">
        <v>125</v>
      </c>
      <c r="B59" s="182" t="s">
        <v>779</v>
      </c>
      <c r="C59" s="183" t="s">
        <v>780</v>
      </c>
      <c r="D59" s="184" t="s">
        <v>50</v>
      </c>
      <c r="E59" s="184" t="s">
        <v>155</v>
      </c>
      <c r="F59" s="182" t="s">
        <v>772</v>
      </c>
      <c r="G59" s="182" t="s">
        <v>411</v>
      </c>
      <c r="H59" s="185">
        <v>2419.2559999999999</v>
      </c>
      <c r="I59" s="182" t="s">
        <v>773</v>
      </c>
      <c r="J59" s="182" t="s">
        <v>782</v>
      </c>
      <c r="K59" s="186">
        <v>8.1</v>
      </c>
      <c r="L59" s="187">
        <f t="shared" si="0"/>
        <v>19595.973599999998</v>
      </c>
      <c r="M59" s="200"/>
      <c r="N59" s="154" t="s">
        <v>803</v>
      </c>
    </row>
    <row r="60" spans="1:14" s="154" customFormat="1" ht="14.1" customHeight="1" x14ac:dyDescent="0.15">
      <c r="A60" s="182" t="s">
        <v>129</v>
      </c>
      <c r="B60" s="182" t="s">
        <v>779</v>
      </c>
      <c r="C60" s="183" t="s">
        <v>780</v>
      </c>
      <c r="D60" s="184" t="s">
        <v>50</v>
      </c>
      <c r="E60" s="184" t="s">
        <v>155</v>
      </c>
      <c r="F60" s="182" t="s">
        <v>774</v>
      </c>
      <c r="G60" s="182" t="s">
        <v>589</v>
      </c>
      <c r="H60" s="185">
        <v>4436.3829999999998</v>
      </c>
      <c r="I60" s="182" t="s">
        <v>773</v>
      </c>
      <c r="J60" s="182" t="s">
        <v>782</v>
      </c>
      <c r="K60" s="186">
        <v>8.1</v>
      </c>
      <c r="L60" s="187">
        <f t="shared" si="0"/>
        <v>35934.702299999997</v>
      </c>
      <c r="M60" s="200"/>
      <c r="N60" s="154" t="s">
        <v>803</v>
      </c>
    </row>
    <row r="61" spans="1:14" s="154" customFormat="1" ht="14.1" customHeight="1" x14ac:dyDescent="0.15">
      <c r="A61" s="182" t="s">
        <v>132</v>
      </c>
      <c r="B61" s="182" t="s">
        <v>783</v>
      </c>
      <c r="C61" s="183" t="s">
        <v>784</v>
      </c>
      <c r="D61" s="184" t="s">
        <v>50</v>
      </c>
      <c r="E61" s="184" t="s">
        <v>152</v>
      </c>
      <c r="F61" s="182" t="s">
        <v>785</v>
      </c>
      <c r="G61" s="198"/>
      <c r="H61" s="185">
        <v>61939.83</v>
      </c>
      <c r="I61" s="182" t="s">
        <v>773</v>
      </c>
      <c r="J61" s="182" t="s">
        <v>771</v>
      </c>
      <c r="K61" s="186">
        <v>8.1</v>
      </c>
      <c r="L61" s="187">
        <f t="shared" si="0"/>
        <v>501712.62299999996</v>
      </c>
      <c r="M61" s="200"/>
      <c r="N61" s="154" t="s">
        <v>803</v>
      </c>
    </row>
    <row r="62" spans="1:14" s="154" customFormat="1" ht="12.75" customHeight="1" x14ac:dyDescent="0.15">
      <c r="A62" s="182" t="s">
        <v>134</v>
      </c>
      <c r="B62" s="182" t="s">
        <v>783</v>
      </c>
      <c r="C62" s="183" t="s">
        <v>786</v>
      </c>
      <c r="D62" s="184" t="s">
        <v>50</v>
      </c>
      <c r="E62" s="184" t="s">
        <v>155</v>
      </c>
      <c r="F62" s="182" t="s">
        <v>787</v>
      </c>
      <c r="G62" s="182" t="s">
        <v>157</v>
      </c>
      <c r="H62" s="185">
        <v>5247.5</v>
      </c>
      <c r="I62" s="182" t="s">
        <v>766</v>
      </c>
      <c r="J62" s="182" t="s">
        <v>788</v>
      </c>
      <c r="K62" s="186">
        <v>8.1</v>
      </c>
      <c r="L62" s="187">
        <f t="shared" si="0"/>
        <v>42504.75</v>
      </c>
      <c r="M62" s="200"/>
      <c r="N62" s="154" t="s">
        <v>803</v>
      </c>
    </row>
    <row r="63" spans="1:14" s="154" customFormat="1" ht="14.1" customHeight="1" x14ac:dyDescent="0.15">
      <c r="A63" s="182" t="s">
        <v>162</v>
      </c>
      <c r="B63" s="182" t="s">
        <v>783</v>
      </c>
      <c r="C63" s="183" t="s">
        <v>786</v>
      </c>
      <c r="D63" s="184" t="s">
        <v>50</v>
      </c>
      <c r="E63" s="184" t="s">
        <v>155</v>
      </c>
      <c r="F63" s="182" t="s">
        <v>789</v>
      </c>
      <c r="G63" s="182" t="s">
        <v>159</v>
      </c>
      <c r="H63" s="185">
        <v>2640.58</v>
      </c>
      <c r="I63" s="182" t="s">
        <v>773</v>
      </c>
      <c r="J63" s="182" t="s">
        <v>788</v>
      </c>
      <c r="K63" s="186">
        <v>8.1</v>
      </c>
      <c r="L63" s="187">
        <f t="shared" si="0"/>
        <v>21388.697999999997</v>
      </c>
      <c r="M63" s="200"/>
      <c r="N63" s="154" t="s">
        <v>803</v>
      </c>
    </row>
    <row r="64" spans="1:14" s="154" customFormat="1" ht="14.1" customHeight="1" x14ac:dyDescent="0.15">
      <c r="A64" s="182" t="s">
        <v>164</v>
      </c>
      <c r="B64" s="182" t="s">
        <v>783</v>
      </c>
      <c r="C64" s="183" t="s">
        <v>786</v>
      </c>
      <c r="D64" s="184" t="s">
        <v>50</v>
      </c>
      <c r="E64" s="184" t="s">
        <v>155</v>
      </c>
      <c r="F64" s="182" t="s">
        <v>790</v>
      </c>
      <c r="G64" s="182" t="s">
        <v>157</v>
      </c>
      <c r="H64" s="185">
        <v>6315.625</v>
      </c>
      <c r="I64" s="182" t="s">
        <v>773</v>
      </c>
      <c r="J64" s="182" t="s">
        <v>788</v>
      </c>
      <c r="K64" s="186">
        <v>8.1</v>
      </c>
      <c r="L64" s="187">
        <f t="shared" si="0"/>
        <v>51156.5625</v>
      </c>
      <c r="M64" s="200"/>
      <c r="N64" s="154" t="s">
        <v>803</v>
      </c>
    </row>
    <row r="65" spans="1:18" s="154" customFormat="1" ht="14.1" customHeight="1" x14ac:dyDescent="0.15">
      <c r="A65" s="182" t="s">
        <v>166</v>
      </c>
      <c r="B65" s="182" t="s">
        <v>791</v>
      </c>
      <c r="C65" s="183" t="s">
        <v>792</v>
      </c>
      <c r="D65" s="184" t="s">
        <v>50</v>
      </c>
      <c r="E65" s="184" t="s">
        <v>152</v>
      </c>
      <c r="F65" s="182" t="s">
        <v>785</v>
      </c>
      <c r="G65" s="198"/>
      <c r="H65" s="185">
        <v>61939.83</v>
      </c>
      <c r="I65" s="182" t="s">
        <v>766</v>
      </c>
      <c r="J65" s="182" t="s">
        <v>793</v>
      </c>
      <c r="K65" s="186">
        <v>8.1</v>
      </c>
      <c r="L65" s="187">
        <f t="shared" si="0"/>
        <v>501712.62299999996</v>
      </c>
      <c r="M65" s="200"/>
      <c r="N65" s="154" t="s">
        <v>803</v>
      </c>
    </row>
    <row r="66" spans="1:18" s="154" customFormat="1" ht="14.1" customHeight="1" x14ac:dyDescent="0.15">
      <c r="A66" s="182" t="s">
        <v>167</v>
      </c>
      <c r="B66" s="182" t="s">
        <v>791</v>
      </c>
      <c r="C66" s="183" t="s">
        <v>792</v>
      </c>
      <c r="D66" s="184" t="s">
        <v>50</v>
      </c>
      <c r="E66" s="184" t="s">
        <v>155</v>
      </c>
      <c r="F66" s="182" t="s">
        <v>787</v>
      </c>
      <c r="G66" s="182" t="s">
        <v>157</v>
      </c>
      <c r="H66" s="185">
        <v>5247.5</v>
      </c>
      <c r="I66" s="182" t="s">
        <v>766</v>
      </c>
      <c r="J66" s="182" t="s">
        <v>794</v>
      </c>
      <c r="K66" s="186">
        <v>8.1</v>
      </c>
      <c r="L66" s="187">
        <f t="shared" si="0"/>
        <v>42504.75</v>
      </c>
      <c r="M66" s="200"/>
      <c r="N66" s="154" t="s">
        <v>803</v>
      </c>
    </row>
    <row r="67" spans="1:18" s="154" customFormat="1" ht="14.1" customHeight="1" x14ac:dyDescent="0.15">
      <c r="A67" s="182" t="s">
        <v>38</v>
      </c>
      <c r="B67" s="182" t="s">
        <v>791</v>
      </c>
      <c r="C67" s="183" t="s">
        <v>792</v>
      </c>
      <c r="D67" s="184" t="s">
        <v>50</v>
      </c>
      <c r="E67" s="184" t="s">
        <v>155</v>
      </c>
      <c r="F67" s="182" t="s">
        <v>789</v>
      </c>
      <c r="G67" s="182" t="s">
        <v>159</v>
      </c>
      <c r="H67" s="185">
        <v>2640.58</v>
      </c>
      <c r="I67" s="182" t="s">
        <v>766</v>
      </c>
      <c r="J67" s="182" t="s">
        <v>794</v>
      </c>
      <c r="K67" s="186">
        <v>8.1</v>
      </c>
      <c r="L67" s="187">
        <f t="shared" si="0"/>
        <v>21388.697999999997</v>
      </c>
      <c r="M67" s="200"/>
      <c r="N67" s="154" t="s">
        <v>803</v>
      </c>
    </row>
    <row r="68" spans="1:18" s="154" customFormat="1" ht="12.75" customHeight="1" x14ac:dyDescent="0.15">
      <c r="A68" s="182" t="s">
        <v>257</v>
      </c>
      <c r="B68" s="182" t="s">
        <v>791</v>
      </c>
      <c r="C68" s="183" t="s">
        <v>792</v>
      </c>
      <c r="D68" s="184" t="s">
        <v>50</v>
      </c>
      <c r="E68" s="184" t="s">
        <v>155</v>
      </c>
      <c r="F68" s="182" t="s">
        <v>790</v>
      </c>
      <c r="G68" s="182" t="s">
        <v>157</v>
      </c>
      <c r="H68" s="185">
        <v>6315.625</v>
      </c>
      <c r="I68" s="182" t="s">
        <v>766</v>
      </c>
      <c r="J68" s="182" t="s">
        <v>794</v>
      </c>
      <c r="K68" s="186">
        <v>8.1</v>
      </c>
      <c r="L68" s="187">
        <f t="shared" si="0"/>
        <v>51156.5625</v>
      </c>
      <c r="M68" s="200"/>
      <c r="N68" s="154" t="s">
        <v>803</v>
      </c>
    </row>
    <row r="69" spans="1:18" s="154" customFormat="1" ht="14.1" customHeight="1" x14ac:dyDescent="0.15">
      <c r="A69" s="182" t="s">
        <v>260</v>
      </c>
      <c r="B69" s="182" t="s">
        <v>795</v>
      </c>
      <c r="C69" s="183" t="s">
        <v>796</v>
      </c>
      <c r="D69" s="184" t="s">
        <v>50</v>
      </c>
      <c r="E69" s="184" t="s">
        <v>152</v>
      </c>
      <c r="F69" s="182" t="s">
        <v>797</v>
      </c>
      <c r="G69" s="198"/>
      <c r="H69" s="185">
        <v>80402.663</v>
      </c>
      <c r="I69" s="182" t="s">
        <v>773</v>
      </c>
      <c r="J69" s="182" t="s">
        <v>777</v>
      </c>
      <c r="K69" s="186">
        <v>8.1</v>
      </c>
      <c r="L69" s="187">
        <f t="shared" si="0"/>
        <v>651261.57030000002</v>
      </c>
      <c r="M69" s="200"/>
      <c r="N69" s="154" t="s">
        <v>803</v>
      </c>
    </row>
    <row r="70" spans="1:18" s="154" customFormat="1" ht="14.1" customHeight="1" x14ac:dyDescent="0.15">
      <c r="A70" s="182" t="s">
        <v>121</v>
      </c>
      <c r="B70" s="182" t="s">
        <v>798</v>
      </c>
      <c r="C70" s="183" t="s">
        <v>799</v>
      </c>
      <c r="D70" s="184" t="s">
        <v>50</v>
      </c>
      <c r="E70" s="184" t="s">
        <v>155</v>
      </c>
      <c r="F70" s="182" t="s">
        <v>787</v>
      </c>
      <c r="G70" s="182" t="s">
        <v>157</v>
      </c>
      <c r="H70" s="185">
        <v>5247.5</v>
      </c>
      <c r="I70" s="182" t="s">
        <v>773</v>
      </c>
      <c r="J70" s="182" t="s">
        <v>735</v>
      </c>
      <c r="K70" s="186">
        <v>8.1</v>
      </c>
      <c r="L70" s="187">
        <f t="shared" si="0"/>
        <v>42504.75</v>
      </c>
      <c r="M70" s="200"/>
      <c r="N70" s="154" t="s">
        <v>803</v>
      </c>
    </row>
    <row r="71" spans="1:18" s="154" customFormat="1" ht="14.1" customHeight="1" x14ac:dyDescent="0.15">
      <c r="A71" s="182" t="s">
        <v>328</v>
      </c>
      <c r="B71" s="182" t="s">
        <v>798</v>
      </c>
      <c r="C71" s="183" t="s">
        <v>799</v>
      </c>
      <c r="D71" s="184" t="s">
        <v>50</v>
      </c>
      <c r="E71" s="184" t="s">
        <v>155</v>
      </c>
      <c r="F71" s="182" t="s">
        <v>800</v>
      </c>
      <c r="G71" s="182" t="s">
        <v>159</v>
      </c>
      <c r="H71" s="185">
        <v>2653.2280000000001</v>
      </c>
      <c r="I71" s="182" t="s">
        <v>773</v>
      </c>
      <c r="J71" s="182" t="s">
        <v>735</v>
      </c>
      <c r="K71" s="186">
        <v>8.1</v>
      </c>
      <c r="L71" s="187">
        <f t="shared" si="0"/>
        <v>21491.146799999999</v>
      </c>
      <c r="M71" s="200"/>
      <c r="N71" s="154" t="s">
        <v>803</v>
      </c>
    </row>
    <row r="72" spans="1:18" s="154" customFormat="1" ht="12.75" customHeight="1" x14ac:dyDescent="0.15">
      <c r="A72" s="182" t="s">
        <v>178</v>
      </c>
      <c r="B72" s="182" t="s">
        <v>798</v>
      </c>
      <c r="C72" s="183" t="s">
        <v>799</v>
      </c>
      <c r="D72" s="184" t="s">
        <v>50</v>
      </c>
      <c r="E72" s="184" t="s">
        <v>155</v>
      </c>
      <c r="F72" s="182" t="s">
        <v>801</v>
      </c>
      <c r="G72" s="182" t="s">
        <v>157</v>
      </c>
      <c r="H72" s="185">
        <v>6349.625</v>
      </c>
      <c r="I72" s="182" t="s">
        <v>773</v>
      </c>
      <c r="J72" s="182" t="s">
        <v>735</v>
      </c>
      <c r="K72" s="186">
        <v>8.1</v>
      </c>
      <c r="L72" s="187">
        <f t="shared" si="0"/>
        <v>51431.962499999994</v>
      </c>
      <c r="M72" s="200"/>
      <c r="N72" s="154" t="s">
        <v>803</v>
      </c>
    </row>
    <row r="73" spans="1:18" s="154" customFormat="1" ht="14.1" customHeight="1" x14ac:dyDescent="0.15">
      <c r="A73" s="182" t="s">
        <v>265</v>
      </c>
      <c r="B73" s="182" t="s">
        <v>802</v>
      </c>
      <c r="C73" s="183" t="s">
        <v>799</v>
      </c>
      <c r="D73" s="184" t="s">
        <v>50</v>
      </c>
      <c r="E73" s="184" t="s">
        <v>152</v>
      </c>
      <c r="F73" s="182" t="s">
        <v>797</v>
      </c>
      <c r="G73" s="198"/>
      <c r="H73" s="185">
        <v>80402.663</v>
      </c>
      <c r="I73" s="182" t="s">
        <v>773</v>
      </c>
      <c r="J73" s="182" t="s">
        <v>781</v>
      </c>
      <c r="K73" s="186">
        <v>8.1</v>
      </c>
      <c r="L73" s="187">
        <f t="shared" si="0"/>
        <v>651261.57030000002</v>
      </c>
      <c r="M73" s="200"/>
      <c r="N73" s="154" t="s">
        <v>803</v>
      </c>
    </row>
    <row r="74" spans="1:18" s="154" customFormat="1" ht="14.1" customHeight="1" x14ac:dyDescent="0.15">
      <c r="A74" s="182" t="s">
        <v>268</v>
      </c>
      <c r="B74" s="182" t="s">
        <v>802</v>
      </c>
      <c r="C74" s="183" t="s">
        <v>799</v>
      </c>
      <c r="D74" s="184" t="s">
        <v>50</v>
      </c>
      <c r="E74" s="184" t="s">
        <v>155</v>
      </c>
      <c r="F74" s="182" t="s">
        <v>787</v>
      </c>
      <c r="G74" s="182" t="s">
        <v>157</v>
      </c>
      <c r="H74" s="185">
        <v>5247.5</v>
      </c>
      <c r="I74" s="182" t="s">
        <v>773</v>
      </c>
      <c r="J74" s="182" t="s">
        <v>782</v>
      </c>
      <c r="K74" s="186">
        <v>8.1</v>
      </c>
      <c r="L74" s="187">
        <f t="shared" si="0"/>
        <v>42504.75</v>
      </c>
      <c r="M74" s="200"/>
      <c r="N74" s="154" t="s">
        <v>803</v>
      </c>
    </row>
    <row r="75" spans="1:18" s="154" customFormat="1" ht="14.1" customHeight="1" x14ac:dyDescent="0.15">
      <c r="A75" s="182" t="s">
        <v>271</v>
      </c>
      <c r="B75" s="182" t="s">
        <v>802</v>
      </c>
      <c r="C75" s="183" t="s">
        <v>799</v>
      </c>
      <c r="D75" s="184" t="s">
        <v>50</v>
      </c>
      <c r="E75" s="184" t="s">
        <v>155</v>
      </c>
      <c r="F75" s="182" t="s">
        <v>800</v>
      </c>
      <c r="G75" s="182" t="s">
        <v>159</v>
      </c>
      <c r="H75" s="185">
        <v>2653.2280000000001</v>
      </c>
      <c r="I75" s="182" t="s">
        <v>766</v>
      </c>
      <c r="J75" s="182" t="s">
        <v>782</v>
      </c>
      <c r="K75" s="186">
        <v>8.1</v>
      </c>
      <c r="L75" s="187">
        <f t="shared" si="0"/>
        <v>21491.146799999999</v>
      </c>
      <c r="M75" s="200"/>
      <c r="N75" s="154" t="s">
        <v>803</v>
      </c>
    </row>
    <row r="76" spans="1:18" s="154" customFormat="1" ht="14.1" customHeight="1" x14ac:dyDescent="0.15">
      <c r="A76" s="182" t="s">
        <v>272</v>
      </c>
      <c r="B76" s="182" t="s">
        <v>802</v>
      </c>
      <c r="C76" s="183" t="s">
        <v>799</v>
      </c>
      <c r="D76" s="184" t="s">
        <v>50</v>
      </c>
      <c r="E76" s="184" t="s">
        <v>155</v>
      </c>
      <c r="F76" s="182" t="s">
        <v>801</v>
      </c>
      <c r="G76" s="182" t="s">
        <v>157</v>
      </c>
      <c r="H76" s="185">
        <v>6349.625</v>
      </c>
      <c r="I76" s="182" t="s">
        <v>773</v>
      </c>
      <c r="J76" s="182" t="s">
        <v>782</v>
      </c>
      <c r="K76" s="186">
        <v>8.1</v>
      </c>
      <c r="L76" s="187">
        <f t="shared" si="0"/>
        <v>51431.962499999994</v>
      </c>
      <c r="M76" s="200"/>
      <c r="N76" s="154" t="s">
        <v>803</v>
      </c>
    </row>
    <row r="77" spans="1:18" s="154" customFormat="1" ht="12.75" customHeight="1" x14ac:dyDescent="0.15">
      <c r="A77" s="182" t="s">
        <v>149</v>
      </c>
      <c r="B77" s="182" t="s">
        <v>758</v>
      </c>
      <c r="C77" s="183" t="s">
        <v>759</v>
      </c>
      <c r="D77" s="184" t="s">
        <v>50</v>
      </c>
      <c r="E77" s="184" t="s">
        <v>152</v>
      </c>
      <c r="F77" s="182" t="s">
        <v>760</v>
      </c>
      <c r="G77" s="198"/>
      <c r="H77" s="185">
        <v>30374.34</v>
      </c>
      <c r="I77" s="182" t="s">
        <v>294</v>
      </c>
      <c r="J77" s="199" t="s">
        <v>761</v>
      </c>
      <c r="K77" s="186">
        <v>8.1</v>
      </c>
      <c r="L77" s="187">
        <f>K77*H77</f>
        <v>246032.15399999998</v>
      </c>
      <c r="M77" s="200"/>
      <c r="N77" s="154" t="s">
        <v>762</v>
      </c>
    </row>
    <row r="78" spans="1:18" s="154" customFormat="1" ht="13.5" x14ac:dyDescent="0.15">
      <c r="A78" s="182" t="s">
        <v>149</v>
      </c>
      <c r="B78" s="182" t="s">
        <v>738</v>
      </c>
      <c r="C78" s="183" t="s">
        <v>739</v>
      </c>
      <c r="D78" s="184" t="s">
        <v>572</v>
      </c>
      <c r="E78" s="184" t="s">
        <v>51</v>
      </c>
      <c r="F78" s="182" t="s">
        <v>740</v>
      </c>
      <c r="G78" s="182" t="s">
        <v>741</v>
      </c>
      <c r="H78" s="185">
        <v>41645.504000000001</v>
      </c>
      <c r="I78" s="182" t="s">
        <v>561</v>
      </c>
      <c r="J78" s="182" t="s">
        <v>742</v>
      </c>
      <c r="K78" s="192">
        <v>10.4</v>
      </c>
      <c r="L78" s="193">
        <f>K78*1000</f>
        <v>10400</v>
      </c>
      <c r="M78" s="187">
        <f>K78*H78</f>
        <v>433113.24160000001</v>
      </c>
      <c r="N78" s="154" t="s">
        <v>757</v>
      </c>
      <c r="P78" s="195"/>
      <c r="R78" s="194"/>
    </row>
    <row r="79" spans="1:18" s="154" customFormat="1" ht="13.5" x14ac:dyDescent="0.15">
      <c r="A79" s="182" t="s">
        <v>727</v>
      </c>
      <c r="B79" s="182" t="s">
        <v>738</v>
      </c>
      <c r="C79" s="183" t="s">
        <v>739</v>
      </c>
      <c r="D79" s="184" t="s">
        <v>65</v>
      </c>
      <c r="E79" s="184" t="s">
        <v>743</v>
      </c>
      <c r="F79" s="182" t="s">
        <v>744</v>
      </c>
      <c r="G79" s="182" t="s">
        <v>270</v>
      </c>
      <c r="H79" s="185">
        <v>1893.8520000000001</v>
      </c>
      <c r="I79" s="182" t="s">
        <v>561</v>
      </c>
      <c r="J79" s="182" t="s">
        <v>745</v>
      </c>
      <c r="K79" s="192">
        <v>24.2</v>
      </c>
      <c r="L79" s="193">
        <f>K79*1000</f>
        <v>24200</v>
      </c>
      <c r="M79" s="187">
        <f>K79*H79</f>
        <v>45831.218399999998</v>
      </c>
      <c r="N79" s="154" t="s">
        <v>757</v>
      </c>
      <c r="P79" s="196"/>
      <c r="R79" s="194"/>
    </row>
    <row r="80" spans="1:18" s="154" customFormat="1" ht="13.5" x14ac:dyDescent="0.15">
      <c r="A80" s="182" t="s">
        <v>746</v>
      </c>
      <c r="B80" s="182" t="s">
        <v>738</v>
      </c>
      <c r="C80" s="183" t="s">
        <v>739</v>
      </c>
      <c r="D80" s="184" t="s">
        <v>65</v>
      </c>
      <c r="E80" s="184" t="s">
        <v>51</v>
      </c>
      <c r="F80" s="182" t="s">
        <v>747</v>
      </c>
      <c r="G80" s="182" t="s">
        <v>414</v>
      </c>
      <c r="H80" s="185">
        <v>7426.9579999999996</v>
      </c>
      <c r="I80" s="182" t="s">
        <v>561</v>
      </c>
      <c r="J80" s="182" t="s">
        <v>745</v>
      </c>
      <c r="K80" s="192">
        <v>24.2</v>
      </c>
      <c r="L80" s="193">
        <f>K80*1000</f>
        <v>24200</v>
      </c>
      <c r="M80" s="187">
        <f>K80*H80</f>
        <v>179732.38359999997</v>
      </c>
      <c r="N80" s="154" t="s">
        <v>757</v>
      </c>
      <c r="P80" s="196"/>
      <c r="R80" s="194"/>
    </row>
    <row r="81" spans="1:18" s="154" customFormat="1" ht="13.5" x14ac:dyDescent="0.15">
      <c r="A81" s="182" t="s">
        <v>117</v>
      </c>
      <c r="B81" s="182" t="s">
        <v>738</v>
      </c>
      <c r="C81" s="183" t="s">
        <v>739</v>
      </c>
      <c r="D81" s="184" t="s">
        <v>65</v>
      </c>
      <c r="E81" s="184" t="s">
        <v>743</v>
      </c>
      <c r="F81" s="182" t="s">
        <v>747</v>
      </c>
      <c r="G81" s="182" t="s">
        <v>159</v>
      </c>
      <c r="H81" s="185">
        <v>3327.4780000000001</v>
      </c>
      <c r="I81" s="182" t="s">
        <v>561</v>
      </c>
      <c r="J81" s="182" t="s">
        <v>745</v>
      </c>
      <c r="K81" s="192">
        <v>24.2</v>
      </c>
      <c r="L81" s="193">
        <f>K81*1000</f>
        <v>24200</v>
      </c>
      <c r="M81" s="187">
        <f>K81*H81</f>
        <v>80524.967600000004</v>
      </c>
      <c r="N81" s="154" t="s">
        <v>757</v>
      </c>
      <c r="P81" s="196"/>
      <c r="R81" s="194"/>
    </row>
    <row r="82" spans="1:18" s="154" customFormat="1" ht="13.5" x14ac:dyDescent="0.15">
      <c r="A82" s="182" t="s">
        <v>160</v>
      </c>
      <c r="B82" s="182" t="s">
        <v>748</v>
      </c>
      <c r="C82" s="183" t="s">
        <v>749</v>
      </c>
      <c r="D82" s="184" t="s">
        <v>572</v>
      </c>
      <c r="E82" s="184" t="s">
        <v>51</v>
      </c>
      <c r="F82" s="182" t="s">
        <v>740</v>
      </c>
      <c r="G82" s="182" t="s">
        <v>741</v>
      </c>
      <c r="H82" s="185">
        <v>41645.504000000001</v>
      </c>
      <c r="I82" s="182" t="s">
        <v>561</v>
      </c>
      <c r="J82" s="182" t="s">
        <v>742</v>
      </c>
      <c r="K82" s="192">
        <v>10.4</v>
      </c>
      <c r="L82" s="193">
        <f>K82*1000</f>
        <v>10400</v>
      </c>
      <c r="M82" s="187">
        <f>K82*H82</f>
        <v>433113.24160000001</v>
      </c>
      <c r="N82" s="154" t="s">
        <v>757</v>
      </c>
      <c r="P82" s="196"/>
      <c r="R82" s="194"/>
    </row>
    <row r="83" spans="1:18" s="154" customFormat="1" ht="13.5" x14ac:dyDescent="0.15">
      <c r="A83" s="182" t="s">
        <v>240</v>
      </c>
      <c r="B83" s="182" t="s">
        <v>748</v>
      </c>
      <c r="C83" s="183" t="s">
        <v>749</v>
      </c>
      <c r="D83" s="184" t="s">
        <v>65</v>
      </c>
      <c r="E83" s="184" t="s">
        <v>743</v>
      </c>
      <c r="F83" s="182" t="s">
        <v>744</v>
      </c>
      <c r="G83" s="182" t="s">
        <v>270</v>
      </c>
      <c r="H83" s="185">
        <v>1893.8520000000001</v>
      </c>
      <c r="I83" s="182" t="s">
        <v>561</v>
      </c>
      <c r="J83" s="182" t="s">
        <v>745</v>
      </c>
      <c r="K83" s="192">
        <v>24.2</v>
      </c>
      <c r="L83" s="193">
        <f>K83*1000</f>
        <v>24200</v>
      </c>
      <c r="M83" s="187">
        <f>K83*H83</f>
        <v>45831.218399999998</v>
      </c>
      <c r="N83" s="154" t="s">
        <v>757</v>
      </c>
      <c r="P83" s="196"/>
      <c r="R83" s="194"/>
    </row>
    <row r="84" spans="1:18" s="154" customFormat="1" ht="13.5" x14ac:dyDescent="0.15">
      <c r="A84" s="182" t="s">
        <v>242</v>
      </c>
      <c r="B84" s="182" t="s">
        <v>748</v>
      </c>
      <c r="C84" s="183" t="s">
        <v>749</v>
      </c>
      <c r="D84" s="184" t="s">
        <v>65</v>
      </c>
      <c r="E84" s="184" t="s">
        <v>743</v>
      </c>
      <c r="F84" s="182" t="s">
        <v>747</v>
      </c>
      <c r="G84" s="182" t="s">
        <v>159</v>
      </c>
      <c r="H84" s="185">
        <v>3327.4780000000001</v>
      </c>
      <c r="I84" s="182" t="s">
        <v>561</v>
      </c>
      <c r="J84" s="182" t="s">
        <v>745</v>
      </c>
      <c r="K84" s="192">
        <v>24.2</v>
      </c>
      <c r="L84" s="193">
        <f>K84*1000</f>
        <v>24200</v>
      </c>
      <c r="M84" s="187">
        <f>K84*H84</f>
        <v>80524.967600000004</v>
      </c>
      <c r="N84" s="154" t="s">
        <v>757</v>
      </c>
      <c r="P84" s="196"/>
      <c r="R84" s="194"/>
    </row>
    <row r="85" spans="1:18" s="154" customFormat="1" ht="13.5" x14ac:dyDescent="0.15">
      <c r="A85" s="182" t="s">
        <v>244</v>
      </c>
      <c r="B85" s="182" t="s">
        <v>748</v>
      </c>
      <c r="C85" s="183" t="s">
        <v>749</v>
      </c>
      <c r="D85" s="184" t="s">
        <v>65</v>
      </c>
      <c r="E85" s="184" t="s">
        <v>51</v>
      </c>
      <c r="F85" s="182" t="s">
        <v>747</v>
      </c>
      <c r="G85" s="182" t="s">
        <v>750</v>
      </c>
      <c r="H85" s="185">
        <v>8222.8739999999998</v>
      </c>
      <c r="I85" s="182" t="s">
        <v>561</v>
      </c>
      <c r="J85" s="182" t="s">
        <v>745</v>
      </c>
      <c r="K85" s="192">
        <v>24.2</v>
      </c>
      <c r="L85" s="193">
        <f>K85*1000</f>
        <v>24200</v>
      </c>
      <c r="M85" s="187">
        <f>K85*H85</f>
        <v>198993.5508</v>
      </c>
      <c r="N85" s="154" t="s">
        <v>757</v>
      </c>
      <c r="P85" s="196"/>
      <c r="R85" s="194"/>
    </row>
    <row r="86" spans="1:18" s="154" customFormat="1" ht="13.5" x14ac:dyDescent="0.15">
      <c r="A86" s="182" t="s">
        <v>246</v>
      </c>
      <c r="B86" s="182" t="s">
        <v>751</v>
      </c>
      <c r="C86" s="183" t="s">
        <v>752</v>
      </c>
      <c r="D86" s="184" t="s">
        <v>572</v>
      </c>
      <c r="E86" s="184" t="s">
        <v>51</v>
      </c>
      <c r="F86" s="182" t="s">
        <v>740</v>
      </c>
      <c r="G86" s="182" t="s">
        <v>741</v>
      </c>
      <c r="H86" s="185">
        <v>41645.504000000001</v>
      </c>
      <c r="I86" s="182" t="s">
        <v>561</v>
      </c>
      <c r="J86" s="182" t="s">
        <v>753</v>
      </c>
      <c r="K86" s="192">
        <v>10.4</v>
      </c>
      <c r="L86" s="193">
        <f>K86*1000</f>
        <v>10400</v>
      </c>
      <c r="M86" s="187">
        <f>K86*H86</f>
        <v>433113.24160000001</v>
      </c>
      <c r="N86" s="154" t="s">
        <v>757</v>
      </c>
      <c r="P86" s="196"/>
      <c r="R86" s="194"/>
    </row>
    <row r="87" spans="1:18" s="154" customFormat="1" ht="13.5" x14ac:dyDescent="0.15">
      <c r="A87" s="182" t="s">
        <v>248</v>
      </c>
      <c r="B87" s="182" t="s">
        <v>751</v>
      </c>
      <c r="C87" s="183" t="s">
        <v>752</v>
      </c>
      <c r="D87" s="184" t="s">
        <v>65</v>
      </c>
      <c r="E87" s="184" t="s">
        <v>743</v>
      </c>
      <c r="F87" s="182" t="s">
        <v>744</v>
      </c>
      <c r="G87" s="182" t="s">
        <v>270</v>
      </c>
      <c r="H87" s="185">
        <v>1893.8520000000001</v>
      </c>
      <c r="I87" s="182" t="s">
        <v>561</v>
      </c>
      <c r="J87" s="182" t="s">
        <v>753</v>
      </c>
      <c r="K87" s="192">
        <v>24.2</v>
      </c>
      <c r="L87" s="193">
        <f>K87*1000</f>
        <v>24200</v>
      </c>
      <c r="M87" s="187">
        <f>K87*H87</f>
        <v>45831.218399999998</v>
      </c>
      <c r="N87" s="154" t="s">
        <v>757</v>
      </c>
      <c r="P87" s="196"/>
      <c r="R87" s="194"/>
    </row>
    <row r="88" spans="1:18" s="154" customFormat="1" ht="13.5" x14ac:dyDescent="0.15">
      <c r="A88" s="182" t="s">
        <v>125</v>
      </c>
      <c r="B88" s="182" t="s">
        <v>751</v>
      </c>
      <c r="C88" s="183" t="s">
        <v>752</v>
      </c>
      <c r="D88" s="184" t="s">
        <v>65</v>
      </c>
      <c r="E88" s="184" t="s">
        <v>743</v>
      </c>
      <c r="F88" s="182" t="s">
        <v>747</v>
      </c>
      <c r="G88" s="182" t="s">
        <v>159</v>
      </c>
      <c r="H88" s="185">
        <v>3327.4780000000001</v>
      </c>
      <c r="I88" s="182" t="s">
        <v>561</v>
      </c>
      <c r="J88" s="182" t="s">
        <v>753</v>
      </c>
      <c r="K88" s="192">
        <v>24.2</v>
      </c>
      <c r="L88" s="193">
        <f>K88*1000</f>
        <v>24200</v>
      </c>
      <c r="M88" s="187">
        <f>K88*H88</f>
        <v>80524.967600000004</v>
      </c>
      <c r="N88" s="154" t="s">
        <v>757</v>
      </c>
      <c r="P88" s="196"/>
      <c r="R88" s="194"/>
    </row>
    <row r="89" spans="1:18" s="154" customFormat="1" ht="13.5" x14ac:dyDescent="0.15">
      <c r="A89" s="182" t="s">
        <v>129</v>
      </c>
      <c r="B89" s="182" t="s">
        <v>751</v>
      </c>
      <c r="C89" s="183" t="s">
        <v>752</v>
      </c>
      <c r="D89" s="184" t="s">
        <v>65</v>
      </c>
      <c r="E89" s="184" t="s">
        <v>51</v>
      </c>
      <c r="F89" s="182" t="s">
        <v>747</v>
      </c>
      <c r="G89" s="182" t="s">
        <v>750</v>
      </c>
      <c r="H89" s="185">
        <v>8222.8739999999998</v>
      </c>
      <c r="I89" s="182" t="s">
        <v>561</v>
      </c>
      <c r="J89" s="182" t="s">
        <v>753</v>
      </c>
      <c r="K89" s="192">
        <v>24.2</v>
      </c>
      <c r="L89" s="193">
        <f>K89*1000</f>
        <v>24200</v>
      </c>
      <c r="M89" s="187">
        <f>K89*H89</f>
        <v>198993.5508</v>
      </c>
      <c r="N89" s="154" t="s">
        <v>757</v>
      </c>
      <c r="P89" s="196"/>
      <c r="R89" s="194"/>
    </row>
    <row r="90" spans="1:18" s="154" customFormat="1" ht="13.5" x14ac:dyDescent="0.15">
      <c r="A90" s="182" t="s">
        <v>132</v>
      </c>
      <c r="B90" s="182" t="s">
        <v>754</v>
      </c>
      <c r="C90" s="183" t="s">
        <v>755</v>
      </c>
      <c r="D90" s="184" t="s">
        <v>572</v>
      </c>
      <c r="E90" s="184" t="s">
        <v>51</v>
      </c>
      <c r="F90" s="182" t="s">
        <v>740</v>
      </c>
      <c r="G90" s="182" t="s">
        <v>741</v>
      </c>
      <c r="H90" s="185">
        <v>41645.504000000001</v>
      </c>
      <c r="I90" s="182" t="s">
        <v>561</v>
      </c>
      <c r="J90" s="182" t="s">
        <v>753</v>
      </c>
      <c r="K90" s="192">
        <v>10.4</v>
      </c>
      <c r="L90" s="193">
        <f>K90*1000</f>
        <v>10400</v>
      </c>
      <c r="M90" s="187">
        <f>K90*H90</f>
        <v>433113.24160000001</v>
      </c>
      <c r="N90" s="154" t="s">
        <v>757</v>
      </c>
      <c r="P90" s="196"/>
      <c r="R90" s="194"/>
    </row>
    <row r="91" spans="1:18" s="154" customFormat="1" ht="13.5" x14ac:dyDescent="0.15">
      <c r="A91" s="182" t="s">
        <v>134</v>
      </c>
      <c r="B91" s="182" t="s">
        <v>754</v>
      </c>
      <c r="C91" s="183" t="s">
        <v>755</v>
      </c>
      <c r="D91" s="184" t="s">
        <v>65</v>
      </c>
      <c r="E91" s="184" t="s">
        <v>743</v>
      </c>
      <c r="F91" s="182" t="s">
        <v>744</v>
      </c>
      <c r="G91" s="182" t="s">
        <v>270</v>
      </c>
      <c r="H91" s="185">
        <v>1893.8520000000001</v>
      </c>
      <c r="I91" s="182" t="s">
        <v>561</v>
      </c>
      <c r="J91" s="182" t="s">
        <v>753</v>
      </c>
      <c r="K91" s="192">
        <v>24.2</v>
      </c>
      <c r="L91" s="193">
        <f>K91*1000</f>
        <v>24200</v>
      </c>
      <c r="M91" s="187">
        <f>K91*H91</f>
        <v>45831.218399999998</v>
      </c>
      <c r="N91" s="154" t="s">
        <v>757</v>
      </c>
      <c r="P91" s="196"/>
      <c r="R91" s="194"/>
    </row>
    <row r="92" spans="1:18" s="154" customFormat="1" ht="13.5" x14ac:dyDescent="0.15">
      <c r="A92" s="182" t="s">
        <v>162</v>
      </c>
      <c r="B92" s="182" t="s">
        <v>754</v>
      </c>
      <c r="C92" s="183" t="s">
        <v>755</v>
      </c>
      <c r="D92" s="184" t="s">
        <v>65</v>
      </c>
      <c r="E92" s="184" t="s">
        <v>51</v>
      </c>
      <c r="F92" s="182" t="s">
        <v>747</v>
      </c>
      <c r="G92" s="182" t="s">
        <v>750</v>
      </c>
      <c r="H92" s="185">
        <v>8222.8739999999998</v>
      </c>
      <c r="I92" s="182" t="s">
        <v>561</v>
      </c>
      <c r="J92" s="182" t="s">
        <v>753</v>
      </c>
      <c r="K92" s="192">
        <v>24.2</v>
      </c>
      <c r="L92" s="193">
        <f>K92*1000</f>
        <v>24200</v>
      </c>
      <c r="M92" s="187">
        <f>K92*H92</f>
        <v>198993.5508</v>
      </c>
      <c r="N92" s="154" t="s">
        <v>757</v>
      </c>
      <c r="P92" s="196"/>
      <c r="R92" s="194"/>
    </row>
    <row r="93" spans="1:18" s="154" customFormat="1" ht="13.5" x14ac:dyDescent="0.15">
      <c r="A93" s="182" t="s">
        <v>164</v>
      </c>
      <c r="B93" s="182" t="s">
        <v>754</v>
      </c>
      <c r="C93" s="183" t="s">
        <v>755</v>
      </c>
      <c r="D93" s="184" t="s">
        <v>65</v>
      </c>
      <c r="E93" s="184" t="s">
        <v>743</v>
      </c>
      <c r="F93" s="182" t="s">
        <v>747</v>
      </c>
      <c r="G93" s="182" t="s">
        <v>756</v>
      </c>
      <c r="H93" s="185">
        <v>7245.4780000000001</v>
      </c>
      <c r="I93" s="182" t="s">
        <v>561</v>
      </c>
      <c r="J93" s="182" t="s">
        <v>753</v>
      </c>
      <c r="K93" s="192">
        <v>24.2</v>
      </c>
      <c r="L93" s="193">
        <f>K93*1000</f>
        <v>24200</v>
      </c>
      <c r="M93" s="187">
        <f>K93*H93</f>
        <v>175340.56760000001</v>
      </c>
      <c r="N93" s="154" t="s">
        <v>757</v>
      </c>
      <c r="P93" s="197"/>
      <c r="R93" s="194"/>
    </row>
    <row r="94" spans="1:18" s="154" customFormat="1" ht="14.1" customHeight="1" x14ac:dyDescent="0.15">
      <c r="A94" s="182" t="s">
        <v>149</v>
      </c>
      <c r="B94" s="182" t="s">
        <v>723</v>
      </c>
      <c r="C94" s="183" t="s">
        <v>724</v>
      </c>
      <c r="D94" s="184" t="s">
        <v>65</v>
      </c>
      <c r="E94" s="184" t="s">
        <v>725</v>
      </c>
      <c r="F94" s="182" t="s">
        <v>43</v>
      </c>
      <c r="G94" s="182"/>
      <c r="H94" s="185">
        <v>8962.7610000000004</v>
      </c>
      <c r="I94" s="182" t="s">
        <v>187</v>
      </c>
      <c r="J94" s="182" t="s">
        <v>726</v>
      </c>
      <c r="K94" s="186">
        <v>20.6</v>
      </c>
      <c r="L94" s="187">
        <f>K94*H94</f>
        <v>184632.87660000002</v>
      </c>
      <c r="N94" s="188" t="s">
        <v>737</v>
      </c>
    </row>
    <row r="95" spans="1:18" s="154" customFormat="1" ht="14.1" customHeight="1" x14ac:dyDescent="0.15">
      <c r="A95" s="182" t="s">
        <v>727</v>
      </c>
      <c r="B95" s="182" t="s">
        <v>359</v>
      </c>
      <c r="C95" s="183" t="s">
        <v>728</v>
      </c>
      <c r="D95" s="184" t="s">
        <v>729</v>
      </c>
      <c r="E95" s="184" t="s">
        <v>604</v>
      </c>
      <c r="F95" s="182" t="s">
        <v>174</v>
      </c>
      <c r="G95" s="182"/>
      <c r="H95" s="185">
        <v>1942.3520000000001</v>
      </c>
      <c r="I95" s="182" t="s">
        <v>187</v>
      </c>
      <c r="J95" s="182" t="s">
        <v>730</v>
      </c>
      <c r="K95" s="186">
        <v>21.5</v>
      </c>
      <c r="L95" s="187">
        <f>K95*H95</f>
        <v>41760.567999999999</v>
      </c>
      <c r="N95" s="188" t="s">
        <v>737</v>
      </c>
    </row>
    <row r="96" spans="1:18" s="154" customFormat="1" ht="14.1" customHeight="1" x14ac:dyDescent="0.15">
      <c r="A96" s="182" t="s">
        <v>731</v>
      </c>
      <c r="B96" s="182" t="s">
        <v>359</v>
      </c>
      <c r="C96" s="183" t="s">
        <v>728</v>
      </c>
      <c r="D96" s="184" t="s">
        <v>729</v>
      </c>
      <c r="E96" s="184" t="s">
        <v>732</v>
      </c>
      <c r="F96" s="182" t="s">
        <v>174</v>
      </c>
      <c r="G96" s="182"/>
      <c r="H96" s="185">
        <v>745.85</v>
      </c>
      <c r="I96" s="182" t="s">
        <v>187</v>
      </c>
      <c r="J96" s="182" t="s">
        <v>730</v>
      </c>
      <c r="K96" s="186">
        <v>21.5</v>
      </c>
      <c r="L96" s="187">
        <f>K96*H96</f>
        <v>16035.775</v>
      </c>
      <c r="N96" s="188" t="s">
        <v>737</v>
      </c>
    </row>
    <row r="97" spans="1:17" s="154" customFormat="1" ht="14.1" customHeight="1" x14ac:dyDescent="0.15">
      <c r="A97" s="182" t="s">
        <v>117</v>
      </c>
      <c r="B97" s="182" t="s">
        <v>733</v>
      </c>
      <c r="C97" s="183" t="s">
        <v>724</v>
      </c>
      <c r="D97" s="184" t="s">
        <v>729</v>
      </c>
      <c r="E97" s="184" t="s">
        <v>734</v>
      </c>
      <c r="F97" s="182" t="s">
        <v>174</v>
      </c>
      <c r="G97" s="182"/>
      <c r="H97" s="185">
        <v>274.75700000000001</v>
      </c>
      <c r="I97" s="182" t="s">
        <v>187</v>
      </c>
      <c r="J97" s="182" t="s">
        <v>735</v>
      </c>
      <c r="K97" s="186">
        <v>24</v>
      </c>
      <c r="L97" s="187">
        <f>K97*H97</f>
        <v>6594.1679999999997</v>
      </c>
      <c r="N97" s="188" t="s">
        <v>737</v>
      </c>
    </row>
    <row r="98" spans="1:17" s="154" customFormat="1" ht="14.1" customHeight="1" x14ac:dyDescent="0.15">
      <c r="A98" s="182" t="s">
        <v>160</v>
      </c>
      <c r="B98" s="182" t="s">
        <v>733</v>
      </c>
      <c r="C98" s="183" t="s">
        <v>724</v>
      </c>
      <c r="D98" s="184" t="s">
        <v>65</v>
      </c>
      <c r="E98" s="184" t="s">
        <v>479</v>
      </c>
      <c r="F98" s="182" t="s">
        <v>43</v>
      </c>
      <c r="G98" s="182"/>
      <c r="H98" s="185">
        <v>3543</v>
      </c>
      <c r="I98" s="182" t="s">
        <v>187</v>
      </c>
      <c r="J98" s="182" t="s">
        <v>736</v>
      </c>
      <c r="K98" s="186">
        <v>20.6</v>
      </c>
      <c r="L98" s="187">
        <f>K98*H98</f>
        <v>72985.8</v>
      </c>
      <c r="N98" s="188" t="s">
        <v>737</v>
      </c>
    </row>
    <row r="99" spans="1:17" s="154" customFormat="1" ht="14.1" customHeight="1" x14ac:dyDescent="0.15">
      <c r="A99" s="182" t="s">
        <v>240</v>
      </c>
      <c r="B99" s="182" t="s">
        <v>733</v>
      </c>
      <c r="C99" s="183" t="s">
        <v>724</v>
      </c>
      <c r="D99" s="184" t="s">
        <v>65</v>
      </c>
      <c r="E99" s="184" t="s">
        <v>725</v>
      </c>
      <c r="F99" s="182" t="s">
        <v>43</v>
      </c>
      <c r="G99" s="182"/>
      <c r="H99" s="185">
        <v>8962.7610000000004</v>
      </c>
      <c r="I99" s="182" t="s">
        <v>187</v>
      </c>
      <c r="J99" s="182" t="s">
        <v>736</v>
      </c>
      <c r="K99" s="186">
        <v>20.6</v>
      </c>
      <c r="L99" s="187">
        <f>K99*H99</f>
        <v>184632.87660000002</v>
      </c>
      <c r="N99" s="188" t="s">
        <v>737</v>
      </c>
    </row>
    <row r="100" spans="1:17" s="154" customFormat="1" ht="14.1" customHeight="1" x14ac:dyDescent="0.15">
      <c r="A100" s="182" t="s">
        <v>149</v>
      </c>
      <c r="B100" s="182" t="s">
        <v>700</v>
      </c>
      <c r="C100" s="183" t="s">
        <v>701</v>
      </c>
      <c r="D100" s="184" t="s">
        <v>572</v>
      </c>
      <c r="E100" s="184" t="s">
        <v>51</v>
      </c>
      <c r="F100" s="182" t="s">
        <v>702</v>
      </c>
      <c r="G100" s="182" t="s">
        <v>703</v>
      </c>
      <c r="H100" s="185">
        <v>17587.277999999998</v>
      </c>
      <c r="I100" s="182" t="s">
        <v>704</v>
      </c>
      <c r="J100" s="182" t="s">
        <v>718</v>
      </c>
      <c r="K100" s="186">
        <v>10.5</v>
      </c>
      <c r="L100" s="187">
        <f>K100*H100</f>
        <v>184666.41899999999</v>
      </c>
      <c r="N100" s="154" t="s">
        <v>722</v>
      </c>
      <c r="O100" s="188"/>
    </row>
    <row r="101" spans="1:17" s="154" customFormat="1" ht="14.1" customHeight="1" x14ac:dyDescent="0.15">
      <c r="A101" s="182" t="s">
        <v>719</v>
      </c>
      <c r="B101" s="182" t="s">
        <v>700</v>
      </c>
      <c r="C101" s="183" t="s">
        <v>701</v>
      </c>
      <c r="D101" s="184" t="s">
        <v>579</v>
      </c>
      <c r="E101" s="184" t="s">
        <v>51</v>
      </c>
      <c r="F101" s="182" t="s">
        <v>705</v>
      </c>
      <c r="G101" s="182" t="s">
        <v>703</v>
      </c>
      <c r="H101" s="185">
        <v>17544.105</v>
      </c>
      <c r="I101" s="182" t="s">
        <v>704</v>
      </c>
      <c r="J101" s="182" t="s">
        <v>720</v>
      </c>
      <c r="K101" s="186">
        <v>13.25</v>
      </c>
      <c r="L101" s="187">
        <f>K101*H101</f>
        <v>232459.39124999999</v>
      </c>
      <c r="N101" s="154" t="s">
        <v>722</v>
      </c>
      <c r="O101" s="188"/>
    </row>
    <row r="102" spans="1:17" s="154" customFormat="1" ht="14.1" customHeight="1" x14ac:dyDescent="0.15">
      <c r="A102" s="182" t="s">
        <v>721</v>
      </c>
      <c r="B102" s="182" t="s">
        <v>700</v>
      </c>
      <c r="C102" s="183" t="s">
        <v>701</v>
      </c>
      <c r="D102" s="184" t="s">
        <v>579</v>
      </c>
      <c r="E102" s="184" t="s">
        <v>706</v>
      </c>
      <c r="F102" s="182" t="s">
        <v>705</v>
      </c>
      <c r="G102" s="182" t="s">
        <v>707</v>
      </c>
      <c r="H102" s="185">
        <v>27412.704000000002</v>
      </c>
      <c r="I102" s="182" t="s">
        <v>704</v>
      </c>
      <c r="J102" s="182" t="s">
        <v>718</v>
      </c>
      <c r="K102" s="186">
        <v>13.25</v>
      </c>
      <c r="L102" s="187">
        <f>K102*H102</f>
        <v>363218.32800000004</v>
      </c>
      <c r="N102" s="154" t="s">
        <v>722</v>
      </c>
      <c r="O102" s="188"/>
    </row>
    <row r="103" spans="1:17" s="154" customFormat="1" ht="14.1" customHeight="1" x14ac:dyDescent="0.15">
      <c r="A103" s="182" t="s">
        <v>117</v>
      </c>
      <c r="B103" s="182" t="s">
        <v>700</v>
      </c>
      <c r="C103" s="183" t="s">
        <v>701</v>
      </c>
      <c r="D103" s="184" t="s">
        <v>579</v>
      </c>
      <c r="E103" s="184" t="s">
        <v>706</v>
      </c>
      <c r="F103" s="182" t="s">
        <v>705</v>
      </c>
      <c r="G103" s="182" t="s">
        <v>708</v>
      </c>
      <c r="H103" s="185">
        <v>52</v>
      </c>
      <c r="I103" s="182" t="s">
        <v>704</v>
      </c>
      <c r="J103" s="182" t="s">
        <v>720</v>
      </c>
      <c r="K103" s="186">
        <v>13.25</v>
      </c>
      <c r="L103" s="187">
        <f>K103*H103</f>
        <v>689</v>
      </c>
      <c r="N103" s="154" t="s">
        <v>722</v>
      </c>
      <c r="O103" s="188"/>
    </row>
    <row r="104" spans="1:17" s="154" customFormat="1" ht="14.1" customHeight="1" x14ac:dyDescent="0.15">
      <c r="A104" s="182" t="s">
        <v>160</v>
      </c>
      <c r="B104" s="182" t="s">
        <v>700</v>
      </c>
      <c r="C104" s="183" t="s">
        <v>701</v>
      </c>
      <c r="D104" s="189" t="s">
        <v>126</v>
      </c>
      <c r="E104" s="189" t="s">
        <v>51</v>
      </c>
      <c r="F104" s="190" t="s">
        <v>709</v>
      </c>
      <c r="G104" s="190" t="s">
        <v>710</v>
      </c>
      <c r="H104" s="191">
        <v>29182.98</v>
      </c>
      <c r="I104" s="182" t="s">
        <v>704</v>
      </c>
      <c r="J104" s="182" t="s">
        <v>720</v>
      </c>
      <c r="K104" s="186">
        <v>7.92</v>
      </c>
      <c r="L104" s="187">
        <f>K104*H104</f>
        <v>231129.2016</v>
      </c>
      <c r="N104" s="154" t="s">
        <v>722</v>
      </c>
      <c r="O104" s="188"/>
    </row>
    <row r="105" spans="1:17" s="154" customFormat="1" ht="14.1" customHeight="1" x14ac:dyDescent="0.15">
      <c r="A105" s="182" t="s">
        <v>240</v>
      </c>
      <c r="B105" s="182" t="s">
        <v>700</v>
      </c>
      <c r="C105" s="183" t="s">
        <v>701</v>
      </c>
      <c r="D105" s="189" t="s">
        <v>126</v>
      </c>
      <c r="E105" s="189" t="s">
        <v>51</v>
      </c>
      <c r="F105" s="190" t="s">
        <v>702</v>
      </c>
      <c r="G105" s="190" t="s">
        <v>711</v>
      </c>
      <c r="H105" s="191">
        <v>35174.555999999997</v>
      </c>
      <c r="I105" s="182" t="s">
        <v>704</v>
      </c>
      <c r="J105" s="182" t="s">
        <v>718</v>
      </c>
      <c r="K105" s="186">
        <v>7.92</v>
      </c>
      <c r="L105" s="187">
        <f>K105*H105</f>
        <v>278582.48351999995</v>
      </c>
      <c r="N105" s="154" t="s">
        <v>722</v>
      </c>
      <c r="O105" s="188"/>
    </row>
    <row r="106" spans="1:17" s="154" customFormat="1" ht="14.1" customHeight="1" x14ac:dyDescent="0.15">
      <c r="A106" s="182" t="s">
        <v>242</v>
      </c>
      <c r="B106" s="182" t="s">
        <v>700</v>
      </c>
      <c r="C106" s="183" t="s">
        <v>701</v>
      </c>
      <c r="D106" s="189" t="s">
        <v>126</v>
      </c>
      <c r="E106" s="189" t="s">
        <v>55</v>
      </c>
      <c r="F106" s="190" t="s">
        <v>712</v>
      </c>
      <c r="G106" s="190" t="s">
        <v>708</v>
      </c>
      <c r="H106" s="191">
        <v>40</v>
      </c>
      <c r="I106" s="182" t="s">
        <v>704</v>
      </c>
      <c r="J106" s="182" t="s">
        <v>718</v>
      </c>
      <c r="K106" s="186">
        <v>7.92</v>
      </c>
      <c r="L106" s="187">
        <f>K106*H106</f>
        <v>316.8</v>
      </c>
      <c r="N106" s="154" t="s">
        <v>722</v>
      </c>
      <c r="O106" s="188"/>
    </row>
    <row r="107" spans="1:17" s="154" customFormat="1" ht="14.1" customHeight="1" x14ac:dyDescent="0.15">
      <c r="A107" s="182" t="s">
        <v>244</v>
      </c>
      <c r="B107" s="182" t="s">
        <v>700</v>
      </c>
      <c r="C107" s="183" t="s">
        <v>701</v>
      </c>
      <c r="D107" s="189" t="s">
        <v>126</v>
      </c>
      <c r="E107" s="189" t="s">
        <v>55</v>
      </c>
      <c r="F107" s="190" t="s">
        <v>713</v>
      </c>
      <c r="G107" s="190" t="s">
        <v>697</v>
      </c>
      <c r="H107" s="191">
        <v>9792.9719999999998</v>
      </c>
      <c r="I107" s="182" t="s">
        <v>704</v>
      </c>
      <c r="J107" s="182" t="s">
        <v>718</v>
      </c>
      <c r="K107" s="186">
        <v>7.92</v>
      </c>
      <c r="L107" s="187">
        <f>K107*H107</f>
        <v>77560.338239999997</v>
      </c>
      <c r="N107" s="154" t="s">
        <v>722</v>
      </c>
      <c r="O107" s="188"/>
    </row>
    <row r="108" spans="1:17" s="154" customFormat="1" ht="14.1" customHeight="1" x14ac:dyDescent="0.15">
      <c r="A108" s="182" t="s">
        <v>246</v>
      </c>
      <c r="B108" s="182" t="s">
        <v>700</v>
      </c>
      <c r="C108" s="183" t="s">
        <v>701</v>
      </c>
      <c r="D108" s="189" t="s">
        <v>126</v>
      </c>
      <c r="E108" s="189" t="s">
        <v>55</v>
      </c>
      <c r="F108" s="190" t="s">
        <v>714</v>
      </c>
      <c r="G108" s="190" t="s">
        <v>715</v>
      </c>
      <c r="H108" s="191">
        <v>47215.076999999997</v>
      </c>
      <c r="I108" s="182" t="s">
        <v>704</v>
      </c>
      <c r="J108" s="182" t="s">
        <v>720</v>
      </c>
      <c r="K108" s="186">
        <v>7.92</v>
      </c>
      <c r="L108" s="187">
        <f>K108*H108</f>
        <v>373943.40983999998</v>
      </c>
      <c r="N108" s="154" t="s">
        <v>722</v>
      </c>
      <c r="O108" s="188"/>
    </row>
    <row r="109" spans="1:17" s="154" customFormat="1" ht="14.1" customHeight="1" x14ac:dyDescent="0.15">
      <c r="A109" s="182" t="s">
        <v>248</v>
      </c>
      <c r="B109" s="182" t="s">
        <v>700</v>
      </c>
      <c r="C109" s="183" t="s">
        <v>701</v>
      </c>
      <c r="D109" s="189" t="s">
        <v>126</v>
      </c>
      <c r="E109" s="189" t="s">
        <v>55</v>
      </c>
      <c r="F109" s="190" t="s">
        <v>712</v>
      </c>
      <c r="G109" s="190" t="s">
        <v>716</v>
      </c>
      <c r="H109" s="191">
        <v>155887.99799999999</v>
      </c>
      <c r="I109" s="182" t="s">
        <v>704</v>
      </c>
      <c r="J109" s="182" t="s">
        <v>718</v>
      </c>
      <c r="K109" s="186">
        <v>7.92</v>
      </c>
      <c r="L109" s="187">
        <f>K109*H109</f>
        <v>1234632.94416</v>
      </c>
      <c r="N109" s="154" t="s">
        <v>722</v>
      </c>
      <c r="O109" s="188"/>
    </row>
    <row r="110" spans="1:17" s="154" customFormat="1" ht="14.1" customHeight="1" x14ac:dyDescent="0.15">
      <c r="A110" s="182" t="s">
        <v>125</v>
      </c>
      <c r="B110" s="182" t="s">
        <v>700</v>
      </c>
      <c r="C110" s="183" t="s">
        <v>701</v>
      </c>
      <c r="D110" s="189" t="s">
        <v>126</v>
      </c>
      <c r="E110" s="189" t="s">
        <v>432</v>
      </c>
      <c r="F110" s="190" t="s">
        <v>717</v>
      </c>
      <c r="G110" s="190" t="s">
        <v>352</v>
      </c>
      <c r="H110" s="191">
        <v>96.768000000000001</v>
      </c>
      <c r="I110" s="182" t="s">
        <v>704</v>
      </c>
      <c r="J110" s="182" t="s">
        <v>718</v>
      </c>
      <c r="K110" s="186">
        <v>6</v>
      </c>
      <c r="L110" s="187">
        <f>K110*H110</f>
        <v>580.60799999999995</v>
      </c>
      <c r="N110" s="154" t="s">
        <v>722</v>
      </c>
      <c r="O110" s="188"/>
    </row>
    <row r="111" spans="1:17" x14ac:dyDescent="0.15">
      <c r="A111" s="75" t="s">
        <v>233</v>
      </c>
      <c r="B111" s="75" t="s">
        <v>686</v>
      </c>
      <c r="C111" s="75" t="s">
        <v>687</v>
      </c>
      <c r="D111" s="75" t="s">
        <v>50</v>
      </c>
      <c r="E111" s="75" t="s">
        <v>51</v>
      </c>
      <c r="F111" s="75" t="s">
        <v>688</v>
      </c>
      <c r="G111" s="75" t="s">
        <v>689</v>
      </c>
      <c r="H111" s="75">
        <v>69278.399999999994</v>
      </c>
      <c r="I111" s="75" t="s">
        <v>115</v>
      </c>
      <c r="J111" s="75" t="s">
        <v>690</v>
      </c>
      <c r="K111" s="76">
        <v>12.05</v>
      </c>
      <c r="L111" s="76">
        <v>834804.72</v>
      </c>
      <c r="M111" s="76"/>
      <c r="N111" s="77" t="s">
        <v>699</v>
      </c>
      <c r="O111" s="166"/>
      <c r="P111" s="167"/>
      <c r="Q111" s="167"/>
    </row>
    <row r="112" spans="1:17" x14ac:dyDescent="0.15">
      <c r="A112" s="75" t="s">
        <v>160</v>
      </c>
      <c r="B112" s="75" t="s">
        <v>686</v>
      </c>
      <c r="C112" s="75" t="s">
        <v>687</v>
      </c>
      <c r="D112" s="75" t="s">
        <v>50</v>
      </c>
      <c r="E112" s="75" t="s">
        <v>454</v>
      </c>
      <c r="F112" s="75" t="s">
        <v>691</v>
      </c>
      <c r="G112" s="75" t="s">
        <v>692</v>
      </c>
      <c r="H112" s="75">
        <v>38714.400000000001</v>
      </c>
      <c r="I112" s="75" t="s">
        <v>115</v>
      </c>
      <c r="J112" s="75" t="s">
        <v>690</v>
      </c>
      <c r="K112" s="76">
        <v>12.05</v>
      </c>
      <c r="L112" s="76">
        <v>466508.52</v>
      </c>
      <c r="M112" s="76"/>
      <c r="N112" s="77" t="s">
        <v>699</v>
      </c>
      <c r="O112" s="166"/>
      <c r="P112" s="167"/>
      <c r="Q112" s="167"/>
    </row>
    <row r="113" spans="1:22" x14ac:dyDescent="0.15">
      <c r="A113" s="75" t="s">
        <v>242</v>
      </c>
      <c r="B113" s="75" t="s">
        <v>686</v>
      </c>
      <c r="C113" s="75" t="s">
        <v>687</v>
      </c>
      <c r="D113" s="75" t="s">
        <v>50</v>
      </c>
      <c r="E113" s="75" t="s">
        <v>55</v>
      </c>
      <c r="F113" s="75" t="s">
        <v>693</v>
      </c>
      <c r="G113" s="75" t="s">
        <v>120</v>
      </c>
      <c r="H113" s="75">
        <v>14918.904</v>
      </c>
      <c r="I113" s="75" t="s">
        <v>115</v>
      </c>
      <c r="J113" s="75" t="s">
        <v>690</v>
      </c>
      <c r="K113" s="76">
        <v>12.05</v>
      </c>
      <c r="L113" s="76">
        <v>179772.79320000001</v>
      </c>
      <c r="M113" s="76"/>
      <c r="N113" s="77" t="s">
        <v>699</v>
      </c>
      <c r="O113" s="166"/>
      <c r="P113" s="167"/>
      <c r="Q113" s="167"/>
    </row>
    <row r="114" spans="1:22" x14ac:dyDescent="0.15">
      <c r="A114" s="75" t="s">
        <v>132</v>
      </c>
      <c r="B114" s="75" t="s">
        <v>686</v>
      </c>
      <c r="C114" s="75" t="s">
        <v>687</v>
      </c>
      <c r="D114" s="75" t="s">
        <v>41</v>
      </c>
      <c r="E114" s="75" t="s">
        <v>51</v>
      </c>
      <c r="F114" s="75" t="s">
        <v>130</v>
      </c>
      <c r="G114" s="75" t="s">
        <v>178</v>
      </c>
      <c r="H114" s="75">
        <v>11575.44</v>
      </c>
      <c r="I114" s="75" t="s">
        <v>115</v>
      </c>
      <c r="J114" s="75" t="s">
        <v>690</v>
      </c>
      <c r="K114" s="76">
        <v>8.1</v>
      </c>
      <c r="L114" s="76">
        <v>93761.063999999998</v>
      </c>
      <c r="M114" s="76"/>
      <c r="N114" s="77" t="s">
        <v>699</v>
      </c>
      <c r="O114" s="166"/>
      <c r="P114" s="167"/>
      <c r="Q114" s="167"/>
    </row>
    <row r="115" spans="1:22" x14ac:dyDescent="0.15">
      <c r="A115" s="75" t="s">
        <v>164</v>
      </c>
      <c r="B115" s="75" t="s">
        <v>686</v>
      </c>
      <c r="C115" s="75" t="s">
        <v>687</v>
      </c>
      <c r="D115" s="75" t="s">
        <v>41</v>
      </c>
      <c r="E115" s="75" t="s">
        <v>55</v>
      </c>
      <c r="F115" s="75" t="s">
        <v>130</v>
      </c>
      <c r="G115" s="75" t="s">
        <v>694</v>
      </c>
      <c r="H115" s="75">
        <v>379085.11200000002</v>
      </c>
      <c r="I115" s="75" t="s">
        <v>115</v>
      </c>
      <c r="J115" s="75" t="s">
        <v>690</v>
      </c>
      <c r="K115" s="76">
        <v>8.1</v>
      </c>
      <c r="L115" s="76">
        <v>3070589.4072000002</v>
      </c>
      <c r="M115" s="76"/>
      <c r="N115" s="77" t="s">
        <v>699</v>
      </c>
      <c r="O115" s="166"/>
      <c r="P115" s="167"/>
      <c r="Q115" s="167"/>
    </row>
    <row r="116" spans="1:22" x14ac:dyDescent="0.15">
      <c r="A116" s="75" t="s">
        <v>166</v>
      </c>
      <c r="B116" s="75" t="s">
        <v>686</v>
      </c>
      <c r="C116" s="75" t="s">
        <v>687</v>
      </c>
      <c r="D116" s="75" t="s">
        <v>41</v>
      </c>
      <c r="E116" s="75" t="s">
        <v>55</v>
      </c>
      <c r="F116" s="75" t="s">
        <v>695</v>
      </c>
      <c r="G116" s="75" t="s">
        <v>696</v>
      </c>
      <c r="H116" s="75">
        <v>5010.1379999999999</v>
      </c>
      <c r="I116" s="75" t="s">
        <v>115</v>
      </c>
      <c r="J116" s="75" t="s">
        <v>690</v>
      </c>
      <c r="K116" s="76">
        <v>8.1</v>
      </c>
      <c r="L116" s="76">
        <v>40582.1178</v>
      </c>
      <c r="M116" s="76"/>
      <c r="N116" s="77" t="s">
        <v>699</v>
      </c>
      <c r="O116" s="166"/>
      <c r="P116" s="167"/>
      <c r="Q116" s="167"/>
    </row>
    <row r="117" spans="1:22" x14ac:dyDescent="0.15">
      <c r="A117" s="75" t="s">
        <v>167</v>
      </c>
      <c r="B117" s="75" t="s">
        <v>686</v>
      </c>
      <c r="C117" s="75" t="s">
        <v>687</v>
      </c>
      <c r="D117" s="75" t="s">
        <v>41</v>
      </c>
      <c r="E117" s="75" t="s">
        <v>42</v>
      </c>
      <c r="F117" s="75" t="s">
        <v>43</v>
      </c>
      <c r="G117" s="75"/>
      <c r="H117" s="75">
        <v>1230.768</v>
      </c>
      <c r="I117" s="75" t="s">
        <v>115</v>
      </c>
      <c r="J117" s="75" t="s">
        <v>690</v>
      </c>
      <c r="K117" s="76">
        <v>6.4</v>
      </c>
      <c r="L117" s="76">
        <v>7876.9152000000004</v>
      </c>
      <c r="M117" s="76"/>
      <c r="N117" s="77" t="s">
        <v>699</v>
      </c>
      <c r="O117" s="166"/>
      <c r="P117" s="167"/>
      <c r="Q117" s="167"/>
    </row>
    <row r="118" spans="1:22" x14ac:dyDescent="0.15">
      <c r="A118" s="75" t="s">
        <v>38</v>
      </c>
      <c r="B118" s="75" t="s">
        <v>686</v>
      </c>
      <c r="C118" s="75" t="s">
        <v>687</v>
      </c>
      <c r="D118" s="75" t="s">
        <v>67</v>
      </c>
      <c r="E118" s="75" t="s">
        <v>55</v>
      </c>
      <c r="F118" s="75" t="s">
        <v>130</v>
      </c>
      <c r="G118" s="75" t="s">
        <v>697</v>
      </c>
      <c r="H118" s="75">
        <v>9975.9240000000009</v>
      </c>
      <c r="I118" s="75" t="s">
        <v>115</v>
      </c>
      <c r="J118" s="75" t="s">
        <v>690</v>
      </c>
      <c r="K118" s="76">
        <v>10.65</v>
      </c>
      <c r="L118" s="76">
        <v>106243.59060000001</v>
      </c>
      <c r="M118" s="76"/>
      <c r="N118" s="77" t="s">
        <v>699</v>
      </c>
      <c r="O118" s="166"/>
      <c r="P118" s="167"/>
      <c r="Q118" s="167"/>
    </row>
    <row r="119" spans="1:22" x14ac:dyDescent="0.15">
      <c r="A119" s="75" t="s">
        <v>260</v>
      </c>
      <c r="B119" s="75" t="s">
        <v>686</v>
      </c>
      <c r="C119" s="75" t="s">
        <v>687</v>
      </c>
      <c r="D119" s="75" t="s">
        <v>50</v>
      </c>
      <c r="E119" s="75" t="s">
        <v>698</v>
      </c>
      <c r="F119" s="75" t="s">
        <v>693</v>
      </c>
      <c r="G119" s="75" t="s">
        <v>124</v>
      </c>
      <c r="H119" s="75">
        <v>20489.776999999998</v>
      </c>
      <c r="I119" s="75" t="s">
        <v>115</v>
      </c>
      <c r="J119" s="75" t="s">
        <v>690</v>
      </c>
      <c r="K119" s="76">
        <v>12.05</v>
      </c>
      <c r="L119" s="76">
        <v>246901.81284999999</v>
      </c>
      <c r="M119" s="76"/>
      <c r="N119" s="77" t="s">
        <v>699</v>
      </c>
      <c r="O119" s="166"/>
      <c r="P119" s="167"/>
      <c r="Q119" s="167"/>
    </row>
    <row r="120" spans="1:22" s="154" customFormat="1" ht="14.1" customHeight="1" x14ac:dyDescent="0.15">
      <c r="A120" s="169" t="s">
        <v>117</v>
      </c>
      <c r="B120" s="169" t="s">
        <v>678</v>
      </c>
      <c r="C120" s="170" t="s">
        <v>679</v>
      </c>
      <c r="D120" s="171" t="s">
        <v>41</v>
      </c>
      <c r="E120" s="171" t="s">
        <v>223</v>
      </c>
      <c r="F120" s="169" t="s">
        <v>43</v>
      </c>
      <c r="G120" s="158"/>
      <c r="H120" s="172">
        <v>118907.9</v>
      </c>
      <c r="I120" s="169" t="s">
        <v>680</v>
      </c>
      <c r="J120" s="173" t="s">
        <v>684</v>
      </c>
      <c r="K120" s="174">
        <v>7</v>
      </c>
      <c r="L120" s="175"/>
      <c r="M120" s="176">
        <f t="shared" ref="M120:M126" si="1">K120*H120</f>
        <v>832355.29999999993</v>
      </c>
      <c r="N120" s="164" t="s">
        <v>685</v>
      </c>
      <c r="O120" s="164"/>
    </row>
    <row r="121" spans="1:22" s="154" customFormat="1" ht="14.1" customHeight="1" x14ac:dyDescent="0.15">
      <c r="A121" s="155" t="s">
        <v>272</v>
      </c>
      <c r="B121" s="155" t="s">
        <v>678</v>
      </c>
      <c r="C121" s="156" t="s">
        <v>679</v>
      </c>
      <c r="D121" s="157" t="s">
        <v>176</v>
      </c>
      <c r="E121" s="157" t="s">
        <v>348</v>
      </c>
      <c r="F121" s="155" t="s">
        <v>47</v>
      </c>
      <c r="G121" s="158"/>
      <c r="H121" s="159">
        <v>2621.4859999999999</v>
      </c>
      <c r="I121" s="155" t="s">
        <v>681</v>
      </c>
      <c r="J121" s="160" t="s">
        <v>684</v>
      </c>
      <c r="K121" s="161">
        <v>6.9</v>
      </c>
      <c r="L121" s="162"/>
      <c r="M121" s="163">
        <f t="shared" si="1"/>
        <v>18088.253400000001</v>
      </c>
      <c r="N121" s="164" t="s">
        <v>685</v>
      </c>
      <c r="O121" s="164"/>
    </row>
    <row r="122" spans="1:22" s="154" customFormat="1" ht="14.1" customHeight="1" x14ac:dyDescent="0.15">
      <c r="A122" s="155" t="s">
        <v>45</v>
      </c>
      <c r="B122" s="155" t="s">
        <v>678</v>
      </c>
      <c r="C122" s="156" t="s">
        <v>679</v>
      </c>
      <c r="D122" s="157" t="s">
        <v>50</v>
      </c>
      <c r="E122" s="157" t="s">
        <v>479</v>
      </c>
      <c r="F122" s="155" t="s">
        <v>43</v>
      </c>
      <c r="G122" s="158"/>
      <c r="H122" s="159">
        <v>2465.1640000000002</v>
      </c>
      <c r="I122" s="155" t="s">
        <v>680</v>
      </c>
      <c r="J122" s="160" t="s">
        <v>684</v>
      </c>
      <c r="K122" s="165">
        <v>9.1999999999999993</v>
      </c>
      <c r="L122" s="162"/>
      <c r="M122" s="163">
        <f t="shared" si="1"/>
        <v>22679.5088</v>
      </c>
      <c r="N122" s="164" t="s">
        <v>685</v>
      </c>
      <c r="O122" s="164"/>
    </row>
    <row r="123" spans="1:22" s="154" customFormat="1" ht="14.1" customHeight="1" x14ac:dyDescent="0.15">
      <c r="A123" s="155" t="s">
        <v>49</v>
      </c>
      <c r="B123" s="155" t="s">
        <v>678</v>
      </c>
      <c r="C123" s="156" t="s">
        <v>679</v>
      </c>
      <c r="D123" s="157" t="s">
        <v>50</v>
      </c>
      <c r="E123" s="157" t="s">
        <v>345</v>
      </c>
      <c r="F123" s="155" t="s">
        <v>43</v>
      </c>
      <c r="G123" s="158"/>
      <c r="H123" s="159">
        <v>28199.195</v>
      </c>
      <c r="I123" s="155" t="s">
        <v>680</v>
      </c>
      <c r="J123" s="160" t="s">
        <v>684</v>
      </c>
      <c r="K123" s="165">
        <v>9.1999999999999993</v>
      </c>
      <c r="L123" s="162"/>
      <c r="M123" s="163">
        <f t="shared" si="1"/>
        <v>259432.59399999998</v>
      </c>
      <c r="N123" s="164" t="s">
        <v>685</v>
      </c>
      <c r="O123" s="164"/>
    </row>
    <row r="124" spans="1:22" s="154" customFormat="1" ht="14.1" customHeight="1" x14ac:dyDescent="0.15">
      <c r="A124" s="155" t="s">
        <v>54</v>
      </c>
      <c r="B124" s="155" t="s">
        <v>678</v>
      </c>
      <c r="C124" s="156" t="s">
        <v>679</v>
      </c>
      <c r="D124" s="157" t="s">
        <v>50</v>
      </c>
      <c r="E124" s="157" t="s">
        <v>234</v>
      </c>
      <c r="F124" s="155" t="s">
        <v>43</v>
      </c>
      <c r="G124" s="158"/>
      <c r="H124" s="159">
        <v>2796.614</v>
      </c>
      <c r="I124" s="155" t="s">
        <v>680</v>
      </c>
      <c r="J124" s="160" t="s">
        <v>684</v>
      </c>
      <c r="K124" s="165">
        <v>9.1999999999999993</v>
      </c>
      <c r="L124" s="162"/>
      <c r="M124" s="163">
        <f t="shared" si="1"/>
        <v>25728.8488</v>
      </c>
      <c r="N124" s="164" t="s">
        <v>685</v>
      </c>
      <c r="O124" s="164"/>
    </row>
    <row r="125" spans="1:22" s="154" customFormat="1" ht="14.1" customHeight="1" x14ac:dyDescent="0.15">
      <c r="A125" s="155" t="s">
        <v>58</v>
      </c>
      <c r="B125" s="155" t="s">
        <v>678</v>
      </c>
      <c r="C125" s="156" t="s">
        <v>679</v>
      </c>
      <c r="D125" s="157" t="s">
        <v>176</v>
      </c>
      <c r="E125" s="157" t="s">
        <v>348</v>
      </c>
      <c r="F125" s="155" t="s">
        <v>682</v>
      </c>
      <c r="G125" s="165">
        <v>48</v>
      </c>
      <c r="H125" s="159">
        <v>2260.3200000000002</v>
      </c>
      <c r="I125" s="155" t="s">
        <v>681</v>
      </c>
      <c r="J125" s="160" t="s">
        <v>684</v>
      </c>
      <c r="K125" s="161">
        <v>6.9</v>
      </c>
      <c r="L125" s="162"/>
      <c r="M125" s="163">
        <f t="shared" si="1"/>
        <v>15596.208000000002</v>
      </c>
      <c r="N125" s="164" t="s">
        <v>685</v>
      </c>
      <c r="O125" s="164"/>
    </row>
    <row r="126" spans="1:22" s="154" customFormat="1" ht="14.1" customHeight="1" x14ac:dyDescent="0.15">
      <c r="A126" s="155" t="s">
        <v>61</v>
      </c>
      <c r="B126" s="155" t="s">
        <v>678</v>
      </c>
      <c r="C126" s="156" t="s">
        <v>679</v>
      </c>
      <c r="D126" s="157" t="s">
        <v>176</v>
      </c>
      <c r="E126" s="157" t="s">
        <v>348</v>
      </c>
      <c r="F126" s="155" t="s">
        <v>683</v>
      </c>
      <c r="G126" s="165">
        <v>48</v>
      </c>
      <c r="H126" s="159">
        <v>3739.8240000000001</v>
      </c>
      <c r="I126" s="155" t="s">
        <v>681</v>
      </c>
      <c r="J126" s="160" t="s">
        <v>684</v>
      </c>
      <c r="K126" s="161">
        <v>6.9</v>
      </c>
      <c r="L126" s="162"/>
      <c r="M126" s="163">
        <f t="shared" si="1"/>
        <v>25804.785600000003</v>
      </c>
      <c r="N126" s="164" t="s">
        <v>685</v>
      </c>
      <c r="O126" s="164"/>
    </row>
    <row r="127" spans="1:22" s="88" customFormat="1" ht="18" customHeight="1" x14ac:dyDescent="0.15">
      <c r="A127" s="80">
        <v>1</v>
      </c>
      <c r="B127" s="81" t="s">
        <v>616</v>
      </c>
      <c r="C127" s="82" t="s">
        <v>617</v>
      </c>
      <c r="D127" s="81" t="s">
        <v>142</v>
      </c>
      <c r="E127" s="83" t="s">
        <v>618</v>
      </c>
      <c r="F127" s="82" t="s">
        <v>619</v>
      </c>
      <c r="G127" s="81"/>
      <c r="H127" s="84">
        <v>2444</v>
      </c>
      <c r="I127" s="85" t="s">
        <v>620</v>
      </c>
      <c r="J127" s="81" t="s">
        <v>621</v>
      </c>
      <c r="K127" s="86">
        <v>24.4</v>
      </c>
      <c r="L127" s="130"/>
      <c r="M127" s="87">
        <f t="shared" ref="M127:M158" si="2">K127*H127</f>
        <v>59633.599999999999</v>
      </c>
      <c r="N127" s="130" t="s">
        <v>635</v>
      </c>
      <c r="O127" s="81"/>
      <c r="P127" s="131"/>
      <c r="Q127" s="131"/>
      <c r="R127" s="131"/>
      <c r="S127" s="131"/>
      <c r="T127" s="131"/>
      <c r="U127" s="131"/>
      <c r="V127" s="131"/>
    </row>
    <row r="128" spans="1:22" s="88" customFormat="1" ht="18" customHeight="1" x14ac:dyDescent="0.15">
      <c r="A128" s="80">
        <v>2</v>
      </c>
      <c r="B128" s="81" t="s">
        <v>622</v>
      </c>
      <c r="C128" s="82" t="s">
        <v>617</v>
      </c>
      <c r="D128" s="81" t="s">
        <v>142</v>
      </c>
      <c r="E128" s="83" t="s">
        <v>618</v>
      </c>
      <c r="F128" s="82" t="s">
        <v>623</v>
      </c>
      <c r="G128" s="81"/>
      <c r="H128" s="84">
        <v>32535</v>
      </c>
      <c r="I128" s="85" t="s">
        <v>620</v>
      </c>
      <c r="J128" s="81" t="s">
        <v>621</v>
      </c>
      <c r="K128" s="86">
        <v>24.4</v>
      </c>
      <c r="L128" s="130"/>
      <c r="M128" s="87">
        <f t="shared" si="2"/>
        <v>793854</v>
      </c>
      <c r="N128" s="130" t="s">
        <v>635</v>
      </c>
      <c r="O128" s="81"/>
      <c r="P128" s="131"/>
      <c r="Q128" s="131"/>
      <c r="R128" s="131"/>
      <c r="S128" s="131"/>
      <c r="T128" s="131"/>
      <c r="U128" s="131"/>
      <c r="V128" s="131"/>
    </row>
    <row r="129" spans="1:22" s="88" customFormat="1" ht="18" customHeight="1" x14ac:dyDescent="0.15">
      <c r="A129" s="80">
        <v>3</v>
      </c>
      <c r="B129" s="81" t="s">
        <v>624</v>
      </c>
      <c r="C129" s="82" t="s">
        <v>617</v>
      </c>
      <c r="D129" s="81" t="s">
        <v>142</v>
      </c>
      <c r="E129" s="83" t="s">
        <v>618</v>
      </c>
      <c r="F129" s="82" t="s">
        <v>619</v>
      </c>
      <c r="G129" s="81"/>
      <c r="H129" s="84">
        <v>2444</v>
      </c>
      <c r="I129" s="85" t="s">
        <v>620</v>
      </c>
      <c r="J129" s="81" t="s">
        <v>621</v>
      </c>
      <c r="K129" s="86">
        <v>24.4</v>
      </c>
      <c r="L129" s="130"/>
      <c r="M129" s="87">
        <f t="shared" si="2"/>
        <v>59633.599999999999</v>
      </c>
      <c r="N129" s="130" t="s">
        <v>635</v>
      </c>
      <c r="O129" s="81"/>
      <c r="P129" s="131"/>
      <c r="Q129" s="131"/>
      <c r="R129" s="131"/>
      <c r="S129" s="131"/>
      <c r="T129" s="131"/>
      <c r="U129" s="131"/>
      <c r="V129" s="131"/>
    </row>
    <row r="130" spans="1:22" s="88" customFormat="1" ht="18" customHeight="1" x14ac:dyDescent="0.15">
      <c r="A130" s="80">
        <v>4</v>
      </c>
      <c r="B130" s="81" t="s">
        <v>624</v>
      </c>
      <c r="C130" s="82" t="s">
        <v>617</v>
      </c>
      <c r="D130" s="81" t="s">
        <v>142</v>
      </c>
      <c r="E130" s="83" t="s">
        <v>618</v>
      </c>
      <c r="F130" s="82" t="s">
        <v>625</v>
      </c>
      <c r="G130" s="81"/>
      <c r="H130" s="84">
        <v>32535</v>
      </c>
      <c r="I130" s="85" t="s">
        <v>626</v>
      </c>
      <c r="J130" s="81" t="s">
        <v>621</v>
      </c>
      <c r="K130" s="86">
        <v>24.4</v>
      </c>
      <c r="L130" s="130"/>
      <c r="M130" s="87">
        <f t="shared" si="2"/>
        <v>793854</v>
      </c>
      <c r="N130" s="130" t="s">
        <v>635</v>
      </c>
      <c r="O130" s="81"/>
      <c r="P130" s="131"/>
      <c r="Q130" s="131"/>
      <c r="R130" s="131"/>
      <c r="S130" s="131"/>
      <c r="T130" s="131"/>
      <c r="U130" s="131"/>
      <c r="V130" s="131"/>
    </row>
    <row r="131" spans="1:22" s="88" customFormat="1" ht="18" customHeight="1" x14ac:dyDescent="0.15">
      <c r="A131" s="80">
        <v>5</v>
      </c>
      <c r="B131" s="81" t="s">
        <v>627</v>
      </c>
      <c r="C131" s="82" t="s">
        <v>617</v>
      </c>
      <c r="D131" s="81" t="s">
        <v>142</v>
      </c>
      <c r="E131" s="83" t="s">
        <v>618</v>
      </c>
      <c r="F131" s="82" t="s">
        <v>628</v>
      </c>
      <c r="G131" s="81"/>
      <c r="H131" s="84">
        <v>2444</v>
      </c>
      <c r="I131" s="85" t="s">
        <v>620</v>
      </c>
      <c r="J131" s="81" t="s">
        <v>629</v>
      </c>
      <c r="K131" s="86">
        <v>24.4</v>
      </c>
      <c r="L131" s="130"/>
      <c r="M131" s="87">
        <f t="shared" si="2"/>
        <v>59633.599999999999</v>
      </c>
      <c r="N131" s="130" t="s">
        <v>635</v>
      </c>
      <c r="O131" s="81"/>
      <c r="P131" s="131"/>
      <c r="Q131" s="131"/>
      <c r="R131" s="131"/>
      <c r="S131" s="131"/>
      <c r="T131" s="131"/>
      <c r="U131" s="131"/>
      <c r="V131" s="131"/>
    </row>
    <row r="132" spans="1:22" s="88" customFormat="1" ht="18" customHeight="1" x14ac:dyDescent="0.15">
      <c r="A132" s="80">
        <v>6</v>
      </c>
      <c r="B132" s="81" t="s">
        <v>627</v>
      </c>
      <c r="C132" s="82" t="s">
        <v>617</v>
      </c>
      <c r="D132" s="81" t="s">
        <v>142</v>
      </c>
      <c r="E132" s="83" t="s">
        <v>618</v>
      </c>
      <c r="F132" s="82" t="s">
        <v>623</v>
      </c>
      <c r="G132" s="81"/>
      <c r="H132" s="84">
        <v>32535</v>
      </c>
      <c r="I132" s="85" t="s">
        <v>620</v>
      </c>
      <c r="J132" s="81" t="s">
        <v>629</v>
      </c>
      <c r="K132" s="86">
        <v>24.4</v>
      </c>
      <c r="L132" s="130"/>
      <c r="M132" s="87">
        <f t="shared" si="2"/>
        <v>793854</v>
      </c>
      <c r="N132" s="130" t="s">
        <v>635</v>
      </c>
      <c r="O132" s="81"/>
      <c r="P132" s="131"/>
      <c r="Q132" s="131"/>
      <c r="R132" s="131"/>
      <c r="S132" s="131"/>
      <c r="T132" s="131"/>
      <c r="U132" s="131"/>
      <c r="V132" s="131"/>
    </row>
    <row r="133" spans="1:22" s="88" customFormat="1" ht="18" customHeight="1" x14ac:dyDescent="0.15">
      <c r="A133" s="80">
        <v>7</v>
      </c>
      <c r="B133" s="81" t="s">
        <v>630</v>
      </c>
      <c r="C133" s="82" t="s">
        <v>617</v>
      </c>
      <c r="D133" s="81" t="s">
        <v>142</v>
      </c>
      <c r="E133" s="83" t="s">
        <v>618</v>
      </c>
      <c r="F133" s="82" t="s">
        <v>628</v>
      </c>
      <c r="G133" s="81"/>
      <c r="H133" s="84">
        <v>2444</v>
      </c>
      <c r="I133" s="85" t="s">
        <v>626</v>
      </c>
      <c r="J133" s="81" t="s">
        <v>631</v>
      </c>
      <c r="K133" s="86">
        <v>24.4</v>
      </c>
      <c r="L133" s="130"/>
      <c r="M133" s="87">
        <f t="shared" si="2"/>
        <v>59633.599999999999</v>
      </c>
      <c r="N133" s="130" t="s">
        <v>635</v>
      </c>
      <c r="O133" s="81"/>
      <c r="P133" s="131"/>
      <c r="Q133" s="131"/>
      <c r="R133" s="131"/>
      <c r="S133" s="131"/>
      <c r="T133" s="131"/>
      <c r="U133" s="131"/>
      <c r="V133" s="131"/>
    </row>
    <row r="134" spans="1:22" s="88" customFormat="1" ht="18" customHeight="1" x14ac:dyDescent="0.15">
      <c r="A134" s="80">
        <v>8</v>
      </c>
      <c r="B134" s="81" t="s">
        <v>630</v>
      </c>
      <c r="C134" s="82" t="s">
        <v>617</v>
      </c>
      <c r="D134" s="81" t="s">
        <v>142</v>
      </c>
      <c r="E134" s="83" t="s">
        <v>618</v>
      </c>
      <c r="F134" s="82" t="s">
        <v>623</v>
      </c>
      <c r="G134" s="81"/>
      <c r="H134" s="84">
        <v>32535</v>
      </c>
      <c r="I134" s="85" t="s">
        <v>626</v>
      </c>
      <c r="J134" s="81" t="s">
        <v>631</v>
      </c>
      <c r="K134" s="86">
        <v>24.4</v>
      </c>
      <c r="L134" s="130"/>
      <c r="M134" s="87">
        <f t="shared" si="2"/>
        <v>793854</v>
      </c>
      <c r="N134" s="130" t="s">
        <v>635</v>
      </c>
      <c r="O134" s="81"/>
      <c r="P134" s="131"/>
      <c r="Q134" s="131"/>
      <c r="R134" s="131"/>
      <c r="S134" s="131"/>
      <c r="T134" s="131"/>
      <c r="U134" s="131"/>
      <c r="V134" s="131"/>
    </row>
    <row r="135" spans="1:22" s="88" customFormat="1" ht="18" customHeight="1" x14ac:dyDescent="0.15">
      <c r="A135" s="80">
        <v>9</v>
      </c>
      <c r="B135" s="81" t="s">
        <v>632</v>
      </c>
      <c r="C135" s="82" t="s">
        <v>617</v>
      </c>
      <c r="D135" s="81" t="s">
        <v>142</v>
      </c>
      <c r="E135" s="83" t="s">
        <v>618</v>
      </c>
      <c r="F135" s="82" t="s">
        <v>619</v>
      </c>
      <c r="G135" s="81"/>
      <c r="H135" s="84">
        <v>2444</v>
      </c>
      <c r="I135" s="85" t="s">
        <v>626</v>
      </c>
      <c r="J135" s="81" t="s">
        <v>631</v>
      </c>
      <c r="K135" s="86">
        <v>24.4</v>
      </c>
      <c r="L135" s="130"/>
      <c r="M135" s="87">
        <f t="shared" si="2"/>
        <v>59633.599999999999</v>
      </c>
      <c r="N135" s="130" t="s">
        <v>635</v>
      </c>
      <c r="O135" s="81"/>
      <c r="P135" s="131"/>
      <c r="Q135" s="131"/>
      <c r="R135" s="131"/>
      <c r="S135" s="131"/>
      <c r="T135" s="131"/>
      <c r="U135" s="131"/>
      <c r="V135" s="131"/>
    </row>
    <row r="136" spans="1:22" s="88" customFormat="1" ht="18" customHeight="1" x14ac:dyDescent="0.15">
      <c r="A136" s="80">
        <v>10</v>
      </c>
      <c r="B136" s="81" t="s">
        <v>632</v>
      </c>
      <c r="C136" s="82" t="s">
        <v>617</v>
      </c>
      <c r="D136" s="81" t="s">
        <v>633</v>
      </c>
      <c r="E136" s="83" t="s">
        <v>618</v>
      </c>
      <c r="F136" s="82" t="s">
        <v>634</v>
      </c>
      <c r="G136" s="81"/>
      <c r="H136" s="84">
        <v>32535</v>
      </c>
      <c r="I136" s="85" t="s">
        <v>626</v>
      </c>
      <c r="J136" s="81" t="s">
        <v>631</v>
      </c>
      <c r="K136" s="86">
        <v>24.4</v>
      </c>
      <c r="L136" s="130"/>
      <c r="M136" s="87">
        <f t="shared" si="2"/>
        <v>793854</v>
      </c>
      <c r="N136" s="130" t="s">
        <v>635</v>
      </c>
      <c r="O136" s="81"/>
      <c r="P136" s="131"/>
      <c r="Q136" s="131"/>
      <c r="R136" s="131"/>
      <c r="S136" s="131"/>
      <c r="T136" s="131"/>
      <c r="U136" s="131"/>
      <c r="V136" s="131"/>
    </row>
    <row r="137" spans="1:22" s="88" customFormat="1" ht="18" customHeight="1" x14ac:dyDescent="0.15">
      <c r="A137" s="89">
        <v>1</v>
      </c>
      <c r="B137" s="90" t="s">
        <v>606</v>
      </c>
      <c r="C137" s="91" t="s">
        <v>607</v>
      </c>
      <c r="D137" s="92" t="s">
        <v>608</v>
      </c>
      <c r="E137" s="92" t="s">
        <v>376</v>
      </c>
      <c r="F137" s="91" t="s">
        <v>609</v>
      </c>
      <c r="G137" s="132"/>
      <c r="H137" s="93">
        <v>30674</v>
      </c>
      <c r="I137" s="90" t="s">
        <v>610</v>
      </c>
      <c r="J137" s="90" t="s">
        <v>611</v>
      </c>
      <c r="K137" s="94">
        <v>22.9</v>
      </c>
      <c r="L137" s="132"/>
      <c r="M137" s="95">
        <f t="shared" si="2"/>
        <v>702434.6</v>
      </c>
      <c r="N137" s="132" t="s">
        <v>615</v>
      </c>
      <c r="O137" s="90"/>
      <c r="P137" s="131"/>
      <c r="Q137" s="131"/>
      <c r="R137" s="131"/>
      <c r="S137" s="131"/>
      <c r="T137" s="131"/>
      <c r="U137" s="131"/>
      <c r="V137" s="131"/>
    </row>
    <row r="138" spans="1:22" s="88" customFormat="1" ht="18" customHeight="1" x14ac:dyDescent="0.15">
      <c r="A138" s="89">
        <v>2</v>
      </c>
      <c r="B138" s="90" t="s">
        <v>606</v>
      </c>
      <c r="C138" s="91" t="s">
        <v>607</v>
      </c>
      <c r="D138" s="92" t="s">
        <v>608</v>
      </c>
      <c r="E138" s="92" t="s">
        <v>378</v>
      </c>
      <c r="F138" s="91" t="s">
        <v>609</v>
      </c>
      <c r="G138" s="132"/>
      <c r="H138" s="93">
        <v>3774</v>
      </c>
      <c r="I138" s="90" t="s">
        <v>610</v>
      </c>
      <c r="J138" s="90" t="s">
        <v>611</v>
      </c>
      <c r="K138" s="94">
        <v>22.9</v>
      </c>
      <c r="L138" s="132"/>
      <c r="M138" s="95">
        <f t="shared" si="2"/>
        <v>86424.599999999991</v>
      </c>
      <c r="N138" s="132" t="s">
        <v>615</v>
      </c>
      <c r="O138" s="90"/>
      <c r="P138" s="131"/>
      <c r="Q138" s="131"/>
      <c r="R138" s="131"/>
      <c r="S138" s="131"/>
      <c r="T138" s="131"/>
      <c r="U138" s="131"/>
      <c r="V138" s="131"/>
    </row>
    <row r="139" spans="1:22" s="88" customFormat="1" ht="18" customHeight="1" x14ac:dyDescent="0.15">
      <c r="A139" s="89">
        <v>3</v>
      </c>
      <c r="B139" s="90" t="s">
        <v>606</v>
      </c>
      <c r="C139" s="91" t="s">
        <v>607</v>
      </c>
      <c r="D139" s="92" t="s">
        <v>608</v>
      </c>
      <c r="E139" s="92" t="s">
        <v>376</v>
      </c>
      <c r="F139" s="91" t="s">
        <v>612</v>
      </c>
      <c r="G139" s="132"/>
      <c r="H139" s="93">
        <v>31940</v>
      </c>
      <c r="I139" s="90" t="s">
        <v>610</v>
      </c>
      <c r="J139" s="90" t="s">
        <v>611</v>
      </c>
      <c r="K139" s="94">
        <v>22.9</v>
      </c>
      <c r="L139" s="132"/>
      <c r="M139" s="95">
        <f t="shared" si="2"/>
        <v>731426</v>
      </c>
      <c r="N139" s="132" t="s">
        <v>615</v>
      </c>
      <c r="O139" s="90"/>
      <c r="P139" s="131"/>
      <c r="Q139" s="131"/>
      <c r="R139" s="131"/>
      <c r="S139" s="131"/>
      <c r="T139" s="131"/>
      <c r="U139" s="131"/>
      <c r="V139" s="131"/>
    </row>
    <row r="140" spans="1:22" s="88" customFormat="1" ht="18" customHeight="1" x14ac:dyDescent="0.15">
      <c r="A140" s="89">
        <v>4</v>
      </c>
      <c r="B140" s="90" t="s">
        <v>606</v>
      </c>
      <c r="C140" s="91" t="s">
        <v>607</v>
      </c>
      <c r="D140" s="92" t="s">
        <v>608</v>
      </c>
      <c r="E140" s="92" t="s">
        <v>378</v>
      </c>
      <c r="F140" s="91" t="s">
        <v>612</v>
      </c>
      <c r="G140" s="132"/>
      <c r="H140" s="93">
        <v>4012</v>
      </c>
      <c r="I140" s="90" t="s">
        <v>610</v>
      </c>
      <c r="J140" s="90" t="s">
        <v>611</v>
      </c>
      <c r="K140" s="94">
        <v>22.9</v>
      </c>
      <c r="L140" s="132"/>
      <c r="M140" s="95">
        <f t="shared" si="2"/>
        <v>91874.799999999988</v>
      </c>
      <c r="N140" s="132" t="s">
        <v>615</v>
      </c>
      <c r="O140" s="90"/>
      <c r="P140" s="131"/>
      <c r="Q140" s="131"/>
      <c r="R140" s="131"/>
      <c r="S140" s="131"/>
      <c r="T140" s="131"/>
      <c r="U140" s="131"/>
      <c r="V140" s="131"/>
    </row>
    <row r="141" spans="1:22" s="88" customFormat="1" ht="18" customHeight="1" x14ac:dyDescent="0.15">
      <c r="A141" s="89">
        <v>5</v>
      </c>
      <c r="B141" s="90" t="s">
        <v>606</v>
      </c>
      <c r="C141" s="91" t="s">
        <v>607</v>
      </c>
      <c r="D141" s="92" t="s">
        <v>608</v>
      </c>
      <c r="E141" s="92" t="s">
        <v>376</v>
      </c>
      <c r="F141" s="91" t="s">
        <v>613</v>
      </c>
      <c r="G141" s="132"/>
      <c r="H141" s="93">
        <v>32928</v>
      </c>
      <c r="I141" s="90" t="s">
        <v>610</v>
      </c>
      <c r="J141" s="90" t="s">
        <v>611</v>
      </c>
      <c r="K141" s="94">
        <v>22.9</v>
      </c>
      <c r="L141" s="132"/>
      <c r="M141" s="95">
        <f t="shared" si="2"/>
        <v>754051.2</v>
      </c>
      <c r="N141" s="132" t="s">
        <v>615</v>
      </c>
      <c r="O141" s="90"/>
      <c r="P141" s="131"/>
      <c r="Q141" s="131"/>
      <c r="R141" s="131"/>
      <c r="S141" s="131"/>
      <c r="T141" s="131"/>
      <c r="U141" s="131"/>
      <c r="V141" s="131"/>
    </row>
    <row r="142" spans="1:22" s="88" customFormat="1" ht="18" customHeight="1" x14ac:dyDescent="0.15">
      <c r="A142" s="89">
        <v>6</v>
      </c>
      <c r="B142" s="90" t="s">
        <v>606</v>
      </c>
      <c r="C142" s="91" t="s">
        <v>607</v>
      </c>
      <c r="D142" s="92" t="s">
        <v>608</v>
      </c>
      <c r="E142" s="92" t="s">
        <v>378</v>
      </c>
      <c r="F142" s="91" t="s">
        <v>613</v>
      </c>
      <c r="G142" s="132"/>
      <c r="H142" s="93">
        <v>4141</v>
      </c>
      <c r="I142" s="90" t="s">
        <v>610</v>
      </c>
      <c r="J142" s="90" t="s">
        <v>611</v>
      </c>
      <c r="K142" s="94">
        <v>22.9</v>
      </c>
      <c r="L142" s="132"/>
      <c r="M142" s="95">
        <f t="shared" si="2"/>
        <v>94828.9</v>
      </c>
      <c r="N142" s="132" t="s">
        <v>615</v>
      </c>
      <c r="O142" s="90"/>
      <c r="P142" s="131"/>
      <c r="Q142" s="131"/>
      <c r="R142" s="131"/>
      <c r="S142" s="131"/>
      <c r="T142" s="131"/>
      <c r="U142" s="131"/>
      <c r="V142" s="131"/>
    </row>
    <row r="143" spans="1:22" s="88" customFormat="1" ht="18" customHeight="1" x14ac:dyDescent="0.15">
      <c r="A143" s="89">
        <v>7</v>
      </c>
      <c r="B143" s="90" t="s">
        <v>606</v>
      </c>
      <c r="C143" s="91" t="s">
        <v>607</v>
      </c>
      <c r="D143" s="92" t="s">
        <v>608</v>
      </c>
      <c r="E143" s="92" t="s">
        <v>378</v>
      </c>
      <c r="F143" s="91" t="s">
        <v>614</v>
      </c>
      <c r="G143" s="132"/>
      <c r="H143" s="93">
        <v>8556</v>
      </c>
      <c r="I143" s="90" t="s">
        <v>610</v>
      </c>
      <c r="J143" s="90" t="s">
        <v>611</v>
      </c>
      <c r="K143" s="94">
        <v>22.9</v>
      </c>
      <c r="L143" s="132"/>
      <c r="M143" s="95">
        <f t="shared" si="2"/>
        <v>195932.4</v>
      </c>
      <c r="N143" s="132" t="s">
        <v>615</v>
      </c>
      <c r="O143" s="90"/>
      <c r="P143" s="131"/>
      <c r="Q143" s="131"/>
      <c r="R143" s="131"/>
      <c r="S143" s="131"/>
      <c r="T143" s="131"/>
      <c r="U143" s="131"/>
      <c r="V143" s="131"/>
    </row>
    <row r="144" spans="1:22" s="101" customFormat="1" ht="14.1" customHeight="1" x14ac:dyDescent="0.15">
      <c r="A144" s="96" t="s">
        <v>167</v>
      </c>
      <c r="B144" s="96" t="s">
        <v>598</v>
      </c>
      <c r="C144" s="97" t="s">
        <v>599</v>
      </c>
      <c r="D144" s="98" t="s">
        <v>579</v>
      </c>
      <c r="E144" s="98" t="s">
        <v>600</v>
      </c>
      <c r="F144" s="96" t="s">
        <v>43</v>
      </c>
      <c r="G144" s="96"/>
      <c r="H144" s="99">
        <v>10220.831</v>
      </c>
      <c r="I144" s="96" t="s">
        <v>601</v>
      </c>
      <c r="J144" s="96" t="s">
        <v>602</v>
      </c>
      <c r="K144" s="100">
        <v>11.5</v>
      </c>
      <c r="L144" s="133"/>
      <c r="M144" s="71">
        <f t="shared" si="2"/>
        <v>117539.55650000001</v>
      </c>
      <c r="N144" s="133" t="s">
        <v>605</v>
      </c>
      <c r="O144" s="133"/>
      <c r="P144" s="134"/>
      <c r="Q144" s="134"/>
      <c r="R144" s="134"/>
      <c r="S144" s="134"/>
      <c r="T144" s="134"/>
      <c r="U144" s="134"/>
      <c r="V144" s="134"/>
    </row>
    <row r="145" spans="1:22" s="101" customFormat="1" ht="14.1" customHeight="1" x14ac:dyDescent="0.15">
      <c r="A145" s="96" t="s">
        <v>38</v>
      </c>
      <c r="B145" s="96" t="s">
        <v>598</v>
      </c>
      <c r="C145" s="97" t="s">
        <v>599</v>
      </c>
      <c r="D145" s="98" t="s">
        <v>603</v>
      </c>
      <c r="E145" s="98" t="s">
        <v>604</v>
      </c>
      <c r="F145" s="96" t="s">
        <v>43</v>
      </c>
      <c r="G145" s="96"/>
      <c r="H145" s="99">
        <v>339.91199999999998</v>
      </c>
      <c r="I145" s="96" t="s">
        <v>601</v>
      </c>
      <c r="J145" s="96" t="s">
        <v>602</v>
      </c>
      <c r="K145" s="100">
        <v>11.5</v>
      </c>
      <c r="L145" s="133"/>
      <c r="M145" s="71">
        <f t="shared" si="2"/>
        <v>3908.9879999999998</v>
      </c>
      <c r="N145" s="133" t="s">
        <v>605</v>
      </c>
      <c r="O145" s="133"/>
      <c r="P145" s="134"/>
      <c r="Q145" s="134"/>
      <c r="R145" s="134"/>
      <c r="S145" s="134"/>
      <c r="T145" s="134"/>
      <c r="U145" s="134"/>
      <c r="V145" s="134"/>
    </row>
    <row r="146" spans="1:22" s="101" customFormat="1" ht="14.1" customHeight="1" x14ac:dyDescent="0.15">
      <c r="A146" s="102" t="s">
        <v>240</v>
      </c>
      <c r="B146" s="102" t="s">
        <v>556</v>
      </c>
      <c r="C146" s="103" t="s">
        <v>557</v>
      </c>
      <c r="D146" s="104" t="s">
        <v>126</v>
      </c>
      <c r="E146" s="104" t="s">
        <v>558</v>
      </c>
      <c r="F146" s="102" t="s">
        <v>559</v>
      </c>
      <c r="G146" s="102" t="s">
        <v>560</v>
      </c>
      <c r="H146" s="105">
        <v>23752.128000000001</v>
      </c>
      <c r="I146" s="102" t="s">
        <v>561</v>
      </c>
      <c r="J146" s="102" t="s">
        <v>562</v>
      </c>
      <c r="K146" s="106">
        <v>8.18</v>
      </c>
      <c r="L146" s="135"/>
      <c r="M146" s="72">
        <f t="shared" si="2"/>
        <v>194292.40703999999</v>
      </c>
      <c r="N146" s="135" t="s">
        <v>677</v>
      </c>
      <c r="O146" s="135"/>
      <c r="P146" s="134"/>
      <c r="Q146" s="134"/>
      <c r="R146" s="134"/>
      <c r="S146" s="134"/>
      <c r="T146" s="134"/>
      <c r="U146" s="134"/>
      <c r="V146" s="134"/>
    </row>
    <row r="147" spans="1:22" s="101" customFormat="1" ht="14.1" customHeight="1" x14ac:dyDescent="0.15">
      <c r="A147" s="102" t="s">
        <v>242</v>
      </c>
      <c r="B147" s="102" t="s">
        <v>556</v>
      </c>
      <c r="C147" s="103" t="s">
        <v>557</v>
      </c>
      <c r="D147" s="104" t="s">
        <v>126</v>
      </c>
      <c r="E147" s="104" t="s">
        <v>558</v>
      </c>
      <c r="F147" s="102" t="s">
        <v>563</v>
      </c>
      <c r="G147" s="102" t="s">
        <v>564</v>
      </c>
      <c r="H147" s="105">
        <v>20544.876</v>
      </c>
      <c r="I147" s="102" t="s">
        <v>561</v>
      </c>
      <c r="J147" s="102" t="s">
        <v>562</v>
      </c>
      <c r="K147" s="106">
        <v>8.18</v>
      </c>
      <c r="L147" s="135"/>
      <c r="M147" s="72">
        <f t="shared" si="2"/>
        <v>168057.08567999999</v>
      </c>
      <c r="N147" s="135" t="s">
        <v>677</v>
      </c>
      <c r="O147" s="135"/>
      <c r="P147" s="134"/>
      <c r="Q147" s="134"/>
      <c r="R147" s="134"/>
      <c r="S147" s="134"/>
      <c r="T147" s="134"/>
      <c r="U147" s="134"/>
      <c r="V147" s="134"/>
    </row>
    <row r="148" spans="1:22" s="101" customFormat="1" ht="14.1" customHeight="1" x14ac:dyDescent="0.15">
      <c r="A148" s="102" t="s">
        <v>248</v>
      </c>
      <c r="B148" s="102" t="s">
        <v>556</v>
      </c>
      <c r="C148" s="103" t="s">
        <v>557</v>
      </c>
      <c r="D148" s="104" t="s">
        <v>126</v>
      </c>
      <c r="E148" s="104" t="s">
        <v>558</v>
      </c>
      <c r="F148" s="102" t="s">
        <v>565</v>
      </c>
      <c r="G148" s="102" t="s">
        <v>560</v>
      </c>
      <c r="H148" s="105">
        <v>23878.592000000001</v>
      </c>
      <c r="I148" s="102" t="s">
        <v>566</v>
      </c>
      <c r="J148" s="102" t="s">
        <v>562</v>
      </c>
      <c r="K148" s="106">
        <v>9.48</v>
      </c>
      <c r="L148" s="135"/>
      <c r="M148" s="72">
        <f t="shared" si="2"/>
        <v>226369.05216000002</v>
      </c>
      <c r="N148" s="135" t="s">
        <v>677</v>
      </c>
      <c r="O148" s="135"/>
      <c r="P148" s="134"/>
      <c r="Q148" s="134"/>
      <c r="R148" s="134"/>
      <c r="S148" s="134"/>
      <c r="T148" s="134"/>
      <c r="U148" s="134"/>
      <c r="V148" s="134"/>
    </row>
    <row r="149" spans="1:22" s="101" customFormat="1" ht="14.1" customHeight="1" x14ac:dyDescent="0.15">
      <c r="A149" s="102" t="s">
        <v>125</v>
      </c>
      <c r="B149" s="102" t="s">
        <v>556</v>
      </c>
      <c r="C149" s="103" t="s">
        <v>557</v>
      </c>
      <c r="D149" s="104" t="s">
        <v>126</v>
      </c>
      <c r="E149" s="104" t="s">
        <v>558</v>
      </c>
      <c r="F149" s="102" t="s">
        <v>567</v>
      </c>
      <c r="G149" s="102" t="s">
        <v>568</v>
      </c>
      <c r="H149" s="105">
        <v>10336.424000000001</v>
      </c>
      <c r="I149" s="102" t="s">
        <v>566</v>
      </c>
      <c r="J149" s="102" t="s">
        <v>562</v>
      </c>
      <c r="K149" s="106">
        <v>9.48</v>
      </c>
      <c r="L149" s="135"/>
      <c r="M149" s="72">
        <f t="shared" si="2"/>
        <v>97989.299520000015</v>
      </c>
      <c r="N149" s="135" t="s">
        <v>677</v>
      </c>
      <c r="O149" s="135"/>
      <c r="P149" s="134"/>
      <c r="Q149" s="134"/>
      <c r="R149" s="134"/>
      <c r="S149" s="134"/>
      <c r="T149" s="134"/>
      <c r="U149" s="134"/>
      <c r="V149" s="134"/>
    </row>
    <row r="150" spans="1:22" s="101" customFormat="1" ht="14.1" customHeight="1" x14ac:dyDescent="0.15">
      <c r="A150" s="102" t="s">
        <v>162</v>
      </c>
      <c r="B150" s="102" t="s">
        <v>556</v>
      </c>
      <c r="C150" s="103" t="s">
        <v>557</v>
      </c>
      <c r="D150" s="104" t="s">
        <v>176</v>
      </c>
      <c r="E150" s="104" t="s">
        <v>569</v>
      </c>
      <c r="F150" s="102" t="s">
        <v>570</v>
      </c>
      <c r="G150" s="102" t="s">
        <v>571</v>
      </c>
      <c r="H150" s="105">
        <v>22556.196</v>
      </c>
      <c r="I150" s="102" t="s">
        <v>566</v>
      </c>
      <c r="J150" s="102" t="s">
        <v>562</v>
      </c>
      <c r="K150" s="106">
        <v>9.48</v>
      </c>
      <c r="L150" s="135"/>
      <c r="M150" s="72">
        <f t="shared" si="2"/>
        <v>213832.73808000001</v>
      </c>
      <c r="N150" s="135" t="s">
        <v>677</v>
      </c>
      <c r="O150" s="135"/>
      <c r="P150" s="134"/>
      <c r="Q150" s="134"/>
      <c r="R150" s="134"/>
      <c r="S150" s="134"/>
      <c r="T150" s="134"/>
      <c r="U150" s="134"/>
      <c r="V150" s="134"/>
    </row>
    <row r="151" spans="1:22" s="101" customFormat="1" ht="14.1" customHeight="1" x14ac:dyDescent="0.15">
      <c r="A151" s="102" t="s">
        <v>167</v>
      </c>
      <c r="B151" s="102" t="s">
        <v>556</v>
      </c>
      <c r="C151" s="103" t="s">
        <v>557</v>
      </c>
      <c r="D151" s="104" t="s">
        <v>572</v>
      </c>
      <c r="E151" s="104" t="s">
        <v>569</v>
      </c>
      <c r="F151" s="102" t="s">
        <v>573</v>
      </c>
      <c r="G151" s="102" t="s">
        <v>574</v>
      </c>
      <c r="H151" s="105">
        <v>15817.8</v>
      </c>
      <c r="I151" s="102" t="s">
        <v>566</v>
      </c>
      <c r="J151" s="102" t="s">
        <v>562</v>
      </c>
      <c r="K151" s="106">
        <v>13.58</v>
      </c>
      <c r="L151" s="135"/>
      <c r="M151" s="72">
        <f t="shared" si="2"/>
        <v>214805.72399999999</v>
      </c>
      <c r="N151" s="135" t="s">
        <v>677</v>
      </c>
      <c r="O151" s="135"/>
      <c r="P151" s="134"/>
      <c r="Q151" s="134"/>
      <c r="R151" s="134"/>
      <c r="S151" s="134"/>
      <c r="T151" s="134"/>
      <c r="U151" s="134"/>
      <c r="V151" s="134"/>
    </row>
    <row r="152" spans="1:22" s="101" customFormat="1" ht="14.1" customHeight="1" x14ac:dyDescent="0.15">
      <c r="A152" s="102" t="s">
        <v>257</v>
      </c>
      <c r="B152" s="102" t="s">
        <v>556</v>
      </c>
      <c r="C152" s="103" t="s">
        <v>557</v>
      </c>
      <c r="D152" s="104" t="s">
        <v>572</v>
      </c>
      <c r="E152" s="104" t="s">
        <v>575</v>
      </c>
      <c r="F152" s="102" t="s">
        <v>576</v>
      </c>
      <c r="G152" s="102" t="s">
        <v>577</v>
      </c>
      <c r="H152" s="105">
        <v>12735.174000000001</v>
      </c>
      <c r="I152" s="102" t="s">
        <v>561</v>
      </c>
      <c r="J152" s="102" t="s">
        <v>562</v>
      </c>
      <c r="K152" s="106">
        <v>11.98</v>
      </c>
      <c r="L152" s="135"/>
      <c r="M152" s="72">
        <f t="shared" si="2"/>
        <v>152567.38452000002</v>
      </c>
      <c r="N152" s="135" t="s">
        <v>677</v>
      </c>
      <c r="O152" s="135"/>
      <c r="P152" s="134"/>
      <c r="Q152" s="134"/>
      <c r="R152" s="134"/>
      <c r="S152" s="134"/>
      <c r="T152" s="134"/>
      <c r="U152" s="134"/>
      <c r="V152" s="134"/>
    </row>
    <row r="153" spans="1:22" s="101" customFormat="1" ht="14.1" customHeight="1" x14ac:dyDescent="0.15">
      <c r="A153" s="102" t="s">
        <v>328</v>
      </c>
      <c r="B153" s="102" t="s">
        <v>556</v>
      </c>
      <c r="C153" s="103" t="s">
        <v>557</v>
      </c>
      <c r="D153" s="104" t="s">
        <v>572</v>
      </c>
      <c r="E153" s="104" t="s">
        <v>578</v>
      </c>
      <c r="F153" s="102" t="s">
        <v>576</v>
      </c>
      <c r="G153" s="102" t="s">
        <v>260</v>
      </c>
      <c r="H153" s="105">
        <v>12122.88</v>
      </c>
      <c r="I153" s="102" t="s">
        <v>561</v>
      </c>
      <c r="J153" s="102" t="s">
        <v>562</v>
      </c>
      <c r="K153" s="106">
        <v>11.98</v>
      </c>
      <c r="L153" s="135"/>
      <c r="M153" s="72">
        <f t="shared" si="2"/>
        <v>145232.1024</v>
      </c>
      <c r="N153" s="135" t="s">
        <v>677</v>
      </c>
      <c r="O153" s="135"/>
      <c r="P153" s="134"/>
      <c r="Q153" s="134"/>
      <c r="R153" s="134"/>
      <c r="S153" s="134"/>
      <c r="T153" s="134"/>
      <c r="U153" s="134"/>
      <c r="V153" s="134"/>
    </row>
    <row r="154" spans="1:22" s="101" customFormat="1" ht="14.1" customHeight="1" x14ac:dyDescent="0.15">
      <c r="A154" s="102" t="s">
        <v>268</v>
      </c>
      <c r="B154" s="102" t="s">
        <v>556</v>
      </c>
      <c r="C154" s="103" t="s">
        <v>557</v>
      </c>
      <c r="D154" s="104" t="s">
        <v>579</v>
      </c>
      <c r="E154" s="104" t="s">
        <v>580</v>
      </c>
      <c r="F154" s="102" t="s">
        <v>576</v>
      </c>
      <c r="G154" s="102" t="s">
        <v>581</v>
      </c>
      <c r="H154" s="105">
        <v>9035.1360000000004</v>
      </c>
      <c r="I154" s="102" t="s">
        <v>561</v>
      </c>
      <c r="J154" s="102" t="s">
        <v>562</v>
      </c>
      <c r="K154" s="106">
        <v>14</v>
      </c>
      <c r="L154" s="135"/>
      <c r="M154" s="72">
        <f t="shared" si="2"/>
        <v>126491.90400000001</v>
      </c>
      <c r="N154" s="135" t="s">
        <v>677</v>
      </c>
      <c r="O154" s="135"/>
      <c r="P154" s="134"/>
      <c r="Q154" s="134"/>
      <c r="R154" s="134"/>
      <c r="S154" s="134"/>
      <c r="T154" s="134"/>
      <c r="U154" s="134"/>
      <c r="V154" s="134"/>
    </row>
    <row r="155" spans="1:22" s="101" customFormat="1" ht="14.1" customHeight="1" x14ac:dyDescent="0.15">
      <c r="A155" s="102" t="s">
        <v>275</v>
      </c>
      <c r="B155" s="102" t="s">
        <v>556</v>
      </c>
      <c r="C155" s="103" t="s">
        <v>557</v>
      </c>
      <c r="D155" s="104" t="s">
        <v>65</v>
      </c>
      <c r="E155" s="104" t="s">
        <v>582</v>
      </c>
      <c r="F155" s="102" t="s">
        <v>576</v>
      </c>
      <c r="G155" s="102" t="s">
        <v>178</v>
      </c>
      <c r="H155" s="105">
        <v>13411.44</v>
      </c>
      <c r="I155" s="102" t="s">
        <v>561</v>
      </c>
      <c r="J155" s="102" t="s">
        <v>562</v>
      </c>
      <c r="K155" s="106">
        <v>24.5</v>
      </c>
      <c r="L155" s="135"/>
      <c r="M155" s="72">
        <f t="shared" si="2"/>
        <v>328580.28000000003</v>
      </c>
      <c r="N155" s="135" t="s">
        <v>677</v>
      </c>
      <c r="O155" s="135"/>
      <c r="P155" s="134"/>
      <c r="Q155" s="134"/>
      <c r="R155" s="134"/>
      <c r="S155" s="134"/>
      <c r="T155" s="134"/>
      <c r="U155" s="134"/>
      <c r="V155" s="134"/>
    </row>
    <row r="156" spans="1:22" s="101" customFormat="1" ht="14.1" customHeight="1" x14ac:dyDescent="0.15">
      <c r="A156" s="102" t="s">
        <v>135</v>
      </c>
      <c r="B156" s="102" t="s">
        <v>556</v>
      </c>
      <c r="C156" s="103" t="s">
        <v>557</v>
      </c>
      <c r="D156" s="104" t="s">
        <v>126</v>
      </c>
      <c r="E156" s="104" t="s">
        <v>569</v>
      </c>
      <c r="F156" s="102" t="s">
        <v>583</v>
      </c>
      <c r="G156" s="102" t="s">
        <v>584</v>
      </c>
      <c r="H156" s="105">
        <v>7671.4740000000002</v>
      </c>
      <c r="I156" s="102" t="s">
        <v>561</v>
      </c>
      <c r="J156" s="102" t="s">
        <v>562</v>
      </c>
      <c r="K156" s="106">
        <v>8.18</v>
      </c>
      <c r="L156" s="135"/>
      <c r="M156" s="72">
        <f t="shared" si="2"/>
        <v>62752.657319999998</v>
      </c>
      <c r="N156" s="135" t="s">
        <v>677</v>
      </c>
      <c r="O156" s="135"/>
      <c r="P156" s="134"/>
      <c r="Q156" s="134"/>
      <c r="R156" s="134"/>
      <c r="S156" s="134"/>
      <c r="T156" s="134"/>
      <c r="U156" s="134"/>
      <c r="V156" s="134"/>
    </row>
    <row r="157" spans="1:22" s="101" customFormat="1" ht="14.1" customHeight="1" x14ac:dyDescent="0.15">
      <c r="A157" s="102" t="s">
        <v>136</v>
      </c>
      <c r="B157" s="102" t="s">
        <v>556</v>
      </c>
      <c r="C157" s="103" t="s">
        <v>557</v>
      </c>
      <c r="D157" s="104" t="s">
        <v>126</v>
      </c>
      <c r="E157" s="104" t="s">
        <v>569</v>
      </c>
      <c r="F157" s="102" t="s">
        <v>573</v>
      </c>
      <c r="G157" s="102" t="s">
        <v>136</v>
      </c>
      <c r="H157" s="105">
        <v>15432</v>
      </c>
      <c r="I157" s="102" t="s">
        <v>566</v>
      </c>
      <c r="J157" s="102" t="s">
        <v>562</v>
      </c>
      <c r="K157" s="106">
        <v>9.48</v>
      </c>
      <c r="L157" s="135"/>
      <c r="M157" s="72">
        <f t="shared" si="2"/>
        <v>146295.36000000002</v>
      </c>
      <c r="N157" s="135" t="s">
        <v>677</v>
      </c>
      <c r="O157" s="135"/>
      <c r="P157" s="134"/>
      <c r="Q157" s="134"/>
      <c r="R157" s="134"/>
      <c r="S157" s="134"/>
      <c r="T157" s="134"/>
      <c r="U157" s="134"/>
      <c r="V157" s="134"/>
    </row>
    <row r="158" spans="1:22" s="101" customFormat="1" ht="14.1" customHeight="1" x14ac:dyDescent="0.15">
      <c r="A158" s="102" t="s">
        <v>137</v>
      </c>
      <c r="B158" s="102" t="s">
        <v>556</v>
      </c>
      <c r="C158" s="103" t="s">
        <v>557</v>
      </c>
      <c r="D158" s="104" t="s">
        <v>126</v>
      </c>
      <c r="E158" s="104" t="s">
        <v>585</v>
      </c>
      <c r="F158" s="102" t="s">
        <v>586</v>
      </c>
      <c r="G158" s="102" t="s">
        <v>587</v>
      </c>
      <c r="H158" s="105">
        <v>11482.933999999999</v>
      </c>
      <c r="I158" s="102" t="s">
        <v>561</v>
      </c>
      <c r="J158" s="102" t="s">
        <v>562</v>
      </c>
      <c r="K158" s="106">
        <v>8.18</v>
      </c>
      <c r="L158" s="135"/>
      <c r="M158" s="72">
        <f t="shared" si="2"/>
        <v>93930.400119999991</v>
      </c>
      <c r="N158" s="135" t="s">
        <v>677</v>
      </c>
      <c r="O158" s="135"/>
      <c r="P158" s="134"/>
      <c r="Q158" s="134"/>
      <c r="R158" s="134"/>
      <c r="S158" s="134"/>
      <c r="T158" s="134"/>
      <c r="U158" s="134"/>
      <c r="V158" s="134"/>
    </row>
    <row r="159" spans="1:22" s="101" customFormat="1" ht="14.1" customHeight="1" x14ac:dyDescent="0.15">
      <c r="A159" s="102" t="s">
        <v>138</v>
      </c>
      <c r="B159" s="102" t="s">
        <v>556</v>
      </c>
      <c r="C159" s="103" t="s">
        <v>557</v>
      </c>
      <c r="D159" s="104" t="s">
        <v>126</v>
      </c>
      <c r="E159" s="104" t="s">
        <v>558</v>
      </c>
      <c r="F159" s="102" t="s">
        <v>588</v>
      </c>
      <c r="G159" s="102" t="s">
        <v>589</v>
      </c>
      <c r="H159" s="105">
        <v>3527</v>
      </c>
      <c r="I159" s="102" t="s">
        <v>561</v>
      </c>
      <c r="J159" s="102" t="s">
        <v>562</v>
      </c>
      <c r="K159" s="106">
        <v>8.18</v>
      </c>
      <c r="L159" s="135"/>
      <c r="M159" s="72">
        <f t="shared" ref="M159:M186" si="3">K159*H159</f>
        <v>28850.86</v>
      </c>
      <c r="N159" s="135" t="s">
        <v>677</v>
      </c>
      <c r="O159" s="135"/>
      <c r="P159" s="134"/>
      <c r="Q159" s="134"/>
      <c r="R159" s="134"/>
      <c r="S159" s="134"/>
      <c r="T159" s="134"/>
      <c r="U159" s="134"/>
      <c r="V159" s="134"/>
    </row>
    <row r="160" spans="1:22" s="101" customFormat="1" ht="14.1" customHeight="1" x14ac:dyDescent="0.15">
      <c r="A160" s="102" t="s">
        <v>430</v>
      </c>
      <c r="B160" s="102" t="s">
        <v>556</v>
      </c>
      <c r="C160" s="103" t="s">
        <v>557</v>
      </c>
      <c r="D160" s="104" t="s">
        <v>176</v>
      </c>
      <c r="E160" s="104" t="s">
        <v>569</v>
      </c>
      <c r="F160" s="102" t="s">
        <v>590</v>
      </c>
      <c r="G160" s="102" t="s">
        <v>591</v>
      </c>
      <c r="H160" s="105">
        <v>11195.621999999999</v>
      </c>
      <c r="I160" s="102" t="s">
        <v>561</v>
      </c>
      <c r="J160" s="102" t="s">
        <v>562</v>
      </c>
      <c r="K160" s="106">
        <v>8.18</v>
      </c>
      <c r="L160" s="135"/>
      <c r="M160" s="72">
        <f t="shared" si="3"/>
        <v>91580.187959999996</v>
      </c>
      <c r="N160" s="135" t="s">
        <v>677</v>
      </c>
      <c r="O160" s="135"/>
      <c r="P160" s="134"/>
      <c r="Q160" s="134"/>
      <c r="R160" s="134"/>
      <c r="S160" s="134"/>
      <c r="T160" s="134"/>
      <c r="U160" s="134"/>
      <c r="V160" s="134"/>
    </row>
    <row r="161" spans="1:22" s="101" customFormat="1" ht="14.1" customHeight="1" x14ac:dyDescent="0.15">
      <c r="A161" s="102" t="s">
        <v>431</v>
      </c>
      <c r="B161" s="102" t="s">
        <v>556</v>
      </c>
      <c r="C161" s="103" t="s">
        <v>557</v>
      </c>
      <c r="D161" s="104" t="s">
        <v>572</v>
      </c>
      <c r="E161" s="104" t="s">
        <v>569</v>
      </c>
      <c r="F161" s="102" t="s">
        <v>583</v>
      </c>
      <c r="G161" s="102" t="s">
        <v>592</v>
      </c>
      <c r="H161" s="105">
        <v>11774.448</v>
      </c>
      <c r="I161" s="102" t="s">
        <v>561</v>
      </c>
      <c r="J161" s="102" t="s">
        <v>562</v>
      </c>
      <c r="K161" s="106">
        <v>11.98</v>
      </c>
      <c r="L161" s="135"/>
      <c r="M161" s="72">
        <f t="shared" si="3"/>
        <v>141057.88704</v>
      </c>
      <c r="N161" s="135" t="s">
        <v>677</v>
      </c>
      <c r="O161" s="135"/>
      <c r="P161" s="134"/>
      <c r="Q161" s="134"/>
      <c r="R161" s="134"/>
      <c r="S161" s="134"/>
      <c r="T161" s="134"/>
      <c r="U161" s="134"/>
      <c r="V161" s="134"/>
    </row>
    <row r="162" spans="1:22" s="101" customFormat="1" ht="14.1" customHeight="1" x14ac:dyDescent="0.15">
      <c r="A162" s="102" t="s">
        <v>593</v>
      </c>
      <c r="B162" s="102" t="s">
        <v>594</v>
      </c>
      <c r="C162" s="103" t="s">
        <v>557</v>
      </c>
      <c r="D162" s="104" t="s">
        <v>572</v>
      </c>
      <c r="E162" s="104" t="s">
        <v>575</v>
      </c>
      <c r="F162" s="102" t="s">
        <v>576</v>
      </c>
      <c r="G162" s="102" t="s">
        <v>577</v>
      </c>
      <c r="H162" s="105">
        <v>12735.174000000001</v>
      </c>
      <c r="I162" s="102" t="s">
        <v>561</v>
      </c>
      <c r="J162" s="102" t="s">
        <v>595</v>
      </c>
      <c r="K162" s="106">
        <v>11.98</v>
      </c>
      <c r="L162" s="135"/>
      <c r="M162" s="72">
        <f t="shared" si="3"/>
        <v>152567.38452000002</v>
      </c>
      <c r="N162" s="135" t="s">
        <v>677</v>
      </c>
      <c r="O162" s="135"/>
      <c r="P162" s="134"/>
      <c r="Q162" s="134"/>
      <c r="R162" s="134"/>
      <c r="S162" s="134"/>
      <c r="T162" s="134"/>
      <c r="U162" s="134"/>
      <c r="V162" s="134"/>
    </row>
    <row r="163" spans="1:22" s="101" customFormat="1" ht="14.1" customHeight="1" x14ac:dyDescent="0.15">
      <c r="A163" s="102" t="s">
        <v>45</v>
      </c>
      <c r="B163" s="102" t="s">
        <v>594</v>
      </c>
      <c r="C163" s="103" t="s">
        <v>557</v>
      </c>
      <c r="D163" s="104" t="s">
        <v>572</v>
      </c>
      <c r="E163" s="104" t="s">
        <v>578</v>
      </c>
      <c r="F163" s="102" t="s">
        <v>576</v>
      </c>
      <c r="G163" s="102" t="s">
        <v>260</v>
      </c>
      <c r="H163" s="105">
        <v>12122.88</v>
      </c>
      <c r="I163" s="102" t="s">
        <v>561</v>
      </c>
      <c r="J163" s="102" t="s">
        <v>595</v>
      </c>
      <c r="K163" s="106">
        <v>11.98</v>
      </c>
      <c r="L163" s="135"/>
      <c r="M163" s="72">
        <f t="shared" si="3"/>
        <v>145232.1024</v>
      </c>
      <c r="N163" s="135" t="s">
        <v>677</v>
      </c>
      <c r="O163" s="135"/>
      <c r="P163" s="134"/>
      <c r="Q163" s="134"/>
      <c r="R163" s="134"/>
      <c r="S163" s="134"/>
      <c r="T163" s="134"/>
      <c r="U163" s="134"/>
      <c r="V163" s="134"/>
    </row>
    <row r="164" spans="1:22" s="101" customFormat="1" ht="14.1" customHeight="1" x14ac:dyDescent="0.15">
      <c r="A164" s="102" t="s">
        <v>49</v>
      </c>
      <c r="B164" s="102" t="s">
        <v>594</v>
      </c>
      <c r="C164" s="103" t="s">
        <v>557</v>
      </c>
      <c r="D164" s="104" t="s">
        <v>579</v>
      </c>
      <c r="E164" s="104" t="s">
        <v>580</v>
      </c>
      <c r="F164" s="102" t="s">
        <v>576</v>
      </c>
      <c r="G164" s="102" t="s">
        <v>581</v>
      </c>
      <c r="H164" s="105">
        <v>9035.1360000000004</v>
      </c>
      <c r="I164" s="102" t="s">
        <v>561</v>
      </c>
      <c r="J164" s="102" t="s">
        <v>595</v>
      </c>
      <c r="K164" s="106">
        <v>14</v>
      </c>
      <c r="L164" s="135"/>
      <c r="M164" s="72">
        <f t="shared" si="3"/>
        <v>126491.90400000001</v>
      </c>
      <c r="N164" s="135" t="s">
        <v>677</v>
      </c>
      <c r="O164" s="135"/>
      <c r="P164" s="134"/>
      <c r="Q164" s="134"/>
      <c r="R164" s="134"/>
      <c r="S164" s="134"/>
      <c r="T164" s="134"/>
      <c r="U164" s="134"/>
      <c r="V164" s="134"/>
    </row>
    <row r="165" spans="1:22" s="101" customFormat="1" ht="14.1" customHeight="1" x14ac:dyDescent="0.15">
      <c r="A165" s="102" t="s">
        <v>54</v>
      </c>
      <c r="B165" s="102" t="s">
        <v>594</v>
      </c>
      <c r="C165" s="103" t="s">
        <v>557</v>
      </c>
      <c r="D165" s="104" t="s">
        <v>65</v>
      </c>
      <c r="E165" s="104" t="s">
        <v>582</v>
      </c>
      <c r="F165" s="102" t="s">
        <v>576</v>
      </c>
      <c r="G165" s="102" t="s">
        <v>178</v>
      </c>
      <c r="H165" s="105">
        <v>13411.44</v>
      </c>
      <c r="I165" s="102" t="s">
        <v>561</v>
      </c>
      <c r="J165" s="102" t="s">
        <v>595</v>
      </c>
      <c r="K165" s="106">
        <v>24.5</v>
      </c>
      <c r="L165" s="135"/>
      <c r="M165" s="72">
        <f t="shared" si="3"/>
        <v>328580.28000000003</v>
      </c>
      <c r="N165" s="135" t="s">
        <v>677</v>
      </c>
      <c r="O165" s="135"/>
      <c r="P165" s="134"/>
      <c r="Q165" s="134"/>
      <c r="R165" s="134"/>
      <c r="S165" s="134"/>
      <c r="T165" s="134"/>
      <c r="U165" s="134"/>
      <c r="V165" s="134"/>
    </row>
    <row r="166" spans="1:22" s="101" customFormat="1" ht="14.1" customHeight="1" x14ac:dyDescent="0.15">
      <c r="A166" s="102" t="s">
        <v>58</v>
      </c>
      <c r="B166" s="102" t="s">
        <v>556</v>
      </c>
      <c r="C166" s="103" t="s">
        <v>596</v>
      </c>
      <c r="D166" s="104" t="s">
        <v>572</v>
      </c>
      <c r="E166" s="104" t="s">
        <v>578</v>
      </c>
      <c r="F166" s="102" t="s">
        <v>43</v>
      </c>
      <c r="G166" s="102"/>
      <c r="H166" s="105">
        <v>432.02800000000002</v>
      </c>
      <c r="I166" s="102" t="s">
        <v>561</v>
      </c>
      <c r="J166" s="102" t="s">
        <v>562</v>
      </c>
      <c r="K166" s="106">
        <v>11.98</v>
      </c>
      <c r="L166" s="135"/>
      <c r="M166" s="72">
        <f t="shared" si="3"/>
        <v>5175.6954400000004</v>
      </c>
      <c r="N166" s="135" t="s">
        <v>677</v>
      </c>
      <c r="O166" s="135"/>
      <c r="P166" s="134"/>
      <c r="Q166" s="134"/>
      <c r="R166" s="134"/>
      <c r="S166" s="134"/>
      <c r="T166" s="134"/>
      <c r="U166" s="134"/>
      <c r="V166" s="134"/>
    </row>
    <row r="167" spans="1:22" s="101" customFormat="1" ht="14.1" customHeight="1" x14ac:dyDescent="0.15">
      <c r="A167" s="102" t="s">
        <v>61</v>
      </c>
      <c r="B167" s="102" t="s">
        <v>556</v>
      </c>
      <c r="C167" s="103" t="s">
        <v>596</v>
      </c>
      <c r="D167" s="104" t="s">
        <v>579</v>
      </c>
      <c r="E167" s="104" t="s">
        <v>580</v>
      </c>
      <c r="F167" s="102" t="s">
        <v>43</v>
      </c>
      <c r="G167" s="102"/>
      <c r="H167" s="105">
        <v>327.37200000000001</v>
      </c>
      <c r="I167" s="102" t="s">
        <v>561</v>
      </c>
      <c r="J167" s="102" t="s">
        <v>562</v>
      </c>
      <c r="K167" s="106">
        <v>14</v>
      </c>
      <c r="L167" s="135"/>
      <c r="M167" s="72">
        <f t="shared" si="3"/>
        <v>4583.2080000000005</v>
      </c>
      <c r="N167" s="135" t="s">
        <v>677</v>
      </c>
      <c r="O167" s="135"/>
      <c r="P167" s="134"/>
      <c r="Q167" s="134"/>
      <c r="R167" s="134"/>
      <c r="S167" s="134"/>
      <c r="T167" s="134"/>
      <c r="U167" s="134"/>
      <c r="V167" s="134"/>
    </row>
    <row r="168" spans="1:22" s="101" customFormat="1" ht="14.1" customHeight="1" x14ac:dyDescent="0.15">
      <c r="A168" s="102" t="s">
        <v>64</v>
      </c>
      <c r="B168" s="102" t="s">
        <v>556</v>
      </c>
      <c r="C168" s="103" t="s">
        <v>596</v>
      </c>
      <c r="D168" s="104" t="s">
        <v>65</v>
      </c>
      <c r="E168" s="104" t="s">
        <v>582</v>
      </c>
      <c r="F168" s="102" t="s">
        <v>43</v>
      </c>
      <c r="G168" s="102"/>
      <c r="H168" s="105">
        <v>433.83199999999999</v>
      </c>
      <c r="I168" s="102" t="s">
        <v>561</v>
      </c>
      <c r="J168" s="102" t="s">
        <v>562</v>
      </c>
      <c r="K168" s="106">
        <v>24.5</v>
      </c>
      <c r="L168" s="135"/>
      <c r="M168" s="72">
        <f t="shared" si="3"/>
        <v>10628.884</v>
      </c>
      <c r="N168" s="135" t="s">
        <v>677</v>
      </c>
      <c r="O168" s="135"/>
      <c r="P168" s="134"/>
      <c r="Q168" s="134"/>
      <c r="R168" s="134"/>
      <c r="S168" s="134"/>
      <c r="T168" s="134"/>
      <c r="U168" s="134"/>
      <c r="V168" s="134"/>
    </row>
    <row r="169" spans="1:22" s="101" customFormat="1" ht="14.1" customHeight="1" x14ac:dyDescent="0.15">
      <c r="A169" s="102" t="s">
        <v>66</v>
      </c>
      <c r="B169" s="102" t="s">
        <v>594</v>
      </c>
      <c r="C169" s="103" t="s">
        <v>557</v>
      </c>
      <c r="D169" s="104" t="s">
        <v>126</v>
      </c>
      <c r="E169" s="104" t="s">
        <v>569</v>
      </c>
      <c r="F169" s="102" t="s">
        <v>573</v>
      </c>
      <c r="G169" s="102" t="s">
        <v>136</v>
      </c>
      <c r="H169" s="105">
        <v>15432</v>
      </c>
      <c r="I169" s="102" t="s">
        <v>566</v>
      </c>
      <c r="J169" s="102" t="s">
        <v>595</v>
      </c>
      <c r="K169" s="106">
        <v>9.48</v>
      </c>
      <c r="L169" s="135"/>
      <c r="M169" s="72">
        <f t="shared" si="3"/>
        <v>146295.36000000002</v>
      </c>
      <c r="N169" s="135" t="s">
        <v>677</v>
      </c>
      <c r="O169" s="135"/>
      <c r="P169" s="134"/>
      <c r="Q169" s="134"/>
      <c r="R169" s="134"/>
      <c r="S169" s="134"/>
      <c r="T169" s="134"/>
      <c r="U169" s="134"/>
      <c r="V169" s="134"/>
    </row>
    <row r="170" spans="1:22" s="101" customFormat="1" ht="14.1" customHeight="1" x14ac:dyDescent="0.15">
      <c r="A170" s="102" t="s">
        <v>70</v>
      </c>
      <c r="B170" s="102" t="s">
        <v>594</v>
      </c>
      <c r="C170" s="103" t="s">
        <v>557</v>
      </c>
      <c r="D170" s="104" t="s">
        <v>126</v>
      </c>
      <c r="E170" s="104" t="s">
        <v>569</v>
      </c>
      <c r="F170" s="102" t="s">
        <v>583</v>
      </c>
      <c r="G170" s="102" t="s">
        <v>584</v>
      </c>
      <c r="H170" s="105">
        <v>7671.4740000000002</v>
      </c>
      <c r="I170" s="102" t="s">
        <v>561</v>
      </c>
      <c r="J170" s="102" t="s">
        <v>595</v>
      </c>
      <c r="K170" s="106">
        <v>8.18</v>
      </c>
      <c r="L170" s="135"/>
      <c r="M170" s="72">
        <f t="shared" si="3"/>
        <v>62752.657319999998</v>
      </c>
      <c r="N170" s="135" t="s">
        <v>677</v>
      </c>
      <c r="O170" s="135"/>
      <c r="P170" s="134"/>
      <c r="Q170" s="134"/>
      <c r="R170" s="134"/>
      <c r="S170" s="134"/>
      <c r="T170" s="134"/>
      <c r="U170" s="134"/>
      <c r="V170" s="134"/>
    </row>
    <row r="171" spans="1:22" s="101" customFormat="1" ht="14.1" customHeight="1" x14ac:dyDescent="0.15">
      <c r="A171" s="102" t="s">
        <v>71</v>
      </c>
      <c r="B171" s="102" t="s">
        <v>594</v>
      </c>
      <c r="C171" s="103" t="s">
        <v>557</v>
      </c>
      <c r="D171" s="104" t="s">
        <v>126</v>
      </c>
      <c r="E171" s="104" t="s">
        <v>585</v>
      </c>
      <c r="F171" s="102" t="s">
        <v>586</v>
      </c>
      <c r="G171" s="102" t="s">
        <v>587</v>
      </c>
      <c r="H171" s="105">
        <v>11482.933999999999</v>
      </c>
      <c r="I171" s="102" t="s">
        <v>561</v>
      </c>
      <c r="J171" s="102" t="s">
        <v>595</v>
      </c>
      <c r="K171" s="106">
        <v>8.18</v>
      </c>
      <c r="L171" s="135"/>
      <c r="M171" s="72">
        <f t="shared" si="3"/>
        <v>93930.400119999991</v>
      </c>
      <c r="N171" s="135" t="s">
        <v>677</v>
      </c>
      <c r="O171" s="135"/>
      <c r="P171" s="134"/>
      <c r="Q171" s="134"/>
      <c r="R171" s="134"/>
      <c r="S171" s="134"/>
      <c r="T171" s="134"/>
      <c r="U171" s="134"/>
      <c r="V171" s="134"/>
    </row>
    <row r="172" spans="1:22" s="101" customFormat="1" ht="14.1" customHeight="1" x14ac:dyDescent="0.15">
      <c r="A172" s="102" t="s">
        <v>72</v>
      </c>
      <c r="B172" s="102" t="s">
        <v>594</v>
      </c>
      <c r="C172" s="103" t="s">
        <v>557</v>
      </c>
      <c r="D172" s="104" t="s">
        <v>126</v>
      </c>
      <c r="E172" s="104" t="s">
        <v>558</v>
      </c>
      <c r="F172" s="102" t="s">
        <v>559</v>
      </c>
      <c r="G172" s="102" t="s">
        <v>560</v>
      </c>
      <c r="H172" s="105">
        <v>23752.128000000001</v>
      </c>
      <c r="I172" s="102" t="s">
        <v>561</v>
      </c>
      <c r="J172" s="102" t="s">
        <v>595</v>
      </c>
      <c r="K172" s="106">
        <v>8.18</v>
      </c>
      <c r="L172" s="135"/>
      <c r="M172" s="72">
        <f t="shared" si="3"/>
        <v>194292.40703999999</v>
      </c>
      <c r="N172" s="135" t="s">
        <v>677</v>
      </c>
      <c r="O172" s="135"/>
      <c r="P172" s="134"/>
      <c r="Q172" s="134"/>
      <c r="R172" s="134"/>
      <c r="S172" s="134"/>
      <c r="T172" s="134"/>
      <c r="U172" s="134"/>
      <c r="V172" s="134"/>
    </row>
    <row r="173" spans="1:22" s="101" customFormat="1" ht="14.1" customHeight="1" x14ac:dyDescent="0.15">
      <c r="A173" s="102" t="s">
        <v>73</v>
      </c>
      <c r="B173" s="102" t="s">
        <v>594</v>
      </c>
      <c r="C173" s="103" t="s">
        <v>557</v>
      </c>
      <c r="D173" s="104" t="s">
        <v>126</v>
      </c>
      <c r="E173" s="104" t="s">
        <v>558</v>
      </c>
      <c r="F173" s="102" t="s">
        <v>563</v>
      </c>
      <c r="G173" s="102" t="s">
        <v>564</v>
      </c>
      <c r="H173" s="105">
        <v>20544.876</v>
      </c>
      <c r="I173" s="102" t="s">
        <v>561</v>
      </c>
      <c r="J173" s="102" t="s">
        <v>595</v>
      </c>
      <c r="K173" s="106">
        <v>8.18</v>
      </c>
      <c r="L173" s="135"/>
      <c r="M173" s="72">
        <f t="shared" si="3"/>
        <v>168057.08567999999</v>
      </c>
      <c r="N173" s="135" t="s">
        <v>677</v>
      </c>
      <c r="O173" s="135"/>
      <c r="P173" s="134"/>
      <c r="Q173" s="134"/>
      <c r="R173" s="134"/>
      <c r="S173" s="134"/>
      <c r="T173" s="134"/>
      <c r="U173" s="134"/>
      <c r="V173" s="134"/>
    </row>
    <row r="174" spans="1:22" s="101" customFormat="1" ht="14.1" customHeight="1" x14ac:dyDescent="0.15">
      <c r="A174" s="102" t="s">
        <v>74</v>
      </c>
      <c r="B174" s="102" t="s">
        <v>594</v>
      </c>
      <c r="C174" s="103" t="s">
        <v>557</v>
      </c>
      <c r="D174" s="104" t="s">
        <v>126</v>
      </c>
      <c r="E174" s="104" t="s">
        <v>558</v>
      </c>
      <c r="F174" s="102" t="s">
        <v>565</v>
      </c>
      <c r="G174" s="102" t="s">
        <v>560</v>
      </c>
      <c r="H174" s="105">
        <v>23878.592000000001</v>
      </c>
      <c r="I174" s="102" t="s">
        <v>566</v>
      </c>
      <c r="J174" s="102" t="s">
        <v>595</v>
      </c>
      <c r="K174" s="106">
        <v>9.48</v>
      </c>
      <c r="L174" s="135"/>
      <c r="M174" s="72">
        <f t="shared" si="3"/>
        <v>226369.05216000002</v>
      </c>
      <c r="N174" s="135" t="s">
        <v>677</v>
      </c>
      <c r="O174" s="135"/>
      <c r="P174" s="134"/>
      <c r="Q174" s="134"/>
      <c r="R174" s="134"/>
      <c r="S174" s="134"/>
      <c r="T174" s="134"/>
      <c r="U174" s="134"/>
      <c r="V174" s="134"/>
    </row>
    <row r="175" spans="1:22" s="101" customFormat="1" ht="14.1" customHeight="1" x14ac:dyDescent="0.15">
      <c r="A175" s="102" t="s">
        <v>75</v>
      </c>
      <c r="B175" s="102" t="s">
        <v>594</v>
      </c>
      <c r="C175" s="103" t="s">
        <v>557</v>
      </c>
      <c r="D175" s="104" t="s">
        <v>126</v>
      </c>
      <c r="E175" s="104" t="s">
        <v>558</v>
      </c>
      <c r="F175" s="102" t="s">
        <v>567</v>
      </c>
      <c r="G175" s="102" t="s">
        <v>568</v>
      </c>
      <c r="H175" s="105">
        <v>10336.424000000001</v>
      </c>
      <c r="I175" s="102" t="s">
        <v>566</v>
      </c>
      <c r="J175" s="102" t="s">
        <v>595</v>
      </c>
      <c r="K175" s="106">
        <v>9.48</v>
      </c>
      <c r="L175" s="135"/>
      <c r="M175" s="72">
        <f t="shared" si="3"/>
        <v>97989.299520000015</v>
      </c>
      <c r="N175" s="135" t="s">
        <v>677</v>
      </c>
      <c r="O175" s="135"/>
      <c r="P175" s="134"/>
      <c r="Q175" s="134"/>
      <c r="R175" s="134"/>
      <c r="S175" s="134"/>
      <c r="T175" s="134"/>
      <c r="U175" s="134"/>
      <c r="V175" s="134"/>
    </row>
    <row r="176" spans="1:22" s="101" customFormat="1" ht="14.1" customHeight="1" x14ac:dyDescent="0.15">
      <c r="A176" s="102" t="s">
        <v>204</v>
      </c>
      <c r="B176" s="102" t="s">
        <v>594</v>
      </c>
      <c r="C176" s="103" t="s">
        <v>557</v>
      </c>
      <c r="D176" s="104" t="s">
        <v>126</v>
      </c>
      <c r="E176" s="104" t="s">
        <v>558</v>
      </c>
      <c r="F176" s="102" t="s">
        <v>588</v>
      </c>
      <c r="G176" s="102" t="s">
        <v>589</v>
      </c>
      <c r="H176" s="105">
        <v>3527</v>
      </c>
      <c r="I176" s="102" t="s">
        <v>561</v>
      </c>
      <c r="J176" s="102" t="s">
        <v>595</v>
      </c>
      <c r="K176" s="106">
        <v>8.18</v>
      </c>
      <c r="L176" s="135"/>
      <c r="M176" s="72">
        <f t="shared" si="3"/>
        <v>28850.86</v>
      </c>
      <c r="N176" s="135" t="s">
        <v>677</v>
      </c>
      <c r="O176" s="135"/>
      <c r="P176" s="134"/>
      <c r="Q176" s="134"/>
      <c r="R176" s="134"/>
      <c r="S176" s="134"/>
      <c r="T176" s="134"/>
      <c r="U176" s="134"/>
      <c r="V176" s="134"/>
    </row>
    <row r="177" spans="1:42" s="101" customFormat="1" ht="14.1" customHeight="1" x14ac:dyDescent="0.15">
      <c r="A177" s="102" t="s">
        <v>192</v>
      </c>
      <c r="B177" s="102" t="s">
        <v>594</v>
      </c>
      <c r="C177" s="103" t="s">
        <v>557</v>
      </c>
      <c r="D177" s="104" t="s">
        <v>176</v>
      </c>
      <c r="E177" s="104" t="s">
        <v>569</v>
      </c>
      <c r="F177" s="102" t="s">
        <v>570</v>
      </c>
      <c r="G177" s="102" t="s">
        <v>571</v>
      </c>
      <c r="H177" s="105">
        <v>22556.196</v>
      </c>
      <c r="I177" s="102" t="s">
        <v>566</v>
      </c>
      <c r="J177" s="102" t="s">
        <v>595</v>
      </c>
      <c r="K177" s="106">
        <v>9.48</v>
      </c>
      <c r="L177" s="135"/>
      <c r="M177" s="72">
        <f t="shared" si="3"/>
        <v>213832.73808000001</v>
      </c>
      <c r="N177" s="135" t="s">
        <v>677</v>
      </c>
      <c r="O177" s="135"/>
      <c r="P177" s="134"/>
      <c r="Q177" s="134"/>
      <c r="R177" s="134"/>
      <c r="S177" s="134"/>
      <c r="T177" s="134"/>
      <c r="U177" s="134"/>
      <c r="V177" s="134"/>
    </row>
    <row r="178" spans="1:42" s="101" customFormat="1" ht="14.1" customHeight="1" x14ac:dyDescent="0.15">
      <c r="A178" s="102" t="s">
        <v>194</v>
      </c>
      <c r="B178" s="102" t="s">
        <v>594</v>
      </c>
      <c r="C178" s="103" t="s">
        <v>557</v>
      </c>
      <c r="D178" s="104" t="s">
        <v>176</v>
      </c>
      <c r="E178" s="104" t="s">
        <v>569</v>
      </c>
      <c r="F178" s="102" t="s">
        <v>590</v>
      </c>
      <c r="G178" s="102" t="s">
        <v>591</v>
      </c>
      <c r="H178" s="105">
        <v>11195.621999999999</v>
      </c>
      <c r="I178" s="102" t="s">
        <v>561</v>
      </c>
      <c r="J178" s="102" t="s">
        <v>595</v>
      </c>
      <c r="K178" s="106">
        <v>8.18</v>
      </c>
      <c r="L178" s="135"/>
      <c r="M178" s="72">
        <f t="shared" si="3"/>
        <v>91580.187959999996</v>
      </c>
      <c r="N178" s="135" t="s">
        <v>677</v>
      </c>
      <c r="O178" s="135"/>
      <c r="P178" s="134"/>
      <c r="Q178" s="134"/>
      <c r="R178" s="134"/>
      <c r="S178" s="134"/>
      <c r="T178" s="134"/>
      <c r="U178" s="134"/>
      <c r="V178" s="134"/>
    </row>
    <row r="179" spans="1:42" s="101" customFormat="1" ht="14.1" customHeight="1" x14ac:dyDescent="0.15">
      <c r="A179" s="102" t="s">
        <v>196</v>
      </c>
      <c r="B179" s="102" t="s">
        <v>594</v>
      </c>
      <c r="C179" s="103" t="s">
        <v>557</v>
      </c>
      <c r="D179" s="104" t="s">
        <v>572</v>
      </c>
      <c r="E179" s="104" t="s">
        <v>569</v>
      </c>
      <c r="F179" s="102" t="s">
        <v>573</v>
      </c>
      <c r="G179" s="102" t="s">
        <v>574</v>
      </c>
      <c r="H179" s="105">
        <v>15817.8</v>
      </c>
      <c r="I179" s="102" t="s">
        <v>566</v>
      </c>
      <c r="J179" s="102" t="s">
        <v>595</v>
      </c>
      <c r="K179" s="106">
        <v>13.58</v>
      </c>
      <c r="L179" s="135"/>
      <c r="M179" s="72">
        <f t="shared" si="3"/>
        <v>214805.72399999999</v>
      </c>
      <c r="N179" s="135" t="s">
        <v>677</v>
      </c>
      <c r="O179" s="135"/>
      <c r="P179" s="134"/>
      <c r="Q179" s="134"/>
      <c r="R179" s="134"/>
      <c r="S179" s="134"/>
      <c r="T179" s="134"/>
      <c r="U179" s="134"/>
      <c r="V179" s="134"/>
    </row>
    <row r="180" spans="1:42" s="101" customFormat="1" ht="14.1" customHeight="1" x14ac:dyDescent="0.15">
      <c r="A180" s="102" t="s">
        <v>197</v>
      </c>
      <c r="B180" s="102" t="s">
        <v>594</v>
      </c>
      <c r="C180" s="103" t="s">
        <v>557</v>
      </c>
      <c r="D180" s="104" t="s">
        <v>572</v>
      </c>
      <c r="E180" s="104" t="s">
        <v>569</v>
      </c>
      <c r="F180" s="102" t="s">
        <v>583</v>
      </c>
      <c r="G180" s="102" t="s">
        <v>592</v>
      </c>
      <c r="H180" s="105">
        <v>11774.448</v>
      </c>
      <c r="I180" s="102" t="s">
        <v>561</v>
      </c>
      <c r="J180" s="102" t="s">
        <v>595</v>
      </c>
      <c r="K180" s="106">
        <v>11.98</v>
      </c>
      <c r="L180" s="135"/>
      <c r="M180" s="72">
        <f t="shared" si="3"/>
        <v>141057.88704</v>
      </c>
      <c r="N180" s="135" t="s">
        <v>677</v>
      </c>
      <c r="O180" s="135"/>
      <c r="P180" s="134"/>
      <c r="Q180" s="134"/>
      <c r="R180" s="134"/>
      <c r="S180" s="134"/>
      <c r="T180" s="134"/>
      <c r="U180" s="134"/>
      <c r="V180" s="134"/>
    </row>
    <row r="181" spans="1:42" s="101" customFormat="1" ht="14.1" customHeight="1" x14ac:dyDescent="0.15">
      <c r="A181" s="102" t="s">
        <v>471</v>
      </c>
      <c r="B181" s="102" t="s">
        <v>556</v>
      </c>
      <c r="C181" s="103" t="s">
        <v>596</v>
      </c>
      <c r="D181" s="104" t="s">
        <v>572</v>
      </c>
      <c r="E181" s="104" t="s">
        <v>575</v>
      </c>
      <c r="F181" s="102" t="s">
        <v>43</v>
      </c>
      <c r="G181" s="102"/>
      <c r="H181" s="105">
        <v>409.86399999999998</v>
      </c>
      <c r="I181" s="102" t="s">
        <v>561</v>
      </c>
      <c r="J181" s="102" t="s">
        <v>562</v>
      </c>
      <c r="K181" s="106">
        <v>11.98</v>
      </c>
      <c r="L181" s="135"/>
      <c r="M181" s="72">
        <f t="shared" si="3"/>
        <v>4910.1707200000001</v>
      </c>
      <c r="N181" s="135" t="s">
        <v>677</v>
      </c>
      <c r="O181" s="135"/>
      <c r="P181" s="134"/>
      <c r="Q181" s="134"/>
      <c r="R181" s="134"/>
      <c r="S181" s="134"/>
      <c r="T181" s="134"/>
      <c r="U181" s="134"/>
      <c r="V181" s="134"/>
    </row>
    <row r="182" spans="1:42" s="101" customFormat="1" ht="14.1" customHeight="1" x14ac:dyDescent="0.15">
      <c r="A182" s="102" t="s">
        <v>473</v>
      </c>
      <c r="B182" s="102" t="s">
        <v>556</v>
      </c>
      <c r="C182" s="103" t="s">
        <v>557</v>
      </c>
      <c r="D182" s="104" t="s">
        <v>176</v>
      </c>
      <c r="E182" s="104" t="s">
        <v>597</v>
      </c>
      <c r="F182" s="102" t="s">
        <v>43</v>
      </c>
      <c r="G182" s="102"/>
      <c r="H182" s="105">
        <v>583.14800000000002</v>
      </c>
      <c r="I182" s="102" t="s">
        <v>566</v>
      </c>
      <c r="J182" s="102" t="s">
        <v>562</v>
      </c>
      <c r="K182" s="106">
        <v>9.48</v>
      </c>
      <c r="L182" s="135"/>
      <c r="M182" s="72">
        <f t="shared" si="3"/>
        <v>5528.2430400000003</v>
      </c>
      <c r="N182" s="135" t="s">
        <v>677</v>
      </c>
      <c r="O182" s="135"/>
      <c r="P182" s="134"/>
      <c r="Q182" s="134"/>
      <c r="R182" s="134"/>
      <c r="S182" s="134"/>
      <c r="T182" s="134"/>
      <c r="U182" s="134"/>
      <c r="V182" s="134"/>
    </row>
    <row r="183" spans="1:42" s="101" customFormat="1" ht="14.1" customHeight="1" x14ac:dyDescent="0.15">
      <c r="A183" s="102" t="s">
        <v>475</v>
      </c>
      <c r="B183" s="102" t="s">
        <v>594</v>
      </c>
      <c r="C183" s="103" t="s">
        <v>557</v>
      </c>
      <c r="D183" s="104" t="s">
        <v>176</v>
      </c>
      <c r="E183" s="104" t="s">
        <v>597</v>
      </c>
      <c r="F183" s="102" t="s">
        <v>43</v>
      </c>
      <c r="G183" s="102"/>
      <c r="H183" s="105">
        <v>583.14800000000002</v>
      </c>
      <c r="I183" s="102" t="s">
        <v>566</v>
      </c>
      <c r="J183" s="102" t="s">
        <v>595</v>
      </c>
      <c r="K183" s="106">
        <v>9.48</v>
      </c>
      <c r="L183" s="135"/>
      <c r="M183" s="72">
        <f t="shared" si="3"/>
        <v>5528.2430400000003</v>
      </c>
      <c r="N183" s="135" t="s">
        <v>677</v>
      </c>
      <c r="O183" s="135"/>
      <c r="P183" s="134"/>
      <c r="Q183" s="134"/>
      <c r="R183" s="134"/>
      <c r="S183" s="134"/>
      <c r="T183" s="134"/>
      <c r="U183" s="134"/>
      <c r="V183" s="134"/>
    </row>
    <row r="184" spans="1:42" x14ac:dyDescent="0.15">
      <c r="A184" s="107">
        <v>1</v>
      </c>
      <c r="B184" s="108" t="s">
        <v>140</v>
      </c>
      <c r="C184" s="108" t="s">
        <v>147</v>
      </c>
      <c r="D184" s="108" t="s">
        <v>142</v>
      </c>
      <c r="E184" s="108" t="s">
        <v>143</v>
      </c>
      <c r="F184" s="108" t="s">
        <v>144</v>
      </c>
      <c r="G184" s="109"/>
      <c r="H184" s="110">
        <v>18971</v>
      </c>
      <c r="I184" s="108"/>
      <c r="J184" s="108" t="s">
        <v>145</v>
      </c>
      <c r="K184" s="110">
        <v>24.5</v>
      </c>
      <c r="L184" s="110">
        <f>K184*1000</f>
        <v>24500</v>
      </c>
      <c r="M184" s="111">
        <f t="shared" si="3"/>
        <v>464789.5</v>
      </c>
      <c r="N184" s="109" t="s">
        <v>148</v>
      </c>
      <c r="O184" s="112"/>
      <c r="P184" s="73"/>
      <c r="Q184" s="73" t="s">
        <v>500</v>
      </c>
      <c r="R184" s="73"/>
      <c r="S184" s="73"/>
      <c r="T184" s="73"/>
      <c r="U184" s="73"/>
      <c r="V184" s="73"/>
    </row>
    <row r="185" spans="1:42" x14ac:dyDescent="0.15">
      <c r="A185" s="107">
        <v>2</v>
      </c>
      <c r="B185" s="108" t="s">
        <v>146</v>
      </c>
      <c r="C185" s="108" t="s">
        <v>147</v>
      </c>
      <c r="D185" s="108" t="s">
        <v>142</v>
      </c>
      <c r="E185" s="108" t="s">
        <v>143</v>
      </c>
      <c r="F185" s="108" t="s">
        <v>144</v>
      </c>
      <c r="G185" s="109"/>
      <c r="H185" s="110">
        <v>18971</v>
      </c>
      <c r="I185" s="108"/>
      <c r="J185" s="108" t="s">
        <v>145</v>
      </c>
      <c r="K185" s="110">
        <v>24.5</v>
      </c>
      <c r="L185" s="110">
        <f>K185*1000</f>
        <v>24500</v>
      </c>
      <c r="M185" s="111">
        <f t="shared" si="3"/>
        <v>464789.5</v>
      </c>
      <c r="N185" s="109" t="s">
        <v>148</v>
      </c>
      <c r="O185" s="112"/>
      <c r="P185" s="73"/>
      <c r="Q185" s="73"/>
      <c r="R185" s="73"/>
      <c r="S185" s="73"/>
      <c r="T185" s="73"/>
      <c r="U185" s="73"/>
      <c r="V185" s="73"/>
    </row>
    <row r="186" spans="1:42" x14ac:dyDescent="0.15">
      <c r="A186" s="113" t="s">
        <v>110</v>
      </c>
      <c r="B186" s="113" t="s">
        <v>111</v>
      </c>
      <c r="C186" s="113" t="s">
        <v>112</v>
      </c>
      <c r="D186" s="113" t="s">
        <v>50</v>
      </c>
      <c r="E186" s="113" t="s">
        <v>55</v>
      </c>
      <c r="F186" s="113" t="s">
        <v>113</v>
      </c>
      <c r="G186" s="113" t="s">
        <v>114</v>
      </c>
      <c r="H186" s="114">
        <v>19986.624</v>
      </c>
      <c r="I186" s="113" t="s">
        <v>115</v>
      </c>
      <c r="J186" s="113" t="s">
        <v>116</v>
      </c>
      <c r="K186" s="114">
        <v>12.3</v>
      </c>
      <c r="L186" s="114">
        <f>K186*1000</f>
        <v>12300</v>
      </c>
      <c r="M186" s="115">
        <f t="shared" si="3"/>
        <v>245835.47520000002</v>
      </c>
      <c r="N186" s="116" t="s">
        <v>139</v>
      </c>
      <c r="O186" s="117"/>
      <c r="P186" s="73"/>
      <c r="Q186" s="73"/>
      <c r="R186" s="73"/>
      <c r="S186" s="73"/>
      <c r="T186" s="73"/>
      <c r="U186" s="73"/>
      <c r="V186" s="73"/>
      <c r="X186" s="136"/>
      <c r="Y186" s="137" t="s">
        <v>638</v>
      </c>
      <c r="Z186" s="74" t="s">
        <v>111</v>
      </c>
      <c r="AA186" s="74" t="s">
        <v>665</v>
      </c>
      <c r="AB186" s="74" t="s">
        <v>537</v>
      </c>
      <c r="AC186" s="74" t="s">
        <v>666</v>
      </c>
      <c r="AK186" s="74" t="s">
        <v>660</v>
      </c>
      <c r="AL186" s="74" t="s">
        <v>647</v>
      </c>
      <c r="AM186" s="74" t="s">
        <v>661</v>
      </c>
      <c r="AN186" s="74" t="s">
        <v>662</v>
      </c>
      <c r="AO186" s="74" t="s">
        <v>663</v>
      </c>
      <c r="AP186" s="74" t="s">
        <v>664</v>
      </c>
    </row>
    <row r="187" spans="1:42" x14ac:dyDescent="0.15">
      <c r="A187" s="113" t="s">
        <v>117</v>
      </c>
      <c r="B187" s="113" t="s">
        <v>111</v>
      </c>
      <c r="C187" s="113" t="s">
        <v>112</v>
      </c>
      <c r="D187" s="113" t="s">
        <v>50</v>
      </c>
      <c r="E187" s="113" t="s">
        <v>118</v>
      </c>
      <c r="F187" s="113" t="s">
        <v>119</v>
      </c>
      <c r="G187" s="113" t="s">
        <v>120</v>
      </c>
      <c r="H187" s="114">
        <v>21738.78</v>
      </c>
      <c r="I187" s="113" t="s">
        <v>115</v>
      </c>
      <c r="J187" s="113" t="s">
        <v>116</v>
      </c>
      <c r="K187" s="114">
        <v>12.3</v>
      </c>
      <c r="L187" s="114">
        <f t="shared" ref="L187:L197" si="4">K187*1000</f>
        <v>12300</v>
      </c>
      <c r="M187" s="115">
        <f t="shared" ref="M187:M197" si="5">K187*H187</f>
        <v>267386.99400000001</v>
      </c>
      <c r="N187" s="116" t="s">
        <v>139</v>
      </c>
      <c r="O187" s="117"/>
      <c r="P187" s="73"/>
      <c r="Q187" s="73"/>
      <c r="R187" s="73"/>
      <c r="S187" s="73"/>
      <c r="T187" s="73"/>
      <c r="U187" s="73"/>
      <c r="V187" s="73"/>
      <c r="X187" s="136"/>
      <c r="Y187" s="137" t="s">
        <v>638</v>
      </c>
      <c r="Z187" s="74" t="s">
        <v>111</v>
      </c>
      <c r="AA187" s="74" t="s">
        <v>665</v>
      </c>
      <c r="AB187" s="74" t="s">
        <v>537</v>
      </c>
      <c r="AC187" s="74" t="s">
        <v>667</v>
      </c>
      <c r="AK187" s="74" t="s">
        <v>199</v>
      </c>
      <c r="AL187" s="74" t="s">
        <v>50</v>
      </c>
      <c r="AM187" s="74" t="s">
        <v>670</v>
      </c>
      <c r="AN187" s="74" t="s">
        <v>671</v>
      </c>
      <c r="AO187" s="74">
        <v>0.24299999999999999</v>
      </c>
      <c r="AP187" s="74">
        <v>8</v>
      </c>
    </row>
    <row r="188" spans="1:42" x14ac:dyDescent="0.15">
      <c r="A188" s="113" t="s">
        <v>125</v>
      </c>
      <c r="B188" s="113" t="s">
        <v>111</v>
      </c>
      <c r="C188" s="113" t="s">
        <v>112</v>
      </c>
      <c r="D188" s="113" t="s">
        <v>126</v>
      </c>
      <c r="E188" s="113" t="s">
        <v>55</v>
      </c>
      <c r="F188" s="113" t="s">
        <v>127</v>
      </c>
      <c r="G188" s="113" t="s">
        <v>128</v>
      </c>
      <c r="H188" s="114">
        <v>89304.767999999996</v>
      </c>
      <c r="I188" s="113" t="s">
        <v>115</v>
      </c>
      <c r="J188" s="113" t="s">
        <v>116</v>
      </c>
      <c r="K188" s="114">
        <v>8.23</v>
      </c>
      <c r="L188" s="114">
        <f t="shared" si="4"/>
        <v>8230</v>
      </c>
      <c r="M188" s="115">
        <f t="shared" si="5"/>
        <v>734978.24063999997</v>
      </c>
      <c r="N188" s="116" t="s">
        <v>139</v>
      </c>
      <c r="O188" s="117"/>
      <c r="P188" s="73"/>
      <c r="Q188" s="73"/>
      <c r="R188" s="73"/>
      <c r="S188" s="74">
        <v>96.44899999999997</v>
      </c>
      <c r="T188" s="74">
        <v>2268</v>
      </c>
      <c r="U188" s="73"/>
      <c r="V188" s="73"/>
      <c r="W188" s="74" t="e">
        <f>H188-#REF!</f>
        <v>#REF!</v>
      </c>
      <c r="X188" s="136" t="e">
        <f>G188-#REF!</f>
        <v>#REF!</v>
      </c>
      <c r="Y188" s="137" t="s">
        <v>638</v>
      </c>
      <c r="Z188" s="74" t="s">
        <v>111</v>
      </c>
      <c r="AA188" s="74" t="s">
        <v>665</v>
      </c>
      <c r="AB188" s="74" t="s">
        <v>537</v>
      </c>
      <c r="AC188" s="74" t="s">
        <v>668</v>
      </c>
      <c r="AK188" s="74" t="s">
        <v>199</v>
      </c>
      <c r="AL188" s="74" t="s">
        <v>41</v>
      </c>
      <c r="AM188" s="74" t="s">
        <v>670</v>
      </c>
      <c r="AN188" s="74" t="s">
        <v>502</v>
      </c>
      <c r="AO188" s="74">
        <v>1.4910000000000001</v>
      </c>
      <c r="AP188" s="74">
        <v>45</v>
      </c>
    </row>
    <row r="189" spans="1:42" x14ac:dyDescent="0.15">
      <c r="A189" s="113" t="s">
        <v>129</v>
      </c>
      <c r="B189" s="113" t="s">
        <v>111</v>
      </c>
      <c r="C189" s="113" t="s">
        <v>112</v>
      </c>
      <c r="D189" s="113" t="s">
        <v>126</v>
      </c>
      <c r="E189" s="113" t="s">
        <v>55</v>
      </c>
      <c r="F189" s="113" t="s">
        <v>130</v>
      </c>
      <c r="G189" s="113" t="s">
        <v>131</v>
      </c>
      <c r="H189" s="114">
        <v>59855.544000000002</v>
      </c>
      <c r="I189" s="113" t="s">
        <v>115</v>
      </c>
      <c r="J189" s="113" t="s">
        <v>116</v>
      </c>
      <c r="K189" s="114">
        <v>8.23</v>
      </c>
      <c r="L189" s="114">
        <f t="shared" si="4"/>
        <v>8230</v>
      </c>
      <c r="M189" s="115">
        <f t="shared" si="5"/>
        <v>492611.12712000002</v>
      </c>
      <c r="N189" s="116" t="s">
        <v>139</v>
      </c>
      <c r="O189" s="117"/>
      <c r="P189" s="73"/>
      <c r="Q189" s="73"/>
      <c r="R189" s="73"/>
      <c r="S189" s="74">
        <v>64.643999999999991</v>
      </c>
      <c r="T189" s="74">
        <v>1512</v>
      </c>
      <c r="U189" s="73"/>
      <c r="V189" s="73"/>
      <c r="W189" s="74" t="e">
        <f>H189-#REF!</f>
        <v>#REF!</v>
      </c>
      <c r="X189" s="136" t="e">
        <f>G189-#REF!</f>
        <v>#REF!</v>
      </c>
      <c r="Y189" s="137" t="s">
        <v>638</v>
      </c>
      <c r="Z189" s="74" t="s">
        <v>111</v>
      </c>
      <c r="AA189" s="74" t="s">
        <v>665</v>
      </c>
      <c r="AB189" s="74" t="s">
        <v>669</v>
      </c>
      <c r="AC189" s="74">
        <v>11500</v>
      </c>
      <c r="AK189" s="74" t="s">
        <v>199</v>
      </c>
      <c r="AL189" s="74" t="s">
        <v>41</v>
      </c>
      <c r="AM189" s="74" t="s">
        <v>513</v>
      </c>
      <c r="AN189" s="74" t="s">
        <v>516</v>
      </c>
      <c r="AO189" s="74">
        <v>1.2070000000000001</v>
      </c>
      <c r="AP189" s="74">
        <v>28</v>
      </c>
    </row>
    <row r="190" spans="1:42" x14ac:dyDescent="0.15">
      <c r="A190" s="113" t="s">
        <v>132</v>
      </c>
      <c r="B190" s="113" t="s">
        <v>111</v>
      </c>
      <c r="C190" s="113" t="s">
        <v>112</v>
      </c>
      <c r="D190" s="113" t="s">
        <v>126</v>
      </c>
      <c r="E190" s="113" t="s">
        <v>55</v>
      </c>
      <c r="F190" s="113" t="s">
        <v>133</v>
      </c>
      <c r="G190" s="113" t="s">
        <v>131</v>
      </c>
      <c r="H190" s="114">
        <v>60381.72</v>
      </c>
      <c r="I190" s="113" t="s">
        <v>115</v>
      </c>
      <c r="J190" s="113" t="s">
        <v>116</v>
      </c>
      <c r="K190" s="114">
        <v>8.23</v>
      </c>
      <c r="L190" s="114">
        <f t="shared" si="4"/>
        <v>8230</v>
      </c>
      <c r="M190" s="115">
        <f t="shared" si="5"/>
        <v>496941.55560000002</v>
      </c>
      <c r="N190" s="116" t="s">
        <v>139</v>
      </c>
      <c r="O190" s="117"/>
      <c r="P190" s="73"/>
      <c r="Q190" s="73"/>
      <c r="R190" s="73"/>
      <c r="S190" s="74">
        <v>65.212000000000003</v>
      </c>
      <c r="T190" s="74">
        <v>1512</v>
      </c>
      <c r="U190" s="73"/>
      <c r="V190" s="73"/>
      <c r="W190" s="74" t="e">
        <f>H190-#REF!</f>
        <v>#REF!</v>
      </c>
      <c r="X190" s="136" t="e">
        <f>G190-#REF!</f>
        <v>#REF!</v>
      </c>
      <c r="Y190" s="137" t="s">
        <v>638</v>
      </c>
      <c r="Z190" s="74" t="s">
        <v>122</v>
      </c>
      <c r="AA190" s="74" t="s">
        <v>665</v>
      </c>
      <c r="AB190" s="74" t="s">
        <v>537</v>
      </c>
      <c r="AC190" s="74">
        <v>20674</v>
      </c>
      <c r="AK190" s="74" t="s">
        <v>199</v>
      </c>
      <c r="AL190" s="74" t="s">
        <v>41</v>
      </c>
      <c r="AM190" s="74" t="s">
        <v>513</v>
      </c>
      <c r="AN190" s="74" t="s">
        <v>502</v>
      </c>
      <c r="AO190" s="74">
        <v>0.84799999999999998</v>
      </c>
      <c r="AP190" s="74">
        <v>19</v>
      </c>
    </row>
    <row r="191" spans="1:42" x14ac:dyDescent="0.15">
      <c r="A191" s="113" t="s">
        <v>134</v>
      </c>
      <c r="B191" s="113" t="s">
        <v>111</v>
      </c>
      <c r="C191" s="113" t="s">
        <v>112</v>
      </c>
      <c r="D191" s="113" t="s">
        <v>126</v>
      </c>
      <c r="E191" s="113" t="s">
        <v>42</v>
      </c>
      <c r="F191" s="113" t="s">
        <v>43</v>
      </c>
      <c r="G191" s="113"/>
      <c r="H191" s="114">
        <v>923.07600000000002</v>
      </c>
      <c r="I191" s="113" t="s">
        <v>115</v>
      </c>
      <c r="J191" s="113" t="s">
        <v>116</v>
      </c>
      <c r="K191" s="114">
        <v>6.6</v>
      </c>
      <c r="L191" s="114">
        <f t="shared" si="4"/>
        <v>6600</v>
      </c>
      <c r="M191" s="115">
        <f t="shared" si="5"/>
        <v>6092.3015999999998</v>
      </c>
      <c r="N191" s="116" t="s">
        <v>139</v>
      </c>
      <c r="O191" s="117"/>
      <c r="P191" s="73"/>
      <c r="Q191" s="73"/>
      <c r="R191" s="73"/>
      <c r="S191" s="74">
        <v>1.0449999999999999</v>
      </c>
      <c r="T191" s="74">
        <v>34</v>
      </c>
      <c r="U191" s="73"/>
      <c r="V191" s="73"/>
      <c r="Y191" s="137" t="s">
        <v>638</v>
      </c>
      <c r="Z191" s="74" t="s">
        <v>122</v>
      </c>
      <c r="AA191" s="74" t="s">
        <v>665</v>
      </c>
      <c r="AB191" s="74" t="s">
        <v>537</v>
      </c>
      <c r="AC191" s="74" t="s">
        <v>667</v>
      </c>
      <c r="AK191" s="74" t="s">
        <v>199</v>
      </c>
      <c r="AL191" s="74" t="s">
        <v>672</v>
      </c>
      <c r="AM191" s="74" t="s">
        <v>673</v>
      </c>
      <c r="AN191" s="74" t="s">
        <v>548</v>
      </c>
      <c r="AO191" s="74">
        <v>0.60899999999999999</v>
      </c>
      <c r="AP191" s="74">
        <v>6</v>
      </c>
    </row>
    <row r="192" spans="1:42" x14ac:dyDescent="0.15">
      <c r="A192" s="113" t="s">
        <v>121</v>
      </c>
      <c r="B192" s="113" t="s">
        <v>122</v>
      </c>
      <c r="C192" s="113" t="s">
        <v>123</v>
      </c>
      <c r="D192" s="113" t="s">
        <v>50</v>
      </c>
      <c r="E192" s="113" t="s">
        <v>55</v>
      </c>
      <c r="F192" s="113" t="s">
        <v>113</v>
      </c>
      <c r="G192" s="113" t="s">
        <v>114</v>
      </c>
      <c r="H192" s="114">
        <v>19986.624</v>
      </c>
      <c r="I192" s="113" t="s">
        <v>115</v>
      </c>
      <c r="J192" s="113" t="s">
        <v>495</v>
      </c>
      <c r="K192" s="114">
        <v>12.3</v>
      </c>
      <c r="L192" s="114">
        <f t="shared" si="4"/>
        <v>12300</v>
      </c>
      <c r="M192" s="115">
        <f t="shared" si="5"/>
        <v>245835.47520000002</v>
      </c>
      <c r="N192" s="116" t="s">
        <v>139</v>
      </c>
      <c r="O192" s="117"/>
      <c r="P192" s="73"/>
      <c r="Q192" s="73"/>
      <c r="R192" s="73"/>
      <c r="S192" s="73"/>
      <c r="T192" s="73"/>
      <c r="U192" s="73"/>
      <c r="V192" s="73"/>
      <c r="Y192" s="138" t="s">
        <v>639</v>
      </c>
      <c r="Z192" s="74" t="s">
        <v>122</v>
      </c>
      <c r="AA192" s="74" t="s">
        <v>665</v>
      </c>
      <c r="AB192" s="74" t="s">
        <v>537</v>
      </c>
      <c r="AC192" s="74" t="s">
        <v>668</v>
      </c>
      <c r="AK192" s="74" t="s">
        <v>199</v>
      </c>
      <c r="AL192" s="74" t="s">
        <v>672</v>
      </c>
      <c r="AM192" s="74" t="s">
        <v>673</v>
      </c>
      <c r="AN192" s="74" t="s">
        <v>671</v>
      </c>
      <c r="AO192" s="74">
        <v>12.396000000000001</v>
      </c>
      <c r="AP192" s="74">
        <v>120</v>
      </c>
    </row>
    <row r="193" spans="1:42" x14ac:dyDescent="0.15">
      <c r="A193" s="113" t="s">
        <v>135</v>
      </c>
      <c r="B193" s="113" t="s">
        <v>122</v>
      </c>
      <c r="C193" s="113" t="s">
        <v>123</v>
      </c>
      <c r="D193" s="113" t="s">
        <v>126</v>
      </c>
      <c r="E193" s="113" t="s">
        <v>55</v>
      </c>
      <c r="F193" s="113" t="s">
        <v>127</v>
      </c>
      <c r="G193" s="113" t="s">
        <v>128</v>
      </c>
      <c r="H193" s="114">
        <v>89304.767999999996</v>
      </c>
      <c r="I193" s="113" t="s">
        <v>115</v>
      </c>
      <c r="J193" s="113" t="s">
        <v>495</v>
      </c>
      <c r="K193" s="114">
        <v>8.23</v>
      </c>
      <c r="L193" s="114">
        <f t="shared" si="4"/>
        <v>8230</v>
      </c>
      <c r="M193" s="115">
        <f t="shared" si="5"/>
        <v>734978.24063999997</v>
      </c>
      <c r="N193" s="116" t="s">
        <v>139</v>
      </c>
      <c r="O193" s="117"/>
      <c r="P193" s="73"/>
      <c r="Q193" s="73"/>
      <c r="R193" s="73"/>
      <c r="S193" s="73"/>
      <c r="T193" s="73"/>
      <c r="U193" s="73"/>
      <c r="V193" s="73"/>
      <c r="Y193" s="138" t="s">
        <v>639</v>
      </c>
      <c r="AK193" s="74" t="s">
        <v>199</v>
      </c>
      <c r="AL193" s="74" t="s">
        <v>672</v>
      </c>
      <c r="AM193" s="74" t="s">
        <v>673</v>
      </c>
      <c r="AN193" s="74" t="s">
        <v>524</v>
      </c>
      <c r="AO193" s="74">
        <v>0.248</v>
      </c>
      <c r="AP193" s="74">
        <v>3</v>
      </c>
    </row>
    <row r="194" spans="1:42" x14ac:dyDescent="0.15">
      <c r="A194" s="113" t="s">
        <v>136</v>
      </c>
      <c r="B194" s="113" t="s">
        <v>122</v>
      </c>
      <c r="C194" s="113" t="s">
        <v>123</v>
      </c>
      <c r="D194" s="113" t="s">
        <v>126</v>
      </c>
      <c r="E194" s="113" t="s">
        <v>55</v>
      </c>
      <c r="F194" s="113" t="s">
        <v>130</v>
      </c>
      <c r="G194" s="113" t="s">
        <v>131</v>
      </c>
      <c r="H194" s="114">
        <v>59855.544000000002</v>
      </c>
      <c r="I194" s="113" t="s">
        <v>115</v>
      </c>
      <c r="J194" s="113" t="s">
        <v>495</v>
      </c>
      <c r="K194" s="114">
        <v>8.23</v>
      </c>
      <c r="L194" s="114">
        <f t="shared" si="4"/>
        <v>8230</v>
      </c>
      <c r="M194" s="115">
        <f t="shared" si="5"/>
        <v>492611.12712000002</v>
      </c>
      <c r="N194" s="116" t="s">
        <v>139</v>
      </c>
      <c r="O194" s="117"/>
      <c r="P194" s="73"/>
      <c r="Q194" s="73"/>
      <c r="R194" s="73"/>
      <c r="S194" s="74">
        <v>11.629000000000001</v>
      </c>
      <c r="T194" s="74">
        <v>272</v>
      </c>
      <c r="U194" s="73"/>
      <c r="V194" s="73"/>
      <c r="Y194" s="138" t="s">
        <v>639</v>
      </c>
      <c r="AK194" s="74" t="s">
        <v>205</v>
      </c>
      <c r="AL194" s="74" t="s">
        <v>50</v>
      </c>
      <c r="AM194" s="74" t="s">
        <v>670</v>
      </c>
      <c r="AN194" s="74" t="s">
        <v>671</v>
      </c>
      <c r="AO194" s="74">
        <v>0.152</v>
      </c>
      <c r="AP194" s="74">
        <v>5</v>
      </c>
    </row>
    <row r="195" spans="1:42" x14ac:dyDescent="0.15">
      <c r="A195" s="113" t="s">
        <v>137</v>
      </c>
      <c r="B195" s="113" t="s">
        <v>122</v>
      </c>
      <c r="C195" s="113" t="s">
        <v>123</v>
      </c>
      <c r="D195" s="113" t="s">
        <v>126</v>
      </c>
      <c r="E195" s="113" t="s">
        <v>55</v>
      </c>
      <c r="F195" s="113" t="s">
        <v>133</v>
      </c>
      <c r="G195" s="113" t="s">
        <v>131</v>
      </c>
      <c r="H195" s="114">
        <v>60381.72</v>
      </c>
      <c r="I195" s="113" t="s">
        <v>115</v>
      </c>
      <c r="J195" s="113" t="s">
        <v>495</v>
      </c>
      <c r="K195" s="114">
        <v>8.23</v>
      </c>
      <c r="L195" s="114">
        <f t="shared" si="4"/>
        <v>8230</v>
      </c>
      <c r="M195" s="115">
        <f t="shared" si="5"/>
        <v>496941.55560000002</v>
      </c>
      <c r="N195" s="116" t="s">
        <v>139</v>
      </c>
      <c r="O195" s="117"/>
      <c r="P195" s="73"/>
      <c r="Q195" s="73"/>
      <c r="R195" s="73"/>
      <c r="S195" s="73">
        <v>36.316000000000003</v>
      </c>
      <c r="T195" s="73">
        <v>842</v>
      </c>
      <c r="U195" s="73"/>
      <c r="V195" s="73"/>
      <c r="Y195" s="138" t="s">
        <v>639</v>
      </c>
      <c r="AK195" s="74" t="s">
        <v>205</v>
      </c>
      <c r="AL195" s="74" t="s">
        <v>41</v>
      </c>
      <c r="AM195" s="74" t="s">
        <v>670</v>
      </c>
      <c r="AN195" s="74" t="s">
        <v>502</v>
      </c>
      <c r="AO195" s="74">
        <v>1.492</v>
      </c>
      <c r="AP195" s="74">
        <v>45</v>
      </c>
    </row>
    <row r="196" spans="1:42" x14ac:dyDescent="0.15">
      <c r="A196" s="113" t="s">
        <v>138</v>
      </c>
      <c r="B196" s="113" t="s">
        <v>122</v>
      </c>
      <c r="C196" s="113" t="s">
        <v>123</v>
      </c>
      <c r="D196" s="113" t="s">
        <v>126</v>
      </c>
      <c r="E196" s="113" t="s">
        <v>42</v>
      </c>
      <c r="F196" s="113" t="s">
        <v>43</v>
      </c>
      <c r="G196" s="113"/>
      <c r="H196" s="114">
        <v>923.07600000000002</v>
      </c>
      <c r="I196" s="113" t="s">
        <v>115</v>
      </c>
      <c r="J196" s="113" t="s">
        <v>495</v>
      </c>
      <c r="K196" s="114">
        <v>6.6</v>
      </c>
      <c r="L196" s="114">
        <f t="shared" si="4"/>
        <v>6600</v>
      </c>
      <c r="M196" s="115">
        <f t="shared" si="5"/>
        <v>6092.3015999999998</v>
      </c>
      <c r="N196" s="116" t="s">
        <v>139</v>
      </c>
      <c r="O196" s="117"/>
      <c r="P196" s="73"/>
      <c r="Q196" s="73"/>
      <c r="R196" s="73"/>
      <c r="S196" s="73"/>
      <c r="T196" s="73"/>
      <c r="U196" s="73"/>
      <c r="V196" s="73"/>
      <c r="Y196" s="138" t="s">
        <v>639</v>
      </c>
      <c r="AK196" s="74" t="s">
        <v>205</v>
      </c>
      <c r="AL196" s="74" t="s">
        <v>41</v>
      </c>
      <c r="AM196" s="74" t="s">
        <v>513</v>
      </c>
      <c r="AN196" s="74" t="s">
        <v>503</v>
      </c>
      <c r="AO196" s="74">
        <v>0.52</v>
      </c>
      <c r="AP196" s="74">
        <v>14</v>
      </c>
    </row>
    <row r="197" spans="1:42" x14ac:dyDescent="0.15">
      <c r="A197" s="113" t="s">
        <v>45</v>
      </c>
      <c r="B197" s="113" t="s">
        <v>122</v>
      </c>
      <c r="C197" s="113" t="s">
        <v>123</v>
      </c>
      <c r="D197" s="113" t="s">
        <v>50</v>
      </c>
      <c r="E197" s="113" t="s">
        <v>118</v>
      </c>
      <c r="F197" s="113" t="s">
        <v>119</v>
      </c>
      <c r="G197" s="113" t="s">
        <v>124</v>
      </c>
      <c r="H197" s="114">
        <v>21755.414000000001</v>
      </c>
      <c r="I197" s="113" t="s">
        <v>115</v>
      </c>
      <c r="J197" s="113" t="s">
        <v>495</v>
      </c>
      <c r="K197" s="114">
        <v>12.3</v>
      </c>
      <c r="L197" s="114">
        <f t="shared" si="4"/>
        <v>12300</v>
      </c>
      <c r="M197" s="115">
        <f t="shared" si="5"/>
        <v>267591.59220000001</v>
      </c>
      <c r="N197" s="116" t="s">
        <v>139</v>
      </c>
      <c r="O197" s="117"/>
      <c r="P197" s="73"/>
      <c r="Q197" s="73"/>
      <c r="R197" s="73"/>
      <c r="S197" s="73"/>
      <c r="T197" s="73"/>
      <c r="U197" s="73"/>
      <c r="V197" s="73"/>
      <c r="Y197" s="138" t="s">
        <v>639</v>
      </c>
      <c r="AK197" s="74" t="s">
        <v>205</v>
      </c>
      <c r="AL197" s="74" t="s">
        <v>41</v>
      </c>
      <c r="AM197" s="74" t="s">
        <v>513</v>
      </c>
      <c r="AN197" s="74" t="s">
        <v>523</v>
      </c>
      <c r="AO197" s="74">
        <v>0.59099999999999997</v>
      </c>
      <c r="AP197" s="74">
        <v>15</v>
      </c>
    </row>
    <row r="198" spans="1:42" x14ac:dyDescent="0.15">
      <c r="A198" s="118" t="s">
        <v>38</v>
      </c>
      <c r="B198" s="118" t="s">
        <v>39</v>
      </c>
      <c r="C198" s="118" t="s">
        <v>40</v>
      </c>
      <c r="D198" s="118" t="s">
        <v>41</v>
      </c>
      <c r="E198" s="118" t="s">
        <v>42</v>
      </c>
      <c r="F198" s="118" t="s">
        <v>43</v>
      </c>
      <c r="G198" s="118"/>
      <c r="H198" s="119">
        <v>656.37</v>
      </c>
      <c r="I198" s="118" t="s">
        <v>82</v>
      </c>
      <c r="J198" s="118" t="s">
        <v>44</v>
      </c>
      <c r="K198" s="119">
        <v>6.4</v>
      </c>
      <c r="L198" s="119">
        <f>K198*1000</f>
        <v>6400</v>
      </c>
      <c r="M198" s="120">
        <f>K198*H198</f>
        <v>4200.768</v>
      </c>
      <c r="N198" s="77" t="s">
        <v>88</v>
      </c>
      <c r="O198" s="78"/>
      <c r="P198" s="79" t="s">
        <v>89</v>
      </c>
      <c r="Q198" s="79" t="s">
        <v>93</v>
      </c>
      <c r="R198" s="73"/>
      <c r="S198" s="73"/>
      <c r="T198" s="73"/>
      <c r="U198" s="73"/>
      <c r="V198" s="73"/>
      <c r="Y198" s="139" t="s">
        <v>640</v>
      </c>
      <c r="AK198" s="74" t="s">
        <v>205</v>
      </c>
      <c r="AL198" s="74" t="s">
        <v>41</v>
      </c>
      <c r="AM198" s="74" t="s">
        <v>513</v>
      </c>
      <c r="AN198" s="74" t="s">
        <v>502</v>
      </c>
      <c r="AO198" s="74">
        <v>0.93700000000000006</v>
      </c>
      <c r="AP198" s="74">
        <v>21</v>
      </c>
    </row>
    <row r="199" spans="1:42" x14ac:dyDescent="0.15">
      <c r="A199" s="118" t="s">
        <v>45</v>
      </c>
      <c r="B199" s="118" t="s">
        <v>46</v>
      </c>
      <c r="C199" s="118" t="s">
        <v>40</v>
      </c>
      <c r="D199" s="118" t="s">
        <v>41</v>
      </c>
      <c r="E199" s="118" t="s">
        <v>42</v>
      </c>
      <c r="F199" s="118" t="s">
        <v>47</v>
      </c>
      <c r="G199" s="118"/>
      <c r="H199" s="119">
        <v>656.37</v>
      </c>
      <c r="I199" s="118" t="s">
        <v>83</v>
      </c>
      <c r="J199" s="118" t="s">
        <v>48</v>
      </c>
      <c r="K199" s="119">
        <v>6.4</v>
      </c>
      <c r="L199" s="119">
        <f t="shared" ref="L199:L247" si="6">K199*1000</f>
        <v>6400</v>
      </c>
      <c r="M199" s="120">
        <f t="shared" ref="M199:M211" si="7">K199*H199</f>
        <v>4200.768</v>
      </c>
      <c r="N199" s="77" t="s">
        <v>88</v>
      </c>
      <c r="O199" s="78"/>
      <c r="P199" s="79" t="s">
        <v>89</v>
      </c>
      <c r="Q199" s="79" t="s">
        <v>93</v>
      </c>
      <c r="R199" s="73"/>
      <c r="S199" s="73"/>
      <c r="T199" s="73"/>
      <c r="U199" s="73"/>
      <c r="V199" s="73"/>
      <c r="Y199" s="139"/>
      <c r="AK199" s="74" t="s">
        <v>205</v>
      </c>
      <c r="AL199" s="74" t="s">
        <v>672</v>
      </c>
      <c r="AM199" s="74" t="s">
        <v>674</v>
      </c>
      <c r="AN199" s="74" t="s">
        <v>671</v>
      </c>
      <c r="AO199" s="74">
        <v>3.1510000000000002</v>
      </c>
      <c r="AP199" s="74">
        <v>27</v>
      </c>
    </row>
    <row r="200" spans="1:42" x14ac:dyDescent="0.15">
      <c r="A200" s="118" t="s">
        <v>49</v>
      </c>
      <c r="B200" s="118" t="s">
        <v>39</v>
      </c>
      <c r="C200" s="118" t="s">
        <v>40</v>
      </c>
      <c r="D200" s="118" t="s">
        <v>50</v>
      </c>
      <c r="E200" s="118" t="s">
        <v>51</v>
      </c>
      <c r="F200" s="118" t="s">
        <v>52</v>
      </c>
      <c r="G200" s="118" t="s">
        <v>53</v>
      </c>
      <c r="H200" s="119">
        <v>16580.592000000001</v>
      </c>
      <c r="I200" s="118" t="s">
        <v>84</v>
      </c>
      <c r="J200" s="118" t="s">
        <v>44</v>
      </c>
      <c r="K200" s="119">
        <v>11</v>
      </c>
      <c r="L200" s="119">
        <f t="shared" si="6"/>
        <v>11000</v>
      </c>
      <c r="M200" s="120">
        <f t="shared" si="7"/>
        <v>182386.51200000002</v>
      </c>
      <c r="N200" s="77" t="s">
        <v>88</v>
      </c>
      <c r="O200" s="78"/>
      <c r="P200" s="79" t="s">
        <v>89</v>
      </c>
      <c r="Q200" s="79" t="s">
        <v>93</v>
      </c>
      <c r="R200" s="73"/>
      <c r="S200" s="74">
        <v>10.734999999999999</v>
      </c>
      <c r="T200" s="74">
        <v>259</v>
      </c>
      <c r="U200" s="73"/>
      <c r="V200" s="73"/>
      <c r="Y200" s="139" t="s">
        <v>640</v>
      </c>
      <c r="AK200" s="74" t="s">
        <v>205</v>
      </c>
      <c r="AL200" s="74" t="s">
        <v>672</v>
      </c>
      <c r="AM200" s="74" t="s">
        <v>674</v>
      </c>
      <c r="AN200" s="74" t="s">
        <v>521</v>
      </c>
      <c r="AO200" s="74">
        <v>4.516</v>
      </c>
      <c r="AP200" s="74">
        <v>38</v>
      </c>
    </row>
    <row r="201" spans="1:42" x14ac:dyDescent="0.15">
      <c r="A201" s="118" t="s">
        <v>54</v>
      </c>
      <c r="B201" s="118" t="s">
        <v>39</v>
      </c>
      <c r="C201" s="118" t="s">
        <v>40</v>
      </c>
      <c r="D201" s="118" t="s">
        <v>50</v>
      </c>
      <c r="E201" s="118" t="s">
        <v>55</v>
      </c>
      <c r="F201" s="118" t="s">
        <v>56</v>
      </c>
      <c r="G201" s="118" t="s">
        <v>57</v>
      </c>
      <c r="H201" s="119">
        <v>5097.4920000000002</v>
      </c>
      <c r="I201" s="118" t="s">
        <v>85</v>
      </c>
      <c r="J201" s="118" t="s">
        <v>44</v>
      </c>
      <c r="K201" s="119">
        <v>11</v>
      </c>
      <c r="L201" s="119">
        <f t="shared" si="6"/>
        <v>11000</v>
      </c>
      <c r="M201" s="120">
        <f t="shared" si="7"/>
        <v>56072.412000000004</v>
      </c>
      <c r="N201" s="77" t="s">
        <v>88</v>
      </c>
      <c r="O201" s="78"/>
      <c r="P201" s="79" t="s">
        <v>89</v>
      </c>
      <c r="Q201" s="79" t="s">
        <v>93</v>
      </c>
      <c r="R201" s="73"/>
      <c r="S201" s="73"/>
      <c r="T201" s="73"/>
      <c r="U201" s="73"/>
      <c r="V201" s="73"/>
      <c r="Y201" s="139" t="s">
        <v>640</v>
      </c>
      <c r="AK201" s="74" t="s">
        <v>205</v>
      </c>
      <c r="AL201" s="74" t="s">
        <v>672</v>
      </c>
      <c r="AM201" s="74" t="s">
        <v>674</v>
      </c>
      <c r="AN201" s="74" t="s">
        <v>516</v>
      </c>
      <c r="AO201" s="74">
        <v>3.4460000000000002</v>
      </c>
      <c r="AP201" s="74">
        <v>28</v>
      </c>
    </row>
    <row r="202" spans="1:42" x14ac:dyDescent="0.15">
      <c r="A202" s="118" t="s">
        <v>58</v>
      </c>
      <c r="B202" s="118" t="s">
        <v>39</v>
      </c>
      <c r="C202" s="118" t="s">
        <v>40</v>
      </c>
      <c r="D202" s="118" t="s">
        <v>41</v>
      </c>
      <c r="E202" s="118" t="s">
        <v>51</v>
      </c>
      <c r="F202" s="118" t="s">
        <v>59</v>
      </c>
      <c r="G202" s="118" t="s">
        <v>60</v>
      </c>
      <c r="H202" s="119">
        <v>1832.5440000000001</v>
      </c>
      <c r="I202" s="118" t="s">
        <v>83</v>
      </c>
      <c r="J202" s="118" t="s">
        <v>44</v>
      </c>
      <c r="K202" s="119">
        <v>7.7</v>
      </c>
      <c r="L202" s="119">
        <f t="shared" si="6"/>
        <v>7700</v>
      </c>
      <c r="M202" s="120">
        <f t="shared" si="7"/>
        <v>14110.588800000001</v>
      </c>
      <c r="N202" s="77" t="s">
        <v>88</v>
      </c>
      <c r="O202" s="78"/>
      <c r="P202" s="79" t="s">
        <v>89</v>
      </c>
      <c r="Q202" s="79" t="s">
        <v>93</v>
      </c>
      <c r="R202" s="73"/>
      <c r="S202" s="73"/>
      <c r="T202" s="73"/>
      <c r="U202" s="73"/>
      <c r="V202" s="73"/>
      <c r="Y202" s="139" t="s">
        <v>640</v>
      </c>
      <c r="AK202" s="74" t="s">
        <v>675</v>
      </c>
      <c r="AL202" s="74" t="s">
        <v>41</v>
      </c>
      <c r="AM202" s="74" t="s">
        <v>512</v>
      </c>
      <c r="AN202" s="74" t="s">
        <v>550</v>
      </c>
      <c r="AO202" s="74">
        <v>0.623</v>
      </c>
      <c r="AP202" s="74">
        <v>13</v>
      </c>
    </row>
    <row r="203" spans="1:42" x14ac:dyDescent="0.15">
      <c r="A203" s="118" t="s">
        <v>61</v>
      </c>
      <c r="B203" s="118" t="s">
        <v>39</v>
      </c>
      <c r="C203" s="118" t="s">
        <v>40</v>
      </c>
      <c r="D203" s="118" t="s">
        <v>41</v>
      </c>
      <c r="E203" s="118" t="s">
        <v>55</v>
      </c>
      <c r="F203" s="118" t="s">
        <v>62</v>
      </c>
      <c r="G203" s="118" t="s">
        <v>63</v>
      </c>
      <c r="H203" s="119">
        <v>99840.15</v>
      </c>
      <c r="I203" s="118" t="s">
        <v>83</v>
      </c>
      <c r="J203" s="118" t="s">
        <v>44</v>
      </c>
      <c r="K203" s="119">
        <v>7.7</v>
      </c>
      <c r="L203" s="119">
        <f t="shared" si="6"/>
        <v>7700</v>
      </c>
      <c r="M203" s="120">
        <f t="shared" si="7"/>
        <v>768769.15500000003</v>
      </c>
      <c r="N203" s="77" t="s">
        <v>88</v>
      </c>
      <c r="O203" s="78"/>
      <c r="P203" s="79" t="s">
        <v>89</v>
      </c>
      <c r="Q203" s="79" t="s">
        <v>93</v>
      </c>
      <c r="R203" s="73"/>
      <c r="S203" s="73"/>
      <c r="T203" s="73"/>
      <c r="U203" s="73"/>
      <c r="V203" s="73"/>
      <c r="Y203" s="139" t="s">
        <v>640</v>
      </c>
      <c r="AK203" s="74" t="s">
        <v>675</v>
      </c>
      <c r="AL203" s="74" t="s">
        <v>41</v>
      </c>
      <c r="AM203" s="74" t="s">
        <v>512</v>
      </c>
      <c r="AN203" s="74" t="s">
        <v>671</v>
      </c>
      <c r="AO203" s="74">
        <v>2.61</v>
      </c>
      <c r="AP203" s="74">
        <v>52</v>
      </c>
    </row>
    <row r="204" spans="1:42" x14ac:dyDescent="0.15">
      <c r="A204" s="118" t="s">
        <v>64</v>
      </c>
      <c r="B204" s="118" t="s">
        <v>39</v>
      </c>
      <c r="C204" s="118" t="s">
        <v>40</v>
      </c>
      <c r="D204" s="118" t="s">
        <v>65</v>
      </c>
      <c r="E204" s="118" t="s">
        <v>55</v>
      </c>
      <c r="F204" s="118" t="s">
        <v>56</v>
      </c>
      <c r="G204" s="118" t="s">
        <v>57</v>
      </c>
      <c r="H204" s="119">
        <v>5097.4920000000002</v>
      </c>
      <c r="I204" s="118" t="s">
        <v>82</v>
      </c>
      <c r="J204" s="118" t="s">
        <v>44</v>
      </c>
      <c r="K204" s="119">
        <v>25</v>
      </c>
      <c r="L204" s="119">
        <f t="shared" si="6"/>
        <v>25000</v>
      </c>
      <c r="M204" s="120">
        <f t="shared" si="7"/>
        <v>127437.3</v>
      </c>
      <c r="N204" s="77" t="s">
        <v>88</v>
      </c>
      <c r="O204" s="78"/>
      <c r="P204" s="79" t="s">
        <v>89</v>
      </c>
      <c r="Q204" s="79" t="s">
        <v>93</v>
      </c>
      <c r="R204" s="73"/>
      <c r="S204" s="73"/>
      <c r="T204" s="73"/>
      <c r="U204" s="73"/>
      <c r="V204" s="73"/>
      <c r="Y204" s="139" t="s">
        <v>640</v>
      </c>
      <c r="AK204" s="74" t="s">
        <v>675</v>
      </c>
      <c r="AL204" s="74" t="s">
        <v>41</v>
      </c>
      <c r="AM204" s="74" t="s">
        <v>512</v>
      </c>
      <c r="AN204" s="74" t="s">
        <v>522</v>
      </c>
      <c r="AO204" s="74">
        <v>3.2530000000000001</v>
      </c>
      <c r="AP204" s="74">
        <v>62</v>
      </c>
    </row>
    <row r="205" spans="1:42" x14ac:dyDescent="0.15">
      <c r="A205" s="118" t="s">
        <v>66</v>
      </c>
      <c r="B205" s="118" t="s">
        <v>39</v>
      </c>
      <c r="C205" s="118" t="s">
        <v>40</v>
      </c>
      <c r="D205" s="118" t="s">
        <v>67</v>
      </c>
      <c r="E205" s="118" t="s">
        <v>55</v>
      </c>
      <c r="F205" s="118" t="s">
        <v>68</v>
      </c>
      <c r="G205" s="118" t="s">
        <v>69</v>
      </c>
      <c r="H205" s="119">
        <v>3199.3319999999999</v>
      </c>
      <c r="I205" s="118" t="s">
        <v>83</v>
      </c>
      <c r="J205" s="118" t="s">
        <v>44</v>
      </c>
      <c r="K205" s="119">
        <v>10.7</v>
      </c>
      <c r="L205" s="119">
        <f t="shared" si="6"/>
        <v>10700</v>
      </c>
      <c r="M205" s="120">
        <f t="shared" si="7"/>
        <v>34232.852399999996</v>
      </c>
      <c r="N205" s="77" t="s">
        <v>88</v>
      </c>
      <c r="O205" s="78"/>
      <c r="P205" s="79" t="s">
        <v>89</v>
      </c>
      <c r="Q205" s="79" t="s">
        <v>93</v>
      </c>
      <c r="R205" s="73"/>
      <c r="S205" s="73"/>
      <c r="T205" s="73"/>
      <c r="U205" s="73"/>
      <c r="V205" s="73"/>
      <c r="Y205" s="139" t="s">
        <v>640</v>
      </c>
      <c r="AK205" s="74" t="s">
        <v>675</v>
      </c>
      <c r="AL205" s="74" t="s">
        <v>41</v>
      </c>
      <c r="AM205" s="74" t="s">
        <v>512</v>
      </c>
      <c r="AN205" s="74" t="s">
        <v>502</v>
      </c>
      <c r="AO205" s="74">
        <v>36.401999999999994</v>
      </c>
      <c r="AP205" s="74">
        <v>665</v>
      </c>
    </row>
    <row r="206" spans="1:42" x14ac:dyDescent="0.15">
      <c r="A206" s="118" t="s">
        <v>70</v>
      </c>
      <c r="B206" s="118" t="s">
        <v>46</v>
      </c>
      <c r="C206" s="118" t="s">
        <v>40</v>
      </c>
      <c r="D206" s="118" t="s">
        <v>50</v>
      </c>
      <c r="E206" s="118" t="s">
        <v>51</v>
      </c>
      <c r="F206" s="118" t="s">
        <v>52</v>
      </c>
      <c r="G206" s="118" t="s">
        <v>53</v>
      </c>
      <c r="H206" s="119">
        <v>16580.592000000001</v>
      </c>
      <c r="I206" s="118" t="s">
        <v>86</v>
      </c>
      <c r="J206" s="118" t="s">
        <v>48</v>
      </c>
      <c r="K206" s="119">
        <v>11</v>
      </c>
      <c r="L206" s="119">
        <f t="shared" si="6"/>
        <v>11000</v>
      </c>
      <c r="M206" s="120">
        <f t="shared" si="7"/>
        <v>182386.51200000002</v>
      </c>
      <c r="N206" s="77" t="s">
        <v>88</v>
      </c>
      <c r="O206" s="78"/>
      <c r="P206" s="79" t="s">
        <v>89</v>
      </c>
      <c r="Q206" s="79" t="s">
        <v>93</v>
      </c>
      <c r="R206" s="73"/>
      <c r="S206" s="73"/>
      <c r="T206" s="73"/>
      <c r="U206" s="73"/>
      <c r="V206" s="73"/>
      <c r="AK206" s="74" t="s">
        <v>39</v>
      </c>
      <c r="AL206" s="74" t="s">
        <v>50</v>
      </c>
      <c r="AM206" s="74" t="s">
        <v>539</v>
      </c>
      <c r="AN206" s="74" t="s">
        <v>676</v>
      </c>
    </row>
    <row r="207" spans="1:42" x14ac:dyDescent="0.15">
      <c r="A207" s="118" t="s">
        <v>71</v>
      </c>
      <c r="B207" s="118" t="s">
        <v>46</v>
      </c>
      <c r="C207" s="118" t="s">
        <v>40</v>
      </c>
      <c r="D207" s="118" t="s">
        <v>50</v>
      </c>
      <c r="E207" s="118" t="s">
        <v>55</v>
      </c>
      <c r="F207" s="118" t="s">
        <v>56</v>
      </c>
      <c r="G207" s="118" t="s">
        <v>57</v>
      </c>
      <c r="H207" s="119">
        <v>5097.4920000000002</v>
      </c>
      <c r="I207" s="118" t="s">
        <v>83</v>
      </c>
      <c r="J207" s="118" t="s">
        <v>48</v>
      </c>
      <c r="K207" s="119">
        <v>11</v>
      </c>
      <c r="L207" s="119">
        <f t="shared" si="6"/>
        <v>11000</v>
      </c>
      <c r="M207" s="120">
        <f t="shared" si="7"/>
        <v>56072.412000000004</v>
      </c>
      <c r="N207" s="77" t="s">
        <v>88</v>
      </c>
      <c r="O207" s="78"/>
      <c r="P207" s="79" t="s">
        <v>89</v>
      </c>
      <c r="Q207" s="79" t="s">
        <v>93</v>
      </c>
      <c r="R207" s="73"/>
      <c r="S207" s="73"/>
      <c r="T207" s="73"/>
      <c r="U207" s="73"/>
      <c r="V207" s="73"/>
    </row>
    <row r="208" spans="1:42" x14ac:dyDescent="0.15">
      <c r="A208" s="118" t="s">
        <v>72</v>
      </c>
      <c r="B208" s="118" t="s">
        <v>46</v>
      </c>
      <c r="C208" s="118" t="s">
        <v>87</v>
      </c>
      <c r="D208" s="118" t="s">
        <v>41</v>
      </c>
      <c r="E208" s="118" t="s">
        <v>51</v>
      </c>
      <c r="F208" s="118" t="s">
        <v>59</v>
      </c>
      <c r="G208" s="118" t="s">
        <v>60</v>
      </c>
      <c r="H208" s="119">
        <v>1832.5440000000001</v>
      </c>
      <c r="I208" s="118" t="s">
        <v>86</v>
      </c>
      <c r="J208" s="118" t="s">
        <v>48</v>
      </c>
      <c r="K208" s="119">
        <v>7.7</v>
      </c>
      <c r="L208" s="119">
        <f t="shared" si="6"/>
        <v>7700</v>
      </c>
      <c r="M208" s="120">
        <f t="shared" si="7"/>
        <v>14110.588800000001</v>
      </c>
      <c r="N208" s="77" t="s">
        <v>88</v>
      </c>
      <c r="O208" s="78"/>
      <c r="P208" s="79" t="s">
        <v>89</v>
      </c>
      <c r="Q208" s="79" t="s">
        <v>93</v>
      </c>
      <c r="R208" s="73"/>
      <c r="S208" s="73"/>
      <c r="T208" s="73"/>
      <c r="U208" s="73"/>
      <c r="V208" s="73"/>
    </row>
    <row r="209" spans="1:23" x14ac:dyDescent="0.15">
      <c r="A209" s="118" t="s">
        <v>73</v>
      </c>
      <c r="B209" s="118" t="s">
        <v>46</v>
      </c>
      <c r="C209" s="118" t="s">
        <v>40</v>
      </c>
      <c r="D209" s="118" t="s">
        <v>41</v>
      </c>
      <c r="E209" s="118" t="s">
        <v>55</v>
      </c>
      <c r="F209" s="118" t="s">
        <v>62</v>
      </c>
      <c r="G209" s="118" t="s">
        <v>63</v>
      </c>
      <c r="H209" s="119">
        <v>99840.15</v>
      </c>
      <c r="I209" s="118" t="s">
        <v>82</v>
      </c>
      <c r="J209" s="118" t="s">
        <v>48</v>
      </c>
      <c r="K209" s="119">
        <v>7.7</v>
      </c>
      <c r="L209" s="119">
        <f t="shared" si="6"/>
        <v>7700</v>
      </c>
      <c r="M209" s="120">
        <f t="shared" si="7"/>
        <v>768769.15500000003</v>
      </c>
      <c r="N209" s="77" t="s">
        <v>88</v>
      </c>
      <c r="O209" s="78"/>
      <c r="P209" s="79" t="s">
        <v>89</v>
      </c>
      <c r="Q209" s="79" t="s">
        <v>93</v>
      </c>
      <c r="R209" s="73"/>
      <c r="S209" s="73"/>
      <c r="T209" s="73"/>
      <c r="U209" s="73"/>
      <c r="V209" s="73"/>
    </row>
    <row r="210" spans="1:23" x14ac:dyDescent="0.15">
      <c r="A210" s="118" t="s">
        <v>74</v>
      </c>
      <c r="B210" s="118" t="s">
        <v>46</v>
      </c>
      <c r="C210" s="118" t="s">
        <v>40</v>
      </c>
      <c r="D210" s="118" t="s">
        <v>65</v>
      </c>
      <c r="E210" s="118" t="s">
        <v>55</v>
      </c>
      <c r="F210" s="118" t="s">
        <v>56</v>
      </c>
      <c r="G210" s="118" t="s">
        <v>57</v>
      </c>
      <c r="H210" s="119">
        <v>5097.4920000000002</v>
      </c>
      <c r="I210" s="118" t="s">
        <v>82</v>
      </c>
      <c r="J210" s="118" t="s">
        <v>48</v>
      </c>
      <c r="K210" s="119">
        <v>25</v>
      </c>
      <c r="L210" s="119">
        <f t="shared" si="6"/>
        <v>25000</v>
      </c>
      <c r="M210" s="120">
        <f t="shared" si="7"/>
        <v>127437.3</v>
      </c>
      <c r="N210" s="77" t="s">
        <v>88</v>
      </c>
      <c r="O210" s="78"/>
      <c r="P210" s="79" t="s">
        <v>89</v>
      </c>
      <c r="Q210" s="79" t="s">
        <v>93</v>
      </c>
      <c r="R210" s="73"/>
      <c r="S210" s="73"/>
      <c r="T210" s="73"/>
      <c r="U210" s="73"/>
      <c r="V210" s="73"/>
    </row>
    <row r="211" spans="1:23" x14ac:dyDescent="0.15">
      <c r="A211" s="118" t="s">
        <v>75</v>
      </c>
      <c r="B211" s="118" t="s">
        <v>46</v>
      </c>
      <c r="C211" s="118" t="s">
        <v>40</v>
      </c>
      <c r="D211" s="118" t="s">
        <v>67</v>
      </c>
      <c r="E211" s="118" t="s">
        <v>107</v>
      </c>
      <c r="F211" s="118" t="s">
        <v>68</v>
      </c>
      <c r="G211" s="118" t="s">
        <v>69</v>
      </c>
      <c r="H211" s="119">
        <v>3199.3319999999999</v>
      </c>
      <c r="I211" s="118" t="s">
        <v>83</v>
      </c>
      <c r="J211" s="118" t="s">
        <v>48</v>
      </c>
      <c r="K211" s="119">
        <v>10.7</v>
      </c>
      <c r="L211" s="119">
        <f t="shared" si="6"/>
        <v>10700</v>
      </c>
      <c r="M211" s="120">
        <f t="shared" si="7"/>
        <v>34232.852399999996</v>
      </c>
      <c r="N211" s="77" t="s">
        <v>88</v>
      </c>
      <c r="O211" s="78"/>
      <c r="P211" s="79" t="s">
        <v>89</v>
      </c>
      <c r="Q211" s="79" t="s">
        <v>93</v>
      </c>
      <c r="R211" s="73"/>
      <c r="S211" s="73"/>
      <c r="T211" s="73"/>
      <c r="U211" s="73"/>
      <c r="V211" s="73"/>
    </row>
    <row r="212" spans="1:23" x14ac:dyDescent="0.15">
      <c r="A212" s="121" t="s">
        <v>149</v>
      </c>
      <c r="B212" s="121" t="s">
        <v>150</v>
      </c>
      <c r="C212" s="121" t="s">
        <v>151</v>
      </c>
      <c r="D212" s="121" t="s">
        <v>50</v>
      </c>
      <c r="E212" s="121" t="s">
        <v>152</v>
      </c>
      <c r="F212" s="121" t="s">
        <v>43</v>
      </c>
      <c r="G212" s="121"/>
      <c r="H212" s="121">
        <v>67895.581999999995</v>
      </c>
      <c r="I212" s="121" t="s">
        <v>153</v>
      </c>
      <c r="J212" s="121" t="s">
        <v>154</v>
      </c>
      <c r="K212" s="121">
        <v>10.1</v>
      </c>
      <c r="L212" s="122">
        <f t="shared" si="6"/>
        <v>10100</v>
      </c>
      <c r="M212" s="121">
        <v>685745.37819999992</v>
      </c>
      <c r="N212" s="121" t="s">
        <v>169</v>
      </c>
      <c r="O212" s="73"/>
      <c r="P212" s="73"/>
      <c r="Q212" s="73"/>
      <c r="R212" s="73"/>
      <c r="S212" s="73"/>
      <c r="T212" s="73"/>
      <c r="U212" s="73"/>
      <c r="V212" s="73"/>
    </row>
    <row r="213" spans="1:23" x14ac:dyDescent="0.15">
      <c r="A213" s="121" t="s">
        <v>110</v>
      </c>
      <c r="B213" s="121" t="s">
        <v>150</v>
      </c>
      <c r="C213" s="121" t="s">
        <v>151</v>
      </c>
      <c r="D213" s="121" t="s">
        <v>50</v>
      </c>
      <c r="E213" s="121" t="s">
        <v>155</v>
      </c>
      <c r="F213" s="121" t="s">
        <v>156</v>
      </c>
      <c r="G213" s="121" t="s">
        <v>157</v>
      </c>
      <c r="H213" s="121">
        <v>5137.25</v>
      </c>
      <c r="I213" s="121" t="s">
        <v>153</v>
      </c>
      <c r="J213" s="121" t="s">
        <v>154</v>
      </c>
      <c r="K213" s="121">
        <v>10.1</v>
      </c>
      <c r="L213" s="122">
        <f t="shared" si="6"/>
        <v>10100</v>
      </c>
      <c r="M213" s="121">
        <v>51886.224999999999</v>
      </c>
      <c r="N213" s="121" t="s">
        <v>169</v>
      </c>
      <c r="O213" s="73"/>
      <c r="P213" s="73"/>
      <c r="Q213" s="73"/>
      <c r="R213" s="73"/>
      <c r="S213" s="73"/>
      <c r="T213" s="73"/>
      <c r="U213" s="73"/>
      <c r="V213" s="73"/>
    </row>
    <row r="214" spans="1:23" x14ac:dyDescent="0.15">
      <c r="A214" s="121" t="s">
        <v>117</v>
      </c>
      <c r="B214" s="121" t="s">
        <v>150</v>
      </c>
      <c r="C214" s="121" t="s">
        <v>151</v>
      </c>
      <c r="D214" s="121" t="s">
        <v>50</v>
      </c>
      <c r="E214" s="121" t="s">
        <v>155</v>
      </c>
      <c r="F214" s="121" t="s">
        <v>158</v>
      </c>
      <c r="G214" s="121" t="s">
        <v>159</v>
      </c>
      <c r="H214" s="121">
        <v>2598.5439999999999</v>
      </c>
      <c r="I214" s="121" t="s">
        <v>153</v>
      </c>
      <c r="J214" s="121" t="s">
        <v>154</v>
      </c>
      <c r="K214" s="121">
        <v>10.1</v>
      </c>
      <c r="L214" s="122">
        <f t="shared" si="6"/>
        <v>10100</v>
      </c>
      <c r="M214" s="121">
        <v>26245.294399999999</v>
      </c>
      <c r="N214" s="121" t="s">
        <v>169</v>
      </c>
      <c r="O214" s="73"/>
      <c r="P214" s="73"/>
      <c r="Q214" s="73"/>
      <c r="R214" s="73"/>
      <c r="S214" s="73"/>
      <c r="T214" s="73"/>
      <c r="U214" s="73"/>
      <c r="V214" s="73"/>
      <c r="W214" s="74" t="s">
        <v>498</v>
      </c>
    </row>
    <row r="215" spans="1:23" x14ac:dyDescent="0.15">
      <c r="A215" s="121" t="s">
        <v>160</v>
      </c>
      <c r="B215" s="121" t="s">
        <v>150</v>
      </c>
      <c r="C215" s="121" t="s">
        <v>151</v>
      </c>
      <c r="D215" s="121" t="s">
        <v>50</v>
      </c>
      <c r="E215" s="121" t="s">
        <v>155</v>
      </c>
      <c r="F215" s="121" t="s">
        <v>161</v>
      </c>
      <c r="G215" s="121" t="s">
        <v>157</v>
      </c>
      <c r="H215" s="121">
        <v>6264.75</v>
      </c>
      <c r="I215" s="121" t="s">
        <v>153</v>
      </c>
      <c r="J215" s="121" t="s">
        <v>154</v>
      </c>
      <c r="K215" s="121">
        <v>10.1</v>
      </c>
      <c r="L215" s="122">
        <f t="shared" si="6"/>
        <v>10100</v>
      </c>
      <c r="M215" s="121">
        <v>63273.974999999999</v>
      </c>
      <c r="N215" s="121" t="s">
        <v>169</v>
      </c>
      <c r="O215" s="73"/>
      <c r="P215" s="73"/>
      <c r="Q215" s="73"/>
      <c r="R215" s="73"/>
      <c r="S215" s="73"/>
      <c r="T215" s="73"/>
      <c r="U215" s="73"/>
      <c r="V215" s="73"/>
    </row>
    <row r="216" spans="1:23" x14ac:dyDescent="0.15">
      <c r="A216" s="121" t="s">
        <v>162</v>
      </c>
      <c r="B216" s="121" t="s">
        <v>163</v>
      </c>
      <c r="C216" s="121" t="s">
        <v>151</v>
      </c>
      <c r="D216" s="121" t="s">
        <v>50</v>
      </c>
      <c r="E216" s="121" t="s">
        <v>152</v>
      </c>
      <c r="F216" s="121" t="s">
        <v>43</v>
      </c>
      <c r="G216" s="121"/>
      <c r="H216" s="121">
        <v>67895.581999999995</v>
      </c>
      <c r="I216" s="121" t="s">
        <v>153</v>
      </c>
      <c r="J216" s="121" t="s">
        <v>154</v>
      </c>
      <c r="K216" s="121">
        <v>10.1</v>
      </c>
      <c r="L216" s="122">
        <f t="shared" si="6"/>
        <v>10100</v>
      </c>
      <c r="M216" s="121">
        <v>685745.37819999992</v>
      </c>
      <c r="N216" s="121" t="s">
        <v>169</v>
      </c>
      <c r="O216" s="73"/>
      <c r="P216" s="73"/>
      <c r="Q216" s="73"/>
      <c r="R216" s="73"/>
      <c r="S216" s="73"/>
      <c r="T216" s="73"/>
      <c r="U216" s="73"/>
      <c r="V216" s="73"/>
    </row>
    <row r="217" spans="1:23" x14ac:dyDescent="0.15">
      <c r="A217" s="121" t="s">
        <v>164</v>
      </c>
      <c r="B217" s="121" t="s">
        <v>163</v>
      </c>
      <c r="C217" s="121" t="s">
        <v>151</v>
      </c>
      <c r="D217" s="121" t="s">
        <v>50</v>
      </c>
      <c r="E217" s="121" t="s">
        <v>165</v>
      </c>
      <c r="F217" s="121" t="s">
        <v>43</v>
      </c>
      <c r="G217" s="121"/>
      <c r="H217" s="121">
        <v>5790.0280000000002</v>
      </c>
      <c r="I217" s="121" t="s">
        <v>153</v>
      </c>
      <c r="J217" s="121" t="s">
        <v>154</v>
      </c>
      <c r="K217" s="121">
        <v>10.1</v>
      </c>
      <c r="L217" s="122">
        <f t="shared" si="6"/>
        <v>10100</v>
      </c>
      <c r="M217" s="121">
        <v>58479.282800000001</v>
      </c>
      <c r="N217" s="121" t="s">
        <v>169</v>
      </c>
      <c r="O217" s="73"/>
      <c r="P217" s="73"/>
      <c r="Q217" s="73"/>
      <c r="R217" s="73"/>
      <c r="S217" s="73"/>
      <c r="T217" s="73"/>
      <c r="U217" s="73"/>
      <c r="V217" s="73"/>
    </row>
    <row r="218" spans="1:23" x14ac:dyDescent="0.15">
      <c r="A218" s="121" t="s">
        <v>166</v>
      </c>
      <c r="B218" s="121" t="s">
        <v>163</v>
      </c>
      <c r="C218" s="121" t="s">
        <v>151</v>
      </c>
      <c r="D218" s="121" t="s">
        <v>50</v>
      </c>
      <c r="E218" s="121" t="s">
        <v>155</v>
      </c>
      <c r="F218" s="121" t="s">
        <v>156</v>
      </c>
      <c r="G218" s="121" t="s">
        <v>157</v>
      </c>
      <c r="H218" s="121">
        <v>5137.25</v>
      </c>
      <c r="I218" s="121" t="s">
        <v>153</v>
      </c>
      <c r="J218" s="121" t="s">
        <v>154</v>
      </c>
      <c r="K218" s="121">
        <v>10.1</v>
      </c>
      <c r="L218" s="122">
        <f t="shared" si="6"/>
        <v>10100</v>
      </c>
      <c r="M218" s="121">
        <v>51886.224999999999</v>
      </c>
      <c r="N218" s="121" t="s">
        <v>169</v>
      </c>
      <c r="O218" s="73"/>
      <c r="P218" s="73"/>
      <c r="Q218" s="73"/>
      <c r="R218" s="73"/>
      <c r="S218" s="73"/>
      <c r="T218" s="73"/>
      <c r="U218" s="73"/>
      <c r="V218" s="73"/>
    </row>
    <row r="219" spans="1:23" x14ac:dyDescent="0.15">
      <c r="A219" s="121" t="s">
        <v>167</v>
      </c>
      <c r="B219" s="121" t="s">
        <v>163</v>
      </c>
      <c r="C219" s="121" t="s">
        <v>151</v>
      </c>
      <c r="D219" s="121" t="s">
        <v>50</v>
      </c>
      <c r="E219" s="121" t="s">
        <v>155</v>
      </c>
      <c r="F219" s="121" t="s">
        <v>158</v>
      </c>
      <c r="G219" s="121" t="s">
        <v>159</v>
      </c>
      <c r="H219" s="121">
        <v>2598.5439999999999</v>
      </c>
      <c r="I219" s="121" t="s">
        <v>153</v>
      </c>
      <c r="J219" s="121" t="s">
        <v>154</v>
      </c>
      <c r="K219" s="121">
        <v>10.1</v>
      </c>
      <c r="L219" s="122">
        <f t="shared" si="6"/>
        <v>10100</v>
      </c>
      <c r="M219" s="121">
        <v>26245.294399999999</v>
      </c>
      <c r="N219" s="121" t="s">
        <v>169</v>
      </c>
      <c r="O219" s="73"/>
      <c r="P219" s="73"/>
      <c r="Q219" s="73"/>
      <c r="R219" s="73"/>
      <c r="S219" s="73"/>
      <c r="T219" s="73"/>
      <c r="U219" s="73"/>
      <c r="V219" s="73"/>
    </row>
    <row r="220" spans="1:23" x14ac:dyDescent="0.15">
      <c r="A220" s="121" t="s">
        <v>38</v>
      </c>
      <c r="B220" s="121" t="s">
        <v>163</v>
      </c>
      <c r="C220" s="121" t="s">
        <v>151</v>
      </c>
      <c r="D220" s="121" t="s">
        <v>50</v>
      </c>
      <c r="E220" s="121" t="s">
        <v>155</v>
      </c>
      <c r="F220" s="121" t="s">
        <v>168</v>
      </c>
      <c r="G220" s="121" t="s">
        <v>157</v>
      </c>
      <c r="H220" s="121">
        <v>6180</v>
      </c>
      <c r="I220" s="121" t="s">
        <v>153</v>
      </c>
      <c r="J220" s="121" t="s">
        <v>154</v>
      </c>
      <c r="K220" s="121">
        <v>10.1</v>
      </c>
      <c r="L220" s="122">
        <f t="shared" si="6"/>
        <v>10100</v>
      </c>
      <c r="M220" s="121">
        <v>62418</v>
      </c>
      <c r="N220" s="121" t="s">
        <v>169</v>
      </c>
      <c r="O220" s="73"/>
      <c r="P220" s="73"/>
      <c r="Q220" s="73"/>
      <c r="R220" s="73"/>
      <c r="S220" s="73"/>
      <c r="T220" s="73"/>
      <c r="U220" s="73"/>
      <c r="V220" s="73"/>
    </row>
    <row r="221" spans="1:23" x14ac:dyDescent="0.15">
      <c r="A221" s="123" t="s">
        <v>149</v>
      </c>
      <c r="B221" s="123" t="s">
        <v>170</v>
      </c>
      <c r="C221" s="123" t="s">
        <v>171</v>
      </c>
      <c r="D221" s="123" t="s">
        <v>172</v>
      </c>
      <c r="E221" s="123" t="s">
        <v>173</v>
      </c>
      <c r="F221" s="123" t="s">
        <v>174</v>
      </c>
      <c r="G221" s="123"/>
      <c r="H221" s="122">
        <v>1000</v>
      </c>
      <c r="I221" s="123" t="s">
        <v>175</v>
      </c>
      <c r="J221" s="123" t="s">
        <v>116</v>
      </c>
      <c r="K221" s="122">
        <v>8.1999999999999993</v>
      </c>
      <c r="L221" s="122">
        <f t="shared" si="6"/>
        <v>8200</v>
      </c>
      <c r="M221" s="124">
        <v>8200</v>
      </c>
      <c r="N221" s="121" t="s">
        <v>182</v>
      </c>
      <c r="O221" s="73"/>
      <c r="P221" s="73"/>
      <c r="Q221" s="73"/>
      <c r="R221" s="73"/>
      <c r="S221" s="73"/>
      <c r="T221" s="73"/>
      <c r="U221" s="73"/>
      <c r="V221" s="73"/>
      <c r="W221" s="74" t="s">
        <v>499</v>
      </c>
    </row>
    <row r="222" spans="1:23" x14ac:dyDescent="0.15">
      <c r="A222" s="123" t="s">
        <v>121</v>
      </c>
      <c r="B222" s="123" t="s">
        <v>170</v>
      </c>
      <c r="C222" s="123" t="s">
        <v>171</v>
      </c>
      <c r="D222" s="123" t="s">
        <v>176</v>
      </c>
      <c r="E222" s="123" t="s">
        <v>177</v>
      </c>
      <c r="F222" s="123" t="s">
        <v>43</v>
      </c>
      <c r="G222" s="123"/>
      <c r="H222" s="122">
        <v>1000</v>
      </c>
      <c r="I222" s="123" t="s">
        <v>175</v>
      </c>
      <c r="J222" s="123" t="s">
        <v>116</v>
      </c>
      <c r="K222" s="122">
        <v>7.4</v>
      </c>
      <c r="L222" s="122">
        <f t="shared" si="6"/>
        <v>7400</v>
      </c>
      <c r="M222" s="124">
        <v>7400</v>
      </c>
      <c r="N222" s="121" t="s">
        <v>182</v>
      </c>
      <c r="O222" s="73"/>
      <c r="P222" s="73"/>
      <c r="Q222" s="73"/>
      <c r="R222" s="73"/>
      <c r="S222" s="73"/>
      <c r="T222" s="73"/>
      <c r="U222" s="73"/>
      <c r="V222" s="73"/>
    </row>
    <row r="223" spans="1:23" x14ac:dyDescent="0.15">
      <c r="A223" s="123" t="s">
        <v>178</v>
      </c>
      <c r="B223" s="123" t="s">
        <v>170</v>
      </c>
      <c r="C223" s="123" t="s">
        <v>171</v>
      </c>
      <c r="D223" s="123" t="s">
        <v>179</v>
      </c>
      <c r="E223" s="123" t="s">
        <v>180</v>
      </c>
      <c r="F223" s="123" t="s">
        <v>43</v>
      </c>
      <c r="G223" s="123"/>
      <c r="H223" s="122">
        <v>50741.771000000001</v>
      </c>
      <c r="I223" s="123" t="s">
        <v>181</v>
      </c>
      <c r="J223" s="123" t="s">
        <v>116</v>
      </c>
      <c r="K223" s="122">
        <v>10.199999999999999</v>
      </c>
      <c r="L223" s="122">
        <f t="shared" si="6"/>
        <v>10200</v>
      </c>
      <c r="M223" s="124">
        <v>517566.06419999996</v>
      </c>
      <c r="N223" s="121" t="s">
        <v>182</v>
      </c>
      <c r="O223" s="73"/>
      <c r="P223" s="73"/>
      <c r="Q223" s="73"/>
      <c r="R223" s="73"/>
      <c r="S223" s="73"/>
      <c r="T223" s="73"/>
      <c r="U223" s="73"/>
      <c r="V223" s="73"/>
    </row>
    <row r="224" spans="1:23" x14ac:dyDescent="0.15">
      <c r="A224" s="123" t="s">
        <v>166</v>
      </c>
      <c r="B224" s="123" t="s">
        <v>183</v>
      </c>
      <c r="C224" s="123" t="s">
        <v>184</v>
      </c>
      <c r="D224" s="123" t="s">
        <v>176</v>
      </c>
      <c r="E224" s="123" t="s">
        <v>185</v>
      </c>
      <c r="F224" s="123" t="s">
        <v>186</v>
      </c>
      <c r="G224" s="123"/>
      <c r="H224" s="122">
        <v>1626.712</v>
      </c>
      <c r="I224" s="123" t="s">
        <v>187</v>
      </c>
      <c r="J224" s="123" t="s">
        <v>191</v>
      </c>
      <c r="K224" s="122">
        <v>9.8000000000000007</v>
      </c>
      <c r="L224" s="122">
        <f t="shared" si="6"/>
        <v>9800</v>
      </c>
      <c r="M224" s="124">
        <v>15941.777600000001</v>
      </c>
      <c r="N224" s="121" t="s">
        <v>198</v>
      </c>
      <c r="O224" s="73"/>
      <c r="P224" s="73"/>
      <c r="Q224" s="73"/>
      <c r="R224" s="73"/>
      <c r="S224" s="73"/>
      <c r="T224" s="73"/>
      <c r="U224" s="73"/>
      <c r="V224" s="73"/>
    </row>
    <row r="225" spans="1:23" x14ac:dyDescent="0.15">
      <c r="A225" s="123" t="s">
        <v>75</v>
      </c>
      <c r="B225" s="123" t="s">
        <v>188</v>
      </c>
      <c r="C225" s="123" t="s">
        <v>184</v>
      </c>
      <c r="D225" s="123" t="s">
        <v>176</v>
      </c>
      <c r="E225" s="123" t="s">
        <v>185</v>
      </c>
      <c r="F225" s="123" t="s">
        <v>186</v>
      </c>
      <c r="G225" s="123"/>
      <c r="H225" s="122">
        <v>1626.712</v>
      </c>
      <c r="I225" s="123" t="s">
        <v>187</v>
      </c>
      <c r="J225" s="123" t="s">
        <v>191</v>
      </c>
      <c r="K225" s="122">
        <v>9.8000000000000007</v>
      </c>
      <c r="L225" s="122">
        <f t="shared" si="6"/>
        <v>9800</v>
      </c>
      <c r="M225" s="124">
        <v>15941.777600000001</v>
      </c>
      <c r="N225" s="121" t="s">
        <v>198</v>
      </c>
      <c r="O225" s="73"/>
      <c r="P225" s="73"/>
      <c r="Q225" s="73"/>
      <c r="R225" s="73"/>
      <c r="S225" s="73"/>
      <c r="T225" s="73"/>
      <c r="U225" s="73"/>
      <c r="V225" s="73"/>
    </row>
    <row r="226" spans="1:23" x14ac:dyDescent="0.15">
      <c r="A226" s="123" t="s">
        <v>192</v>
      </c>
      <c r="B226" s="123" t="s">
        <v>183</v>
      </c>
      <c r="C226" s="123" t="s">
        <v>184</v>
      </c>
      <c r="D226" s="123" t="s">
        <v>176</v>
      </c>
      <c r="E226" s="123" t="s">
        <v>185</v>
      </c>
      <c r="F226" s="123" t="s">
        <v>189</v>
      </c>
      <c r="G226" s="123" t="s">
        <v>193</v>
      </c>
      <c r="H226" s="122">
        <v>16697.978999999999</v>
      </c>
      <c r="I226" s="123" t="s">
        <v>187</v>
      </c>
      <c r="J226" s="123" t="s">
        <v>191</v>
      </c>
      <c r="K226" s="122">
        <v>9.8000000000000007</v>
      </c>
      <c r="L226" s="122">
        <f t="shared" si="6"/>
        <v>9800</v>
      </c>
      <c r="M226" s="124">
        <v>163640.1942</v>
      </c>
      <c r="N226" s="121" t="s">
        <v>198</v>
      </c>
      <c r="O226" s="73"/>
      <c r="P226" s="73"/>
      <c r="Q226" s="73"/>
      <c r="R226" s="73"/>
      <c r="S226" s="73"/>
      <c r="T226" s="73"/>
      <c r="U226" s="73"/>
      <c r="V226" s="73"/>
    </row>
    <row r="227" spans="1:23" x14ac:dyDescent="0.15">
      <c r="A227" s="123" t="s">
        <v>194</v>
      </c>
      <c r="B227" s="123" t="s">
        <v>183</v>
      </c>
      <c r="C227" s="123" t="s">
        <v>184</v>
      </c>
      <c r="D227" s="123" t="s">
        <v>176</v>
      </c>
      <c r="E227" s="123" t="s">
        <v>185</v>
      </c>
      <c r="F227" s="123" t="s">
        <v>190</v>
      </c>
      <c r="G227" s="123" t="s">
        <v>195</v>
      </c>
      <c r="H227" s="122">
        <v>5800.5510000000004</v>
      </c>
      <c r="I227" s="123" t="s">
        <v>187</v>
      </c>
      <c r="J227" s="123" t="s">
        <v>191</v>
      </c>
      <c r="K227" s="122">
        <v>9.8000000000000007</v>
      </c>
      <c r="L227" s="122">
        <f t="shared" si="6"/>
        <v>9800</v>
      </c>
      <c r="M227" s="124">
        <v>56845.399800000007</v>
      </c>
      <c r="N227" s="121" t="s">
        <v>198</v>
      </c>
      <c r="O227" s="73"/>
      <c r="P227" s="73"/>
      <c r="Q227" s="73"/>
      <c r="R227" s="73"/>
      <c r="S227" s="73"/>
      <c r="T227" s="73"/>
      <c r="U227" s="73"/>
      <c r="V227" s="73"/>
    </row>
    <row r="228" spans="1:23" x14ac:dyDescent="0.15">
      <c r="A228" s="123" t="s">
        <v>196</v>
      </c>
      <c r="B228" s="123" t="s">
        <v>188</v>
      </c>
      <c r="C228" s="123" t="s">
        <v>184</v>
      </c>
      <c r="D228" s="123" t="s">
        <v>176</v>
      </c>
      <c r="E228" s="123" t="s">
        <v>185</v>
      </c>
      <c r="F228" s="123" t="s">
        <v>189</v>
      </c>
      <c r="G228" s="123" t="s">
        <v>193</v>
      </c>
      <c r="H228" s="122">
        <v>16697.978999999999</v>
      </c>
      <c r="I228" s="123" t="s">
        <v>187</v>
      </c>
      <c r="J228" s="123" t="s">
        <v>191</v>
      </c>
      <c r="K228" s="122">
        <v>9.8000000000000007</v>
      </c>
      <c r="L228" s="122">
        <f t="shared" si="6"/>
        <v>9800</v>
      </c>
      <c r="M228" s="124">
        <v>163640.1942</v>
      </c>
      <c r="N228" s="121" t="s">
        <v>198</v>
      </c>
      <c r="O228" s="73"/>
      <c r="P228" s="73"/>
      <c r="Q228" s="73"/>
      <c r="R228" s="73"/>
      <c r="S228" s="73"/>
      <c r="T228" s="73"/>
      <c r="U228" s="73"/>
      <c r="V228" s="73"/>
    </row>
    <row r="229" spans="1:23" x14ac:dyDescent="0.15">
      <c r="A229" s="123" t="s">
        <v>197</v>
      </c>
      <c r="B229" s="123" t="s">
        <v>188</v>
      </c>
      <c r="C229" s="123" t="s">
        <v>184</v>
      </c>
      <c r="D229" s="123" t="s">
        <v>176</v>
      </c>
      <c r="E229" s="123" t="s">
        <v>185</v>
      </c>
      <c r="F229" s="123" t="s">
        <v>190</v>
      </c>
      <c r="G229" s="123" t="s">
        <v>195</v>
      </c>
      <c r="H229" s="122">
        <v>5800.5510000000004</v>
      </c>
      <c r="I229" s="123" t="s">
        <v>187</v>
      </c>
      <c r="J229" s="123" t="s">
        <v>191</v>
      </c>
      <c r="K229" s="122">
        <v>9.8000000000000007</v>
      </c>
      <c r="L229" s="122">
        <f t="shared" si="6"/>
        <v>9800</v>
      </c>
      <c r="M229" s="124">
        <v>56845.399800000007</v>
      </c>
      <c r="N229" s="121" t="s">
        <v>198</v>
      </c>
      <c r="O229" s="73"/>
      <c r="P229" s="73"/>
      <c r="Q229" s="73"/>
      <c r="R229" s="73"/>
      <c r="S229" s="73"/>
      <c r="T229" s="73"/>
      <c r="U229" s="73"/>
      <c r="V229" s="73"/>
      <c r="W229" s="74" t="s">
        <v>497</v>
      </c>
    </row>
    <row r="230" spans="1:23" x14ac:dyDescent="0.15">
      <c r="A230" s="123" t="s">
        <v>134</v>
      </c>
      <c r="B230" s="123" t="s">
        <v>199</v>
      </c>
      <c r="C230" s="123" t="s">
        <v>200</v>
      </c>
      <c r="D230" s="123" t="s">
        <v>41</v>
      </c>
      <c r="E230" s="123" t="s">
        <v>201</v>
      </c>
      <c r="F230" s="123" t="s">
        <v>43</v>
      </c>
      <c r="G230" s="123"/>
      <c r="H230" s="122">
        <v>113630.58500000001</v>
      </c>
      <c r="I230" s="123" t="s">
        <v>202</v>
      </c>
      <c r="J230" s="123" t="s">
        <v>203</v>
      </c>
      <c r="K230" s="122">
        <v>7.4</v>
      </c>
      <c r="L230" s="122">
        <f t="shared" si="6"/>
        <v>7400</v>
      </c>
      <c r="M230" s="124">
        <v>840866.32900000014</v>
      </c>
      <c r="N230" s="121" t="s">
        <v>229</v>
      </c>
      <c r="O230" s="73"/>
      <c r="P230" s="73"/>
      <c r="Q230" s="73" t="s">
        <v>496</v>
      </c>
      <c r="R230" s="73"/>
      <c r="S230" s="73"/>
      <c r="T230" s="73"/>
      <c r="U230" s="73"/>
      <c r="V230" s="73"/>
    </row>
    <row r="231" spans="1:23" x14ac:dyDescent="0.15">
      <c r="A231" s="123" t="s">
        <v>204</v>
      </c>
      <c r="B231" s="123" t="s">
        <v>205</v>
      </c>
      <c r="C231" s="123" t="s">
        <v>200</v>
      </c>
      <c r="D231" s="123" t="s">
        <v>41</v>
      </c>
      <c r="E231" s="123" t="s">
        <v>201</v>
      </c>
      <c r="F231" s="123" t="s">
        <v>43</v>
      </c>
      <c r="G231" s="123"/>
      <c r="H231" s="122">
        <v>113630.58500000001</v>
      </c>
      <c r="I231" s="123" t="s">
        <v>202</v>
      </c>
      <c r="J231" s="123" t="s">
        <v>206</v>
      </c>
      <c r="K231" s="122">
        <v>7.4</v>
      </c>
      <c r="L231" s="122">
        <f t="shared" si="6"/>
        <v>7400</v>
      </c>
      <c r="M231" s="124">
        <v>840866.32900000014</v>
      </c>
      <c r="N231" s="121" t="s">
        <v>229</v>
      </c>
      <c r="O231" s="73"/>
      <c r="P231" s="73"/>
      <c r="Q231" s="73"/>
      <c r="R231" s="73"/>
      <c r="S231" s="73"/>
      <c r="T231" s="73"/>
      <c r="U231" s="73"/>
      <c r="V231" s="73"/>
    </row>
    <row r="232" spans="1:23" x14ac:dyDescent="0.15">
      <c r="A232" s="123" t="s">
        <v>207</v>
      </c>
      <c r="B232" s="123" t="s">
        <v>199</v>
      </c>
      <c r="C232" s="123" t="s">
        <v>200</v>
      </c>
      <c r="D232" s="123" t="s">
        <v>41</v>
      </c>
      <c r="E232" s="123" t="s">
        <v>208</v>
      </c>
      <c r="F232" s="123" t="s">
        <v>209</v>
      </c>
      <c r="G232" s="123"/>
      <c r="H232" s="122">
        <v>1970.84</v>
      </c>
      <c r="I232" s="123" t="s">
        <v>202</v>
      </c>
      <c r="J232" s="123" t="s">
        <v>210</v>
      </c>
      <c r="K232" s="122">
        <v>7.95</v>
      </c>
      <c r="L232" s="122">
        <f t="shared" si="6"/>
        <v>7950</v>
      </c>
      <c r="M232" s="124">
        <v>15668.178</v>
      </c>
      <c r="N232" s="121" t="s">
        <v>229</v>
      </c>
      <c r="O232" s="73"/>
      <c r="P232" s="73"/>
      <c r="Q232" s="73"/>
      <c r="R232" s="73"/>
      <c r="S232" s="73"/>
      <c r="T232" s="73"/>
      <c r="U232" s="73"/>
      <c r="V232" s="73"/>
    </row>
    <row r="233" spans="1:23" x14ac:dyDescent="0.15">
      <c r="A233" s="123" t="s">
        <v>211</v>
      </c>
      <c r="B233" s="123" t="s">
        <v>205</v>
      </c>
      <c r="C233" s="123" t="s">
        <v>200</v>
      </c>
      <c r="D233" s="123" t="s">
        <v>41</v>
      </c>
      <c r="E233" s="123" t="s">
        <v>208</v>
      </c>
      <c r="F233" s="123" t="s">
        <v>209</v>
      </c>
      <c r="G233" s="123"/>
      <c r="H233" s="122">
        <v>1970.84</v>
      </c>
      <c r="I233" s="123" t="s">
        <v>202</v>
      </c>
      <c r="J233" s="123" t="s">
        <v>212</v>
      </c>
      <c r="K233" s="122">
        <v>7.95</v>
      </c>
      <c r="L233" s="122">
        <f t="shared" si="6"/>
        <v>7950</v>
      </c>
      <c r="M233" s="124">
        <v>15668.178</v>
      </c>
      <c r="N233" s="121" t="s">
        <v>229</v>
      </c>
      <c r="O233" s="73"/>
      <c r="P233" s="73"/>
      <c r="Q233" s="73"/>
      <c r="R233" s="73"/>
      <c r="S233" s="73"/>
      <c r="T233" s="73"/>
      <c r="U233" s="73"/>
      <c r="V233" s="73"/>
    </row>
    <row r="234" spans="1:23" x14ac:dyDescent="0.15">
      <c r="A234" s="123" t="s">
        <v>213</v>
      </c>
      <c r="B234" s="123" t="s">
        <v>199</v>
      </c>
      <c r="C234" s="123" t="s">
        <v>200</v>
      </c>
      <c r="D234" s="123" t="s">
        <v>179</v>
      </c>
      <c r="E234" s="123" t="s">
        <v>214</v>
      </c>
      <c r="F234" s="123" t="s">
        <v>43</v>
      </c>
      <c r="G234" s="123"/>
      <c r="H234" s="122">
        <v>27121.332999999999</v>
      </c>
      <c r="I234" s="123" t="s">
        <v>215</v>
      </c>
      <c r="J234" s="123" t="s">
        <v>216</v>
      </c>
      <c r="K234" s="122">
        <v>9.8000000000000007</v>
      </c>
      <c r="L234" s="122">
        <f t="shared" si="6"/>
        <v>9800</v>
      </c>
      <c r="M234" s="124">
        <v>265789.06339999998</v>
      </c>
      <c r="N234" s="121" t="s">
        <v>229</v>
      </c>
      <c r="O234" s="73"/>
      <c r="P234" s="73"/>
      <c r="Q234" s="73"/>
      <c r="R234" s="73"/>
      <c r="S234" s="73"/>
      <c r="T234" s="73"/>
      <c r="U234" s="73"/>
      <c r="V234" s="73"/>
    </row>
    <row r="235" spans="1:23" x14ac:dyDescent="0.15">
      <c r="A235" s="123" t="s">
        <v>217</v>
      </c>
      <c r="B235" s="123" t="s">
        <v>199</v>
      </c>
      <c r="C235" s="123" t="s">
        <v>200</v>
      </c>
      <c r="D235" s="123" t="s">
        <v>179</v>
      </c>
      <c r="E235" s="123" t="s">
        <v>218</v>
      </c>
      <c r="F235" s="123" t="s">
        <v>43</v>
      </c>
      <c r="G235" s="123"/>
      <c r="H235" s="122">
        <v>57811.067999999999</v>
      </c>
      <c r="I235" s="123" t="s">
        <v>215</v>
      </c>
      <c r="J235" s="123" t="s">
        <v>216</v>
      </c>
      <c r="K235" s="122">
        <v>9.8000000000000007</v>
      </c>
      <c r="L235" s="122">
        <f t="shared" si="6"/>
        <v>9800</v>
      </c>
      <c r="M235" s="124">
        <v>566548.46640000003</v>
      </c>
      <c r="N235" s="121" t="s">
        <v>229</v>
      </c>
      <c r="O235" s="73"/>
      <c r="P235" s="73"/>
      <c r="Q235" s="73"/>
      <c r="R235" s="73"/>
      <c r="S235" s="73"/>
      <c r="T235" s="73"/>
      <c r="U235" s="73"/>
      <c r="V235" s="73"/>
    </row>
    <row r="236" spans="1:23" x14ac:dyDescent="0.15">
      <c r="A236" s="123" t="s">
        <v>219</v>
      </c>
      <c r="B236" s="123" t="s">
        <v>205</v>
      </c>
      <c r="C236" s="123" t="s">
        <v>200</v>
      </c>
      <c r="D236" s="123" t="s">
        <v>179</v>
      </c>
      <c r="E236" s="123" t="s">
        <v>214</v>
      </c>
      <c r="F236" s="123" t="s">
        <v>43</v>
      </c>
      <c r="G236" s="123"/>
      <c r="H236" s="122">
        <v>27121.332999999999</v>
      </c>
      <c r="I236" s="123" t="s">
        <v>215</v>
      </c>
      <c r="J236" s="123" t="s">
        <v>220</v>
      </c>
      <c r="K236" s="122">
        <v>9.8000000000000007</v>
      </c>
      <c r="L236" s="122">
        <f t="shared" si="6"/>
        <v>9800</v>
      </c>
      <c r="M236" s="124">
        <v>265789.06339999998</v>
      </c>
      <c r="N236" s="121" t="s">
        <v>229</v>
      </c>
      <c r="O236" s="73"/>
      <c r="P236" s="73"/>
      <c r="Q236" s="73"/>
      <c r="R236" s="73"/>
      <c r="S236" s="73"/>
      <c r="T236" s="73"/>
      <c r="U236" s="73"/>
      <c r="V236" s="73"/>
    </row>
    <row r="237" spans="1:23" x14ac:dyDescent="0.15">
      <c r="A237" s="123" t="s">
        <v>221</v>
      </c>
      <c r="B237" s="123" t="s">
        <v>205</v>
      </c>
      <c r="C237" s="123" t="s">
        <v>200</v>
      </c>
      <c r="D237" s="123" t="s">
        <v>179</v>
      </c>
      <c r="E237" s="123" t="s">
        <v>218</v>
      </c>
      <c r="F237" s="123" t="s">
        <v>43</v>
      </c>
      <c r="G237" s="123"/>
      <c r="H237" s="122">
        <v>57811.067999999999</v>
      </c>
      <c r="I237" s="123" t="s">
        <v>215</v>
      </c>
      <c r="J237" s="123" t="s">
        <v>220</v>
      </c>
      <c r="K237" s="122">
        <v>9.8000000000000007</v>
      </c>
      <c r="L237" s="122">
        <f t="shared" si="6"/>
        <v>9800</v>
      </c>
      <c r="M237" s="124">
        <v>566548.46640000003</v>
      </c>
      <c r="N237" s="121" t="s">
        <v>229</v>
      </c>
      <c r="O237" s="73"/>
      <c r="P237" s="73"/>
      <c r="Q237" s="73"/>
      <c r="R237" s="73"/>
      <c r="S237" s="73"/>
      <c r="T237" s="73"/>
      <c r="U237" s="73"/>
      <c r="V237" s="73"/>
    </row>
    <row r="238" spans="1:23" x14ac:dyDescent="0.15">
      <c r="A238" s="123" t="s">
        <v>222</v>
      </c>
      <c r="B238" s="123" t="s">
        <v>199</v>
      </c>
      <c r="C238" s="123" t="s">
        <v>200</v>
      </c>
      <c r="D238" s="123" t="s">
        <v>50</v>
      </c>
      <c r="E238" s="123" t="s">
        <v>223</v>
      </c>
      <c r="F238" s="123" t="s">
        <v>43</v>
      </c>
      <c r="G238" s="123"/>
      <c r="H238" s="122">
        <v>232.01499999999999</v>
      </c>
      <c r="I238" s="123" t="s">
        <v>202</v>
      </c>
      <c r="J238" s="123" t="s">
        <v>224</v>
      </c>
      <c r="K238" s="122">
        <v>11.6</v>
      </c>
      <c r="L238" s="122">
        <f t="shared" si="6"/>
        <v>11600</v>
      </c>
      <c r="M238" s="124">
        <v>2691.3739999999998</v>
      </c>
      <c r="N238" s="121" t="s">
        <v>229</v>
      </c>
      <c r="O238" s="73"/>
      <c r="P238" s="73"/>
      <c r="Q238" s="73"/>
      <c r="R238" s="73"/>
      <c r="S238" s="73"/>
      <c r="T238" s="73"/>
      <c r="U238" s="73"/>
      <c r="V238" s="73"/>
    </row>
    <row r="239" spans="1:23" x14ac:dyDescent="0.15">
      <c r="A239" s="123" t="s">
        <v>225</v>
      </c>
      <c r="B239" s="123" t="s">
        <v>199</v>
      </c>
      <c r="C239" s="123" t="s">
        <v>200</v>
      </c>
      <c r="D239" s="123" t="s">
        <v>41</v>
      </c>
      <c r="E239" s="123" t="s">
        <v>223</v>
      </c>
      <c r="F239" s="123" t="s">
        <v>43</v>
      </c>
      <c r="G239" s="123"/>
      <c r="H239" s="122">
        <v>1450.096</v>
      </c>
      <c r="I239" s="123" t="s">
        <v>202</v>
      </c>
      <c r="J239" s="123" t="s">
        <v>224</v>
      </c>
      <c r="K239" s="122">
        <v>7.9</v>
      </c>
      <c r="L239" s="122">
        <f t="shared" si="6"/>
        <v>7900</v>
      </c>
      <c r="M239" s="124">
        <v>11455.758400000001</v>
      </c>
      <c r="N239" s="121" t="s">
        <v>229</v>
      </c>
      <c r="O239" s="73"/>
      <c r="P239" s="73"/>
      <c r="Q239" s="73"/>
      <c r="R239" s="73"/>
      <c r="S239" s="73"/>
      <c r="T239" s="73"/>
      <c r="U239" s="73"/>
      <c r="V239" s="73"/>
    </row>
    <row r="240" spans="1:23" x14ac:dyDescent="0.15">
      <c r="A240" s="123" t="s">
        <v>226</v>
      </c>
      <c r="B240" s="123" t="s">
        <v>205</v>
      </c>
      <c r="C240" s="123" t="s">
        <v>200</v>
      </c>
      <c r="D240" s="123" t="s">
        <v>50</v>
      </c>
      <c r="E240" s="123" t="s">
        <v>223</v>
      </c>
      <c r="F240" s="123" t="s">
        <v>43</v>
      </c>
      <c r="G240" s="123"/>
      <c r="H240" s="122">
        <v>232.01499999999999</v>
      </c>
      <c r="I240" s="123" t="s">
        <v>202</v>
      </c>
      <c r="J240" s="123" t="s">
        <v>227</v>
      </c>
      <c r="K240" s="122">
        <v>11.6</v>
      </c>
      <c r="L240" s="122">
        <f t="shared" si="6"/>
        <v>11600</v>
      </c>
      <c r="M240" s="124">
        <v>2691.3739999999998</v>
      </c>
      <c r="N240" s="121" t="s">
        <v>229</v>
      </c>
      <c r="O240" s="73"/>
      <c r="P240" s="73"/>
      <c r="Q240" s="73"/>
      <c r="R240" s="73"/>
      <c r="S240" s="73"/>
      <c r="T240" s="73"/>
      <c r="U240" s="73"/>
      <c r="V240" s="73"/>
    </row>
    <row r="241" spans="1:22" x14ac:dyDescent="0.15">
      <c r="A241" s="123" t="s">
        <v>228</v>
      </c>
      <c r="B241" s="123" t="s">
        <v>205</v>
      </c>
      <c r="C241" s="123" t="s">
        <v>200</v>
      </c>
      <c r="D241" s="123" t="s">
        <v>41</v>
      </c>
      <c r="E241" s="123" t="s">
        <v>223</v>
      </c>
      <c r="F241" s="123" t="s">
        <v>43</v>
      </c>
      <c r="G241" s="123"/>
      <c r="H241" s="122">
        <v>1450.096</v>
      </c>
      <c r="I241" s="123" t="s">
        <v>202</v>
      </c>
      <c r="J241" s="123" t="s">
        <v>227</v>
      </c>
      <c r="K241" s="122">
        <v>7.9</v>
      </c>
      <c r="L241" s="122">
        <f t="shared" si="6"/>
        <v>7900</v>
      </c>
      <c r="M241" s="124">
        <v>11455.758400000001</v>
      </c>
      <c r="N241" s="121" t="s">
        <v>229</v>
      </c>
      <c r="O241" s="73"/>
      <c r="P241" s="73"/>
      <c r="Q241" s="73"/>
      <c r="R241" s="73"/>
      <c r="S241" s="73"/>
      <c r="T241" s="73"/>
      <c r="U241" s="73"/>
      <c r="V241" s="73"/>
    </row>
    <row r="242" spans="1:22" x14ac:dyDescent="0.15">
      <c r="A242" s="123" t="s">
        <v>149</v>
      </c>
      <c r="B242" s="123" t="s">
        <v>230</v>
      </c>
      <c r="C242" s="123" t="s">
        <v>231</v>
      </c>
      <c r="D242" s="123" t="s">
        <v>50</v>
      </c>
      <c r="E242" s="123" t="s">
        <v>201</v>
      </c>
      <c r="F242" s="123" t="s">
        <v>232</v>
      </c>
      <c r="G242" s="123"/>
      <c r="H242" s="122">
        <v>30477.141</v>
      </c>
      <c r="I242" s="123" t="s">
        <v>202</v>
      </c>
      <c r="J242" s="123" t="s">
        <v>305</v>
      </c>
      <c r="K242" s="122">
        <v>9.5500000000000007</v>
      </c>
      <c r="L242" s="122">
        <f t="shared" si="6"/>
        <v>9550</v>
      </c>
      <c r="M242" s="124">
        <v>291056.69654999999</v>
      </c>
      <c r="N242" s="121" t="s">
        <v>301</v>
      </c>
      <c r="O242" s="73"/>
      <c r="P242" s="73"/>
      <c r="Q242" s="73"/>
      <c r="R242" s="73"/>
      <c r="S242" s="73"/>
      <c r="T242" s="73"/>
      <c r="U242" s="73"/>
      <c r="V242" s="73"/>
    </row>
    <row r="243" spans="1:22" x14ac:dyDescent="0.15">
      <c r="A243" s="123" t="s">
        <v>233</v>
      </c>
      <c r="B243" s="123" t="s">
        <v>230</v>
      </c>
      <c r="C243" s="123" t="s">
        <v>231</v>
      </c>
      <c r="D243" s="123" t="s">
        <v>50</v>
      </c>
      <c r="E243" s="123" t="s">
        <v>234</v>
      </c>
      <c r="F243" s="123" t="s">
        <v>232</v>
      </c>
      <c r="G243" s="123"/>
      <c r="H243" s="122">
        <v>52017.027000000002</v>
      </c>
      <c r="I243" s="123" t="s">
        <v>202</v>
      </c>
      <c r="J243" s="123" t="s">
        <v>305</v>
      </c>
      <c r="K243" s="122">
        <v>9.5500000000000007</v>
      </c>
      <c r="L243" s="122">
        <f t="shared" si="6"/>
        <v>9550</v>
      </c>
      <c r="M243" s="124">
        <v>496762.60785000003</v>
      </c>
      <c r="N243" s="121" t="s">
        <v>301</v>
      </c>
      <c r="O243" s="73"/>
      <c r="P243" s="73"/>
      <c r="Q243" s="73"/>
      <c r="R243" s="73"/>
      <c r="S243" s="73"/>
      <c r="T243" s="73"/>
      <c r="U243" s="73"/>
      <c r="V243" s="73"/>
    </row>
    <row r="244" spans="1:22" x14ac:dyDescent="0.15">
      <c r="A244" s="123" t="s">
        <v>110</v>
      </c>
      <c r="B244" s="123" t="s">
        <v>230</v>
      </c>
      <c r="C244" s="123" t="s">
        <v>231</v>
      </c>
      <c r="D244" s="123" t="s">
        <v>50</v>
      </c>
      <c r="E244" s="123" t="s">
        <v>235</v>
      </c>
      <c r="F244" s="123" t="s">
        <v>232</v>
      </c>
      <c r="G244" s="123"/>
      <c r="H244" s="122">
        <v>1217.0450000000001</v>
      </c>
      <c r="I244" s="123" t="s">
        <v>202</v>
      </c>
      <c r="J244" s="123" t="s">
        <v>305</v>
      </c>
      <c r="K244" s="122">
        <v>9.5500000000000007</v>
      </c>
      <c r="L244" s="122">
        <f t="shared" si="6"/>
        <v>9550</v>
      </c>
      <c r="M244" s="124">
        <v>11622.779750000002</v>
      </c>
      <c r="N244" s="121" t="s">
        <v>301</v>
      </c>
      <c r="O244" s="73"/>
      <c r="P244" s="73"/>
      <c r="Q244" s="73"/>
      <c r="R244" s="73"/>
      <c r="S244" s="73"/>
      <c r="T244" s="73"/>
      <c r="U244" s="73"/>
      <c r="V244" s="73"/>
    </row>
    <row r="245" spans="1:22" x14ac:dyDescent="0.15">
      <c r="A245" s="123" t="s">
        <v>117</v>
      </c>
      <c r="B245" s="123" t="s">
        <v>230</v>
      </c>
      <c r="C245" s="123" t="s">
        <v>231</v>
      </c>
      <c r="D245" s="123" t="s">
        <v>50</v>
      </c>
      <c r="E245" s="123" t="s">
        <v>235</v>
      </c>
      <c r="F245" s="123" t="s">
        <v>236</v>
      </c>
      <c r="G245" s="123" t="s">
        <v>237</v>
      </c>
      <c r="H245" s="122">
        <v>452.471</v>
      </c>
      <c r="I245" s="123" t="s">
        <v>202</v>
      </c>
      <c r="J245" s="123" t="s">
        <v>305</v>
      </c>
      <c r="K245" s="122">
        <v>9.5500000000000007</v>
      </c>
      <c r="L245" s="122">
        <f t="shared" si="6"/>
        <v>9550</v>
      </c>
      <c r="M245" s="124">
        <v>4321.0980500000005</v>
      </c>
      <c r="N245" s="121" t="s">
        <v>301</v>
      </c>
      <c r="O245" s="73"/>
      <c r="P245" s="73"/>
      <c r="Q245" s="73"/>
      <c r="R245" s="73"/>
      <c r="S245" s="73"/>
      <c r="T245" s="73"/>
      <c r="U245" s="73"/>
      <c r="V245" s="73"/>
    </row>
    <row r="246" spans="1:22" x14ac:dyDescent="0.15">
      <c r="A246" s="123" t="s">
        <v>160</v>
      </c>
      <c r="B246" s="123" t="s">
        <v>230</v>
      </c>
      <c r="C246" s="123" t="s">
        <v>231</v>
      </c>
      <c r="D246" s="123" t="s">
        <v>50</v>
      </c>
      <c r="E246" s="123" t="s">
        <v>235</v>
      </c>
      <c r="F246" s="123" t="s">
        <v>238</v>
      </c>
      <c r="G246" s="123" t="s">
        <v>239</v>
      </c>
      <c r="H246" s="122">
        <v>1920.915</v>
      </c>
      <c r="I246" s="123" t="s">
        <v>202</v>
      </c>
      <c r="J246" s="123" t="s">
        <v>305</v>
      </c>
      <c r="K246" s="122">
        <v>9.5500000000000007</v>
      </c>
      <c r="L246" s="122">
        <f t="shared" si="6"/>
        <v>9550</v>
      </c>
      <c r="M246" s="124">
        <v>18344.738250000002</v>
      </c>
      <c r="N246" s="121" t="s">
        <v>301</v>
      </c>
      <c r="O246" s="73"/>
      <c r="P246" s="73"/>
      <c r="Q246" s="73"/>
      <c r="R246" s="73"/>
      <c r="S246" s="73"/>
      <c r="T246" s="73"/>
      <c r="U246" s="73"/>
      <c r="V246" s="73"/>
    </row>
    <row r="247" spans="1:22" x14ac:dyDescent="0.15">
      <c r="A247" s="123" t="s">
        <v>240</v>
      </c>
      <c r="B247" s="123" t="s">
        <v>230</v>
      </c>
      <c r="C247" s="123" t="s">
        <v>231</v>
      </c>
      <c r="D247" s="123" t="s">
        <v>50</v>
      </c>
      <c r="E247" s="123" t="s">
        <v>235</v>
      </c>
      <c r="F247" s="123" t="s">
        <v>241</v>
      </c>
      <c r="G247" s="123" t="s">
        <v>237</v>
      </c>
      <c r="H247" s="122">
        <v>479.55200000000002</v>
      </c>
      <c r="I247" s="123" t="s">
        <v>202</v>
      </c>
      <c r="J247" s="123" t="s">
        <v>305</v>
      </c>
      <c r="K247" s="122">
        <v>9.5500000000000007</v>
      </c>
      <c r="L247" s="122">
        <f t="shared" si="6"/>
        <v>9550</v>
      </c>
      <c r="M247" s="124">
        <v>4579.7216000000008</v>
      </c>
      <c r="N247" s="121" t="s">
        <v>301</v>
      </c>
      <c r="O247" s="73"/>
      <c r="P247" s="73"/>
      <c r="Q247" s="73"/>
      <c r="R247" s="73"/>
      <c r="S247" s="73"/>
      <c r="T247" s="73"/>
      <c r="U247" s="73"/>
      <c r="V247" s="73"/>
    </row>
    <row r="248" spans="1:22" x14ac:dyDescent="0.15">
      <c r="A248" s="123" t="s">
        <v>242</v>
      </c>
      <c r="B248" s="123" t="s">
        <v>230</v>
      </c>
      <c r="C248" s="123" t="s">
        <v>231</v>
      </c>
      <c r="D248" s="123" t="s">
        <v>50</v>
      </c>
      <c r="E248" s="123" t="s">
        <v>235</v>
      </c>
      <c r="F248" s="123" t="s">
        <v>243</v>
      </c>
      <c r="G248" s="123" t="s">
        <v>239</v>
      </c>
      <c r="H248" s="122">
        <v>2039.2560000000001</v>
      </c>
      <c r="I248" s="123" t="s">
        <v>202</v>
      </c>
      <c r="J248" s="123" t="s">
        <v>305</v>
      </c>
      <c r="K248" s="122">
        <v>9.5500000000000007</v>
      </c>
      <c r="L248" s="122">
        <f t="shared" ref="L248:L311" si="8">K248*1000</f>
        <v>9550</v>
      </c>
      <c r="M248" s="124">
        <v>19474.894800000002</v>
      </c>
      <c r="N248" s="121" t="s">
        <v>301</v>
      </c>
      <c r="O248" s="73"/>
      <c r="P248" s="73"/>
      <c r="Q248" s="73"/>
      <c r="R248" s="73"/>
      <c r="S248" s="73"/>
      <c r="T248" s="73"/>
      <c r="U248" s="73"/>
      <c r="V248" s="73"/>
    </row>
    <row r="249" spans="1:22" x14ac:dyDescent="0.15">
      <c r="A249" s="123" t="s">
        <v>244</v>
      </c>
      <c r="B249" s="123" t="s">
        <v>230</v>
      </c>
      <c r="C249" s="123" t="s">
        <v>231</v>
      </c>
      <c r="D249" s="123" t="s">
        <v>50</v>
      </c>
      <c r="E249" s="123" t="s">
        <v>235</v>
      </c>
      <c r="F249" s="123" t="s">
        <v>245</v>
      </c>
      <c r="G249" s="123" t="s">
        <v>237</v>
      </c>
      <c r="H249" s="122">
        <v>535.30700000000002</v>
      </c>
      <c r="I249" s="123" t="s">
        <v>202</v>
      </c>
      <c r="J249" s="123" t="s">
        <v>305</v>
      </c>
      <c r="K249" s="122">
        <v>9.5500000000000007</v>
      </c>
      <c r="L249" s="122">
        <f t="shared" si="8"/>
        <v>9550</v>
      </c>
      <c r="M249" s="124">
        <v>5112.1818500000008</v>
      </c>
      <c r="N249" s="121" t="s">
        <v>301</v>
      </c>
      <c r="O249" s="73"/>
      <c r="P249" s="73"/>
      <c r="Q249" s="73"/>
      <c r="R249" s="73"/>
      <c r="S249" s="73"/>
      <c r="T249" s="73"/>
      <c r="U249" s="73"/>
      <c r="V249" s="73"/>
    </row>
    <row r="250" spans="1:22" x14ac:dyDescent="0.15">
      <c r="A250" s="123" t="s">
        <v>246</v>
      </c>
      <c r="B250" s="123" t="s">
        <v>230</v>
      </c>
      <c r="C250" s="123" t="s">
        <v>231</v>
      </c>
      <c r="D250" s="123" t="s">
        <v>50</v>
      </c>
      <c r="E250" s="123" t="s">
        <v>235</v>
      </c>
      <c r="F250" s="123" t="s">
        <v>247</v>
      </c>
      <c r="G250" s="123" t="s">
        <v>237</v>
      </c>
      <c r="H250" s="122">
        <v>561.03099999999995</v>
      </c>
      <c r="I250" s="123" t="s">
        <v>202</v>
      </c>
      <c r="J250" s="123" t="s">
        <v>305</v>
      </c>
      <c r="K250" s="122">
        <v>9.5500000000000007</v>
      </c>
      <c r="L250" s="122">
        <f t="shared" si="8"/>
        <v>9550</v>
      </c>
      <c r="M250" s="124">
        <v>5357.8460500000001</v>
      </c>
      <c r="N250" s="121" t="s">
        <v>301</v>
      </c>
      <c r="O250" s="73"/>
      <c r="P250" s="73"/>
      <c r="Q250" s="73"/>
      <c r="R250" s="73"/>
      <c r="S250" s="73"/>
      <c r="T250" s="73"/>
      <c r="U250" s="73"/>
      <c r="V250" s="73"/>
    </row>
    <row r="251" spans="1:22" x14ac:dyDescent="0.15">
      <c r="A251" s="123" t="s">
        <v>248</v>
      </c>
      <c r="B251" s="123" t="s">
        <v>230</v>
      </c>
      <c r="C251" s="123" t="s">
        <v>231</v>
      </c>
      <c r="D251" s="123" t="s">
        <v>50</v>
      </c>
      <c r="E251" s="123" t="s">
        <v>235</v>
      </c>
      <c r="F251" s="123" t="s">
        <v>249</v>
      </c>
      <c r="G251" s="123" t="s">
        <v>237</v>
      </c>
      <c r="H251" s="122">
        <v>588.11199999999997</v>
      </c>
      <c r="I251" s="123" t="s">
        <v>202</v>
      </c>
      <c r="J251" s="123" t="s">
        <v>305</v>
      </c>
      <c r="K251" s="122">
        <v>9.5500000000000007</v>
      </c>
      <c r="L251" s="122">
        <f t="shared" si="8"/>
        <v>9550</v>
      </c>
      <c r="M251" s="124">
        <v>5616.4696000000004</v>
      </c>
      <c r="N251" s="121" t="s">
        <v>301</v>
      </c>
      <c r="O251" s="73"/>
      <c r="P251" s="73"/>
      <c r="Q251" s="73"/>
      <c r="R251" s="73"/>
      <c r="S251" s="73"/>
      <c r="T251" s="73"/>
      <c r="U251" s="73"/>
      <c r="V251" s="73"/>
    </row>
    <row r="252" spans="1:22" x14ac:dyDescent="0.15">
      <c r="A252" s="123" t="s">
        <v>125</v>
      </c>
      <c r="B252" s="123" t="s">
        <v>230</v>
      </c>
      <c r="C252" s="123" t="s">
        <v>231</v>
      </c>
      <c r="D252" s="123" t="s">
        <v>50</v>
      </c>
      <c r="E252" s="123" t="s">
        <v>235</v>
      </c>
      <c r="F252" s="123" t="s">
        <v>250</v>
      </c>
      <c r="G252" s="123" t="s">
        <v>237</v>
      </c>
      <c r="H252" s="122">
        <v>643.92600000000004</v>
      </c>
      <c r="I252" s="123" t="s">
        <v>202</v>
      </c>
      <c r="J252" s="123" t="s">
        <v>305</v>
      </c>
      <c r="K252" s="122">
        <v>9.5500000000000007</v>
      </c>
      <c r="L252" s="122">
        <f t="shared" si="8"/>
        <v>9550</v>
      </c>
      <c r="M252" s="124">
        <v>6149.493300000001</v>
      </c>
      <c r="N252" s="121" t="s">
        <v>301</v>
      </c>
      <c r="O252" s="73"/>
      <c r="P252" s="73"/>
      <c r="Q252" s="73"/>
      <c r="R252" s="73"/>
      <c r="S252" s="73"/>
      <c r="T252" s="73"/>
      <c r="U252" s="73"/>
      <c r="V252" s="73"/>
    </row>
    <row r="253" spans="1:22" x14ac:dyDescent="0.15">
      <c r="A253" s="123" t="s">
        <v>129</v>
      </c>
      <c r="B253" s="123" t="s">
        <v>230</v>
      </c>
      <c r="C253" s="123" t="s">
        <v>231</v>
      </c>
      <c r="D253" s="123" t="s">
        <v>50</v>
      </c>
      <c r="E253" s="123" t="s">
        <v>235</v>
      </c>
      <c r="F253" s="123" t="s">
        <v>251</v>
      </c>
      <c r="G253" s="123" t="s">
        <v>252</v>
      </c>
      <c r="H253" s="122">
        <v>241.934</v>
      </c>
      <c r="I253" s="123" t="s">
        <v>202</v>
      </c>
      <c r="J253" s="123" t="s">
        <v>305</v>
      </c>
      <c r="K253" s="122">
        <v>9.5500000000000007</v>
      </c>
      <c r="L253" s="122">
        <f t="shared" si="8"/>
        <v>9550</v>
      </c>
      <c r="M253" s="124">
        <v>2310.4697000000001</v>
      </c>
      <c r="N253" s="121" t="s">
        <v>301</v>
      </c>
      <c r="O253" s="73"/>
      <c r="P253" s="73"/>
      <c r="Q253" s="73"/>
      <c r="R253" s="73"/>
      <c r="S253" s="73"/>
      <c r="T253" s="73"/>
      <c r="U253" s="73"/>
      <c r="V253" s="73"/>
    </row>
    <row r="254" spans="1:22" x14ac:dyDescent="0.15">
      <c r="A254" s="123" t="s">
        <v>132</v>
      </c>
      <c r="B254" s="123" t="s">
        <v>230</v>
      </c>
      <c r="C254" s="123" t="s">
        <v>231</v>
      </c>
      <c r="D254" s="123" t="s">
        <v>50</v>
      </c>
      <c r="E254" s="123" t="s">
        <v>235</v>
      </c>
      <c r="F254" s="123" t="s">
        <v>253</v>
      </c>
      <c r="G254" s="123" t="s">
        <v>252</v>
      </c>
      <c r="H254" s="122">
        <v>262.74599999999998</v>
      </c>
      <c r="I254" s="123" t="s">
        <v>202</v>
      </c>
      <c r="J254" s="123" t="s">
        <v>305</v>
      </c>
      <c r="K254" s="122">
        <v>9.5500000000000007</v>
      </c>
      <c r="L254" s="122">
        <f t="shared" si="8"/>
        <v>9550</v>
      </c>
      <c r="M254" s="124">
        <v>2509.2242999999999</v>
      </c>
      <c r="N254" s="121" t="s">
        <v>301</v>
      </c>
      <c r="O254" s="73"/>
      <c r="P254" s="73"/>
      <c r="Q254" s="73"/>
      <c r="R254" s="73"/>
      <c r="S254" s="73"/>
      <c r="T254" s="73"/>
      <c r="U254" s="73"/>
      <c r="V254" s="73"/>
    </row>
    <row r="255" spans="1:22" x14ac:dyDescent="0.15">
      <c r="A255" s="123" t="s">
        <v>134</v>
      </c>
      <c r="B255" s="123" t="s">
        <v>230</v>
      </c>
      <c r="C255" s="123" t="s">
        <v>231</v>
      </c>
      <c r="D255" s="123" t="s">
        <v>50</v>
      </c>
      <c r="E255" s="123" t="s">
        <v>235</v>
      </c>
      <c r="F255" s="123" t="s">
        <v>254</v>
      </c>
      <c r="G255" s="123" t="s">
        <v>239</v>
      </c>
      <c r="H255" s="122">
        <v>2975.5349999999999</v>
      </c>
      <c r="I255" s="123" t="s">
        <v>202</v>
      </c>
      <c r="J255" s="123" t="s">
        <v>305</v>
      </c>
      <c r="K255" s="122">
        <v>9.5500000000000007</v>
      </c>
      <c r="L255" s="122">
        <f t="shared" si="8"/>
        <v>9550</v>
      </c>
      <c r="M255" s="124">
        <v>28416.359250000001</v>
      </c>
      <c r="N255" s="121" t="s">
        <v>301</v>
      </c>
      <c r="O255" s="73"/>
      <c r="P255" s="73"/>
      <c r="Q255" s="73"/>
      <c r="R255" s="73"/>
      <c r="S255" s="73"/>
      <c r="T255" s="73"/>
      <c r="U255" s="73"/>
      <c r="V255" s="73"/>
    </row>
    <row r="256" spans="1:22" x14ac:dyDescent="0.15">
      <c r="A256" s="123" t="s">
        <v>162</v>
      </c>
      <c r="B256" s="123" t="s">
        <v>230</v>
      </c>
      <c r="C256" s="123" t="s">
        <v>231</v>
      </c>
      <c r="D256" s="123" t="s">
        <v>50</v>
      </c>
      <c r="E256" s="123" t="s">
        <v>235</v>
      </c>
      <c r="F256" s="123" t="s">
        <v>255</v>
      </c>
      <c r="G256" s="123" t="s">
        <v>252</v>
      </c>
      <c r="H256" s="122">
        <v>409.42</v>
      </c>
      <c r="I256" s="123" t="s">
        <v>202</v>
      </c>
      <c r="J256" s="123" t="s">
        <v>305</v>
      </c>
      <c r="K256" s="122">
        <v>9.5500000000000007</v>
      </c>
      <c r="L256" s="122">
        <f t="shared" si="8"/>
        <v>9550</v>
      </c>
      <c r="M256" s="124">
        <v>3909.9610000000002</v>
      </c>
      <c r="N256" s="121" t="s">
        <v>301</v>
      </c>
      <c r="O256" s="73"/>
      <c r="P256" s="73"/>
      <c r="Q256" s="73"/>
      <c r="R256" s="73"/>
      <c r="S256" s="73"/>
      <c r="T256" s="73"/>
      <c r="U256" s="73"/>
      <c r="V256" s="73"/>
    </row>
    <row r="257" spans="1:22" x14ac:dyDescent="0.15">
      <c r="A257" s="123" t="s">
        <v>164</v>
      </c>
      <c r="B257" s="123" t="s">
        <v>230</v>
      </c>
      <c r="C257" s="123" t="s">
        <v>231</v>
      </c>
      <c r="D257" s="123" t="s">
        <v>50</v>
      </c>
      <c r="E257" s="123" t="s">
        <v>235</v>
      </c>
      <c r="F257" s="123" t="s">
        <v>256</v>
      </c>
      <c r="G257" s="123" t="s">
        <v>239</v>
      </c>
      <c r="H257" s="122">
        <v>6907.518</v>
      </c>
      <c r="I257" s="123" t="s">
        <v>202</v>
      </c>
      <c r="J257" s="123" t="s">
        <v>305</v>
      </c>
      <c r="K257" s="122">
        <v>9.5500000000000007</v>
      </c>
      <c r="L257" s="122">
        <f t="shared" si="8"/>
        <v>9550</v>
      </c>
      <c r="M257" s="124">
        <v>65966.796900000001</v>
      </c>
      <c r="N257" s="121" t="s">
        <v>301</v>
      </c>
      <c r="O257" s="73"/>
      <c r="P257" s="73"/>
      <c r="Q257" s="73"/>
      <c r="R257" s="73"/>
      <c r="S257" s="73"/>
      <c r="T257" s="73"/>
      <c r="U257" s="73"/>
      <c r="V257" s="73"/>
    </row>
    <row r="258" spans="1:22" x14ac:dyDescent="0.15">
      <c r="A258" s="123" t="s">
        <v>166</v>
      </c>
      <c r="B258" s="123" t="s">
        <v>230</v>
      </c>
      <c r="C258" s="123" t="s">
        <v>231</v>
      </c>
      <c r="D258" s="123" t="s">
        <v>50</v>
      </c>
      <c r="E258" s="123" t="s">
        <v>152</v>
      </c>
      <c r="F258" s="123" t="s">
        <v>232</v>
      </c>
      <c r="G258" s="123"/>
      <c r="H258" s="122">
        <v>1250.7080000000001</v>
      </c>
      <c r="I258" s="123" t="s">
        <v>202</v>
      </c>
      <c r="J258" s="123" t="s">
        <v>305</v>
      </c>
      <c r="K258" s="122">
        <v>9.5500000000000007</v>
      </c>
      <c r="L258" s="122">
        <f t="shared" si="8"/>
        <v>9550</v>
      </c>
      <c r="M258" s="124">
        <v>11944.261400000001</v>
      </c>
      <c r="N258" s="121" t="s">
        <v>301</v>
      </c>
      <c r="O258" s="73"/>
      <c r="P258" s="73"/>
      <c r="Q258" s="73"/>
      <c r="R258" s="73"/>
      <c r="S258" s="73"/>
      <c r="T258" s="73"/>
      <c r="U258" s="73"/>
      <c r="V258" s="73"/>
    </row>
    <row r="259" spans="1:22" x14ac:dyDescent="0.15">
      <c r="A259" s="123" t="s">
        <v>257</v>
      </c>
      <c r="B259" s="123" t="s">
        <v>230</v>
      </c>
      <c r="C259" s="123" t="s">
        <v>231</v>
      </c>
      <c r="D259" s="123" t="s">
        <v>258</v>
      </c>
      <c r="E259" s="123" t="s">
        <v>259</v>
      </c>
      <c r="F259" s="123" t="s">
        <v>232</v>
      </c>
      <c r="G259" s="123"/>
      <c r="H259" s="122">
        <v>3635.5990000000002</v>
      </c>
      <c r="I259" s="123" t="s">
        <v>202</v>
      </c>
      <c r="J259" s="123" t="s">
        <v>305</v>
      </c>
      <c r="K259" s="122">
        <v>9.1999999999999993</v>
      </c>
      <c r="L259" s="122">
        <f t="shared" si="8"/>
        <v>9200</v>
      </c>
      <c r="M259" s="124">
        <v>33447.510799999996</v>
      </c>
      <c r="N259" s="121" t="s">
        <v>301</v>
      </c>
      <c r="O259" s="73"/>
      <c r="P259" s="73"/>
      <c r="Q259" s="73"/>
      <c r="R259" s="73"/>
      <c r="S259" s="73"/>
      <c r="T259" s="73"/>
      <c r="U259" s="73"/>
      <c r="V259" s="73"/>
    </row>
    <row r="260" spans="1:22" x14ac:dyDescent="0.15">
      <c r="A260" s="123" t="s">
        <v>260</v>
      </c>
      <c r="B260" s="123" t="s">
        <v>230</v>
      </c>
      <c r="C260" s="123" t="s">
        <v>231</v>
      </c>
      <c r="D260" s="123" t="s">
        <v>258</v>
      </c>
      <c r="E260" s="123" t="s">
        <v>259</v>
      </c>
      <c r="F260" s="123" t="s">
        <v>261</v>
      </c>
      <c r="G260" s="123" t="s">
        <v>262</v>
      </c>
      <c r="H260" s="122">
        <v>4963.9520000000002</v>
      </c>
      <c r="I260" s="123" t="s">
        <v>202</v>
      </c>
      <c r="J260" s="123" t="s">
        <v>305</v>
      </c>
      <c r="K260" s="122">
        <v>9.1999999999999993</v>
      </c>
      <c r="L260" s="122">
        <f t="shared" si="8"/>
        <v>9200</v>
      </c>
      <c r="M260" s="124">
        <v>45668.358399999997</v>
      </c>
      <c r="N260" s="121" t="s">
        <v>301</v>
      </c>
      <c r="O260" s="73"/>
      <c r="P260" s="73"/>
      <c r="Q260" s="73"/>
      <c r="R260" s="73"/>
      <c r="S260" s="73"/>
      <c r="T260" s="73"/>
      <c r="U260" s="73"/>
      <c r="V260" s="73"/>
    </row>
    <row r="261" spans="1:22" x14ac:dyDescent="0.15">
      <c r="A261" s="123" t="s">
        <v>178</v>
      </c>
      <c r="B261" s="123" t="s">
        <v>230</v>
      </c>
      <c r="C261" s="123" t="s">
        <v>231</v>
      </c>
      <c r="D261" s="123" t="s">
        <v>258</v>
      </c>
      <c r="E261" s="123" t="s">
        <v>259</v>
      </c>
      <c r="F261" s="123" t="s">
        <v>263</v>
      </c>
      <c r="G261" s="123" t="s">
        <v>264</v>
      </c>
      <c r="H261" s="122">
        <v>2452.0320000000002</v>
      </c>
      <c r="I261" s="123" t="s">
        <v>202</v>
      </c>
      <c r="J261" s="123" t="s">
        <v>305</v>
      </c>
      <c r="K261" s="122">
        <v>9.1999999999999993</v>
      </c>
      <c r="L261" s="122">
        <f t="shared" si="8"/>
        <v>9200</v>
      </c>
      <c r="M261" s="124">
        <v>22558.6944</v>
      </c>
      <c r="N261" s="121" t="s">
        <v>301</v>
      </c>
      <c r="O261" s="73"/>
      <c r="P261" s="73"/>
      <c r="Q261" s="73"/>
      <c r="R261" s="73"/>
      <c r="S261" s="73"/>
      <c r="T261" s="73"/>
      <c r="U261" s="73"/>
      <c r="V261" s="73"/>
    </row>
    <row r="262" spans="1:22" x14ac:dyDescent="0.15">
      <c r="A262" s="123" t="s">
        <v>265</v>
      </c>
      <c r="B262" s="123" t="s">
        <v>230</v>
      </c>
      <c r="C262" s="123" t="s">
        <v>231</v>
      </c>
      <c r="D262" s="123" t="s">
        <v>258</v>
      </c>
      <c r="E262" s="123" t="s">
        <v>259</v>
      </c>
      <c r="F262" s="123" t="s">
        <v>266</v>
      </c>
      <c r="G262" s="123" t="s">
        <v>267</v>
      </c>
      <c r="H262" s="122">
        <v>602.75199999999995</v>
      </c>
      <c r="I262" s="123" t="s">
        <v>202</v>
      </c>
      <c r="J262" s="123" t="s">
        <v>305</v>
      </c>
      <c r="K262" s="122">
        <v>9.1999999999999993</v>
      </c>
      <c r="L262" s="122">
        <f t="shared" si="8"/>
        <v>9200</v>
      </c>
      <c r="M262" s="124">
        <v>5545.3183999999992</v>
      </c>
      <c r="N262" s="121" t="s">
        <v>301</v>
      </c>
      <c r="O262" s="73"/>
      <c r="P262" s="73"/>
      <c r="Q262" s="73"/>
      <c r="R262" s="73"/>
      <c r="S262" s="73"/>
      <c r="T262" s="73"/>
      <c r="U262" s="73"/>
      <c r="V262" s="73"/>
    </row>
    <row r="263" spans="1:22" x14ac:dyDescent="0.15">
      <c r="A263" s="123" t="s">
        <v>268</v>
      </c>
      <c r="B263" s="123" t="s">
        <v>230</v>
      </c>
      <c r="C263" s="123" t="s">
        <v>231</v>
      </c>
      <c r="D263" s="123" t="s">
        <v>258</v>
      </c>
      <c r="E263" s="123" t="s">
        <v>259</v>
      </c>
      <c r="F263" s="123" t="s">
        <v>269</v>
      </c>
      <c r="G263" s="123" t="s">
        <v>270</v>
      </c>
      <c r="H263" s="122">
        <v>1573.38</v>
      </c>
      <c r="I263" s="123" t="s">
        <v>202</v>
      </c>
      <c r="J263" s="123" t="s">
        <v>305</v>
      </c>
      <c r="K263" s="122">
        <v>9.1999999999999993</v>
      </c>
      <c r="L263" s="122">
        <f t="shared" si="8"/>
        <v>9200</v>
      </c>
      <c r="M263" s="124">
        <v>14475.096</v>
      </c>
      <c r="N263" s="121" t="s">
        <v>301</v>
      </c>
      <c r="O263" s="73"/>
      <c r="P263" s="73"/>
      <c r="Q263" s="73"/>
      <c r="R263" s="73"/>
      <c r="S263" s="73"/>
      <c r="T263" s="73"/>
      <c r="U263" s="73"/>
      <c r="V263" s="73"/>
    </row>
    <row r="264" spans="1:22" x14ac:dyDescent="0.15">
      <c r="A264" s="123" t="s">
        <v>271</v>
      </c>
      <c r="B264" s="123" t="s">
        <v>230</v>
      </c>
      <c r="C264" s="123" t="s">
        <v>231</v>
      </c>
      <c r="D264" s="123" t="s">
        <v>258</v>
      </c>
      <c r="E264" s="123" t="s">
        <v>152</v>
      </c>
      <c r="F264" s="123" t="s">
        <v>232</v>
      </c>
      <c r="G264" s="123"/>
      <c r="H264" s="122">
        <v>4288.1419999999998</v>
      </c>
      <c r="I264" s="123" t="s">
        <v>202</v>
      </c>
      <c r="J264" s="123" t="s">
        <v>305</v>
      </c>
      <c r="K264" s="122">
        <v>9.1999999999999993</v>
      </c>
      <c r="L264" s="122">
        <f t="shared" si="8"/>
        <v>9200</v>
      </c>
      <c r="M264" s="124">
        <v>39450.906399999993</v>
      </c>
      <c r="N264" s="121" t="s">
        <v>301</v>
      </c>
      <c r="O264" s="73"/>
      <c r="P264" s="73"/>
      <c r="Q264" s="73"/>
      <c r="R264" s="73"/>
      <c r="S264" s="73"/>
      <c r="T264" s="73"/>
      <c r="U264" s="73"/>
      <c r="V264" s="73"/>
    </row>
    <row r="265" spans="1:22" x14ac:dyDescent="0.15">
      <c r="A265" s="123" t="s">
        <v>272</v>
      </c>
      <c r="B265" s="123" t="s">
        <v>230</v>
      </c>
      <c r="C265" s="123" t="s">
        <v>231</v>
      </c>
      <c r="D265" s="123" t="s">
        <v>258</v>
      </c>
      <c r="E265" s="123" t="s">
        <v>152</v>
      </c>
      <c r="F265" s="123" t="s">
        <v>273</v>
      </c>
      <c r="G265" s="123" t="s">
        <v>274</v>
      </c>
      <c r="H265" s="122">
        <v>835.404</v>
      </c>
      <c r="I265" s="123" t="s">
        <v>202</v>
      </c>
      <c r="J265" s="123" t="s">
        <v>305</v>
      </c>
      <c r="K265" s="122">
        <v>9.1999999999999993</v>
      </c>
      <c r="L265" s="122">
        <f t="shared" si="8"/>
        <v>9200</v>
      </c>
      <c r="M265" s="124">
        <v>7685.7167999999992</v>
      </c>
      <c r="N265" s="121" t="s">
        <v>301</v>
      </c>
      <c r="O265" s="73"/>
      <c r="P265" s="73"/>
      <c r="Q265" s="73"/>
      <c r="R265" s="73"/>
      <c r="S265" s="73"/>
      <c r="T265" s="73"/>
      <c r="U265" s="73"/>
      <c r="V265" s="73"/>
    </row>
    <row r="266" spans="1:22" x14ac:dyDescent="0.15">
      <c r="A266" s="123" t="s">
        <v>275</v>
      </c>
      <c r="B266" s="123" t="s">
        <v>230</v>
      </c>
      <c r="C266" s="123" t="s">
        <v>231</v>
      </c>
      <c r="D266" s="123" t="s">
        <v>258</v>
      </c>
      <c r="E266" s="123" t="s">
        <v>152</v>
      </c>
      <c r="F266" s="123" t="s">
        <v>276</v>
      </c>
      <c r="G266" s="123" t="s">
        <v>277</v>
      </c>
      <c r="H266" s="122">
        <v>3003.5880000000002</v>
      </c>
      <c r="I266" s="123" t="s">
        <v>202</v>
      </c>
      <c r="J266" s="123" t="s">
        <v>305</v>
      </c>
      <c r="K266" s="122">
        <v>9.1999999999999993</v>
      </c>
      <c r="L266" s="122">
        <f t="shared" si="8"/>
        <v>9200</v>
      </c>
      <c r="M266" s="124">
        <v>27633.009600000001</v>
      </c>
      <c r="N266" s="121" t="s">
        <v>301</v>
      </c>
      <c r="O266" s="73"/>
      <c r="P266" s="73"/>
      <c r="Q266" s="73"/>
      <c r="R266" s="73"/>
      <c r="S266" s="73"/>
      <c r="T266" s="73"/>
      <c r="U266" s="73"/>
      <c r="V266" s="73"/>
    </row>
    <row r="267" spans="1:22" x14ac:dyDescent="0.15">
      <c r="A267" s="123" t="s">
        <v>278</v>
      </c>
      <c r="B267" s="123" t="s">
        <v>230</v>
      </c>
      <c r="C267" s="123" t="s">
        <v>231</v>
      </c>
      <c r="D267" s="123" t="s">
        <v>258</v>
      </c>
      <c r="E267" s="123" t="s">
        <v>155</v>
      </c>
      <c r="F267" s="123" t="s">
        <v>232</v>
      </c>
      <c r="G267" s="123"/>
      <c r="H267" s="122">
        <v>3489.2939999999999</v>
      </c>
      <c r="I267" s="123" t="s">
        <v>202</v>
      </c>
      <c r="J267" s="123" t="s">
        <v>305</v>
      </c>
      <c r="K267" s="122">
        <v>9.1999999999999993</v>
      </c>
      <c r="L267" s="122">
        <f t="shared" si="8"/>
        <v>9200</v>
      </c>
      <c r="M267" s="124">
        <v>32101.504799999995</v>
      </c>
      <c r="N267" s="121" t="s">
        <v>301</v>
      </c>
      <c r="O267" s="73"/>
      <c r="P267" s="73"/>
      <c r="Q267" s="73"/>
      <c r="R267" s="73"/>
      <c r="S267" s="73"/>
      <c r="T267" s="73"/>
      <c r="U267" s="73"/>
      <c r="V267" s="73"/>
    </row>
    <row r="268" spans="1:22" x14ac:dyDescent="0.15">
      <c r="A268" s="123" t="s">
        <v>135</v>
      </c>
      <c r="B268" s="123" t="s">
        <v>230</v>
      </c>
      <c r="C268" s="123" t="s">
        <v>231</v>
      </c>
      <c r="D268" s="123" t="s">
        <v>258</v>
      </c>
      <c r="E268" s="123" t="s">
        <v>155</v>
      </c>
      <c r="F268" s="123" t="s">
        <v>279</v>
      </c>
      <c r="G268" s="123" t="s">
        <v>280</v>
      </c>
      <c r="H268" s="122">
        <v>3158.1239999999998</v>
      </c>
      <c r="I268" s="123" t="s">
        <v>202</v>
      </c>
      <c r="J268" s="123" t="s">
        <v>305</v>
      </c>
      <c r="K268" s="122">
        <v>9.1999999999999993</v>
      </c>
      <c r="L268" s="122">
        <f t="shared" si="8"/>
        <v>9200</v>
      </c>
      <c r="M268" s="124">
        <v>29054.740799999996</v>
      </c>
      <c r="N268" s="121" t="s">
        <v>301</v>
      </c>
      <c r="O268" s="73"/>
      <c r="P268" s="73"/>
      <c r="Q268" s="73"/>
      <c r="R268" s="73"/>
      <c r="S268" s="73"/>
      <c r="T268" s="73"/>
      <c r="U268" s="73"/>
      <c r="V268" s="73"/>
    </row>
    <row r="269" spans="1:22" x14ac:dyDescent="0.15">
      <c r="A269" s="123" t="s">
        <v>281</v>
      </c>
      <c r="B269" s="123" t="s">
        <v>230</v>
      </c>
      <c r="C269" s="123" t="s">
        <v>231</v>
      </c>
      <c r="D269" s="123" t="s">
        <v>258</v>
      </c>
      <c r="E269" s="123" t="s">
        <v>259</v>
      </c>
      <c r="F269" s="123" t="s">
        <v>282</v>
      </c>
      <c r="G269" s="123" t="s">
        <v>262</v>
      </c>
      <c r="H269" s="122">
        <v>2455.9</v>
      </c>
      <c r="I269" s="123" t="s">
        <v>202</v>
      </c>
      <c r="J269" s="123" t="s">
        <v>283</v>
      </c>
      <c r="K269" s="122">
        <v>9.1999999999999993</v>
      </c>
      <c r="L269" s="122">
        <f t="shared" si="8"/>
        <v>9200</v>
      </c>
      <c r="M269" s="124">
        <v>22594.28</v>
      </c>
      <c r="N269" s="121" t="s">
        <v>301</v>
      </c>
      <c r="O269" s="73"/>
      <c r="P269" s="73"/>
      <c r="Q269" s="73"/>
      <c r="R269" s="73"/>
      <c r="S269" s="73"/>
      <c r="T269" s="73"/>
      <c r="U269" s="73"/>
      <c r="V269" s="73"/>
    </row>
    <row r="270" spans="1:22" x14ac:dyDescent="0.15">
      <c r="A270" s="123" t="s">
        <v>284</v>
      </c>
      <c r="B270" s="123" t="s">
        <v>230</v>
      </c>
      <c r="C270" s="123" t="s">
        <v>231</v>
      </c>
      <c r="D270" s="123" t="s">
        <v>258</v>
      </c>
      <c r="E270" s="123" t="s">
        <v>259</v>
      </c>
      <c r="F270" s="123" t="s">
        <v>285</v>
      </c>
      <c r="G270" s="123" t="s">
        <v>262</v>
      </c>
      <c r="H270" s="122">
        <v>2626.2959999999998</v>
      </c>
      <c r="I270" s="123" t="s">
        <v>202</v>
      </c>
      <c r="J270" s="123" t="s">
        <v>283</v>
      </c>
      <c r="K270" s="122">
        <v>9.1999999999999993</v>
      </c>
      <c r="L270" s="122">
        <f t="shared" si="8"/>
        <v>9200</v>
      </c>
      <c r="M270" s="124">
        <v>24161.923199999997</v>
      </c>
      <c r="N270" s="121" t="s">
        <v>301</v>
      </c>
      <c r="O270" s="73"/>
      <c r="P270" s="73"/>
      <c r="Q270" s="73"/>
      <c r="R270" s="73"/>
      <c r="S270" s="73"/>
      <c r="T270" s="73"/>
      <c r="U270" s="73"/>
      <c r="V270" s="73"/>
    </row>
    <row r="271" spans="1:22" x14ac:dyDescent="0.15">
      <c r="A271" s="123" t="s">
        <v>149</v>
      </c>
      <c r="B271" s="123" t="s">
        <v>286</v>
      </c>
      <c r="C271" s="123" t="s">
        <v>287</v>
      </c>
      <c r="D271" s="123" t="s">
        <v>288</v>
      </c>
      <c r="E271" s="123" t="s">
        <v>289</v>
      </c>
      <c r="F271" s="123" t="s">
        <v>290</v>
      </c>
      <c r="G271" s="123"/>
      <c r="H271" s="122">
        <v>500</v>
      </c>
      <c r="I271" s="123" t="s">
        <v>215</v>
      </c>
      <c r="J271" s="123" t="s">
        <v>291</v>
      </c>
      <c r="K271" s="122">
        <v>12.6</v>
      </c>
      <c r="L271" s="122">
        <f t="shared" si="8"/>
        <v>12600</v>
      </c>
      <c r="M271" s="124">
        <v>6300</v>
      </c>
      <c r="N271" s="121" t="s">
        <v>301</v>
      </c>
      <c r="O271" s="73"/>
      <c r="P271" s="73"/>
      <c r="Q271" s="73"/>
      <c r="R271" s="73"/>
      <c r="S271" s="73"/>
      <c r="T271" s="73"/>
      <c r="U271" s="73"/>
      <c r="V271" s="73"/>
    </row>
    <row r="272" spans="1:22" x14ac:dyDescent="0.15">
      <c r="A272" s="123" t="s">
        <v>110</v>
      </c>
      <c r="B272" s="123" t="s">
        <v>292</v>
      </c>
      <c r="C272" s="123" t="s">
        <v>293</v>
      </c>
      <c r="D272" s="123" t="s">
        <v>50</v>
      </c>
      <c r="E272" s="123" t="s">
        <v>201</v>
      </c>
      <c r="F272" s="123" t="s">
        <v>232</v>
      </c>
      <c r="G272" s="123"/>
      <c r="H272" s="122">
        <v>50779.267</v>
      </c>
      <c r="I272" s="123" t="s">
        <v>294</v>
      </c>
      <c r="J272" s="123" t="s">
        <v>295</v>
      </c>
      <c r="K272" s="122">
        <v>9.5500000000000007</v>
      </c>
      <c r="L272" s="122">
        <f t="shared" si="8"/>
        <v>9550</v>
      </c>
      <c r="M272" s="124">
        <v>484941.99985000002</v>
      </c>
      <c r="N272" s="121" t="s">
        <v>301</v>
      </c>
      <c r="O272" s="73"/>
      <c r="P272" s="73"/>
      <c r="Q272" s="73"/>
      <c r="R272" s="73"/>
      <c r="S272" s="73"/>
      <c r="T272" s="73"/>
      <c r="U272" s="73"/>
      <c r="V272" s="73"/>
    </row>
    <row r="273" spans="1:22" x14ac:dyDescent="0.15">
      <c r="A273" s="123" t="s">
        <v>233</v>
      </c>
      <c r="B273" s="123" t="s">
        <v>296</v>
      </c>
      <c r="C273" s="123" t="s">
        <v>297</v>
      </c>
      <c r="D273" s="123" t="s">
        <v>50</v>
      </c>
      <c r="E273" s="123" t="s">
        <v>298</v>
      </c>
      <c r="F273" s="123" t="s">
        <v>232</v>
      </c>
      <c r="G273" s="123"/>
      <c r="H273" s="122">
        <v>56284.453000000001</v>
      </c>
      <c r="I273" s="123" t="s">
        <v>202</v>
      </c>
      <c r="J273" s="123" t="s">
        <v>299</v>
      </c>
      <c r="K273" s="122">
        <v>9.5500000000000007</v>
      </c>
      <c r="L273" s="122">
        <f t="shared" si="8"/>
        <v>9550</v>
      </c>
      <c r="M273" s="124">
        <v>537516.52615000005</v>
      </c>
      <c r="N273" s="121" t="s">
        <v>301</v>
      </c>
      <c r="O273" s="73"/>
      <c r="P273" s="73"/>
      <c r="Q273" s="73"/>
      <c r="R273" s="73"/>
      <c r="S273" s="73"/>
      <c r="T273" s="73"/>
      <c r="U273" s="73"/>
      <c r="V273" s="73"/>
    </row>
    <row r="274" spans="1:22" x14ac:dyDescent="0.15">
      <c r="A274" s="123" t="s">
        <v>160</v>
      </c>
      <c r="B274" s="123" t="s">
        <v>300</v>
      </c>
      <c r="C274" s="123" t="s">
        <v>297</v>
      </c>
      <c r="D274" s="123" t="s">
        <v>50</v>
      </c>
      <c r="E274" s="123" t="s">
        <v>298</v>
      </c>
      <c r="F274" s="123" t="s">
        <v>232</v>
      </c>
      <c r="G274" s="123"/>
      <c r="H274" s="122">
        <v>56284.453000000001</v>
      </c>
      <c r="I274" s="123" t="s">
        <v>202</v>
      </c>
      <c r="J274" s="123" t="s">
        <v>299</v>
      </c>
      <c r="K274" s="122">
        <v>9.5500000000000007</v>
      </c>
      <c r="L274" s="122">
        <f t="shared" si="8"/>
        <v>9550</v>
      </c>
      <c r="M274" s="124">
        <v>537516.52615000005</v>
      </c>
      <c r="N274" s="121" t="s">
        <v>301</v>
      </c>
      <c r="O274" s="73"/>
      <c r="P274" s="73"/>
      <c r="Q274" s="73"/>
      <c r="R274" s="73"/>
      <c r="S274" s="73"/>
      <c r="T274" s="73"/>
      <c r="U274" s="73"/>
      <c r="V274" s="73"/>
    </row>
    <row r="275" spans="1:22" x14ac:dyDescent="0.15">
      <c r="A275" s="123" t="s">
        <v>149</v>
      </c>
      <c r="B275" s="123" t="s">
        <v>302</v>
      </c>
      <c r="C275" s="123" t="s">
        <v>303</v>
      </c>
      <c r="D275" s="123" t="s">
        <v>50</v>
      </c>
      <c r="E275" s="123" t="s">
        <v>223</v>
      </c>
      <c r="F275" s="123" t="s">
        <v>304</v>
      </c>
      <c r="G275" s="123"/>
      <c r="H275" s="122">
        <v>1463.9069999999999</v>
      </c>
      <c r="I275" s="123" t="s">
        <v>202</v>
      </c>
      <c r="J275" s="123" t="s">
        <v>305</v>
      </c>
      <c r="K275" s="122">
        <v>9.5500000000000007</v>
      </c>
      <c r="L275" s="122">
        <f t="shared" si="8"/>
        <v>9550</v>
      </c>
      <c r="M275" s="124">
        <v>13980.31185</v>
      </c>
      <c r="N275" s="121" t="s">
        <v>336</v>
      </c>
      <c r="O275" s="73"/>
      <c r="P275" s="73"/>
      <c r="Q275" s="73"/>
      <c r="R275" s="73"/>
      <c r="S275" s="73"/>
      <c r="T275" s="73"/>
      <c r="U275" s="73"/>
      <c r="V275" s="73"/>
    </row>
    <row r="276" spans="1:22" x14ac:dyDescent="0.15">
      <c r="A276" s="123" t="s">
        <v>233</v>
      </c>
      <c r="B276" s="123" t="s">
        <v>302</v>
      </c>
      <c r="C276" s="123" t="s">
        <v>303</v>
      </c>
      <c r="D276" s="123" t="s">
        <v>50</v>
      </c>
      <c r="E276" s="123" t="s">
        <v>223</v>
      </c>
      <c r="F276" s="123" t="s">
        <v>306</v>
      </c>
      <c r="G276" s="123" t="s">
        <v>159</v>
      </c>
      <c r="H276" s="122">
        <v>696.44600000000003</v>
      </c>
      <c r="I276" s="123" t="s">
        <v>202</v>
      </c>
      <c r="J276" s="123" t="s">
        <v>305</v>
      </c>
      <c r="K276" s="122">
        <v>9.5500000000000007</v>
      </c>
      <c r="L276" s="122">
        <f t="shared" si="8"/>
        <v>9550</v>
      </c>
      <c r="M276" s="124">
        <v>6651.0593000000008</v>
      </c>
      <c r="N276" s="121" t="s">
        <v>336</v>
      </c>
      <c r="O276" s="73"/>
      <c r="P276" s="73"/>
      <c r="Q276" s="73"/>
      <c r="R276" s="73"/>
      <c r="S276" s="73"/>
      <c r="T276" s="73"/>
      <c r="U276" s="73"/>
      <c r="V276" s="73"/>
    </row>
    <row r="277" spans="1:22" x14ac:dyDescent="0.15">
      <c r="A277" s="123" t="s">
        <v>110</v>
      </c>
      <c r="B277" s="123" t="s">
        <v>302</v>
      </c>
      <c r="C277" s="123" t="s">
        <v>303</v>
      </c>
      <c r="D277" s="123" t="s">
        <v>50</v>
      </c>
      <c r="E277" s="123" t="s">
        <v>223</v>
      </c>
      <c r="F277" s="123" t="s">
        <v>307</v>
      </c>
      <c r="G277" s="123" t="s">
        <v>308</v>
      </c>
      <c r="H277" s="122">
        <v>1469.6479999999999</v>
      </c>
      <c r="I277" s="123" t="s">
        <v>202</v>
      </c>
      <c r="J277" s="123" t="s">
        <v>305</v>
      </c>
      <c r="K277" s="122">
        <v>9.5500000000000007</v>
      </c>
      <c r="L277" s="122">
        <f t="shared" si="8"/>
        <v>9550</v>
      </c>
      <c r="M277" s="124">
        <v>14035.1384</v>
      </c>
      <c r="N277" s="121" t="s">
        <v>336</v>
      </c>
      <c r="O277" s="73"/>
      <c r="P277" s="73"/>
      <c r="Q277" s="73"/>
      <c r="R277" s="73"/>
      <c r="S277" s="73"/>
      <c r="T277" s="73"/>
      <c r="U277" s="73"/>
      <c r="V277" s="73"/>
    </row>
    <row r="278" spans="1:22" x14ac:dyDescent="0.15">
      <c r="A278" s="123" t="s">
        <v>117</v>
      </c>
      <c r="B278" s="123" t="s">
        <v>302</v>
      </c>
      <c r="C278" s="123" t="s">
        <v>303</v>
      </c>
      <c r="D278" s="123" t="s">
        <v>50</v>
      </c>
      <c r="E278" s="123" t="s">
        <v>223</v>
      </c>
      <c r="F278" s="123" t="s">
        <v>309</v>
      </c>
      <c r="G278" s="123" t="s">
        <v>159</v>
      </c>
      <c r="H278" s="122">
        <v>736.37400000000002</v>
      </c>
      <c r="I278" s="123" t="s">
        <v>202</v>
      </c>
      <c r="J278" s="123" t="s">
        <v>305</v>
      </c>
      <c r="K278" s="122">
        <v>9.5500000000000007</v>
      </c>
      <c r="L278" s="122">
        <f t="shared" si="8"/>
        <v>9550</v>
      </c>
      <c r="M278" s="124">
        <v>7032.3717000000006</v>
      </c>
      <c r="N278" s="121" t="s">
        <v>336</v>
      </c>
      <c r="O278" s="73"/>
      <c r="P278" s="73"/>
      <c r="Q278" s="73"/>
      <c r="R278" s="73"/>
      <c r="S278" s="73"/>
      <c r="T278" s="73"/>
      <c r="U278" s="73"/>
      <c r="V278" s="73"/>
    </row>
    <row r="279" spans="1:22" x14ac:dyDescent="0.15">
      <c r="A279" s="123" t="s">
        <v>160</v>
      </c>
      <c r="B279" s="123" t="s">
        <v>302</v>
      </c>
      <c r="C279" s="123" t="s">
        <v>303</v>
      </c>
      <c r="D279" s="123" t="s">
        <v>50</v>
      </c>
      <c r="E279" s="123" t="s">
        <v>223</v>
      </c>
      <c r="F279" s="123" t="s">
        <v>310</v>
      </c>
      <c r="G279" s="123" t="s">
        <v>159</v>
      </c>
      <c r="H279" s="122">
        <v>793.22799999999995</v>
      </c>
      <c r="I279" s="123" t="s">
        <v>202</v>
      </c>
      <c r="J279" s="123" t="s">
        <v>305</v>
      </c>
      <c r="K279" s="122">
        <v>9.5500000000000007</v>
      </c>
      <c r="L279" s="122">
        <f t="shared" si="8"/>
        <v>9550</v>
      </c>
      <c r="M279" s="124">
        <v>7575.3274000000001</v>
      </c>
      <c r="N279" s="121" t="s">
        <v>336</v>
      </c>
      <c r="O279" s="73"/>
      <c r="P279" s="73"/>
      <c r="Q279" s="73"/>
      <c r="R279" s="73"/>
      <c r="S279" s="73"/>
      <c r="T279" s="73"/>
      <c r="U279" s="73"/>
      <c r="V279" s="73"/>
    </row>
    <row r="280" spans="1:22" x14ac:dyDescent="0.15">
      <c r="A280" s="123" t="s">
        <v>240</v>
      </c>
      <c r="B280" s="123" t="s">
        <v>302</v>
      </c>
      <c r="C280" s="123" t="s">
        <v>303</v>
      </c>
      <c r="D280" s="123" t="s">
        <v>50</v>
      </c>
      <c r="E280" s="123" t="s">
        <v>223</v>
      </c>
      <c r="F280" s="123" t="s">
        <v>311</v>
      </c>
      <c r="G280" s="123" t="s">
        <v>159</v>
      </c>
      <c r="H280" s="122">
        <v>833.46600000000001</v>
      </c>
      <c r="I280" s="123" t="s">
        <v>202</v>
      </c>
      <c r="J280" s="123" t="s">
        <v>305</v>
      </c>
      <c r="K280" s="122">
        <v>9.5500000000000007</v>
      </c>
      <c r="L280" s="122">
        <f t="shared" si="8"/>
        <v>9550</v>
      </c>
      <c r="M280" s="124">
        <v>7959.600300000001</v>
      </c>
      <c r="N280" s="121" t="s">
        <v>336</v>
      </c>
      <c r="O280" s="73"/>
      <c r="P280" s="73"/>
      <c r="Q280" s="73"/>
      <c r="R280" s="73"/>
      <c r="S280" s="73"/>
      <c r="T280" s="73"/>
      <c r="U280" s="73"/>
      <c r="V280" s="73"/>
    </row>
    <row r="281" spans="1:22" x14ac:dyDescent="0.15">
      <c r="A281" s="123" t="s">
        <v>242</v>
      </c>
      <c r="B281" s="123" t="s">
        <v>302</v>
      </c>
      <c r="C281" s="123" t="s">
        <v>303</v>
      </c>
      <c r="D281" s="123" t="s">
        <v>50</v>
      </c>
      <c r="E281" s="123" t="s">
        <v>298</v>
      </c>
      <c r="F281" s="123" t="s">
        <v>304</v>
      </c>
      <c r="G281" s="123"/>
      <c r="H281" s="122">
        <v>11251.268</v>
      </c>
      <c r="I281" s="123" t="s">
        <v>202</v>
      </c>
      <c r="J281" s="123" t="s">
        <v>305</v>
      </c>
      <c r="K281" s="122">
        <v>9.5500000000000007</v>
      </c>
      <c r="L281" s="122">
        <f t="shared" si="8"/>
        <v>9550</v>
      </c>
      <c r="M281" s="124">
        <v>107449.6094</v>
      </c>
      <c r="N281" s="121" t="s">
        <v>336</v>
      </c>
      <c r="O281" s="73"/>
      <c r="P281" s="73"/>
      <c r="Q281" s="73"/>
      <c r="R281" s="73"/>
      <c r="S281" s="73"/>
      <c r="T281" s="73"/>
      <c r="U281" s="73"/>
      <c r="V281" s="73"/>
    </row>
    <row r="282" spans="1:22" x14ac:dyDescent="0.15">
      <c r="A282" s="123" t="s">
        <v>244</v>
      </c>
      <c r="B282" s="123" t="s">
        <v>302</v>
      </c>
      <c r="C282" s="123" t="s">
        <v>303</v>
      </c>
      <c r="D282" s="123" t="s">
        <v>50</v>
      </c>
      <c r="E282" s="123" t="s">
        <v>298</v>
      </c>
      <c r="F282" s="123" t="s">
        <v>312</v>
      </c>
      <c r="G282" s="123" t="s">
        <v>313</v>
      </c>
      <c r="H282" s="122">
        <v>4664.8419999999996</v>
      </c>
      <c r="I282" s="123" t="s">
        <v>202</v>
      </c>
      <c r="J282" s="123" t="s">
        <v>305</v>
      </c>
      <c r="K282" s="122">
        <v>9.5500000000000007</v>
      </c>
      <c r="L282" s="122">
        <f t="shared" si="8"/>
        <v>9550</v>
      </c>
      <c r="M282" s="124">
        <v>44549.241099999999</v>
      </c>
      <c r="N282" s="121" t="s">
        <v>336</v>
      </c>
      <c r="O282" s="73"/>
      <c r="P282" s="73"/>
      <c r="Q282" s="73"/>
      <c r="R282" s="73"/>
      <c r="S282" s="73"/>
      <c r="T282" s="73"/>
      <c r="U282" s="73"/>
      <c r="V282" s="73"/>
    </row>
    <row r="283" spans="1:22" x14ac:dyDescent="0.15">
      <c r="A283" s="123" t="s">
        <v>246</v>
      </c>
      <c r="B283" s="123" t="s">
        <v>302</v>
      </c>
      <c r="C283" s="123" t="s">
        <v>303</v>
      </c>
      <c r="D283" s="123" t="s">
        <v>50</v>
      </c>
      <c r="E283" s="123" t="s">
        <v>298</v>
      </c>
      <c r="F283" s="123" t="s">
        <v>314</v>
      </c>
      <c r="G283" s="123" t="s">
        <v>313</v>
      </c>
      <c r="H283" s="122">
        <v>5223.9669999999996</v>
      </c>
      <c r="I283" s="123" t="s">
        <v>202</v>
      </c>
      <c r="J283" s="123" t="s">
        <v>305</v>
      </c>
      <c r="K283" s="122">
        <v>9.5500000000000007</v>
      </c>
      <c r="L283" s="122">
        <f t="shared" si="8"/>
        <v>9550</v>
      </c>
      <c r="M283" s="124">
        <v>49888.884850000002</v>
      </c>
      <c r="N283" s="121" t="s">
        <v>336</v>
      </c>
      <c r="O283" s="73"/>
      <c r="P283" s="73"/>
      <c r="Q283" s="73"/>
      <c r="R283" s="73"/>
      <c r="S283" s="73"/>
      <c r="T283" s="73"/>
      <c r="U283" s="73"/>
      <c r="V283" s="73"/>
    </row>
    <row r="284" spans="1:22" x14ac:dyDescent="0.15">
      <c r="A284" s="123" t="s">
        <v>248</v>
      </c>
      <c r="B284" s="123" t="s">
        <v>302</v>
      </c>
      <c r="C284" s="123" t="s">
        <v>303</v>
      </c>
      <c r="D284" s="123" t="s">
        <v>50</v>
      </c>
      <c r="E284" s="123" t="s">
        <v>298</v>
      </c>
      <c r="F284" s="123" t="s">
        <v>315</v>
      </c>
      <c r="G284" s="123" t="s">
        <v>316</v>
      </c>
      <c r="H284" s="122">
        <v>788.88099999999997</v>
      </c>
      <c r="I284" s="123" t="s">
        <v>202</v>
      </c>
      <c r="J284" s="123" t="s">
        <v>305</v>
      </c>
      <c r="K284" s="122">
        <v>9.5500000000000007</v>
      </c>
      <c r="L284" s="122">
        <f t="shared" si="8"/>
        <v>9550</v>
      </c>
      <c r="M284" s="124">
        <v>7533.8135499999999</v>
      </c>
      <c r="N284" s="121" t="s">
        <v>336</v>
      </c>
      <c r="O284" s="73"/>
      <c r="P284" s="73"/>
      <c r="Q284" s="73"/>
      <c r="R284" s="73"/>
      <c r="S284" s="73"/>
      <c r="T284" s="73"/>
      <c r="U284" s="73"/>
      <c r="V284" s="73"/>
    </row>
    <row r="285" spans="1:22" x14ac:dyDescent="0.15">
      <c r="A285" s="123" t="s">
        <v>125</v>
      </c>
      <c r="B285" s="123" t="s">
        <v>302</v>
      </c>
      <c r="C285" s="123" t="s">
        <v>303</v>
      </c>
      <c r="D285" s="123" t="s">
        <v>50</v>
      </c>
      <c r="E285" s="123" t="s">
        <v>298</v>
      </c>
      <c r="F285" s="123" t="s">
        <v>317</v>
      </c>
      <c r="G285" s="123" t="s">
        <v>313</v>
      </c>
      <c r="H285" s="122">
        <v>5782.5950000000003</v>
      </c>
      <c r="I285" s="123" t="s">
        <v>202</v>
      </c>
      <c r="J285" s="123" t="s">
        <v>305</v>
      </c>
      <c r="K285" s="122">
        <v>9.5500000000000007</v>
      </c>
      <c r="L285" s="122">
        <f t="shared" si="8"/>
        <v>9550</v>
      </c>
      <c r="M285" s="124">
        <v>55223.782250000004</v>
      </c>
      <c r="N285" s="121" t="s">
        <v>336</v>
      </c>
      <c r="O285" s="73"/>
      <c r="P285" s="73"/>
      <c r="Q285" s="73"/>
      <c r="R285" s="73"/>
      <c r="S285" s="73"/>
      <c r="T285" s="73"/>
      <c r="U285" s="73"/>
      <c r="V285" s="73"/>
    </row>
    <row r="286" spans="1:22" x14ac:dyDescent="0.15">
      <c r="A286" s="123" t="s">
        <v>129</v>
      </c>
      <c r="B286" s="123" t="s">
        <v>302</v>
      </c>
      <c r="C286" s="123" t="s">
        <v>303</v>
      </c>
      <c r="D286" s="123" t="s">
        <v>50</v>
      </c>
      <c r="E286" s="123" t="s">
        <v>298</v>
      </c>
      <c r="F286" s="123" t="s">
        <v>318</v>
      </c>
      <c r="G286" s="123" t="s">
        <v>316</v>
      </c>
      <c r="H286" s="122">
        <v>868.68499999999995</v>
      </c>
      <c r="I286" s="123" t="s">
        <v>202</v>
      </c>
      <c r="J286" s="123" t="s">
        <v>305</v>
      </c>
      <c r="K286" s="122">
        <v>9.5500000000000007</v>
      </c>
      <c r="L286" s="122">
        <f t="shared" si="8"/>
        <v>9550</v>
      </c>
      <c r="M286" s="124">
        <v>8295.94175</v>
      </c>
      <c r="N286" s="121" t="s">
        <v>336</v>
      </c>
      <c r="O286" s="73"/>
      <c r="P286" s="73"/>
      <c r="Q286" s="73"/>
      <c r="R286" s="73"/>
      <c r="S286" s="73"/>
      <c r="T286" s="73"/>
      <c r="U286" s="73"/>
      <c r="V286" s="73"/>
    </row>
    <row r="287" spans="1:22" x14ac:dyDescent="0.15">
      <c r="A287" s="123" t="s">
        <v>132</v>
      </c>
      <c r="B287" s="123" t="s">
        <v>302</v>
      </c>
      <c r="C287" s="123" t="s">
        <v>303</v>
      </c>
      <c r="D287" s="123" t="s">
        <v>50</v>
      </c>
      <c r="E287" s="123" t="s">
        <v>298</v>
      </c>
      <c r="F287" s="123" t="s">
        <v>319</v>
      </c>
      <c r="G287" s="123" t="s">
        <v>313</v>
      </c>
      <c r="H287" s="122">
        <v>6341.72</v>
      </c>
      <c r="I287" s="123" t="s">
        <v>202</v>
      </c>
      <c r="J287" s="123" t="s">
        <v>305</v>
      </c>
      <c r="K287" s="122">
        <v>9.5500000000000007</v>
      </c>
      <c r="L287" s="122">
        <f t="shared" si="8"/>
        <v>9550</v>
      </c>
      <c r="M287" s="124">
        <v>60563.426000000007</v>
      </c>
      <c r="N287" s="121" t="s">
        <v>336</v>
      </c>
      <c r="O287" s="73"/>
      <c r="P287" s="73"/>
      <c r="Q287" s="73"/>
      <c r="R287" s="73"/>
      <c r="S287" s="73"/>
      <c r="T287" s="73"/>
      <c r="U287" s="73"/>
      <c r="V287" s="73"/>
    </row>
    <row r="288" spans="1:22" x14ac:dyDescent="0.15">
      <c r="A288" s="123" t="s">
        <v>134</v>
      </c>
      <c r="B288" s="123" t="s">
        <v>302</v>
      </c>
      <c r="C288" s="123" t="s">
        <v>303</v>
      </c>
      <c r="D288" s="123" t="s">
        <v>50</v>
      </c>
      <c r="E288" s="123" t="s">
        <v>298</v>
      </c>
      <c r="F288" s="123" t="s">
        <v>320</v>
      </c>
      <c r="G288" s="123" t="s">
        <v>316</v>
      </c>
      <c r="H288" s="122">
        <v>948.56</v>
      </c>
      <c r="I288" s="123" t="s">
        <v>202</v>
      </c>
      <c r="J288" s="123" t="s">
        <v>305</v>
      </c>
      <c r="K288" s="122">
        <v>9.5500000000000007</v>
      </c>
      <c r="L288" s="122">
        <f t="shared" si="8"/>
        <v>9550</v>
      </c>
      <c r="M288" s="124">
        <v>9058.7479999999996</v>
      </c>
      <c r="N288" s="121" t="s">
        <v>336</v>
      </c>
      <c r="O288" s="73"/>
      <c r="P288" s="73"/>
      <c r="Q288" s="73"/>
      <c r="R288" s="73"/>
      <c r="S288" s="73"/>
      <c r="T288" s="73"/>
      <c r="U288" s="73"/>
      <c r="V288" s="73"/>
    </row>
    <row r="289" spans="1:22" x14ac:dyDescent="0.15">
      <c r="A289" s="123" t="s">
        <v>162</v>
      </c>
      <c r="B289" s="123" t="s">
        <v>302</v>
      </c>
      <c r="C289" s="123" t="s">
        <v>303</v>
      </c>
      <c r="D289" s="123" t="s">
        <v>50</v>
      </c>
      <c r="E289" s="123" t="s">
        <v>298</v>
      </c>
      <c r="F289" s="123" t="s">
        <v>321</v>
      </c>
      <c r="G289" s="123" t="s">
        <v>316</v>
      </c>
      <c r="H289" s="122">
        <v>1028.364</v>
      </c>
      <c r="I289" s="123" t="s">
        <v>202</v>
      </c>
      <c r="J289" s="123" t="s">
        <v>305</v>
      </c>
      <c r="K289" s="122">
        <v>9.5500000000000007</v>
      </c>
      <c r="L289" s="122">
        <f t="shared" si="8"/>
        <v>9550</v>
      </c>
      <c r="M289" s="124">
        <v>9820.8762000000006</v>
      </c>
      <c r="N289" s="121" t="s">
        <v>336</v>
      </c>
      <c r="O289" s="73"/>
      <c r="P289" s="73"/>
      <c r="Q289" s="73"/>
      <c r="R289" s="73"/>
      <c r="S289" s="73"/>
      <c r="T289" s="73"/>
      <c r="U289" s="73"/>
      <c r="V289" s="73"/>
    </row>
    <row r="290" spans="1:22" x14ac:dyDescent="0.15">
      <c r="A290" s="123" t="s">
        <v>164</v>
      </c>
      <c r="B290" s="123" t="s">
        <v>302</v>
      </c>
      <c r="C290" s="123" t="s">
        <v>303</v>
      </c>
      <c r="D290" s="123" t="s">
        <v>50</v>
      </c>
      <c r="E290" s="123" t="s">
        <v>298</v>
      </c>
      <c r="F290" s="123" t="s">
        <v>322</v>
      </c>
      <c r="G290" s="123" t="s">
        <v>323</v>
      </c>
      <c r="H290" s="122">
        <v>4966.308</v>
      </c>
      <c r="I290" s="123" t="s">
        <v>202</v>
      </c>
      <c r="J290" s="123" t="s">
        <v>305</v>
      </c>
      <c r="K290" s="122">
        <v>9.5500000000000007</v>
      </c>
      <c r="L290" s="122">
        <f t="shared" si="8"/>
        <v>9550</v>
      </c>
      <c r="M290" s="124">
        <v>47428.241400000006</v>
      </c>
      <c r="N290" s="121" t="s">
        <v>336</v>
      </c>
      <c r="O290" s="73"/>
      <c r="P290" s="73"/>
      <c r="Q290" s="73"/>
      <c r="R290" s="73"/>
      <c r="S290" s="73"/>
      <c r="T290" s="73"/>
      <c r="U290" s="73"/>
      <c r="V290" s="73"/>
    </row>
    <row r="291" spans="1:22" x14ac:dyDescent="0.15">
      <c r="A291" s="123" t="s">
        <v>167</v>
      </c>
      <c r="B291" s="123" t="s">
        <v>302</v>
      </c>
      <c r="C291" s="123" t="s">
        <v>303</v>
      </c>
      <c r="D291" s="123" t="s">
        <v>50</v>
      </c>
      <c r="E291" s="123" t="s">
        <v>234</v>
      </c>
      <c r="F291" s="123" t="s">
        <v>304</v>
      </c>
      <c r="G291" s="123"/>
      <c r="H291" s="122">
        <v>13703.411</v>
      </c>
      <c r="I291" s="123" t="s">
        <v>202</v>
      </c>
      <c r="J291" s="123" t="s">
        <v>305</v>
      </c>
      <c r="K291" s="122">
        <v>9.5500000000000007</v>
      </c>
      <c r="L291" s="122">
        <f t="shared" si="8"/>
        <v>9550</v>
      </c>
      <c r="M291" s="124">
        <v>130867.57505000001</v>
      </c>
      <c r="N291" s="121" t="s">
        <v>336</v>
      </c>
      <c r="O291" s="73"/>
      <c r="P291" s="73"/>
      <c r="Q291" s="73"/>
      <c r="R291" s="73"/>
      <c r="S291" s="73"/>
      <c r="T291" s="73"/>
      <c r="U291" s="73"/>
      <c r="V291" s="73"/>
    </row>
    <row r="292" spans="1:22" x14ac:dyDescent="0.15">
      <c r="A292" s="123" t="s">
        <v>38</v>
      </c>
      <c r="B292" s="123" t="s">
        <v>302</v>
      </c>
      <c r="C292" s="123" t="s">
        <v>303</v>
      </c>
      <c r="D292" s="123" t="s">
        <v>258</v>
      </c>
      <c r="E292" s="123" t="s">
        <v>259</v>
      </c>
      <c r="F292" s="123" t="s">
        <v>304</v>
      </c>
      <c r="G292" s="123"/>
      <c r="H292" s="122">
        <v>2423.732</v>
      </c>
      <c r="I292" s="123" t="s">
        <v>202</v>
      </c>
      <c r="J292" s="123" t="s">
        <v>305</v>
      </c>
      <c r="K292" s="122">
        <v>9.1999999999999993</v>
      </c>
      <c r="L292" s="122">
        <f t="shared" si="8"/>
        <v>9200</v>
      </c>
      <c r="M292" s="124">
        <v>22298.3344</v>
      </c>
      <c r="N292" s="121" t="s">
        <v>336</v>
      </c>
      <c r="O292" s="73"/>
      <c r="P292" s="73"/>
      <c r="Q292" s="73"/>
      <c r="R292" s="73"/>
      <c r="S292" s="73"/>
      <c r="T292" s="73"/>
      <c r="U292" s="73"/>
      <c r="V292" s="73"/>
    </row>
    <row r="293" spans="1:22" x14ac:dyDescent="0.15">
      <c r="A293" s="123" t="s">
        <v>257</v>
      </c>
      <c r="B293" s="123" t="s">
        <v>302</v>
      </c>
      <c r="C293" s="123" t="s">
        <v>303</v>
      </c>
      <c r="D293" s="123" t="s">
        <v>258</v>
      </c>
      <c r="E293" s="123" t="s">
        <v>259</v>
      </c>
      <c r="F293" s="123" t="s">
        <v>324</v>
      </c>
      <c r="G293" s="123" t="s">
        <v>325</v>
      </c>
      <c r="H293" s="122">
        <v>2239.56</v>
      </c>
      <c r="I293" s="123" t="s">
        <v>202</v>
      </c>
      <c r="J293" s="123" t="s">
        <v>305</v>
      </c>
      <c r="K293" s="122">
        <v>9.1999999999999993</v>
      </c>
      <c r="L293" s="122">
        <f t="shared" si="8"/>
        <v>9200</v>
      </c>
      <c r="M293" s="124">
        <v>20603.951999999997</v>
      </c>
      <c r="N293" s="121" t="s">
        <v>336</v>
      </c>
      <c r="O293" s="73"/>
      <c r="P293" s="73"/>
      <c r="Q293" s="73"/>
      <c r="R293" s="73"/>
      <c r="S293" s="73"/>
      <c r="T293" s="73"/>
      <c r="U293" s="73"/>
      <c r="V293" s="73"/>
    </row>
    <row r="294" spans="1:22" x14ac:dyDescent="0.15">
      <c r="A294" s="123" t="s">
        <v>260</v>
      </c>
      <c r="B294" s="123" t="s">
        <v>302</v>
      </c>
      <c r="C294" s="123" t="s">
        <v>303</v>
      </c>
      <c r="D294" s="123" t="s">
        <v>258</v>
      </c>
      <c r="E294" s="123" t="s">
        <v>259</v>
      </c>
      <c r="F294" s="123" t="s">
        <v>326</v>
      </c>
      <c r="G294" s="123" t="s">
        <v>325</v>
      </c>
      <c r="H294" s="122">
        <v>2314.2959999999998</v>
      </c>
      <c r="I294" s="123" t="s">
        <v>202</v>
      </c>
      <c r="J294" s="123" t="s">
        <v>305</v>
      </c>
      <c r="K294" s="122">
        <v>9.1999999999999993</v>
      </c>
      <c r="L294" s="122">
        <f t="shared" si="8"/>
        <v>9200</v>
      </c>
      <c r="M294" s="124">
        <v>21291.523199999996</v>
      </c>
      <c r="N294" s="121" t="s">
        <v>336</v>
      </c>
      <c r="O294" s="73"/>
      <c r="P294" s="73"/>
      <c r="Q294" s="73"/>
      <c r="R294" s="73"/>
      <c r="S294" s="73"/>
      <c r="T294" s="73"/>
      <c r="U294" s="73"/>
      <c r="V294" s="73"/>
    </row>
    <row r="295" spans="1:22" x14ac:dyDescent="0.15">
      <c r="A295" s="123" t="s">
        <v>121</v>
      </c>
      <c r="B295" s="123" t="s">
        <v>302</v>
      </c>
      <c r="C295" s="123" t="s">
        <v>303</v>
      </c>
      <c r="D295" s="123" t="s">
        <v>258</v>
      </c>
      <c r="E295" s="123" t="s">
        <v>259</v>
      </c>
      <c r="F295" s="123" t="s">
        <v>327</v>
      </c>
      <c r="G295" s="123" t="s">
        <v>325</v>
      </c>
      <c r="H295" s="122">
        <v>2424.4560000000001</v>
      </c>
      <c r="I295" s="123" t="s">
        <v>202</v>
      </c>
      <c r="J295" s="123" t="s">
        <v>305</v>
      </c>
      <c r="K295" s="122">
        <v>9.1999999999999993</v>
      </c>
      <c r="L295" s="122">
        <f t="shared" si="8"/>
        <v>9200</v>
      </c>
      <c r="M295" s="124">
        <v>22304.995200000001</v>
      </c>
      <c r="N295" s="121" t="s">
        <v>336</v>
      </c>
      <c r="O295" s="73"/>
      <c r="P295" s="73"/>
      <c r="Q295" s="73"/>
      <c r="R295" s="73"/>
      <c r="S295" s="73"/>
      <c r="T295" s="73"/>
      <c r="U295" s="73"/>
      <c r="V295" s="73"/>
    </row>
    <row r="296" spans="1:22" x14ac:dyDescent="0.15">
      <c r="A296" s="123" t="s">
        <v>328</v>
      </c>
      <c r="B296" s="123" t="s">
        <v>302</v>
      </c>
      <c r="C296" s="123" t="s">
        <v>303</v>
      </c>
      <c r="D296" s="123" t="s">
        <v>258</v>
      </c>
      <c r="E296" s="123" t="s">
        <v>259</v>
      </c>
      <c r="F296" s="123" t="s">
        <v>329</v>
      </c>
      <c r="G296" s="123" t="s">
        <v>330</v>
      </c>
      <c r="H296" s="122">
        <v>2956.9679999999998</v>
      </c>
      <c r="I296" s="123" t="s">
        <v>202</v>
      </c>
      <c r="J296" s="123" t="s">
        <v>305</v>
      </c>
      <c r="K296" s="122">
        <v>9.1999999999999993</v>
      </c>
      <c r="L296" s="122">
        <f t="shared" si="8"/>
        <v>9200</v>
      </c>
      <c r="M296" s="124">
        <v>27204.105599999995</v>
      </c>
      <c r="N296" s="121" t="s">
        <v>336</v>
      </c>
      <c r="O296" s="73"/>
      <c r="P296" s="73"/>
      <c r="Q296" s="73"/>
      <c r="R296" s="73"/>
      <c r="S296" s="73"/>
      <c r="T296" s="73"/>
      <c r="U296" s="73"/>
      <c r="V296" s="73"/>
    </row>
    <row r="297" spans="1:22" x14ac:dyDescent="0.15">
      <c r="A297" s="123" t="s">
        <v>178</v>
      </c>
      <c r="B297" s="123" t="s">
        <v>302</v>
      </c>
      <c r="C297" s="123" t="s">
        <v>303</v>
      </c>
      <c r="D297" s="123" t="s">
        <v>258</v>
      </c>
      <c r="E297" s="123" t="s">
        <v>259</v>
      </c>
      <c r="F297" s="123" t="s">
        <v>331</v>
      </c>
      <c r="G297" s="123" t="s">
        <v>325</v>
      </c>
      <c r="H297" s="122">
        <v>3693.7440000000001</v>
      </c>
      <c r="I297" s="123" t="s">
        <v>202</v>
      </c>
      <c r="J297" s="123" t="s">
        <v>305</v>
      </c>
      <c r="K297" s="122">
        <v>9.1999999999999993</v>
      </c>
      <c r="L297" s="122">
        <f t="shared" si="8"/>
        <v>9200</v>
      </c>
      <c r="M297" s="124">
        <v>33982.444799999997</v>
      </c>
      <c r="N297" s="121" t="s">
        <v>336</v>
      </c>
      <c r="O297" s="73"/>
      <c r="P297" s="73"/>
      <c r="Q297" s="73"/>
      <c r="R297" s="73"/>
      <c r="S297" s="73"/>
      <c r="T297" s="73"/>
      <c r="U297" s="73"/>
      <c r="V297" s="73"/>
    </row>
    <row r="298" spans="1:22" x14ac:dyDescent="0.15">
      <c r="A298" s="123" t="s">
        <v>265</v>
      </c>
      <c r="B298" s="123" t="s">
        <v>302</v>
      </c>
      <c r="C298" s="123" t="s">
        <v>303</v>
      </c>
      <c r="D298" s="123" t="s">
        <v>258</v>
      </c>
      <c r="E298" s="123" t="s">
        <v>152</v>
      </c>
      <c r="F298" s="123" t="s">
        <v>304</v>
      </c>
      <c r="G298" s="123"/>
      <c r="H298" s="122">
        <v>1488.9380000000001</v>
      </c>
      <c r="I298" s="123" t="s">
        <v>202</v>
      </c>
      <c r="J298" s="123" t="s">
        <v>305</v>
      </c>
      <c r="K298" s="122">
        <v>9.1999999999999993</v>
      </c>
      <c r="L298" s="122">
        <f t="shared" si="8"/>
        <v>9200</v>
      </c>
      <c r="M298" s="124">
        <v>13698.229600000001</v>
      </c>
      <c r="N298" s="121" t="s">
        <v>336</v>
      </c>
      <c r="O298" s="73"/>
      <c r="P298" s="73"/>
      <c r="Q298" s="73"/>
      <c r="R298" s="73"/>
      <c r="S298" s="73"/>
      <c r="T298" s="73"/>
      <c r="U298" s="73"/>
      <c r="V298" s="73"/>
    </row>
    <row r="299" spans="1:22" x14ac:dyDescent="0.15">
      <c r="A299" s="123" t="s">
        <v>268</v>
      </c>
      <c r="B299" s="123" t="s">
        <v>302</v>
      </c>
      <c r="C299" s="123" t="s">
        <v>303</v>
      </c>
      <c r="D299" s="123" t="s">
        <v>258</v>
      </c>
      <c r="E299" s="123" t="s">
        <v>152</v>
      </c>
      <c r="F299" s="123" t="s">
        <v>332</v>
      </c>
      <c r="G299" s="123" t="s">
        <v>333</v>
      </c>
      <c r="H299" s="122">
        <v>5891.5879999999997</v>
      </c>
      <c r="I299" s="123" t="s">
        <v>202</v>
      </c>
      <c r="J299" s="123" t="s">
        <v>305</v>
      </c>
      <c r="K299" s="122">
        <v>9.1999999999999993</v>
      </c>
      <c r="L299" s="122">
        <f t="shared" si="8"/>
        <v>9200</v>
      </c>
      <c r="M299" s="124">
        <v>54202.609599999996</v>
      </c>
      <c r="N299" s="121" t="s">
        <v>336</v>
      </c>
      <c r="O299" s="73"/>
      <c r="P299" s="73"/>
      <c r="Q299" s="73"/>
      <c r="R299" s="73"/>
      <c r="S299" s="73"/>
      <c r="T299" s="73"/>
      <c r="U299" s="73"/>
      <c r="V299" s="73"/>
    </row>
    <row r="300" spans="1:22" x14ac:dyDescent="0.15">
      <c r="A300" s="123" t="s">
        <v>271</v>
      </c>
      <c r="B300" s="123" t="s">
        <v>302</v>
      </c>
      <c r="C300" s="123" t="s">
        <v>303</v>
      </c>
      <c r="D300" s="123" t="s">
        <v>258</v>
      </c>
      <c r="E300" s="123" t="s">
        <v>155</v>
      </c>
      <c r="F300" s="123" t="s">
        <v>304</v>
      </c>
      <c r="G300" s="123"/>
      <c r="H300" s="122">
        <v>3560.5039999999999</v>
      </c>
      <c r="I300" s="123" t="s">
        <v>202</v>
      </c>
      <c r="J300" s="123" t="s">
        <v>305</v>
      </c>
      <c r="K300" s="122">
        <v>9.1999999999999993</v>
      </c>
      <c r="L300" s="122">
        <f t="shared" si="8"/>
        <v>9200</v>
      </c>
      <c r="M300" s="124">
        <v>32756.636799999997</v>
      </c>
      <c r="N300" s="121" t="s">
        <v>336</v>
      </c>
      <c r="O300" s="73"/>
      <c r="P300" s="73"/>
      <c r="Q300" s="73"/>
      <c r="R300" s="73"/>
      <c r="S300" s="73"/>
      <c r="T300" s="73"/>
      <c r="U300" s="73"/>
      <c r="V300" s="73"/>
    </row>
    <row r="301" spans="1:22" x14ac:dyDescent="0.15">
      <c r="A301" s="123" t="s">
        <v>272</v>
      </c>
      <c r="B301" s="123" t="s">
        <v>302</v>
      </c>
      <c r="C301" s="123" t="s">
        <v>303</v>
      </c>
      <c r="D301" s="123" t="s">
        <v>258</v>
      </c>
      <c r="E301" s="123" t="s">
        <v>155</v>
      </c>
      <c r="F301" s="123" t="s">
        <v>334</v>
      </c>
      <c r="G301" s="123" t="s">
        <v>335</v>
      </c>
      <c r="H301" s="122">
        <v>2478.105</v>
      </c>
      <c r="I301" s="123" t="s">
        <v>202</v>
      </c>
      <c r="J301" s="123" t="s">
        <v>305</v>
      </c>
      <c r="K301" s="122">
        <v>9.1999999999999993</v>
      </c>
      <c r="L301" s="122">
        <f t="shared" si="8"/>
        <v>9200</v>
      </c>
      <c r="M301" s="124">
        <v>22798.565999999999</v>
      </c>
      <c r="N301" s="121" t="s">
        <v>336</v>
      </c>
      <c r="O301" s="73"/>
      <c r="P301" s="73"/>
      <c r="Q301" s="73"/>
      <c r="R301" s="73"/>
      <c r="S301" s="73"/>
      <c r="T301" s="73"/>
      <c r="U301" s="73"/>
      <c r="V301" s="73"/>
    </row>
    <row r="302" spans="1:22" x14ac:dyDescent="0.15">
      <c r="A302" s="123" t="s">
        <v>149</v>
      </c>
      <c r="B302" s="123" t="s">
        <v>337</v>
      </c>
      <c r="C302" s="123" t="s">
        <v>287</v>
      </c>
      <c r="D302" s="123" t="s">
        <v>258</v>
      </c>
      <c r="E302" s="123" t="s">
        <v>338</v>
      </c>
      <c r="F302" s="123" t="s">
        <v>304</v>
      </c>
      <c r="G302" s="123"/>
      <c r="H302" s="122">
        <v>5000</v>
      </c>
      <c r="I302" s="123" t="s">
        <v>202</v>
      </c>
      <c r="J302" s="123" t="s">
        <v>299</v>
      </c>
      <c r="K302" s="122">
        <v>9.1999999999999993</v>
      </c>
      <c r="L302" s="122">
        <f t="shared" si="8"/>
        <v>9200</v>
      </c>
      <c r="M302" s="124">
        <v>46000</v>
      </c>
      <c r="N302" s="121" t="s">
        <v>362</v>
      </c>
      <c r="O302" s="73"/>
      <c r="P302" s="73"/>
      <c r="Q302" s="73"/>
      <c r="R302" s="73"/>
      <c r="S302" s="73"/>
      <c r="T302" s="73"/>
      <c r="U302" s="73"/>
      <c r="V302" s="73"/>
    </row>
    <row r="303" spans="1:22" x14ac:dyDescent="0.15">
      <c r="A303" s="123" t="s">
        <v>110</v>
      </c>
      <c r="B303" s="123" t="s">
        <v>339</v>
      </c>
      <c r="C303" s="123" t="s">
        <v>340</v>
      </c>
      <c r="D303" s="123" t="s">
        <v>41</v>
      </c>
      <c r="E303" s="123" t="s">
        <v>341</v>
      </c>
      <c r="F303" s="123" t="s">
        <v>304</v>
      </c>
      <c r="G303" s="123"/>
      <c r="H303" s="122">
        <v>6186.3879999999999</v>
      </c>
      <c r="I303" s="123" t="s">
        <v>202</v>
      </c>
      <c r="J303" s="123" t="s">
        <v>299</v>
      </c>
      <c r="K303" s="122">
        <v>7.55</v>
      </c>
      <c r="L303" s="122">
        <f t="shared" si="8"/>
        <v>7550</v>
      </c>
      <c r="M303" s="124">
        <v>46707.229399999997</v>
      </c>
      <c r="N303" s="121" t="s">
        <v>362</v>
      </c>
      <c r="O303" s="73"/>
      <c r="P303" s="73"/>
      <c r="Q303" s="73"/>
      <c r="R303" s="73"/>
      <c r="S303" s="73"/>
      <c r="T303" s="73"/>
      <c r="U303" s="73"/>
      <c r="V303" s="73"/>
    </row>
    <row r="304" spans="1:22" x14ac:dyDescent="0.15">
      <c r="A304" s="123" t="s">
        <v>117</v>
      </c>
      <c r="B304" s="123" t="s">
        <v>339</v>
      </c>
      <c r="C304" s="123" t="s">
        <v>340</v>
      </c>
      <c r="D304" s="123" t="s">
        <v>41</v>
      </c>
      <c r="E304" s="123" t="s">
        <v>342</v>
      </c>
      <c r="F304" s="123" t="s">
        <v>304</v>
      </c>
      <c r="G304" s="123"/>
      <c r="H304" s="122">
        <v>2382.085</v>
      </c>
      <c r="I304" s="123" t="s">
        <v>202</v>
      </c>
      <c r="J304" s="123" t="s">
        <v>299</v>
      </c>
      <c r="K304" s="122">
        <v>7.55</v>
      </c>
      <c r="L304" s="122">
        <f t="shared" si="8"/>
        <v>7550</v>
      </c>
      <c r="M304" s="124">
        <v>17984.741750000001</v>
      </c>
      <c r="N304" s="121" t="s">
        <v>362</v>
      </c>
      <c r="O304" s="73"/>
      <c r="P304" s="73"/>
      <c r="Q304" s="73"/>
      <c r="R304" s="73"/>
      <c r="S304" s="73"/>
      <c r="T304" s="73"/>
      <c r="U304" s="73"/>
      <c r="V304" s="73"/>
    </row>
    <row r="305" spans="1:22" x14ac:dyDescent="0.15">
      <c r="A305" s="123" t="s">
        <v>160</v>
      </c>
      <c r="B305" s="123" t="s">
        <v>339</v>
      </c>
      <c r="C305" s="123" t="s">
        <v>340</v>
      </c>
      <c r="D305" s="123" t="s">
        <v>50</v>
      </c>
      <c r="E305" s="123" t="s">
        <v>342</v>
      </c>
      <c r="F305" s="123" t="s">
        <v>304</v>
      </c>
      <c r="G305" s="123"/>
      <c r="H305" s="122">
        <v>4200</v>
      </c>
      <c r="I305" s="123" t="s">
        <v>202</v>
      </c>
      <c r="J305" s="123" t="s">
        <v>299</v>
      </c>
      <c r="K305" s="122">
        <v>9.5500000000000007</v>
      </c>
      <c r="L305" s="122">
        <f t="shared" si="8"/>
        <v>9550</v>
      </c>
      <c r="M305" s="124">
        <v>40110</v>
      </c>
      <c r="N305" s="121" t="s">
        <v>362</v>
      </c>
      <c r="O305" s="73"/>
      <c r="P305" s="73"/>
      <c r="Q305" s="73"/>
      <c r="R305" s="73"/>
      <c r="S305" s="73"/>
      <c r="T305" s="73"/>
      <c r="U305" s="73"/>
      <c r="V305" s="73"/>
    </row>
    <row r="306" spans="1:22" x14ac:dyDescent="0.15">
      <c r="A306" s="123" t="s">
        <v>117</v>
      </c>
      <c r="B306" s="123" t="s">
        <v>343</v>
      </c>
      <c r="C306" s="123" t="s">
        <v>344</v>
      </c>
      <c r="D306" s="123" t="s">
        <v>50</v>
      </c>
      <c r="E306" s="123" t="s">
        <v>345</v>
      </c>
      <c r="F306" s="123" t="s">
        <v>304</v>
      </c>
      <c r="G306" s="123"/>
      <c r="H306" s="122">
        <v>75197.853000000003</v>
      </c>
      <c r="I306" s="123" t="s">
        <v>202</v>
      </c>
      <c r="J306" s="123" t="s">
        <v>299</v>
      </c>
      <c r="K306" s="122">
        <v>9.5500000000000007</v>
      </c>
      <c r="L306" s="122">
        <f t="shared" si="8"/>
        <v>9550</v>
      </c>
      <c r="M306" s="124">
        <v>718139.49615000014</v>
      </c>
      <c r="N306" s="121" t="s">
        <v>362</v>
      </c>
      <c r="O306" s="73"/>
      <c r="P306" s="73"/>
      <c r="Q306" s="73"/>
      <c r="R306" s="73"/>
      <c r="S306" s="73"/>
      <c r="T306" s="73"/>
      <c r="U306" s="73"/>
      <c r="V306" s="73"/>
    </row>
    <row r="307" spans="1:22" x14ac:dyDescent="0.15">
      <c r="A307" s="123" t="s">
        <v>160</v>
      </c>
      <c r="B307" s="123" t="s">
        <v>343</v>
      </c>
      <c r="C307" s="123" t="s">
        <v>344</v>
      </c>
      <c r="D307" s="123" t="s">
        <v>50</v>
      </c>
      <c r="E307" s="123" t="s">
        <v>341</v>
      </c>
      <c r="F307" s="123" t="s">
        <v>304</v>
      </c>
      <c r="G307" s="123"/>
      <c r="H307" s="122">
        <v>16054.638000000001</v>
      </c>
      <c r="I307" s="123" t="s">
        <v>202</v>
      </c>
      <c r="J307" s="123" t="s">
        <v>299</v>
      </c>
      <c r="K307" s="122">
        <v>9.5500000000000007</v>
      </c>
      <c r="L307" s="122">
        <f t="shared" si="8"/>
        <v>9550</v>
      </c>
      <c r="M307" s="124">
        <v>153321.79290000003</v>
      </c>
      <c r="N307" s="121" t="s">
        <v>362</v>
      </c>
      <c r="O307" s="73"/>
      <c r="P307" s="73"/>
      <c r="Q307" s="73"/>
      <c r="R307" s="73"/>
      <c r="S307" s="73"/>
      <c r="T307" s="73"/>
      <c r="U307" s="73"/>
      <c r="V307" s="73"/>
    </row>
    <row r="308" spans="1:22" x14ac:dyDescent="0.15">
      <c r="A308" s="123" t="s">
        <v>240</v>
      </c>
      <c r="B308" s="123" t="s">
        <v>343</v>
      </c>
      <c r="C308" s="123" t="s">
        <v>344</v>
      </c>
      <c r="D308" s="123" t="s">
        <v>50</v>
      </c>
      <c r="E308" s="123" t="s">
        <v>341</v>
      </c>
      <c r="F308" s="123" t="s">
        <v>346</v>
      </c>
      <c r="G308" s="123" t="s">
        <v>347</v>
      </c>
      <c r="H308" s="122">
        <v>14377.566000000001</v>
      </c>
      <c r="I308" s="123" t="s">
        <v>202</v>
      </c>
      <c r="J308" s="123" t="s">
        <v>299</v>
      </c>
      <c r="K308" s="122">
        <v>9.5500000000000007</v>
      </c>
      <c r="L308" s="122">
        <f t="shared" si="8"/>
        <v>9550</v>
      </c>
      <c r="M308" s="124">
        <v>137305.75530000002</v>
      </c>
      <c r="N308" s="121" t="s">
        <v>362</v>
      </c>
      <c r="O308" s="73"/>
      <c r="P308" s="73"/>
      <c r="Q308" s="73"/>
      <c r="R308" s="73"/>
      <c r="S308" s="73"/>
      <c r="T308" s="73"/>
      <c r="U308" s="73"/>
      <c r="V308" s="73"/>
    </row>
    <row r="309" spans="1:22" x14ac:dyDescent="0.15">
      <c r="A309" s="123" t="s">
        <v>121</v>
      </c>
      <c r="B309" s="123" t="s">
        <v>343</v>
      </c>
      <c r="C309" s="123" t="s">
        <v>344</v>
      </c>
      <c r="D309" s="123" t="s">
        <v>41</v>
      </c>
      <c r="E309" s="123" t="s">
        <v>348</v>
      </c>
      <c r="F309" s="123" t="s">
        <v>304</v>
      </c>
      <c r="G309" s="123"/>
      <c r="H309" s="122">
        <v>1056.499</v>
      </c>
      <c r="I309" s="123" t="s">
        <v>202</v>
      </c>
      <c r="J309" s="123" t="s">
        <v>299</v>
      </c>
      <c r="K309" s="122">
        <v>7.55</v>
      </c>
      <c r="L309" s="122">
        <f t="shared" si="8"/>
        <v>7550</v>
      </c>
      <c r="M309" s="124">
        <v>7976.5674499999996</v>
      </c>
      <c r="N309" s="121" t="s">
        <v>362</v>
      </c>
      <c r="O309" s="73"/>
      <c r="P309" s="73"/>
      <c r="Q309" s="73"/>
      <c r="R309" s="73"/>
      <c r="S309" s="73"/>
      <c r="T309" s="73"/>
      <c r="U309" s="73"/>
      <c r="V309" s="73"/>
    </row>
    <row r="310" spans="1:22" x14ac:dyDescent="0.15">
      <c r="A310" s="123" t="s">
        <v>328</v>
      </c>
      <c r="B310" s="123" t="s">
        <v>343</v>
      </c>
      <c r="C310" s="123" t="s">
        <v>344</v>
      </c>
      <c r="D310" s="123" t="s">
        <v>41</v>
      </c>
      <c r="E310" s="123" t="s">
        <v>348</v>
      </c>
      <c r="F310" s="123" t="s">
        <v>349</v>
      </c>
      <c r="G310" s="123" t="s">
        <v>350</v>
      </c>
      <c r="H310" s="122">
        <v>1626.146</v>
      </c>
      <c r="I310" s="123" t="s">
        <v>202</v>
      </c>
      <c r="J310" s="123" t="s">
        <v>299</v>
      </c>
      <c r="K310" s="122">
        <v>7.55</v>
      </c>
      <c r="L310" s="122">
        <f t="shared" si="8"/>
        <v>7550</v>
      </c>
      <c r="M310" s="124">
        <v>12277.4023</v>
      </c>
      <c r="N310" s="121" t="s">
        <v>362</v>
      </c>
      <c r="O310" s="73"/>
      <c r="P310" s="73"/>
      <c r="Q310" s="73"/>
      <c r="R310" s="73"/>
      <c r="S310" s="73"/>
      <c r="T310" s="73"/>
      <c r="U310" s="73"/>
      <c r="V310" s="73"/>
    </row>
    <row r="311" spans="1:22" x14ac:dyDescent="0.15">
      <c r="A311" s="123" t="s">
        <v>178</v>
      </c>
      <c r="B311" s="123" t="s">
        <v>343</v>
      </c>
      <c r="C311" s="123" t="s">
        <v>344</v>
      </c>
      <c r="D311" s="123" t="s">
        <v>41</v>
      </c>
      <c r="E311" s="123" t="s">
        <v>348</v>
      </c>
      <c r="F311" s="123" t="s">
        <v>351</v>
      </c>
      <c r="G311" s="123" t="s">
        <v>352</v>
      </c>
      <c r="H311" s="122">
        <v>150.524</v>
      </c>
      <c r="I311" s="123" t="s">
        <v>202</v>
      </c>
      <c r="J311" s="123" t="s">
        <v>299</v>
      </c>
      <c r="K311" s="122">
        <v>7.55</v>
      </c>
      <c r="L311" s="122">
        <f t="shared" si="8"/>
        <v>7550</v>
      </c>
      <c r="M311" s="124">
        <v>1136.4562000000001</v>
      </c>
      <c r="N311" s="121" t="s">
        <v>362</v>
      </c>
      <c r="O311" s="73"/>
      <c r="P311" s="73"/>
      <c r="Q311" s="73"/>
      <c r="R311" s="73"/>
      <c r="S311" s="73"/>
      <c r="T311" s="73"/>
      <c r="U311" s="73"/>
      <c r="V311" s="73"/>
    </row>
    <row r="312" spans="1:22" x14ac:dyDescent="0.15">
      <c r="A312" s="123" t="s">
        <v>265</v>
      </c>
      <c r="B312" s="123" t="s">
        <v>343</v>
      </c>
      <c r="C312" s="123" t="s">
        <v>344</v>
      </c>
      <c r="D312" s="123" t="s">
        <v>41</v>
      </c>
      <c r="E312" s="123" t="s">
        <v>348</v>
      </c>
      <c r="F312" s="123" t="s">
        <v>353</v>
      </c>
      <c r="G312" s="123" t="s">
        <v>248</v>
      </c>
      <c r="H312" s="122">
        <v>4608.3</v>
      </c>
      <c r="I312" s="123" t="s">
        <v>202</v>
      </c>
      <c r="J312" s="123" t="s">
        <v>299</v>
      </c>
      <c r="K312" s="122">
        <v>7.55</v>
      </c>
      <c r="L312" s="122">
        <f t="shared" ref="L312:L375" si="9">K312*1000</f>
        <v>7550</v>
      </c>
      <c r="M312" s="124">
        <v>34792.665000000001</v>
      </c>
      <c r="N312" s="121" t="s">
        <v>362</v>
      </c>
      <c r="O312" s="73"/>
      <c r="P312" s="73"/>
      <c r="Q312" s="73"/>
      <c r="R312" s="73"/>
      <c r="S312" s="73"/>
      <c r="T312" s="73"/>
      <c r="U312" s="73"/>
      <c r="V312" s="73"/>
    </row>
    <row r="313" spans="1:22" x14ac:dyDescent="0.15">
      <c r="A313" s="123" t="s">
        <v>268</v>
      </c>
      <c r="B313" s="123" t="s">
        <v>343</v>
      </c>
      <c r="C313" s="123" t="s">
        <v>344</v>
      </c>
      <c r="D313" s="123" t="s">
        <v>41</v>
      </c>
      <c r="E313" s="123" t="s">
        <v>348</v>
      </c>
      <c r="F313" s="123" t="s">
        <v>354</v>
      </c>
      <c r="G313" s="123" t="s">
        <v>352</v>
      </c>
      <c r="H313" s="122">
        <v>191.04</v>
      </c>
      <c r="I313" s="123" t="s">
        <v>202</v>
      </c>
      <c r="J313" s="123" t="s">
        <v>299</v>
      </c>
      <c r="K313" s="122">
        <v>7.55</v>
      </c>
      <c r="L313" s="122">
        <f t="shared" si="9"/>
        <v>7550</v>
      </c>
      <c r="M313" s="124">
        <v>1442.3519999999999</v>
      </c>
      <c r="N313" s="121" t="s">
        <v>362</v>
      </c>
      <c r="O313" s="73"/>
      <c r="P313" s="73"/>
      <c r="Q313" s="73"/>
      <c r="R313" s="73"/>
      <c r="S313" s="73"/>
      <c r="T313" s="73"/>
      <c r="U313" s="73"/>
      <c r="V313" s="73"/>
    </row>
    <row r="314" spans="1:22" x14ac:dyDescent="0.15">
      <c r="A314" s="123" t="s">
        <v>271</v>
      </c>
      <c r="B314" s="123" t="s">
        <v>343</v>
      </c>
      <c r="C314" s="123" t="s">
        <v>344</v>
      </c>
      <c r="D314" s="123" t="s">
        <v>41</v>
      </c>
      <c r="E314" s="123" t="s">
        <v>348</v>
      </c>
      <c r="F314" s="123" t="s">
        <v>355</v>
      </c>
      <c r="G314" s="123" t="s">
        <v>356</v>
      </c>
      <c r="H314" s="122">
        <v>2218.04</v>
      </c>
      <c r="I314" s="123" t="s">
        <v>202</v>
      </c>
      <c r="J314" s="123" t="s">
        <v>299</v>
      </c>
      <c r="K314" s="122">
        <v>7.55</v>
      </c>
      <c r="L314" s="122">
        <f t="shared" si="9"/>
        <v>7550</v>
      </c>
      <c r="M314" s="124">
        <v>16746.202000000001</v>
      </c>
      <c r="N314" s="121" t="s">
        <v>362</v>
      </c>
      <c r="O314" s="73"/>
      <c r="P314" s="73"/>
      <c r="Q314" s="73"/>
      <c r="R314" s="73"/>
      <c r="S314" s="73"/>
      <c r="T314" s="73"/>
      <c r="U314" s="73"/>
      <c r="V314" s="73"/>
    </row>
    <row r="315" spans="1:22" x14ac:dyDescent="0.15">
      <c r="A315" s="123" t="s">
        <v>272</v>
      </c>
      <c r="B315" s="123" t="s">
        <v>343</v>
      </c>
      <c r="C315" s="123" t="s">
        <v>344</v>
      </c>
      <c r="D315" s="123" t="s">
        <v>41</v>
      </c>
      <c r="E315" s="123" t="s">
        <v>348</v>
      </c>
      <c r="F315" s="123" t="s">
        <v>357</v>
      </c>
      <c r="G315" s="123" t="s">
        <v>358</v>
      </c>
      <c r="H315" s="122">
        <v>102.36199999999999</v>
      </c>
      <c r="I315" s="123" t="s">
        <v>202</v>
      </c>
      <c r="J315" s="123" t="s">
        <v>299</v>
      </c>
      <c r="K315" s="122">
        <v>7.55</v>
      </c>
      <c r="L315" s="122">
        <f t="shared" si="9"/>
        <v>7550</v>
      </c>
      <c r="M315" s="124">
        <v>772.83309999999994</v>
      </c>
      <c r="N315" s="121" t="s">
        <v>362</v>
      </c>
      <c r="O315" s="73"/>
      <c r="P315" s="73"/>
      <c r="Q315" s="73"/>
      <c r="R315" s="73"/>
      <c r="S315" s="73"/>
      <c r="T315" s="73"/>
      <c r="U315" s="73"/>
      <c r="V315" s="73"/>
    </row>
    <row r="316" spans="1:22" x14ac:dyDescent="0.15">
      <c r="A316" s="123" t="s">
        <v>149</v>
      </c>
      <c r="B316" s="123" t="s">
        <v>359</v>
      </c>
      <c r="C316" s="123" t="s">
        <v>360</v>
      </c>
      <c r="D316" s="123" t="s">
        <v>50</v>
      </c>
      <c r="E316" s="123" t="s">
        <v>361</v>
      </c>
      <c r="F316" s="123" t="s">
        <v>304</v>
      </c>
      <c r="G316" s="123"/>
      <c r="H316" s="122">
        <v>500</v>
      </c>
      <c r="I316" s="123" t="s">
        <v>202</v>
      </c>
      <c r="J316" s="123" t="s">
        <v>299</v>
      </c>
      <c r="K316" s="122">
        <v>9.5500000000000007</v>
      </c>
      <c r="L316" s="122">
        <f t="shared" si="9"/>
        <v>9550</v>
      </c>
      <c r="M316" s="124">
        <v>4775</v>
      </c>
      <c r="N316" s="121" t="s">
        <v>362</v>
      </c>
      <c r="O316" s="73"/>
      <c r="P316" s="73"/>
      <c r="Q316" s="73"/>
      <c r="R316" s="73"/>
      <c r="S316" s="73"/>
      <c r="T316" s="73"/>
      <c r="U316" s="73"/>
      <c r="V316" s="73"/>
    </row>
    <row r="317" spans="1:22" x14ac:dyDescent="0.15">
      <c r="A317" s="123" t="s">
        <v>149</v>
      </c>
      <c r="B317" s="123" t="s">
        <v>363</v>
      </c>
      <c r="C317" s="123" t="s">
        <v>364</v>
      </c>
      <c r="D317" s="123" t="s">
        <v>50</v>
      </c>
      <c r="E317" s="123" t="s">
        <v>201</v>
      </c>
      <c r="F317" s="123" t="s">
        <v>304</v>
      </c>
      <c r="G317" s="123"/>
      <c r="H317" s="122">
        <v>52695.464999999997</v>
      </c>
      <c r="I317" s="123" t="s">
        <v>202</v>
      </c>
      <c r="J317" s="123" t="s">
        <v>283</v>
      </c>
      <c r="K317" s="122">
        <v>9.3000000000000007</v>
      </c>
      <c r="L317" s="122">
        <f t="shared" si="9"/>
        <v>9300</v>
      </c>
      <c r="M317" s="124">
        <v>490067.82449999999</v>
      </c>
      <c r="N317" s="121" t="s">
        <v>365</v>
      </c>
      <c r="O317" s="73"/>
      <c r="P317" s="73"/>
      <c r="Q317" s="73"/>
      <c r="R317" s="73"/>
      <c r="S317" s="73"/>
      <c r="T317" s="73"/>
      <c r="U317" s="73"/>
      <c r="V317" s="73"/>
    </row>
    <row r="318" spans="1:22" x14ac:dyDescent="0.15">
      <c r="A318" s="123" t="s">
        <v>233</v>
      </c>
      <c r="B318" s="123" t="s">
        <v>363</v>
      </c>
      <c r="C318" s="123" t="s">
        <v>364</v>
      </c>
      <c r="D318" s="123" t="s">
        <v>50</v>
      </c>
      <c r="E318" s="123" t="s">
        <v>348</v>
      </c>
      <c r="F318" s="123" t="s">
        <v>304</v>
      </c>
      <c r="G318" s="123"/>
      <c r="H318" s="122">
        <v>3380.7959999999998</v>
      </c>
      <c r="I318" s="123" t="s">
        <v>202</v>
      </c>
      <c r="J318" s="123" t="s">
        <v>283</v>
      </c>
      <c r="K318" s="122">
        <v>9.3000000000000007</v>
      </c>
      <c r="L318" s="122">
        <f t="shared" si="9"/>
        <v>9300</v>
      </c>
      <c r="M318" s="124">
        <v>31441.4028</v>
      </c>
      <c r="N318" s="121" t="s">
        <v>365</v>
      </c>
      <c r="O318" s="73"/>
      <c r="P318" s="73"/>
      <c r="Q318" s="73"/>
      <c r="R318" s="73"/>
      <c r="S318" s="73"/>
      <c r="T318" s="73"/>
      <c r="U318" s="73"/>
      <c r="V318" s="73"/>
    </row>
    <row r="319" spans="1:22" x14ac:dyDescent="0.15">
      <c r="A319" s="123" t="s">
        <v>149</v>
      </c>
      <c r="B319" s="123" t="s">
        <v>363</v>
      </c>
      <c r="C319" s="123" t="s">
        <v>364</v>
      </c>
      <c r="D319" s="123" t="s">
        <v>50</v>
      </c>
      <c r="E319" s="123" t="s">
        <v>201</v>
      </c>
      <c r="F319" s="123" t="s">
        <v>304</v>
      </c>
      <c r="G319" s="123"/>
      <c r="H319" s="122">
        <v>52695.464999999997</v>
      </c>
      <c r="I319" s="123" t="s">
        <v>202</v>
      </c>
      <c r="J319" s="123" t="s">
        <v>283</v>
      </c>
      <c r="K319" s="122">
        <v>9.3000000000000007</v>
      </c>
      <c r="L319" s="122">
        <f t="shared" si="9"/>
        <v>9300</v>
      </c>
      <c r="M319" s="124">
        <v>490067.82449999999</v>
      </c>
      <c r="N319" s="121" t="s">
        <v>365</v>
      </c>
      <c r="O319" s="73"/>
      <c r="P319" s="73"/>
      <c r="Q319" s="73"/>
      <c r="R319" s="73"/>
      <c r="S319" s="73"/>
      <c r="T319" s="73"/>
      <c r="U319" s="73"/>
      <c r="V319" s="73"/>
    </row>
    <row r="320" spans="1:22" x14ac:dyDescent="0.15">
      <c r="A320" s="123" t="s">
        <v>233</v>
      </c>
      <c r="B320" s="123" t="s">
        <v>363</v>
      </c>
      <c r="C320" s="123" t="s">
        <v>364</v>
      </c>
      <c r="D320" s="123" t="s">
        <v>50</v>
      </c>
      <c r="E320" s="123" t="s">
        <v>348</v>
      </c>
      <c r="F320" s="123" t="s">
        <v>304</v>
      </c>
      <c r="G320" s="123"/>
      <c r="H320" s="122">
        <v>3380.7959999999998</v>
      </c>
      <c r="I320" s="123" t="s">
        <v>202</v>
      </c>
      <c r="J320" s="123" t="s">
        <v>283</v>
      </c>
      <c r="K320" s="122">
        <v>9.3000000000000007</v>
      </c>
      <c r="L320" s="122">
        <f t="shared" si="9"/>
        <v>9300</v>
      </c>
      <c r="M320" s="124">
        <v>31441.4028</v>
      </c>
      <c r="N320" s="121" t="s">
        <v>365</v>
      </c>
      <c r="O320" s="73"/>
      <c r="P320" s="73"/>
      <c r="Q320" s="73"/>
      <c r="R320" s="73"/>
      <c r="S320" s="73"/>
      <c r="T320" s="73"/>
      <c r="U320" s="73"/>
      <c r="V320" s="73"/>
    </row>
    <row r="321" spans="1:24" x14ac:dyDescent="0.15">
      <c r="A321" s="123" t="s">
        <v>242</v>
      </c>
      <c r="B321" s="123" t="s">
        <v>366</v>
      </c>
      <c r="C321" s="123" t="s">
        <v>367</v>
      </c>
      <c r="D321" s="123" t="s">
        <v>50</v>
      </c>
      <c r="E321" s="123" t="s">
        <v>208</v>
      </c>
      <c r="F321" s="123" t="s">
        <v>304</v>
      </c>
      <c r="G321" s="123"/>
      <c r="H321" s="122">
        <v>1854.2139999999999</v>
      </c>
      <c r="I321" s="123" t="s">
        <v>202</v>
      </c>
      <c r="J321" s="123" t="s">
        <v>283</v>
      </c>
      <c r="K321" s="122">
        <v>9.3000000000000007</v>
      </c>
      <c r="L321" s="122">
        <f t="shared" si="9"/>
        <v>9300</v>
      </c>
      <c r="M321" s="124">
        <v>17244.190200000001</v>
      </c>
      <c r="N321" s="121" t="s">
        <v>373</v>
      </c>
      <c r="O321" s="73"/>
      <c r="P321" s="73"/>
      <c r="Q321" s="73"/>
      <c r="R321" s="73"/>
      <c r="S321" s="73"/>
      <c r="T321" s="73"/>
      <c r="U321" s="73"/>
      <c r="V321" s="73"/>
    </row>
    <row r="322" spans="1:24" x14ac:dyDescent="0.15">
      <c r="A322" s="123" t="s">
        <v>58</v>
      </c>
      <c r="B322" s="123" t="s">
        <v>366</v>
      </c>
      <c r="C322" s="123" t="s">
        <v>367</v>
      </c>
      <c r="D322" s="123" t="s">
        <v>50</v>
      </c>
      <c r="E322" s="123" t="s">
        <v>201</v>
      </c>
      <c r="F322" s="123" t="s">
        <v>304</v>
      </c>
      <c r="G322" s="123"/>
      <c r="H322" s="122">
        <v>16455.357</v>
      </c>
      <c r="I322" s="123" t="s">
        <v>202</v>
      </c>
      <c r="J322" s="123" t="s">
        <v>283</v>
      </c>
      <c r="K322" s="122">
        <v>9.3000000000000007</v>
      </c>
      <c r="L322" s="122">
        <f t="shared" si="9"/>
        <v>9300</v>
      </c>
      <c r="M322" s="124">
        <v>153034.82010000001</v>
      </c>
      <c r="N322" s="121" t="s">
        <v>373</v>
      </c>
      <c r="O322" s="73"/>
      <c r="P322" s="73"/>
      <c r="Q322" s="73"/>
      <c r="R322" s="73"/>
      <c r="S322" s="73"/>
      <c r="T322" s="73"/>
      <c r="U322" s="73"/>
      <c r="V322" s="73"/>
    </row>
    <row r="323" spans="1:24" x14ac:dyDescent="0.15">
      <c r="A323" s="123" t="s">
        <v>64</v>
      </c>
      <c r="B323" s="123" t="s">
        <v>368</v>
      </c>
      <c r="C323" s="123" t="s">
        <v>287</v>
      </c>
      <c r="D323" s="123" t="s">
        <v>50</v>
      </c>
      <c r="E323" s="123" t="s">
        <v>208</v>
      </c>
      <c r="F323" s="123" t="s">
        <v>304</v>
      </c>
      <c r="G323" s="123"/>
      <c r="H323" s="122">
        <v>3600</v>
      </c>
      <c r="I323" s="123" t="s">
        <v>202</v>
      </c>
      <c r="J323" s="123" t="s">
        <v>283</v>
      </c>
      <c r="K323" s="122">
        <v>9.3000000000000007</v>
      </c>
      <c r="L323" s="122">
        <f t="shared" si="9"/>
        <v>9300</v>
      </c>
      <c r="M323" s="124">
        <v>33480</v>
      </c>
      <c r="N323" s="121" t="s">
        <v>373</v>
      </c>
      <c r="O323" s="73"/>
      <c r="P323" s="73"/>
      <c r="Q323" s="73"/>
      <c r="R323" s="73"/>
      <c r="S323" s="73"/>
      <c r="T323" s="73"/>
      <c r="U323" s="73"/>
      <c r="V323" s="73"/>
    </row>
    <row r="324" spans="1:24" x14ac:dyDescent="0.15">
      <c r="A324" s="123" t="s">
        <v>149</v>
      </c>
      <c r="B324" s="123" t="s">
        <v>369</v>
      </c>
      <c r="C324" s="123" t="s">
        <v>370</v>
      </c>
      <c r="D324" s="123" t="s">
        <v>50</v>
      </c>
      <c r="E324" s="123" t="s">
        <v>208</v>
      </c>
      <c r="F324" s="123" t="s">
        <v>304</v>
      </c>
      <c r="G324" s="123"/>
      <c r="H324" s="122">
        <v>1854.2139999999999</v>
      </c>
      <c r="I324" s="123" t="s">
        <v>202</v>
      </c>
      <c r="J324" s="123" t="s">
        <v>283</v>
      </c>
      <c r="K324" s="122">
        <v>9.3000000000000007</v>
      </c>
      <c r="L324" s="122">
        <f t="shared" si="9"/>
        <v>9300</v>
      </c>
      <c r="M324" s="124">
        <v>17244.190200000001</v>
      </c>
      <c r="N324" s="121" t="s">
        <v>373</v>
      </c>
      <c r="O324" s="73"/>
      <c r="P324" s="73"/>
      <c r="Q324" s="73"/>
      <c r="R324" s="73"/>
      <c r="S324" s="73"/>
      <c r="T324" s="73"/>
      <c r="U324" s="73"/>
      <c r="V324" s="73"/>
    </row>
    <row r="325" spans="1:24" x14ac:dyDescent="0.15">
      <c r="A325" s="123" t="s">
        <v>233</v>
      </c>
      <c r="B325" s="123" t="s">
        <v>369</v>
      </c>
      <c r="C325" s="123" t="s">
        <v>370</v>
      </c>
      <c r="D325" s="123" t="s">
        <v>50</v>
      </c>
      <c r="E325" s="123" t="s">
        <v>201</v>
      </c>
      <c r="F325" s="123" t="s">
        <v>304</v>
      </c>
      <c r="G325" s="123"/>
      <c r="H325" s="122">
        <v>16455.357</v>
      </c>
      <c r="I325" s="123" t="s">
        <v>202</v>
      </c>
      <c r="J325" s="123" t="s">
        <v>283</v>
      </c>
      <c r="K325" s="122">
        <v>9.3000000000000007</v>
      </c>
      <c r="L325" s="122">
        <f t="shared" si="9"/>
        <v>9300</v>
      </c>
      <c r="M325" s="124">
        <v>153034.82010000001</v>
      </c>
      <c r="N325" s="121" t="s">
        <v>373</v>
      </c>
      <c r="O325" s="73"/>
      <c r="P325" s="73"/>
      <c r="Q325" s="73"/>
      <c r="R325" s="73"/>
      <c r="S325" s="73"/>
      <c r="T325" s="73"/>
      <c r="U325" s="73"/>
      <c r="V325" s="73"/>
    </row>
    <row r="326" spans="1:24" x14ac:dyDescent="0.15">
      <c r="A326" s="123" t="s">
        <v>149</v>
      </c>
      <c r="B326" s="123" t="s">
        <v>371</v>
      </c>
      <c r="C326" s="123" t="s">
        <v>372</v>
      </c>
      <c r="D326" s="123" t="s">
        <v>50</v>
      </c>
      <c r="E326" s="123" t="s">
        <v>208</v>
      </c>
      <c r="F326" s="123" t="s">
        <v>304</v>
      </c>
      <c r="G326" s="123"/>
      <c r="H326" s="122">
        <v>1862.021</v>
      </c>
      <c r="I326" s="123" t="s">
        <v>202</v>
      </c>
      <c r="J326" s="123" t="s">
        <v>283</v>
      </c>
      <c r="K326" s="122">
        <v>9.3000000000000007</v>
      </c>
      <c r="L326" s="122">
        <f t="shared" si="9"/>
        <v>9300</v>
      </c>
      <c r="M326" s="124">
        <v>17316.795300000002</v>
      </c>
      <c r="N326" s="121" t="s">
        <v>373</v>
      </c>
      <c r="O326" s="73"/>
      <c r="P326" s="73"/>
      <c r="Q326" s="73"/>
      <c r="R326" s="73"/>
      <c r="S326" s="73"/>
      <c r="T326" s="73"/>
      <c r="U326" s="73"/>
      <c r="V326" s="73"/>
    </row>
    <row r="327" spans="1:24" x14ac:dyDescent="0.15">
      <c r="A327" s="123" t="s">
        <v>233</v>
      </c>
      <c r="B327" s="123" t="s">
        <v>371</v>
      </c>
      <c r="C327" s="123" t="s">
        <v>372</v>
      </c>
      <c r="D327" s="123" t="s">
        <v>50</v>
      </c>
      <c r="E327" s="123" t="s">
        <v>201</v>
      </c>
      <c r="F327" s="123" t="s">
        <v>304</v>
      </c>
      <c r="G327" s="123"/>
      <c r="H327" s="122">
        <v>16503.260999999999</v>
      </c>
      <c r="I327" s="123" t="s">
        <v>202</v>
      </c>
      <c r="J327" s="123" t="s">
        <v>283</v>
      </c>
      <c r="K327" s="122">
        <v>9.3000000000000007</v>
      </c>
      <c r="L327" s="122">
        <f t="shared" si="9"/>
        <v>9300</v>
      </c>
      <c r="M327" s="124">
        <v>153480.3273</v>
      </c>
      <c r="N327" s="121" t="s">
        <v>373</v>
      </c>
      <c r="O327" s="73"/>
      <c r="P327" s="73"/>
      <c r="Q327" s="73"/>
      <c r="R327" s="73"/>
      <c r="S327" s="73"/>
      <c r="T327" s="73"/>
      <c r="U327" s="73"/>
      <c r="V327" s="73"/>
    </row>
    <row r="328" spans="1:24" x14ac:dyDescent="0.15">
      <c r="A328" s="125">
        <v>1</v>
      </c>
      <c r="B328" s="126" t="s">
        <v>554</v>
      </c>
      <c r="C328" s="126" t="s">
        <v>381</v>
      </c>
      <c r="D328" s="126" t="s">
        <v>375</v>
      </c>
      <c r="E328" s="126" t="s">
        <v>376</v>
      </c>
      <c r="F328" s="126" t="s">
        <v>141</v>
      </c>
      <c r="G328" s="121"/>
      <c r="H328" s="127">
        <v>31519</v>
      </c>
      <c r="I328" s="121"/>
      <c r="J328" s="126" t="s">
        <v>377</v>
      </c>
      <c r="K328" s="128">
        <v>22.75</v>
      </c>
      <c r="L328" s="122">
        <f t="shared" si="9"/>
        <v>22750</v>
      </c>
      <c r="M328" s="129">
        <v>717057.25</v>
      </c>
      <c r="N328" s="121" t="s">
        <v>385</v>
      </c>
      <c r="O328" s="73"/>
      <c r="P328" s="73"/>
      <c r="Q328" s="73"/>
      <c r="R328" s="73"/>
      <c r="S328" s="73"/>
      <c r="T328" s="73"/>
      <c r="U328" s="73"/>
      <c r="V328" s="73"/>
      <c r="X328" s="180" t="s">
        <v>555</v>
      </c>
    </row>
    <row r="329" spans="1:24" x14ac:dyDescent="0.15">
      <c r="A329" s="125">
        <v>2</v>
      </c>
      <c r="B329" s="126" t="s">
        <v>374</v>
      </c>
      <c r="C329" s="126" t="s">
        <v>381</v>
      </c>
      <c r="D329" s="126" t="s">
        <v>375</v>
      </c>
      <c r="E329" s="126" t="s">
        <v>378</v>
      </c>
      <c r="F329" s="126" t="s">
        <v>141</v>
      </c>
      <c r="G329" s="121"/>
      <c r="H329" s="127">
        <v>3878</v>
      </c>
      <c r="I329" s="121"/>
      <c r="J329" s="126" t="s">
        <v>377</v>
      </c>
      <c r="K329" s="128">
        <v>22.75</v>
      </c>
      <c r="L329" s="122">
        <f t="shared" si="9"/>
        <v>22750</v>
      </c>
      <c r="M329" s="129">
        <v>88224.5</v>
      </c>
      <c r="N329" s="121" t="s">
        <v>385</v>
      </c>
      <c r="O329" s="73"/>
      <c r="P329" s="73"/>
      <c r="Q329" s="73"/>
      <c r="R329" s="73"/>
      <c r="S329" s="73"/>
      <c r="T329" s="73"/>
      <c r="U329" s="73"/>
      <c r="V329" s="73"/>
      <c r="X329" s="180"/>
    </row>
    <row r="330" spans="1:24" x14ac:dyDescent="0.15">
      <c r="A330" s="125">
        <v>3</v>
      </c>
      <c r="B330" s="126" t="s">
        <v>374</v>
      </c>
      <c r="C330" s="126" t="s">
        <v>382</v>
      </c>
      <c r="D330" s="126" t="s">
        <v>375</v>
      </c>
      <c r="E330" s="126" t="s">
        <v>376</v>
      </c>
      <c r="F330" s="126" t="s">
        <v>141</v>
      </c>
      <c r="G330" s="121"/>
      <c r="H330" s="127">
        <v>33011</v>
      </c>
      <c r="I330" s="121"/>
      <c r="J330" s="126" t="s">
        <v>377</v>
      </c>
      <c r="K330" s="128">
        <v>22.75</v>
      </c>
      <c r="L330" s="122">
        <f t="shared" si="9"/>
        <v>22750</v>
      </c>
      <c r="M330" s="129">
        <v>751000.25</v>
      </c>
      <c r="N330" s="121" t="s">
        <v>385</v>
      </c>
      <c r="O330" s="73"/>
      <c r="P330" s="73"/>
      <c r="Q330" s="73"/>
      <c r="R330" s="73"/>
      <c r="S330" s="73"/>
      <c r="T330" s="73"/>
      <c r="U330" s="73"/>
      <c r="V330" s="73"/>
      <c r="X330" s="180"/>
    </row>
    <row r="331" spans="1:24" x14ac:dyDescent="0.15">
      <c r="A331" s="125">
        <v>4</v>
      </c>
      <c r="B331" s="126" t="s">
        <v>374</v>
      </c>
      <c r="C331" s="126" t="s">
        <v>382</v>
      </c>
      <c r="D331" s="126" t="s">
        <v>375</v>
      </c>
      <c r="E331" s="126" t="s">
        <v>378</v>
      </c>
      <c r="F331" s="126" t="s">
        <v>141</v>
      </c>
      <c r="G331" s="121"/>
      <c r="H331" s="127">
        <v>4148</v>
      </c>
      <c r="I331" s="121"/>
      <c r="J331" s="126" t="s">
        <v>377</v>
      </c>
      <c r="K331" s="128">
        <v>22.75</v>
      </c>
      <c r="L331" s="122">
        <f t="shared" si="9"/>
        <v>22750</v>
      </c>
      <c r="M331" s="129">
        <v>94367</v>
      </c>
      <c r="N331" s="121" t="s">
        <v>385</v>
      </c>
      <c r="O331" s="73"/>
      <c r="P331" s="73"/>
      <c r="Q331" s="73"/>
      <c r="R331" s="73"/>
      <c r="S331" s="73"/>
      <c r="T331" s="73"/>
      <c r="U331" s="73"/>
      <c r="V331" s="73"/>
      <c r="X331" s="180"/>
    </row>
    <row r="332" spans="1:24" x14ac:dyDescent="0.15">
      <c r="A332" s="125">
        <v>5</v>
      </c>
      <c r="B332" s="126" t="s">
        <v>374</v>
      </c>
      <c r="C332" s="126" t="s">
        <v>383</v>
      </c>
      <c r="D332" s="126" t="s">
        <v>375</v>
      </c>
      <c r="E332" s="126" t="s">
        <v>376</v>
      </c>
      <c r="F332" s="126" t="s">
        <v>141</v>
      </c>
      <c r="G332" s="121"/>
      <c r="H332" s="127">
        <v>33216</v>
      </c>
      <c r="I332" s="121"/>
      <c r="J332" s="126" t="s">
        <v>377</v>
      </c>
      <c r="K332" s="128">
        <v>22.75</v>
      </c>
      <c r="L332" s="122">
        <f t="shared" si="9"/>
        <v>22750</v>
      </c>
      <c r="M332" s="129">
        <v>755664</v>
      </c>
      <c r="N332" s="121" t="s">
        <v>385</v>
      </c>
      <c r="O332" s="73"/>
      <c r="P332" s="73"/>
      <c r="Q332" s="73"/>
      <c r="R332" s="73"/>
      <c r="S332" s="73"/>
      <c r="T332" s="73"/>
      <c r="U332" s="73"/>
      <c r="V332" s="73"/>
      <c r="X332" s="180"/>
    </row>
    <row r="333" spans="1:24" x14ac:dyDescent="0.15">
      <c r="A333" s="125">
        <v>6</v>
      </c>
      <c r="B333" s="126" t="s">
        <v>374</v>
      </c>
      <c r="C333" s="126" t="s">
        <v>383</v>
      </c>
      <c r="D333" s="126" t="s">
        <v>375</v>
      </c>
      <c r="E333" s="126" t="s">
        <v>378</v>
      </c>
      <c r="F333" s="126" t="s">
        <v>141</v>
      </c>
      <c r="G333" s="121"/>
      <c r="H333" s="127">
        <v>4172</v>
      </c>
      <c r="I333" s="121"/>
      <c r="J333" s="126" t="s">
        <v>377</v>
      </c>
      <c r="K333" s="128">
        <v>22.75</v>
      </c>
      <c r="L333" s="122">
        <f t="shared" si="9"/>
        <v>22750</v>
      </c>
      <c r="M333" s="129">
        <v>94913</v>
      </c>
      <c r="N333" s="121" t="s">
        <v>385</v>
      </c>
      <c r="O333" s="73"/>
      <c r="P333" s="73"/>
      <c r="Q333" s="73"/>
      <c r="R333" s="73"/>
      <c r="S333" s="73"/>
      <c r="T333" s="73"/>
      <c r="U333" s="73"/>
      <c r="V333" s="73"/>
      <c r="X333" s="180"/>
    </row>
    <row r="334" spans="1:24" x14ac:dyDescent="0.15">
      <c r="A334" s="125">
        <v>7</v>
      </c>
      <c r="B334" s="126" t="s">
        <v>374</v>
      </c>
      <c r="C334" s="126" t="s">
        <v>384</v>
      </c>
      <c r="D334" s="126" t="s">
        <v>375</v>
      </c>
      <c r="E334" s="126" t="s">
        <v>376</v>
      </c>
      <c r="F334" s="126" t="s">
        <v>141</v>
      </c>
      <c r="G334" s="121"/>
      <c r="H334" s="127">
        <v>5339</v>
      </c>
      <c r="I334" s="121"/>
      <c r="J334" s="126" t="s">
        <v>377</v>
      </c>
      <c r="K334" s="128">
        <v>22.75</v>
      </c>
      <c r="L334" s="122">
        <f t="shared" si="9"/>
        <v>22750</v>
      </c>
      <c r="M334" s="129">
        <v>121462.25</v>
      </c>
      <c r="N334" s="121" t="s">
        <v>385</v>
      </c>
      <c r="O334" s="73"/>
      <c r="P334" s="73"/>
      <c r="Q334" s="73"/>
      <c r="R334" s="73"/>
      <c r="S334" s="73"/>
      <c r="T334" s="73"/>
      <c r="U334" s="73"/>
      <c r="V334" s="73"/>
      <c r="X334" s="180"/>
    </row>
    <row r="335" spans="1:24" x14ac:dyDescent="0.15">
      <c r="A335" s="125">
        <v>8</v>
      </c>
      <c r="B335" s="126" t="s">
        <v>374</v>
      </c>
      <c r="C335" s="126" t="s">
        <v>384</v>
      </c>
      <c r="D335" s="126" t="s">
        <v>375</v>
      </c>
      <c r="E335" s="126" t="s">
        <v>378</v>
      </c>
      <c r="F335" s="126" t="s">
        <v>141</v>
      </c>
      <c r="G335" s="121"/>
      <c r="H335" s="127">
        <v>2391</v>
      </c>
      <c r="I335" s="121"/>
      <c r="J335" s="126" t="s">
        <v>377</v>
      </c>
      <c r="K335" s="128">
        <v>22.75</v>
      </c>
      <c r="L335" s="122">
        <f t="shared" si="9"/>
        <v>22750</v>
      </c>
      <c r="M335" s="129">
        <v>54395.25</v>
      </c>
      <c r="N335" s="121" t="s">
        <v>385</v>
      </c>
      <c r="O335" s="73"/>
      <c r="P335" s="73"/>
      <c r="Q335" s="73"/>
      <c r="R335" s="73"/>
      <c r="S335" s="73"/>
      <c r="T335" s="73"/>
      <c r="U335" s="73"/>
      <c r="V335" s="73"/>
      <c r="X335" s="180"/>
    </row>
    <row r="336" spans="1:24" x14ac:dyDescent="0.15">
      <c r="A336" s="125">
        <v>9</v>
      </c>
      <c r="B336" s="126" t="s">
        <v>379</v>
      </c>
      <c r="C336" s="126" t="s">
        <v>381</v>
      </c>
      <c r="D336" s="126" t="s">
        <v>375</v>
      </c>
      <c r="E336" s="126" t="s">
        <v>376</v>
      </c>
      <c r="F336" s="126" t="s">
        <v>141</v>
      </c>
      <c r="G336" s="121"/>
      <c r="H336" s="127">
        <v>31519</v>
      </c>
      <c r="I336" s="121"/>
      <c r="J336" s="126" t="s">
        <v>380</v>
      </c>
      <c r="K336" s="128">
        <v>22.75</v>
      </c>
      <c r="L336" s="122">
        <f t="shared" si="9"/>
        <v>22750</v>
      </c>
      <c r="M336" s="129">
        <v>717057.25</v>
      </c>
      <c r="N336" s="121" t="s">
        <v>385</v>
      </c>
      <c r="O336" s="73"/>
      <c r="P336" s="73"/>
      <c r="Q336" s="73"/>
      <c r="R336" s="73"/>
      <c r="S336" s="73"/>
      <c r="T336" s="73"/>
      <c r="U336" s="73"/>
      <c r="V336" s="73"/>
    </row>
    <row r="337" spans="1:22" x14ac:dyDescent="0.15">
      <c r="A337" s="125">
        <v>10</v>
      </c>
      <c r="B337" s="126" t="s">
        <v>379</v>
      </c>
      <c r="C337" s="126" t="s">
        <v>381</v>
      </c>
      <c r="D337" s="126" t="s">
        <v>375</v>
      </c>
      <c r="E337" s="126" t="s">
        <v>378</v>
      </c>
      <c r="F337" s="126" t="s">
        <v>141</v>
      </c>
      <c r="G337" s="121"/>
      <c r="H337" s="127">
        <v>3878</v>
      </c>
      <c r="I337" s="121"/>
      <c r="J337" s="126" t="s">
        <v>380</v>
      </c>
      <c r="K337" s="128">
        <v>22.75</v>
      </c>
      <c r="L337" s="122">
        <f t="shared" si="9"/>
        <v>22750</v>
      </c>
      <c r="M337" s="129">
        <v>88224.5</v>
      </c>
      <c r="N337" s="121" t="s">
        <v>385</v>
      </c>
      <c r="O337" s="73"/>
      <c r="P337" s="73"/>
      <c r="Q337" s="73"/>
      <c r="R337" s="73"/>
      <c r="S337" s="73"/>
      <c r="T337" s="73"/>
      <c r="U337" s="73"/>
      <c r="V337" s="73"/>
    </row>
    <row r="338" spans="1:22" x14ac:dyDescent="0.15">
      <c r="A338" s="125">
        <v>11</v>
      </c>
      <c r="B338" s="126" t="s">
        <v>379</v>
      </c>
      <c r="C338" s="126" t="s">
        <v>382</v>
      </c>
      <c r="D338" s="126" t="s">
        <v>375</v>
      </c>
      <c r="E338" s="126" t="s">
        <v>376</v>
      </c>
      <c r="F338" s="126" t="s">
        <v>141</v>
      </c>
      <c r="G338" s="121"/>
      <c r="H338" s="127">
        <v>33011</v>
      </c>
      <c r="I338" s="121"/>
      <c r="J338" s="126" t="s">
        <v>380</v>
      </c>
      <c r="K338" s="128">
        <v>22.75</v>
      </c>
      <c r="L338" s="122">
        <f t="shared" si="9"/>
        <v>22750</v>
      </c>
      <c r="M338" s="129">
        <v>751000.25</v>
      </c>
      <c r="N338" s="121" t="s">
        <v>385</v>
      </c>
      <c r="O338" s="73"/>
      <c r="P338" s="73"/>
      <c r="Q338" s="73"/>
      <c r="R338" s="73"/>
      <c r="S338" s="73"/>
      <c r="T338" s="73"/>
      <c r="U338" s="73"/>
      <c r="V338" s="73"/>
    </row>
    <row r="339" spans="1:22" x14ac:dyDescent="0.15">
      <c r="A339" s="125">
        <v>12</v>
      </c>
      <c r="B339" s="126" t="s">
        <v>379</v>
      </c>
      <c r="C339" s="126" t="s">
        <v>382</v>
      </c>
      <c r="D339" s="126" t="s">
        <v>375</v>
      </c>
      <c r="E339" s="126" t="s">
        <v>378</v>
      </c>
      <c r="F339" s="126" t="s">
        <v>141</v>
      </c>
      <c r="G339" s="121"/>
      <c r="H339" s="127">
        <v>4148</v>
      </c>
      <c r="I339" s="121"/>
      <c r="J339" s="126" t="s">
        <v>380</v>
      </c>
      <c r="K339" s="128">
        <v>22.75</v>
      </c>
      <c r="L339" s="122">
        <f t="shared" si="9"/>
        <v>22750</v>
      </c>
      <c r="M339" s="129">
        <v>94367</v>
      </c>
      <c r="N339" s="121" t="s">
        <v>385</v>
      </c>
      <c r="O339" s="73"/>
      <c r="P339" s="73"/>
      <c r="Q339" s="73"/>
      <c r="R339" s="73"/>
      <c r="S339" s="73"/>
      <c r="T339" s="73"/>
      <c r="U339" s="73"/>
      <c r="V339" s="73"/>
    </row>
    <row r="340" spans="1:22" x14ac:dyDescent="0.15">
      <c r="A340" s="125">
        <v>13</v>
      </c>
      <c r="B340" s="126" t="s">
        <v>379</v>
      </c>
      <c r="C340" s="126" t="s">
        <v>383</v>
      </c>
      <c r="D340" s="126" t="s">
        <v>375</v>
      </c>
      <c r="E340" s="126" t="s">
        <v>376</v>
      </c>
      <c r="F340" s="126" t="s">
        <v>141</v>
      </c>
      <c r="G340" s="121"/>
      <c r="H340" s="127">
        <v>33216</v>
      </c>
      <c r="I340" s="121"/>
      <c r="J340" s="126" t="s">
        <v>380</v>
      </c>
      <c r="K340" s="128">
        <v>22.75</v>
      </c>
      <c r="L340" s="122">
        <f t="shared" si="9"/>
        <v>22750</v>
      </c>
      <c r="M340" s="129">
        <v>755664</v>
      </c>
      <c r="N340" s="121" t="s">
        <v>385</v>
      </c>
      <c r="O340" s="73"/>
      <c r="P340" s="73"/>
      <c r="Q340" s="73"/>
      <c r="R340" s="73"/>
      <c r="S340" s="73"/>
      <c r="T340" s="73"/>
      <c r="U340" s="73"/>
      <c r="V340" s="73"/>
    </row>
    <row r="341" spans="1:22" x14ac:dyDescent="0.15">
      <c r="A341" s="125">
        <v>14</v>
      </c>
      <c r="B341" s="126" t="s">
        <v>379</v>
      </c>
      <c r="C341" s="126" t="s">
        <v>383</v>
      </c>
      <c r="D341" s="126" t="s">
        <v>375</v>
      </c>
      <c r="E341" s="126" t="s">
        <v>378</v>
      </c>
      <c r="F341" s="126" t="s">
        <v>141</v>
      </c>
      <c r="G341" s="121"/>
      <c r="H341" s="127">
        <v>4172</v>
      </c>
      <c r="I341" s="121"/>
      <c r="J341" s="126" t="s">
        <v>380</v>
      </c>
      <c r="K341" s="128">
        <v>22.75</v>
      </c>
      <c r="L341" s="122">
        <f t="shared" si="9"/>
        <v>22750</v>
      </c>
      <c r="M341" s="129">
        <v>94913</v>
      </c>
      <c r="N341" s="121" t="s">
        <v>385</v>
      </c>
      <c r="O341" s="73"/>
      <c r="P341" s="73"/>
      <c r="Q341" s="73"/>
      <c r="R341" s="73"/>
      <c r="S341" s="73"/>
      <c r="T341" s="73"/>
      <c r="U341" s="73"/>
      <c r="V341" s="73"/>
    </row>
    <row r="342" spans="1:22" x14ac:dyDescent="0.15">
      <c r="A342" s="125">
        <v>15</v>
      </c>
      <c r="B342" s="126" t="s">
        <v>379</v>
      </c>
      <c r="C342" s="126" t="s">
        <v>384</v>
      </c>
      <c r="D342" s="126" t="s">
        <v>375</v>
      </c>
      <c r="E342" s="126" t="s">
        <v>376</v>
      </c>
      <c r="F342" s="126" t="s">
        <v>141</v>
      </c>
      <c r="G342" s="121"/>
      <c r="H342" s="127">
        <v>5339</v>
      </c>
      <c r="I342" s="121"/>
      <c r="J342" s="126" t="s">
        <v>380</v>
      </c>
      <c r="K342" s="128">
        <v>22.75</v>
      </c>
      <c r="L342" s="122">
        <f t="shared" si="9"/>
        <v>22750</v>
      </c>
      <c r="M342" s="129">
        <v>121462.25</v>
      </c>
      <c r="N342" s="121" t="s">
        <v>385</v>
      </c>
      <c r="O342" s="73"/>
      <c r="P342" s="73"/>
      <c r="Q342" s="73"/>
      <c r="R342" s="73"/>
      <c r="S342" s="73"/>
      <c r="T342" s="73"/>
      <c r="U342" s="73"/>
      <c r="V342" s="73"/>
    </row>
    <row r="343" spans="1:22" x14ac:dyDescent="0.15">
      <c r="A343" s="125">
        <v>16</v>
      </c>
      <c r="B343" s="126" t="s">
        <v>379</v>
      </c>
      <c r="C343" s="126" t="s">
        <v>384</v>
      </c>
      <c r="D343" s="126" t="s">
        <v>375</v>
      </c>
      <c r="E343" s="126" t="s">
        <v>378</v>
      </c>
      <c r="F343" s="126" t="s">
        <v>141</v>
      </c>
      <c r="G343" s="121"/>
      <c r="H343" s="127">
        <v>2391</v>
      </c>
      <c r="I343" s="121"/>
      <c r="J343" s="126" t="s">
        <v>380</v>
      </c>
      <c r="K343" s="128">
        <v>22.75</v>
      </c>
      <c r="L343" s="122">
        <f t="shared" si="9"/>
        <v>22750</v>
      </c>
      <c r="M343" s="129">
        <v>54395.25</v>
      </c>
      <c r="N343" s="121" t="s">
        <v>385</v>
      </c>
      <c r="O343" s="73"/>
      <c r="P343" s="73"/>
      <c r="Q343" s="73"/>
      <c r="R343" s="73"/>
      <c r="S343" s="73"/>
      <c r="T343" s="73"/>
      <c r="U343" s="73"/>
      <c r="V343" s="73"/>
    </row>
    <row r="344" spans="1:22" x14ac:dyDescent="0.15">
      <c r="A344" s="123" t="s">
        <v>149</v>
      </c>
      <c r="B344" s="123" t="s">
        <v>386</v>
      </c>
      <c r="C344" s="123" t="s">
        <v>387</v>
      </c>
      <c r="D344" s="123" t="s">
        <v>50</v>
      </c>
      <c r="E344" s="123" t="s">
        <v>345</v>
      </c>
      <c r="F344" s="123" t="s">
        <v>304</v>
      </c>
      <c r="G344" s="123"/>
      <c r="H344" s="122">
        <v>32044.54</v>
      </c>
      <c r="I344" s="123" t="s">
        <v>202</v>
      </c>
      <c r="J344" s="123" t="s">
        <v>388</v>
      </c>
      <c r="K344" s="122">
        <v>9.1999999999999993</v>
      </c>
      <c r="L344" s="122">
        <f t="shared" si="9"/>
        <v>9200</v>
      </c>
      <c r="M344" s="124">
        <v>294809.76799999998</v>
      </c>
      <c r="N344" s="121" t="s">
        <v>394</v>
      </c>
      <c r="O344" s="73"/>
      <c r="P344" s="73"/>
      <c r="Q344" s="73"/>
      <c r="R344" s="73"/>
      <c r="S344" s="73"/>
      <c r="T344" s="73"/>
      <c r="U344" s="73"/>
      <c r="V344" s="73"/>
    </row>
    <row r="345" spans="1:22" x14ac:dyDescent="0.15">
      <c r="A345" s="123" t="s">
        <v>244</v>
      </c>
      <c r="B345" s="123" t="s">
        <v>389</v>
      </c>
      <c r="C345" s="123" t="s">
        <v>390</v>
      </c>
      <c r="D345" s="123" t="s">
        <v>50</v>
      </c>
      <c r="E345" s="123" t="s">
        <v>345</v>
      </c>
      <c r="F345" s="123" t="s">
        <v>304</v>
      </c>
      <c r="G345" s="123"/>
      <c r="H345" s="122">
        <v>32044.54</v>
      </c>
      <c r="I345" s="123" t="s">
        <v>202</v>
      </c>
      <c r="J345" s="123" t="s">
        <v>388</v>
      </c>
      <c r="K345" s="122">
        <v>9.1999999999999993</v>
      </c>
      <c r="L345" s="122">
        <f t="shared" si="9"/>
        <v>9200</v>
      </c>
      <c r="M345" s="124">
        <v>294809.76799999998</v>
      </c>
      <c r="N345" s="121" t="s">
        <v>394</v>
      </c>
      <c r="O345" s="73"/>
      <c r="P345" s="73"/>
      <c r="Q345" s="73"/>
      <c r="R345" s="73"/>
      <c r="S345" s="73"/>
      <c r="T345" s="73"/>
      <c r="U345" s="73"/>
      <c r="V345" s="73"/>
    </row>
    <row r="346" spans="1:22" x14ac:dyDescent="0.15">
      <c r="A346" s="123" t="s">
        <v>110</v>
      </c>
      <c r="B346" s="123" t="s">
        <v>391</v>
      </c>
      <c r="C346" s="123" t="s">
        <v>392</v>
      </c>
      <c r="D346" s="123" t="s">
        <v>50</v>
      </c>
      <c r="E346" s="123" t="s">
        <v>393</v>
      </c>
      <c r="F346" s="123" t="s">
        <v>304</v>
      </c>
      <c r="G346" s="123"/>
      <c r="H346" s="122">
        <v>18047.484</v>
      </c>
      <c r="I346" s="123" t="s">
        <v>202</v>
      </c>
      <c r="J346" s="123" t="s">
        <v>388</v>
      </c>
      <c r="K346" s="122">
        <v>9.1999999999999993</v>
      </c>
      <c r="L346" s="122">
        <f t="shared" si="9"/>
        <v>9200</v>
      </c>
      <c r="M346" s="124">
        <v>166036.85279999999</v>
      </c>
      <c r="N346" s="121" t="s">
        <v>394</v>
      </c>
      <c r="O346" s="73"/>
      <c r="P346" s="73"/>
      <c r="Q346" s="73"/>
      <c r="R346" s="73"/>
      <c r="S346" s="73"/>
      <c r="T346" s="73"/>
      <c r="U346" s="73"/>
      <c r="V346" s="73"/>
    </row>
    <row r="347" spans="1:22" x14ac:dyDescent="0.15">
      <c r="A347" s="123" t="s">
        <v>149</v>
      </c>
      <c r="B347" s="123" t="s">
        <v>391</v>
      </c>
      <c r="C347" s="123" t="s">
        <v>392</v>
      </c>
      <c r="D347" s="123" t="s">
        <v>50</v>
      </c>
      <c r="E347" s="123" t="s">
        <v>208</v>
      </c>
      <c r="F347" s="123" t="s">
        <v>304</v>
      </c>
      <c r="G347" s="123"/>
      <c r="H347" s="122">
        <v>24182.848999999998</v>
      </c>
      <c r="I347" s="123" t="s">
        <v>202</v>
      </c>
      <c r="J347" s="123" t="s">
        <v>388</v>
      </c>
      <c r="K347" s="122">
        <v>9.1999999999999993</v>
      </c>
      <c r="L347" s="122">
        <f t="shared" si="9"/>
        <v>9200</v>
      </c>
      <c r="M347" s="124">
        <v>222482.21079999997</v>
      </c>
      <c r="N347" s="121" t="s">
        <v>394</v>
      </c>
      <c r="O347" s="73"/>
      <c r="P347" s="73"/>
      <c r="Q347" s="73"/>
      <c r="R347" s="73"/>
      <c r="S347" s="73"/>
      <c r="T347" s="73"/>
      <c r="U347" s="73"/>
      <c r="V347" s="73"/>
    </row>
    <row r="348" spans="1:22" x14ac:dyDescent="0.15">
      <c r="A348" s="123" t="s">
        <v>149</v>
      </c>
      <c r="B348" s="123" t="s">
        <v>395</v>
      </c>
      <c r="C348" s="123" t="s">
        <v>396</v>
      </c>
      <c r="D348" s="123" t="s">
        <v>50</v>
      </c>
      <c r="E348" s="123" t="s">
        <v>201</v>
      </c>
      <c r="F348" s="123" t="s">
        <v>304</v>
      </c>
      <c r="G348" s="123"/>
      <c r="H348" s="122">
        <v>74252.7</v>
      </c>
      <c r="I348" s="123" t="s">
        <v>294</v>
      </c>
      <c r="J348" s="123" t="s">
        <v>388</v>
      </c>
      <c r="K348" s="122">
        <v>9.1999999999999993</v>
      </c>
      <c r="L348" s="122">
        <f t="shared" si="9"/>
        <v>9200</v>
      </c>
      <c r="M348" s="124">
        <v>683124.84</v>
      </c>
      <c r="N348" s="121" t="s">
        <v>399</v>
      </c>
      <c r="O348" s="73"/>
      <c r="P348" s="73"/>
      <c r="Q348" s="73"/>
      <c r="R348" s="73"/>
      <c r="S348" s="73"/>
      <c r="T348" s="73"/>
      <c r="U348" s="73"/>
      <c r="V348" s="73"/>
    </row>
    <row r="349" spans="1:22" x14ac:dyDescent="0.15">
      <c r="A349" s="123" t="s">
        <v>233</v>
      </c>
      <c r="B349" s="123" t="s">
        <v>395</v>
      </c>
      <c r="C349" s="123" t="s">
        <v>396</v>
      </c>
      <c r="D349" s="123" t="s">
        <v>50</v>
      </c>
      <c r="E349" s="123" t="s">
        <v>348</v>
      </c>
      <c r="F349" s="123" t="s">
        <v>304</v>
      </c>
      <c r="G349" s="123"/>
      <c r="H349" s="122">
        <v>2817.33</v>
      </c>
      <c r="I349" s="123" t="s">
        <v>294</v>
      </c>
      <c r="J349" s="123" t="s">
        <v>388</v>
      </c>
      <c r="K349" s="122">
        <v>9.1999999999999993</v>
      </c>
      <c r="L349" s="122">
        <f t="shared" si="9"/>
        <v>9200</v>
      </c>
      <c r="M349" s="124">
        <v>25919.435999999998</v>
      </c>
      <c r="N349" s="121" t="s">
        <v>399</v>
      </c>
      <c r="O349" s="73"/>
      <c r="P349" s="73"/>
      <c r="Q349" s="73"/>
      <c r="R349" s="73"/>
      <c r="S349" s="73"/>
      <c r="T349" s="73"/>
      <c r="U349" s="73"/>
      <c r="V349" s="73"/>
    </row>
    <row r="350" spans="1:22" x14ac:dyDescent="0.15">
      <c r="A350" s="123" t="s">
        <v>110</v>
      </c>
      <c r="B350" s="123" t="s">
        <v>395</v>
      </c>
      <c r="C350" s="123" t="s">
        <v>396</v>
      </c>
      <c r="D350" s="123" t="s">
        <v>50</v>
      </c>
      <c r="E350" s="123" t="s">
        <v>152</v>
      </c>
      <c r="F350" s="123" t="s">
        <v>304</v>
      </c>
      <c r="G350" s="123"/>
      <c r="H350" s="122">
        <v>11018.143</v>
      </c>
      <c r="I350" s="123" t="s">
        <v>294</v>
      </c>
      <c r="J350" s="123" t="s">
        <v>388</v>
      </c>
      <c r="K350" s="122">
        <v>9.1999999999999993</v>
      </c>
      <c r="L350" s="122">
        <f t="shared" si="9"/>
        <v>9200</v>
      </c>
      <c r="M350" s="124">
        <v>101366.91559999999</v>
      </c>
      <c r="N350" s="121" t="s">
        <v>399</v>
      </c>
      <c r="O350" s="73"/>
      <c r="P350" s="73"/>
      <c r="Q350" s="73"/>
      <c r="R350" s="73"/>
      <c r="S350" s="73"/>
      <c r="T350" s="73"/>
      <c r="U350" s="73"/>
      <c r="V350" s="73"/>
    </row>
    <row r="351" spans="1:22" x14ac:dyDescent="0.15">
      <c r="A351" s="123" t="s">
        <v>117</v>
      </c>
      <c r="B351" s="123" t="s">
        <v>395</v>
      </c>
      <c r="C351" s="123" t="s">
        <v>396</v>
      </c>
      <c r="D351" s="123" t="s">
        <v>50</v>
      </c>
      <c r="E351" s="123" t="s">
        <v>165</v>
      </c>
      <c r="F351" s="123" t="s">
        <v>304</v>
      </c>
      <c r="G351" s="123"/>
      <c r="H351" s="122">
        <v>3741.2489999999998</v>
      </c>
      <c r="I351" s="123" t="s">
        <v>294</v>
      </c>
      <c r="J351" s="123" t="s">
        <v>388</v>
      </c>
      <c r="K351" s="122">
        <v>9.1999999999999993</v>
      </c>
      <c r="L351" s="122">
        <f t="shared" si="9"/>
        <v>9200</v>
      </c>
      <c r="M351" s="124">
        <v>34419.490799999992</v>
      </c>
      <c r="N351" s="121" t="s">
        <v>399</v>
      </c>
      <c r="O351" s="73"/>
      <c r="P351" s="73"/>
      <c r="Q351" s="73"/>
      <c r="R351" s="73"/>
      <c r="S351" s="73"/>
      <c r="T351" s="73"/>
      <c r="U351" s="73"/>
      <c r="V351" s="73"/>
    </row>
    <row r="352" spans="1:22" x14ac:dyDescent="0.15">
      <c r="A352" s="123" t="s">
        <v>149</v>
      </c>
      <c r="B352" s="123" t="s">
        <v>397</v>
      </c>
      <c r="C352" s="123" t="s">
        <v>396</v>
      </c>
      <c r="D352" s="123" t="s">
        <v>50</v>
      </c>
      <c r="E352" s="123" t="s">
        <v>201</v>
      </c>
      <c r="F352" s="123" t="s">
        <v>304</v>
      </c>
      <c r="G352" s="123"/>
      <c r="H352" s="122">
        <v>74252.7</v>
      </c>
      <c r="I352" s="123" t="s">
        <v>294</v>
      </c>
      <c r="J352" s="123" t="s">
        <v>388</v>
      </c>
      <c r="K352" s="122">
        <v>9.1999999999999993</v>
      </c>
      <c r="L352" s="122">
        <f t="shared" si="9"/>
        <v>9200</v>
      </c>
      <c r="M352" s="124">
        <v>683124.84</v>
      </c>
      <c r="N352" s="121" t="s">
        <v>399</v>
      </c>
      <c r="O352" s="73"/>
      <c r="P352" s="73"/>
      <c r="Q352" s="73"/>
      <c r="R352" s="73"/>
      <c r="S352" s="73"/>
      <c r="T352" s="73"/>
      <c r="U352" s="73"/>
      <c r="V352" s="73"/>
    </row>
    <row r="353" spans="1:22" x14ac:dyDescent="0.15">
      <c r="A353" s="123" t="s">
        <v>233</v>
      </c>
      <c r="B353" s="123" t="s">
        <v>397</v>
      </c>
      <c r="C353" s="123" t="s">
        <v>396</v>
      </c>
      <c r="D353" s="123" t="s">
        <v>50</v>
      </c>
      <c r="E353" s="123" t="s">
        <v>348</v>
      </c>
      <c r="F353" s="123" t="s">
        <v>304</v>
      </c>
      <c r="G353" s="123"/>
      <c r="H353" s="122">
        <v>2817.33</v>
      </c>
      <c r="I353" s="123" t="s">
        <v>294</v>
      </c>
      <c r="J353" s="123" t="s">
        <v>388</v>
      </c>
      <c r="K353" s="122">
        <v>9.1999999999999993</v>
      </c>
      <c r="L353" s="122">
        <f t="shared" si="9"/>
        <v>9200</v>
      </c>
      <c r="M353" s="124">
        <v>25919.435999999998</v>
      </c>
      <c r="N353" s="121" t="s">
        <v>399</v>
      </c>
      <c r="O353" s="73"/>
      <c r="P353" s="73"/>
      <c r="Q353" s="73"/>
      <c r="R353" s="73"/>
      <c r="S353" s="73"/>
      <c r="T353" s="73"/>
      <c r="U353" s="73"/>
      <c r="V353" s="73"/>
    </row>
    <row r="354" spans="1:22" x14ac:dyDescent="0.15">
      <c r="A354" s="123" t="s">
        <v>110</v>
      </c>
      <c r="B354" s="123" t="s">
        <v>397</v>
      </c>
      <c r="C354" s="123" t="s">
        <v>396</v>
      </c>
      <c r="D354" s="123" t="s">
        <v>50</v>
      </c>
      <c r="E354" s="123" t="s">
        <v>152</v>
      </c>
      <c r="F354" s="123" t="s">
        <v>304</v>
      </c>
      <c r="G354" s="123"/>
      <c r="H354" s="122">
        <v>11018.143</v>
      </c>
      <c r="I354" s="123" t="s">
        <v>294</v>
      </c>
      <c r="J354" s="123" t="s">
        <v>388</v>
      </c>
      <c r="K354" s="122">
        <v>9.1999999999999993</v>
      </c>
      <c r="L354" s="122">
        <f t="shared" si="9"/>
        <v>9200</v>
      </c>
      <c r="M354" s="124">
        <v>101366.91559999999</v>
      </c>
      <c r="N354" s="121" t="s">
        <v>399</v>
      </c>
      <c r="O354" s="73"/>
      <c r="P354" s="73"/>
      <c r="Q354" s="73"/>
      <c r="R354" s="73"/>
      <c r="S354" s="73"/>
      <c r="T354" s="73"/>
      <c r="U354" s="73"/>
      <c r="V354" s="73"/>
    </row>
    <row r="355" spans="1:22" x14ac:dyDescent="0.15">
      <c r="A355" s="123" t="s">
        <v>117</v>
      </c>
      <c r="B355" s="123" t="s">
        <v>397</v>
      </c>
      <c r="C355" s="123" t="s">
        <v>396</v>
      </c>
      <c r="D355" s="123" t="s">
        <v>50</v>
      </c>
      <c r="E355" s="123" t="s">
        <v>165</v>
      </c>
      <c r="F355" s="123" t="s">
        <v>304</v>
      </c>
      <c r="G355" s="123"/>
      <c r="H355" s="122">
        <v>3741.2489999999998</v>
      </c>
      <c r="I355" s="123" t="s">
        <v>294</v>
      </c>
      <c r="J355" s="123" t="s">
        <v>388</v>
      </c>
      <c r="K355" s="122">
        <v>9.1999999999999993</v>
      </c>
      <c r="L355" s="122">
        <f t="shared" si="9"/>
        <v>9200</v>
      </c>
      <c r="M355" s="124">
        <v>34419.490799999992</v>
      </c>
      <c r="N355" s="121" t="s">
        <v>399</v>
      </c>
      <c r="O355" s="73"/>
      <c r="P355" s="73"/>
      <c r="Q355" s="73"/>
      <c r="R355" s="73"/>
      <c r="S355" s="73"/>
      <c r="T355" s="73"/>
      <c r="U355" s="73"/>
      <c r="V355" s="73"/>
    </row>
    <row r="356" spans="1:22" x14ac:dyDescent="0.15">
      <c r="A356" s="123" t="s">
        <v>149</v>
      </c>
      <c r="B356" s="123" t="s">
        <v>398</v>
      </c>
      <c r="C356" s="123" t="s">
        <v>396</v>
      </c>
      <c r="D356" s="123" t="s">
        <v>50</v>
      </c>
      <c r="E356" s="123" t="s">
        <v>201</v>
      </c>
      <c r="F356" s="123" t="s">
        <v>304</v>
      </c>
      <c r="G356" s="123"/>
      <c r="H356" s="122">
        <v>74252.7</v>
      </c>
      <c r="I356" s="123" t="s">
        <v>294</v>
      </c>
      <c r="J356" s="123" t="s">
        <v>388</v>
      </c>
      <c r="K356" s="122">
        <v>9.1999999999999993</v>
      </c>
      <c r="L356" s="122">
        <f t="shared" si="9"/>
        <v>9200</v>
      </c>
      <c r="M356" s="124">
        <v>683124.84</v>
      </c>
      <c r="N356" s="121" t="s">
        <v>399</v>
      </c>
      <c r="O356" s="73"/>
      <c r="P356" s="73"/>
      <c r="Q356" s="73"/>
      <c r="R356" s="73"/>
      <c r="S356" s="73"/>
      <c r="T356" s="73"/>
      <c r="U356" s="73"/>
      <c r="V356" s="73"/>
    </row>
    <row r="357" spans="1:22" x14ac:dyDescent="0.15">
      <c r="A357" s="123" t="s">
        <v>233</v>
      </c>
      <c r="B357" s="123" t="s">
        <v>398</v>
      </c>
      <c r="C357" s="123" t="s">
        <v>396</v>
      </c>
      <c r="D357" s="123" t="s">
        <v>50</v>
      </c>
      <c r="E357" s="123" t="s">
        <v>348</v>
      </c>
      <c r="F357" s="123" t="s">
        <v>304</v>
      </c>
      <c r="G357" s="123"/>
      <c r="H357" s="122">
        <v>2817.33</v>
      </c>
      <c r="I357" s="123" t="s">
        <v>294</v>
      </c>
      <c r="J357" s="123" t="s">
        <v>388</v>
      </c>
      <c r="K357" s="122">
        <v>9.1999999999999993</v>
      </c>
      <c r="L357" s="122">
        <f t="shared" si="9"/>
        <v>9200</v>
      </c>
      <c r="M357" s="124">
        <v>25919.435999999998</v>
      </c>
      <c r="N357" s="121" t="s">
        <v>399</v>
      </c>
      <c r="O357" s="73"/>
      <c r="P357" s="73"/>
      <c r="Q357" s="73"/>
      <c r="R357" s="73"/>
      <c r="S357" s="73"/>
      <c r="T357" s="73"/>
      <c r="U357" s="73"/>
      <c r="V357" s="73"/>
    </row>
    <row r="358" spans="1:22" x14ac:dyDescent="0.15">
      <c r="A358" s="123" t="s">
        <v>110</v>
      </c>
      <c r="B358" s="123" t="s">
        <v>398</v>
      </c>
      <c r="C358" s="123" t="s">
        <v>396</v>
      </c>
      <c r="D358" s="123" t="s">
        <v>50</v>
      </c>
      <c r="E358" s="123" t="s">
        <v>152</v>
      </c>
      <c r="F358" s="123" t="s">
        <v>304</v>
      </c>
      <c r="G358" s="123"/>
      <c r="H358" s="122">
        <v>11018.143</v>
      </c>
      <c r="I358" s="123" t="s">
        <v>294</v>
      </c>
      <c r="J358" s="123" t="s">
        <v>388</v>
      </c>
      <c r="K358" s="122">
        <v>9.1999999999999993</v>
      </c>
      <c r="L358" s="122">
        <f t="shared" si="9"/>
        <v>9200</v>
      </c>
      <c r="M358" s="124">
        <v>101366.91559999999</v>
      </c>
      <c r="N358" s="121" t="s">
        <v>399</v>
      </c>
      <c r="O358" s="73"/>
      <c r="P358" s="73"/>
      <c r="Q358" s="73"/>
      <c r="R358" s="73"/>
      <c r="S358" s="73"/>
      <c r="T358" s="73"/>
      <c r="U358" s="73"/>
      <c r="V358" s="73"/>
    </row>
    <row r="359" spans="1:22" x14ac:dyDescent="0.15">
      <c r="A359" s="123" t="s">
        <v>117</v>
      </c>
      <c r="B359" s="123" t="s">
        <v>398</v>
      </c>
      <c r="C359" s="123" t="s">
        <v>396</v>
      </c>
      <c r="D359" s="123" t="s">
        <v>50</v>
      </c>
      <c r="E359" s="123" t="s">
        <v>165</v>
      </c>
      <c r="F359" s="123" t="s">
        <v>304</v>
      </c>
      <c r="G359" s="123"/>
      <c r="H359" s="122">
        <v>3741.2489999999998</v>
      </c>
      <c r="I359" s="123" t="s">
        <v>294</v>
      </c>
      <c r="J359" s="123" t="s">
        <v>388</v>
      </c>
      <c r="K359" s="122">
        <v>9.1999999999999993</v>
      </c>
      <c r="L359" s="122">
        <f t="shared" si="9"/>
        <v>9200</v>
      </c>
      <c r="M359" s="124">
        <v>34419.490799999992</v>
      </c>
      <c r="N359" s="121" t="s">
        <v>399</v>
      </c>
      <c r="O359" s="73"/>
      <c r="P359" s="73"/>
      <c r="Q359" s="73"/>
      <c r="R359" s="73"/>
      <c r="S359" s="73"/>
      <c r="T359" s="73"/>
      <c r="U359" s="73"/>
      <c r="V359" s="73"/>
    </row>
    <row r="360" spans="1:22" x14ac:dyDescent="0.15">
      <c r="A360" s="123" t="s">
        <v>149</v>
      </c>
      <c r="B360" s="123" t="s">
        <v>400</v>
      </c>
      <c r="C360" s="123" t="s">
        <v>401</v>
      </c>
      <c r="D360" s="123" t="s">
        <v>402</v>
      </c>
      <c r="E360" s="123" t="s">
        <v>51</v>
      </c>
      <c r="F360" s="123" t="s">
        <v>403</v>
      </c>
      <c r="G360" s="123" t="s">
        <v>404</v>
      </c>
      <c r="H360" s="122">
        <v>3233.2559999999999</v>
      </c>
      <c r="I360" s="123" t="s">
        <v>115</v>
      </c>
      <c r="J360" s="123" t="s">
        <v>405</v>
      </c>
      <c r="K360" s="122">
        <v>8.35</v>
      </c>
      <c r="L360" s="122">
        <f t="shared" si="9"/>
        <v>8350</v>
      </c>
      <c r="M360" s="124">
        <v>26997.687599999997</v>
      </c>
      <c r="N360" s="121" t="s">
        <v>435</v>
      </c>
      <c r="O360" s="73"/>
      <c r="P360" s="73"/>
      <c r="Q360" s="73"/>
      <c r="R360" s="73"/>
      <c r="S360" s="73"/>
      <c r="T360" s="73"/>
      <c r="U360" s="73"/>
      <c r="V360" s="73"/>
    </row>
    <row r="361" spans="1:22" x14ac:dyDescent="0.15">
      <c r="A361" s="123" t="s">
        <v>233</v>
      </c>
      <c r="B361" s="123" t="s">
        <v>400</v>
      </c>
      <c r="C361" s="123" t="s">
        <v>401</v>
      </c>
      <c r="D361" s="123" t="s">
        <v>402</v>
      </c>
      <c r="E361" s="123" t="s">
        <v>51</v>
      </c>
      <c r="F361" s="123" t="s">
        <v>406</v>
      </c>
      <c r="G361" s="123" t="s">
        <v>407</v>
      </c>
      <c r="H361" s="122">
        <v>6497.0879999999997</v>
      </c>
      <c r="I361" s="123" t="s">
        <v>115</v>
      </c>
      <c r="J361" s="123" t="s">
        <v>405</v>
      </c>
      <c r="K361" s="122">
        <v>8.35</v>
      </c>
      <c r="L361" s="122">
        <f t="shared" si="9"/>
        <v>8350</v>
      </c>
      <c r="M361" s="124">
        <v>54250.684799999995</v>
      </c>
      <c r="N361" s="121" t="s">
        <v>435</v>
      </c>
      <c r="O361" s="73"/>
      <c r="P361" s="73"/>
      <c r="Q361" s="73"/>
      <c r="R361" s="73"/>
      <c r="S361" s="73"/>
      <c r="T361" s="73"/>
      <c r="U361" s="73"/>
      <c r="V361" s="73"/>
    </row>
    <row r="362" spans="1:22" x14ac:dyDescent="0.15">
      <c r="A362" s="123" t="s">
        <v>110</v>
      </c>
      <c r="B362" s="123" t="s">
        <v>400</v>
      </c>
      <c r="C362" s="123" t="s">
        <v>401</v>
      </c>
      <c r="D362" s="123" t="s">
        <v>402</v>
      </c>
      <c r="E362" s="123" t="s">
        <v>51</v>
      </c>
      <c r="F362" s="123" t="s">
        <v>408</v>
      </c>
      <c r="G362" s="123" t="s">
        <v>160</v>
      </c>
      <c r="H362" s="122">
        <v>1627.8</v>
      </c>
      <c r="I362" s="123" t="s">
        <v>115</v>
      </c>
      <c r="J362" s="123" t="s">
        <v>405</v>
      </c>
      <c r="K362" s="122">
        <v>8.35</v>
      </c>
      <c r="L362" s="122">
        <f t="shared" si="9"/>
        <v>8350</v>
      </c>
      <c r="M362" s="124">
        <v>13592.13</v>
      </c>
      <c r="N362" s="121" t="s">
        <v>435</v>
      </c>
      <c r="O362" s="73"/>
      <c r="P362" s="73"/>
      <c r="Q362" s="73"/>
      <c r="R362" s="73"/>
      <c r="S362" s="73"/>
      <c r="T362" s="73"/>
      <c r="U362" s="73"/>
      <c r="V362" s="73"/>
    </row>
    <row r="363" spans="1:22" x14ac:dyDescent="0.15">
      <c r="A363" s="123" t="s">
        <v>160</v>
      </c>
      <c r="B363" s="123" t="s">
        <v>400</v>
      </c>
      <c r="C363" s="123" t="s">
        <v>401</v>
      </c>
      <c r="D363" s="123" t="s">
        <v>402</v>
      </c>
      <c r="E363" s="123" t="s">
        <v>55</v>
      </c>
      <c r="F363" s="123" t="s">
        <v>409</v>
      </c>
      <c r="G363" s="123" t="s">
        <v>114</v>
      </c>
      <c r="H363" s="122">
        <v>12953.304</v>
      </c>
      <c r="I363" s="123" t="s">
        <v>115</v>
      </c>
      <c r="J363" s="123" t="s">
        <v>405</v>
      </c>
      <c r="K363" s="122">
        <v>8.35</v>
      </c>
      <c r="L363" s="122">
        <f t="shared" si="9"/>
        <v>8350</v>
      </c>
      <c r="M363" s="124">
        <v>108160.08839999999</v>
      </c>
      <c r="N363" s="121" t="s">
        <v>435</v>
      </c>
      <c r="O363" s="73"/>
      <c r="P363" s="73"/>
      <c r="Q363" s="73"/>
      <c r="R363" s="73"/>
      <c r="S363" s="73"/>
      <c r="T363" s="73"/>
      <c r="U363" s="73"/>
      <c r="V363" s="73"/>
    </row>
    <row r="364" spans="1:22" x14ac:dyDescent="0.15">
      <c r="A364" s="123" t="s">
        <v>240</v>
      </c>
      <c r="B364" s="123" t="s">
        <v>400</v>
      </c>
      <c r="C364" s="123" t="s">
        <v>401</v>
      </c>
      <c r="D364" s="123" t="s">
        <v>402</v>
      </c>
      <c r="E364" s="123" t="s">
        <v>55</v>
      </c>
      <c r="F364" s="123" t="s">
        <v>410</v>
      </c>
      <c r="G364" s="123" t="s">
        <v>411</v>
      </c>
      <c r="H364" s="122">
        <v>1444.296</v>
      </c>
      <c r="I364" s="123" t="s">
        <v>115</v>
      </c>
      <c r="J364" s="123" t="s">
        <v>405</v>
      </c>
      <c r="K364" s="122">
        <v>8.35</v>
      </c>
      <c r="L364" s="122">
        <f t="shared" si="9"/>
        <v>8350</v>
      </c>
      <c r="M364" s="124">
        <v>12059.8716</v>
      </c>
      <c r="N364" s="121" t="s">
        <v>435</v>
      </c>
      <c r="O364" s="73"/>
      <c r="P364" s="73"/>
      <c r="Q364" s="73"/>
      <c r="R364" s="73"/>
      <c r="S364" s="73"/>
      <c r="T364" s="73"/>
      <c r="U364" s="73"/>
      <c r="V364" s="73"/>
    </row>
    <row r="365" spans="1:22" x14ac:dyDescent="0.15">
      <c r="A365" s="123" t="s">
        <v>242</v>
      </c>
      <c r="B365" s="123" t="s">
        <v>400</v>
      </c>
      <c r="C365" s="123" t="s">
        <v>401</v>
      </c>
      <c r="D365" s="123" t="s">
        <v>402</v>
      </c>
      <c r="E365" s="123" t="s">
        <v>55</v>
      </c>
      <c r="F365" s="123" t="s">
        <v>412</v>
      </c>
      <c r="G365" s="123" t="s">
        <v>114</v>
      </c>
      <c r="H365" s="122">
        <v>13012.776</v>
      </c>
      <c r="I365" s="123" t="s">
        <v>115</v>
      </c>
      <c r="J365" s="123" t="s">
        <v>405</v>
      </c>
      <c r="K365" s="122">
        <v>8.35</v>
      </c>
      <c r="L365" s="122">
        <f t="shared" si="9"/>
        <v>8350</v>
      </c>
      <c r="M365" s="124">
        <v>108656.67959999999</v>
      </c>
      <c r="N365" s="121" t="s">
        <v>435</v>
      </c>
      <c r="O365" s="73"/>
      <c r="P365" s="73"/>
      <c r="Q365" s="73"/>
      <c r="R365" s="73"/>
      <c r="S365" s="73"/>
      <c r="T365" s="73"/>
      <c r="U365" s="73"/>
      <c r="V365" s="73"/>
    </row>
    <row r="366" spans="1:22" x14ac:dyDescent="0.15">
      <c r="A366" s="123" t="s">
        <v>244</v>
      </c>
      <c r="B366" s="123" t="s">
        <v>400</v>
      </c>
      <c r="C366" s="123" t="s">
        <v>401</v>
      </c>
      <c r="D366" s="123" t="s">
        <v>402</v>
      </c>
      <c r="E366" s="123" t="s">
        <v>55</v>
      </c>
      <c r="F366" s="123" t="s">
        <v>413</v>
      </c>
      <c r="G366" s="123" t="s">
        <v>414</v>
      </c>
      <c r="H366" s="122">
        <v>4343.1360000000004</v>
      </c>
      <c r="I366" s="123" t="s">
        <v>115</v>
      </c>
      <c r="J366" s="123" t="s">
        <v>405</v>
      </c>
      <c r="K366" s="122">
        <v>8.35</v>
      </c>
      <c r="L366" s="122">
        <f t="shared" si="9"/>
        <v>8350</v>
      </c>
      <c r="M366" s="124">
        <v>36265.185600000004</v>
      </c>
      <c r="N366" s="121" t="s">
        <v>435</v>
      </c>
      <c r="O366" s="73"/>
      <c r="P366" s="73"/>
      <c r="Q366" s="73"/>
      <c r="R366" s="73"/>
      <c r="S366" s="73"/>
      <c r="T366" s="73"/>
      <c r="U366" s="73"/>
      <c r="V366" s="73"/>
    </row>
    <row r="367" spans="1:22" x14ac:dyDescent="0.15">
      <c r="A367" s="123" t="s">
        <v>246</v>
      </c>
      <c r="B367" s="123" t="s">
        <v>400</v>
      </c>
      <c r="C367" s="123" t="s">
        <v>401</v>
      </c>
      <c r="D367" s="123" t="s">
        <v>402</v>
      </c>
      <c r="E367" s="123" t="s">
        <v>55</v>
      </c>
      <c r="F367" s="123" t="s">
        <v>415</v>
      </c>
      <c r="G367" s="123" t="s">
        <v>411</v>
      </c>
      <c r="H367" s="122">
        <v>1453.3679999999999</v>
      </c>
      <c r="I367" s="123" t="s">
        <v>115</v>
      </c>
      <c r="J367" s="123" t="s">
        <v>405</v>
      </c>
      <c r="K367" s="122">
        <v>8.35</v>
      </c>
      <c r="L367" s="122">
        <f t="shared" si="9"/>
        <v>8350</v>
      </c>
      <c r="M367" s="124">
        <v>12135.622799999999</v>
      </c>
      <c r="N367" s="121" t="s">
        <v>435</v>
      </c>
      <c r="O367" s="73"/>
      <c r="P367" s="73"/>
      <c r="Q367" s="73"/>
      <c r="R367" s="73"/>
      <c r="S367" s="73"/>
      <c r="T367" s="73"/>
      <c r="U367" s="73"/>
      <c r="V367" s="73"/>
    </row>
    <row r="368" spans="1:22" x14ac:dyDescent="0.15">
      <c r="A368" s="123" t="s">
        <v>248</v>
      </c>
      <c r="B368" s="123" t="s">
        <v>400</v>
      </c>
      <c r="C368" s="123" t="s">
        <v>401</v>
      </c>
      <c r="D368" s="123" t="s">
        <v>402</v>
      </c>
      <c r="E368" s="123" t="s">
        <v>55</v>
      </c>
      <c r="F368" s="123" t="s">
        <v>416</v>
      </c>
      <c r="G368" s="123" t="s">
        <v>417</v>
      </c>
      <c r="H368" s="122">
        <v>2909.5360000000001</v>
      </c>
      <c r="I368" s="123" t="s">
        <v>115</v>
      </c>
      <c r="J368" s="123" t="s">
        <v>405</v>
      </c>
      <c r="K368" s="122">
        <v>8.35</v>
      </c>
      <c r="L368" s="122">
        <f t="shared" si="9"/>
        <v>8350</v>
      </c>
      <c r="M368" s="124">
        <v>24294.625599999999</v>
      </c>
      <c r="N368" s="121" t="s">
        <v>435</v>
      </c>
      <c r="O368" s="73"/>
      <c r="P368" s="73"/>
      <c r="Q368" s="73"/>
      <c r="R368" s="73"/>
      <c r="S368" s="73"/>
      <c r="T368" s="73"/>
      <c r="U368" s="73"/>
      <c r="V368" s="73"/>
    </row>
    <row r="369" spans="1:22" x14ac:dyDescent="0.15">
      <c r="A369" s="123" t="s">
        <v>125</v>
      </c>
      <c r="B369" s="123" t="s">
        <v>400</v>
      </c>
      <c r="C369" s="123" t="s">
        <v>401</v>
      </c>
      <c r="D369" s="123" t="s">
        <v>402</v>
      </c>
      <c r="E369" s="123" t="s">
        <v>55</v>
      </c>
      <c r="F369" s="123" t="s">
        <v>418</v>
      </c>
      <c r="G369" s="123" t="s">
        <v>419</v>
      </c>
      <c r="H369" s="122">
        <v>5821.76</v>
      </c>
      <c r="I369" s="123" t="s">
        <v>115</v>
      </c>
      <c r="J369" s="123" t="s">
        <v>405</v>
      </c>
      <c r="K369" s="122">
        <v>8.35</v>
      </c>
      <c r="L369" s="122">
        <f t="shared" si="9"/>
        <v>8350</v>
      </c>
      <c r="M369" s="124">
        <v>48611.695999999996</v>
      </c>
      <c r="N369" s="121" t="s">
        <v>435</v>
      </c>
      <c r="O369" s="73"/>
      <c r="P369" s="73"/>
      <c r="Q369" s="73"/>
      <c r="R369" s="73"/>
      <c r="S369" s="73"/>
      <c r="T369" s="73"/>
      <c r="U369" s="73"/>
      <c r="V369" s="73"/>
    </row>
    <row r="370" spans="1:22" x14ac:dyDescent="0.15">
      <c r="A370" s="123" t="s">
        <v>129</v>
      </c>
      <c r="B370" s="123" t="s">
        <v>400</v>
      </c>
      <c r="C370" s="123" t="s">
        <v>401</v>
      </c>
      <c r="D370" s="123" t="s">
        <v>402</v>
      </c>
      <c r="E370" s="123" t="s">
        <v>55</v>
      </c>
      <c r="F370" s="123" t="s">
        <v>420</v>
      </c>
      <c r="G370" s="123" t="s">
        <v>421</v>
      </c>
      <c r="H370" s="122">
        <v>8746.08</v>
      </c>
      <c r="I370" s="123" t="s">
        <v>115</v>
      </c>
      <c r="J370" s="123" t="s">
        <v>405</v>
      </c>
      <c r="K370" s="122">
        <v>8.35</v>
      </c>
      <c r="L370" s="122">
        <f t="shared" si="9"/>
        <v>8350</v>
      </c>
      <c r="M370" s="124">
        <v>73029.767999999996</v>
      </c>
      <c r="N370" s="121" t="s">
        <v>435</v>
      </c>
      <c r="O370" s="73"/>
      <c r="P370" s="73"/>
      <c r="Q370" s="73"/>
      <c r="R370" s="73"/>
      <c r="S370" s="73"/>
      <c r="T370" s="73"/>
      <c r="U370" s="73"/>
      <c r="V370" s="73"/>
    </row>
    <row r="371" spans="1:22" x14ac:dyDescent="0.15">
      <c r="A371" s="123" t="s">
        <v>132</v>
      </c>
      <c r="B371" s="123" t="s">
        <v>400</v>
      </c>
      <c r="C371" s="123" t="s">
        <v>401</v>
      </c>
      <c r="D371" s="123" t="s">
        <v>402</v>
      </c>
      <c r="E371" s="123" t="s">
        <v>55</v>
      </c>
      <c r="F371" s="123" t="s">
        <v>422</v>
      </c>
      <c r="G371" s="123" t="s">
        <v>417</v>
      </c>
      <c r="H371" s="122">
        <v>2923.0880000000002</v>
      </c>
      <c r="I371" s="123" t="s">
        <v>115</v>
      </c>
      <c r="J371" s="123" t="s">
        <v>405</v>
      </c>
      <c r="K371" s="122">
        <v>8.35</v>
      </c>
      <c r="L371" s="122">
        <f t="shared" si="9"/>
        <v>8350</v>
      </c>
      <c r="M371" s="124">
        <v>24407.784800000001</v>
      </c>
      <c r="N371" s="121" t="s">
        <v>435</v>
      </c>
      <c r="O371" s="73"/>
      <c r="P371" s="73"/>
      <c r="Q371" s="73"/>
      <c r="R371" s="73"/>
      <c r="S371" s="73"/>
      <c r="T371" s="73"/>
      <c r="U371" s="73"/>
      <c r="V371" s="73"/>
    </row>
    <row r="372" spans="1:22" x14ac:dyDescent="0.15">
      <c r="A372" s="123" t="s">
        <v>134</v>
      </c>
      <c r="B372" s="123" t="s">
        <v>400</v>
      </c>
      <c r="C372" s="123" t="s">
        <v>401</v>
      </c>
      <c r="D372" s="123" t="s">
        <v>402</v>
      </c>
      <c r="E372" s="123" t="s">
        <v>55</v>
      </c>
      <c r="F372" s="123" t="s">
        <v>423</v>
      </c>
      <c r="G372" s="123" t="s">
        <v>419</v>
      </c>
      <c r="H372" s="122">
        <v>5849.9840000000004</v>
      </c>
      <c r="I372" s="123" t="s">
        <v>115</v>
      </c>
      <c r="J372" s="123" t="s">
        <v>405</v>
      </c>
      <c r="K372" s="122">
        <v>8.35</v>
      </c>
      <c r="L372" s="122">
        <f t="shared" si="9"/>
        <v>8350</v>
      </c>
      <c r="M372" s="124">
        <v>48847.366399999999</v>
      </c>
      <c r="N372" s="121" t="s">
        <v>435</v>
      </c>
      <c r="O372" s="73"/>
      <c r="P372" s="73"/>
      <c r="Q372" s="73"/>
      <c r="R372" s="73"/>
      <c r="S372" s="73"/>
      <c r="T372" s="73"/>
      <c r="U372" s="73"/>
      <c r="V372" s="73"/>
    </row>
    <row r="373" spans="1:22" x14ac:dyDescent="0.15">
      <c r="A373" s="123" t="s">
        <v>162</v>
      </c>
      <c r="B373" s="123" t="s">
        <v>400</v>
      </c>
      <c r="C373" s="123" t="s">
        <v>401</v>
      </c>
      <c r="D373" s="123" t="s">
        <v>402</v>
      </c>
      <c r="E373" s="123" t="s">
        <v>55</v>
      </c>
      <c r="F373" s="123" t="s">
        <v>424</v>
      </c>
      <c r="G373" s="123" t="s">
        <v>411</v>
      </c>
      <c r="H373" s="122">
        <v>1465.4079999999999</v>
      </c>
      <c r="I373" s="123" t="s">
        <v>115</v>
      </c>
      <c r="J373" s="123" t="s">
        <v>405</v>
      </c>
      <c r="K373" s="122">
        <v>8.35</v>
      </c>
      <c r="L373" s="122">
        <f t="shared" si="9"/>
        <v>8350</v>
      </c>
      <c r="M373" s="124">
        <v>12236.156799999999</v>
      </c>
      <c r="N373" s="121" t="s">
        <v>435</v>
      </c>
      <c r="O373" s="73"/>
      <c r="P373" s="73"/>
      <c r="Q373" s="73"/>
      <c r="R373" s="73"/>
      <c r="S373" s="73"/>
      <c r="T373" s="73"/>
      <c r="U373" s="73"/>
      <c r="V373" s="73"/>
    </row>
    <row r="374" spans="1:22" x14ac:dyDescent="0.15">
      <c r="A374" s="123" t="s">
        <v>38</v>
      </c>
      <c r="B374" s="123" t="s">
        <v>400</v>
      </c>
      <c r="C374" s="123" t="s">
        <v>401</v>
      </c>
      <c r="D374" s="123" t="s">
        <v>425</v>
      </c>
      <c r="E374" s="123" t="s">
        <v>51</v>
      </c>
      <c r="F374" s="123" t="s">
        <v>426</v>
      </c>
      <c r="G374" s="123" t="s">
        <v>427</v>
      </c>
      <c r="H374" s="122">
        <v>1642.1079999999999</v>
      </c>
      <c r="I374" s="123" t="s">
        <v>115</v>
      </c>
      <c r="J374" s="123" t="s">
        <v>405</v>
      </c>
      <c r="K374" s="122">
        <v>10.8</v>
      </c>
      <c r="L374" s="122">
        <f t="shared" si="9"/>
        <v>10800</v>
      </c>
      <c r="M374" s="124">
        <v>17734.7664</v>
      </c>
      <c r="N374" s="121" t="s">
        <v>435</v>
      </c>
      <c r="O374" s="73"/>
      <c r="P374" s="73"/>
      <c r="Q374" s="73"/>
      <c r="R374" s="73"/>
      <c r="S374" s="73"/>
      <c r="T374" s="73"/>
      <c r="U374" s="73"/>
      <c r="V374" s="73"/>
    </row>
    <row r="375" spans="1:22" x14ac:dyDescent="0.15">
      <c r="A375" s="123" t="s">
        <v>257</v>
      </c>
      <c r="B375" s="123" t="s">
        <v>400</v>
      </c>
      <c r="C375" s="123" t="s">
        <v>401</v>
      </c>
      <c r="D375" s="123" t="s">
        <v>425</v>
      </c>
      <c r="E375" s="123" t="s">
        <v>51</v>
      </c>
      <c r="F375" s="123" t="s">
        <v>428</v>
      </c>
      <c r="G375" s="123" t="s">
        <v>404</v>
      </c>
      <c r="H375" s="122">
        <v>3313.752</v>
      </c>
      <c r="I375" s="123" t="s">
        <v>115</v>
      </c>
      <c r="J375" s="123" t="s">
        <v>405</v>
      </c>
      <c r="K375" s="122">
        <v>10.8</v>
      </c>
      <c r="L375" s="122">
        <f t="shared" si="9"/>
        <v>10800</v>
      </c>
      <c r="M375" s="124">
        <v>35788.5216</v>
      </c>
      <c r="N375" s="121" t="s">
        <v>435</v>
      </c>
      <c r="O375" s="73"/>
      <c r="P375" s="73"/>
      <c r="Q375" s="73"/>
      <c r="R375" s="73"/>
      <c r="S375" s="73"/>
      <c r="T375" s="73"/>
      <c r="U375" s="73"/>
      <c r="V375" s="73"/>
    </row>
    <row r="376" spans="1:22" x14ac:dyDescent="0.15">
      <c r="A376" s="123" t="s">
        <v>138</v>
      </c>
      <c r="B376" s="123" t="s">
        <v>429</v>
      </c>
      <c r="C376" s="123" t="s">
        <v>401</v>
      </c>
      <c r="D376" s="123" t="s">
        <v>402</v>
      </c>
      <c r="E376" s="123" t="s">
        <v>51</v>
      </c>
      <c r="F376" s="123" t="s">
        <v>403</v>
      </c>
      <c r="G376" s="123" t="s">
        <v>404</v>
      </c>
      <c r="H376" s="122">
        <v>3233.2559999999999</v>
      </c>
      <c r="I376" s="123" t="s">
        <v>115</v>
      </c>
      <c r="J376" s="123" t="s">
        <v>405</v>
      </c>
      <c r="K376" s="122">
        <v>8.35</v>
      </c>
      <c r="L376" s="122">
        <f t="shared" ref="L376:L423" si="10">K376*1000</f>
        <v>8350</v>
      </c>
      <c r="M376" s="124">
        <v>26997.687599999997</v>
      </c>
      <c r="N376" s="121" t="s">
        <v>435</v>
      </c>
      <c r="O376" s="73"/>
      <c r="P376" s="73"/>
      <c r="Q376" s="73"/>
      <c r="R376" s="73"/>
      <c r="S376" s="73"/>
      <c r="T376" s="73"/>
      <c r="U376" s="73"/>
      <c r="V376" s="73"/>
    </row>
    <row r="377" spans="1:22" x14ac:dyDescent="0.15">
      <c r="A377" s="123" t="s">
        <v>430</v>
      </c>
      <c r="B377" s="123" t="s">
        <v>429</v>
      </c>
      <c r="C377" s="123" t="s">
        <v>401</v>
      </c>
      <c r="D377" s="123" t="s">
        <v>402</v>
      </c>
      <c r="E377" s="123" t="s">
        <v>51</v>
      </c>
      <c r="F377" s="123" t="s">
        <v>406</v>
      </c>
      <c r="G377" s="123" t="s">
        <v>407</v>
      </c>
      <c r="H377" s="122">
        <v>6497.0879999999997</v>
      </c>
      <c r="I377" s="123" t="s">
        <v>115</v>
      </c>
      <c r="J377" s="123" t="s">
        <v>405</v>
      </c>
      <c r="K377" s="122">
        <v>8.35</v>
      </c>
      <c r="L377" s="122">
        <f t="shared" si="10"/>
        <v>8350</v>
      </c>
      <c r="M377" s="124">
        <v>54250.684799999995</v>
      </c>
      <c r="N377" s="121" t="s">
        <v>435</v>
      </c>
      <c r="O377" s="73"/>
      <c r="P377" s="73"/>
      <c r="Q377" s="73"/>
      <c r="R377" s="73"/>
      <c r="S377" s="73"/>
      <c r="T377" s="73"/>
      <c r="U377" s="73"/>
      <c r="V377" s="73"/>
    </row>
    <row r="378" spans="1:22" x14ac:dyDescent="0.15">
      <c r="A378" s="123" t="s">
        <v>431</v>
      </c>
      <c r="B378" s="123" t="s">
        <v>429</v>
      </c>
      <c r="C378" s="123" t="s">
        <v>401</v>
      </c>
      <c r="D378" s="123" t="s">
        <v>402</v>
      </c>
      <c r="E378" s="123" t="s">
        <v>51</v>
      </c>
      <c r="F378" s="123" t="s">
        <v>408</v>
      </c>
      <c r="G378" s="123" t="s">
        <v>160</v>
      </c>
      <c r="H378" s="122">
        <v>1627.8</v>
      </c>
      <c r="I378" s="123" t="s">
        <v>115</v>
      </c>
      <c r="J378" s="123" t="s">
        <v>405</v>
      </c>
      <c r="K378" s="122">
        <v>8.35</v>
      </c>
      <c r="L378" s="122">
        <f t="shared" si="10"/>
        <v>8350</v>
      </c>
      <c r="M378" s="124">
        <v>13592.13</v>
      </c>
      <c r="N378" s="121" t="s">
        <v>435</v>
      </c>
      <c r="O378" s="73"/>
      <c r="P378" s="73"/>
      <c r="Q378" s="73"/>
      <c r="R378" s="73"/>
      <c r="S378" s="73"/>
      <c r="T378" s="73"/>
      <c r="U378" s="73"/>
      <c r="V378" s="73"/>
    </row>
    <row r="379" spans="1:22" x14ac:dyDescent="0.15">
      <c r="A379" s="123" t="s">
        <v>45</v>
      </c>
      <c r="B379" s="123" t="s">
        <v>429</v>
      </c>
      <c r="C379" s="123" t="s">
        <v>401</v>
      </c>
      <c r="D379" s="123" t="s">
        <v>402</v>
      </c>
      <c r="E379" s="123" t="s">
        <v>55</v>
      </c>
      <c r="F379" s="123" t="s">
        <v>409</v>
      </c>
      <c r="G379" s="123" t="s">
        <v>114</v>
      </c>
      <c r="H379" s="122">
        <v>12953.304</v>
      </c>
      <c r="I379" s="123" t="s">
        <v>115</v>
      </c>
      <c r="J379" s="123" t="s">
        <v>405</v>
      </c>
      <c r="K379" s="122">
        <v>8.35</v>
      </c>
      <c r="L379" s="122">
        <f t="shared" si="10"/>
        <v>8350</v>
      </c>
      <c r="M379" s="124">
        <v>108160.08839999999</v>
      </c>
      <c r="N379" s="121" t="s">
        <v>435</v>
      </c>
      <c r="O379" s="73"/>
      <c r="P379" s="73"/>
      <c r="Q379" s="73"/>
      <c r="R379" s="73"/>
      <c r="S379" s="73"/>
      <c r="T379" s="73"/>
      <c r="U379" s="73"/>
      <c r="V379" s="73"/>
    </row>
    <row r="380" spans="1:22" x14ac:dyDescent="0.15">
      <c r="A380" s="123" t="s">
        <v>49</v>
      </c>
      <c r="B380" s="123" t="s">
        <v>429</v>
      </c>
      <c r="C380" s="123" t="s">
        <v>401</v>
      </c>
      <c r="D380" s="123" t="s">
        <v>402</v>
      </c>
      <c r="E380" s="123" t="s">
        <v>55</v>
      </c>
      <c r="F380" s="123" t="s">
        <v>410</v>
      </c>
      <c r="G380" s="123" t="s">
        <v>411</v>
      </c>
      <c r="H380" s="122">
        <v>1444.296</v>
      </c>
      <c r="I380" s="123" t="s">
        <v>115</v>
      </c>
      <c r="J380" s="123" t="s">
        <v>405</v>
      </c>
      <c r="K380" s="122">
        <v>8.35</v>
      </c>
      <c r="L380" s="122">
        <f t="shared" si="10"/>
        <v>8350</v>
      </c>
      <c r="M380" s="124">
        <v>12059.8716</v>
      </c>
      <c r="N380" s="121" t="s">
        <v>435</v>
      </c>
      <c r="O380" s="73"/>
      <c r="P380" s="73"/>
      <c r="Q380" s="73"/>
      <c r="R380" s="73"/>
      <c r="S380" s="73"/>
      <c r="T380" s="73"/>
      <c r="U380" s="73"/>
      <c r="V380" s="73"/>
    </row>
    <row r="381" spans="1:22" x14ac:dyDescent="0.15">
      <c r="A381" s="123" t="s">
        <v>54</v>
      </c>
      <c r="B381" s="123" t="s">
        <v>429</v>
      </c>
      <c r="C381" s="123" t="s">
        <v>401</v>
      </c>
      <c r="D381" s="123" t="s">
        <v>402</v>
      </c>
      <c r="E381" s="123" t="s">
        <v>55</v>
      </c>
      <c r="F381" s="123" t="s">
        <v>412</v>
      </c>
      <c r="G381" s="123" t="s">
        <v>114</v>
      </c>
      <c r="H381" s="122">
        <v>13012.776</v>
      </c>
      <c r="I381" s="123" t="s">
        <v>115</v>
      </c>
      <c r="J381" s="123" t="s">
        <v>405</v>
      </c>
      <c r="K381" s="122">
        <v>8.35</v>
      </c>
      <c r="L381" s="122">
        <f t="shared" si="10"/>
        <v>8350</v>
      </c>
      <c r="M381" s="124">
        <v>108656.67959999999</v>
      </c>
      <c r="N381" s="121" t="s">
        <v>435</v>
      </c>
      <c r="O381" s="73"/>
      <c r="P381" s="73"/>
      <c r="Q381" s="73"/>
      <c r="R381" s="73"/>
      <c r="S381" s="73"/>
      <c r="T381" s="73"/>
      <c r="U381" s="73"/>
      <c r="V381" s="73"/>
    </row>
    <row r="382" spans="1:22" x14ac:dyDescent="0.15">
      <c r="A382" s="123" t="s">
        <v>58</v>
      </c>
      <c r="B382" s="123" t="s">
        <v>429</v>
      </c>
      <c r="C382" s="123" t="s">
        <v>401</v>
      </c>
      <c r="D382" s="123" t="s">
        <v>402</v>
      </c>
      <c r="E382" s="123" t="s">
        <v>55</v>
      </c>
      <c r="F382" s="123" t="s">
        <v>413</v>
      </c>
      <c r="G382" s="123" t="s">
        <v>414</v>
      </c>
      <c r="H382" s="122">
        <v>4343.1360000000004</v>
      </c>
      <c r="I382" s="123" t="s">
        <v>115</v>
      </c>
      <c r="J382" s="123" t="s">
        <v>405</v>
      </c>
      <c r="K382" s="122">
        <v>8.35</v>
      </c>
      <c r="L382" s="122">
        <f t="shared" si="10"/>
        <v>8350</v>
      </c>
      <c r="M382" s="124">
        <v>36265.185600000004</v>
      </c>
      <c r="N382" s="121" t="s">
        <v>435</v>
      </c>
      <c r="O382" s="73"/>
      <c r="P382" s="73"/>
      <c r="Q382" s="73"/>
      <c r="R382" s="73"/>
      <c r="S382" s="73"/>
      <c r="T382" s="73"/>
      <c r="U382" s="73"/>
      <c r="V382" s="73"/>
    </row>
    <row r="383" spans="1:22" x14ac:dyDescent="0.15">
      <c r="A383" s="123" t="s">
        <v>61</v>
      </c>
      <c r="B383" s="123" t="s">
        <v>429</v>
      </c>
      <c r="C383" s="123" t="s">
        <v>401</v>
      </c>
      <c r="D383" s="123" t="s">
        <v>402</v>
      </c>
      <c r="E383" s="123" t="s">
        <v>55</v>
      </c>
      <c r="F383" s="123" t="s">
        <v>415</v>
      </c>
      <c r="G383" s="123" t="s">
        <v>411</v>
      </c>
      <c r="H383" s="122">
        <v>1453.3679999999999</v>
      </c>
      <c r="I383" s="123" t="s">
        <v>115</v>
      </c>
      <c r="J383" s="123" t="s">
        <v>405</v>
      </c>
      <c r="K383" s="122">
        <v>8.35</v>
      </c>
      <c r="L383" s="122">
        <f t="shared" si="10"/>
        <v>8350</v>
      </c>
      <c r="M383" s="124">
        <v>12135.622799999999</v>
      </c>
      <c r="N383" s="121" t="s">
        <v>435</v>
      </c>
      <c r="O383" s="73"/>
      <c r="P383" s="73"/>
      <c r="Q383" s="73"/>
      <c r="R383" s="73"/>
      <c r="S383" s="73"/>
      <c r="T383" s="73"/>
      <c r="U383" s="73"/>
      <c r="V383" s="73"/>
    </row>
    <row r="384" spans="1:22" x14ac:dyDescent="0.15">
      <c r="A384" s="123" t="s">
        <v>64</v>
      </c>
      <c r="B384" s="123" t="s">
        <v>429</v>
      </c>
      <c r="C384" s="123" t="s">
        <v>401</v>
      </c>
      <c r="D384" s="123" t="s">
        <v>402</v>
      </c>
      <c r="E384" s="123" t="s">
        <v>55</v>
      </c>
      <c r="F384" s="123" t="s">
        <v>416</v>
      </c>
      <c r="G384" s="123" t="s">
        <v>417</v>
      </c>
      <c r="H384" s="122">
        <v>2909.5360000000001</v>
      </c>
      <c r="I384" s="123" t="s">
        <v>115</v>
      </c>
      <c r="J384" s="123" t="s">
        <v>405</v>
      </c>
      <c r="K384" s="122">
        <v>8.35</v>
      </c>
      <c r="L384" s="122">
        <f t="shared" si="10"/>
        <v>8350</v>
      </c>
      <c r="M384" s="124">
        <v>24294.625599999999</v>
      </c>
      <c r="N384" s="121" t="s">
        <v>435</v>
      </c>
      <c r="O384" s="73"/>
      <c r="P384" s="73"/>
      <c r="Q384" s="73"/>
      <c r="R384" s="73"/>
      <c r="S384" s="73"/>
      <c r="T384" s="73"/>
      <c r="U384" s="73"/>
      <c r="V384" s="73"/>
    </row>
    <row r="385" spans="1:22" x14ac:dyDescent="0.15">
      <c r="A385" s="123" t="s">
        <v>66</v>
      </c>
      <c r="B385" s="123" t="s">
        <v>429</v>
      </c>
      <c r="C385" s="123" t="s">
        <v>401</v>
      </c>
      <c r="D385" s="123" t="s">
        <v>402</v>
      </c>
      <c r="E385" s="123" t="s">
        <v>55</v>
      </c>
      <c r="F385" s="123" t="s">
        <v>418</v>
      </c>
      <c r="G385" s="123" t="s">
        <v>419</v>
      </c>
      <c r="H385" s="122">
        <v>5821.76</v>
      </c>
      <c r="I385" s="123" t="s">
        <v>115</v>
      </c>
      <c r="J385" s="123" t="s">
        <v>405</v>
      </c>
      <c r="K385" s="122">
        <v>8.35</v>
      </c>
      <c r="L385" s="122">
        <f t="shared" si="10"/>
        <v>8350</v>
      </c>
      <c r="M385" s="124">
        <v>48611.695999999996</v>
      </c>
      <c r="N385" s="121" t="s">
        <v>435</v>
      </c>
      <c r="O385" s="73"/>
      <c r="P385" s="73"/>
      <c r="Q385" s="73"/>
      <c r="R385" s="73"/>
      <c r="S385" s="73"/>
      <c r="T385" s="73"/>
      <c r="U385" s="73"/>
      <c r="V385" s="73"/>
    </row>
    <row r="386" spans="1:22" x14ac:dyDescent="0.15">
      <c r="A386" s="123" t="s">
        <v>70</v>
      </c>
      <c r="B386" s="123" t="s">
        <v>429</v>
      </c>
      <c r="C386" s="123" t="s">
        <v>401</v>
      </c>
      <c r="D386" s="123" t="s">
        <v>402</v>
      </c>
      <c r="E386" s="123" t="s">
        <v>55</v>
      </c>
      <c r="F386" s="123" t="s">
        <v>420</v>
      </c>
      <c r="G386" s="123" t="s">
        <v>421</v>
      </c>
      <c r="H386" s="122">
        <v>8746.08</v>
      </c>
      <c r="I386" s="123" t="s">
        <v>115</v>
      </c>
      <c r="J386" s="123" t="s">
        <v>405</v>
      </c>
      <c r="K386" s="122">
        <v>8.35</v>
      </c>
      <c r="L386" s="122">
        <f t="shared" si="10"/>
        <v>8350</v>
      </c>
      <c r="M386" s="124">
        <v>73029.767999999996</v>
      </c>
      <c r="N386" s="121" t="s">
        <v>435</v>
      </c>
      <c r="O386" s="73"/>
      <c r="P386" s="73"/>
      <c r="Q386" s="73"/>
      <c r="R386" s="73"/>
      <c r="S386" s="73"/>
      <c r="T386" s="73"/>
      <c r="U386" s="73"/>
      <c r="V386" s="73"/>
    </row>
    <row r="387" spans="1:22" x14ac:dyDescent="0.15">
      <c r="A387" s="123" t="s">
        <v>71</v>
      </c>
      <c r="B387" s="123" t="s">
        <v>429</v>
      </c>
      <c r="C387" s="123" t="s">
        <v>401</v>
      </c>
      <c r="D387" s="123" t="s">
        <v>402</v>
      </c>
      <c r="E387" s="123" t="s">
        <v>55</v>
      </c>
      <c r="F387" s="123" t="s">
        <v>422</v>
      </c>
      <c r="G387" s="123" t="s">
        <v>417</v>
      </c>
      <c r="H387" s="122">
        <v>2923.0880000000002</v>
      </c>
      <c r="I387" s="123" t="s">
        <v>115</v>
      </c>
      <c r="J387" s="123" t="s">
        <v>405</v>
      </c>
      <c r="K387" s="122">
        <v>8.35</v>
      </c>
      <c r="L387" s="122">
        <f t="shared" si="10"/>
        <v>8350</v>
      </c>
      <c r="M387" s="124">
        <v>24407.784800000001</v>
      </c>
      <c r="N387" s="121" t="s">
        <v>435</v>
      </c>
      <c r="O387" s="73"/>
      <c r="P387" s="73"/>
      <c r="Q387" s="73"/>
      <c r="R387" s="73"/>
      <c r="S387" s="73"/>
      <c r="T387" s="73"/>
      <c r="U387" s="73"/>
      <c r="V387" s="73"/>
    </row>
    <row r="388" spans="1:22" x14ac:dyDescent="0.15">
      <c r="A388" s="123" t="s">
        <v>72</v>
      </c>
      <c r="B388" s="123" t="s">
        <v>429</v>
      </c>
      <c r="C388" s="123" t="s">
        <v>401</v>
      </c>
      <c r="D388" s="123" t="s">
        <v>402</v>
      </c>
      <c r="E388" s="123" t="s">
        <v>55</v>
      </c>
      <c r="F388" s="123" t="s">
        <v>423</v>
      </c>
      <c r="G388" s="123" t="s">
        <v>419</v>
      </c>
      <c r="H388" s="122">
        <v>5849.9840000000004</v>
      </c>
      <c r="I388" s="123" t="s">
        <v>115</v>
      </c>
      <c r="J388" s="123" t="s">
        <v>405</v>
      </c>
      <c r="K388" s="122">
        <v>8.35</v>
      </c>
      <c r="L388" s="122">
        <f t="shared" si="10"/>
        <v>8350</v>
      </c>
      <c r="M388" s="124">
        <v>48847.366399999999</v>
      </c>
      <c r="N388" s="121" t="s">
        <v>435</v>
      </c>
      <c r="O388" s="73"/>
      <c r="P388" s="73"/>
      <c r="Q388" s="73"/>
      <c r="R388" s="73"/>
      <c r="S388" s="73"/>
      <c r="T388" s="73"/>
      <c r="U388" s="73"/>
      <c r="V388" s="73"/>
    </row>
    <row r="389" spans="1:22" x14ac:dyDescent="0.15">
      <c r="A389" s="123" t="s">
        <v>73</v>
      </c>
      <c r="B389" s="123" t="s">
        <v>429</v>
      </c>
      <c r="C389" s="123" t="s">
        <v>401</v>
      </c>
      <c r="D389" s="123" t="s">
        <v>402</v>
      </c>
      <c r="E389" s="123" t="s">
        <v>55</v>
      </c>
      <c r="F389" s="123" t="s">
        <v>424</v>
      </c>
      <c r="G389" s="123" t="s">
        <v>411</v>
      </c>
      <c r="H389" s="122">
        <v>1465.4079999999999</v>
      </c>
      <c r="I389" s="123" t="s">
        <v>115</v>
      </c>
      <c r="J389" s="123" t="s">
        <v>405</v>
      </c>
      <c r="K389" s="122">
        <v>8.35</v>
      </c>
      <c r="L389" s="122">
        <f t="shared" si="10"/>
        <v>8350</v>
      </c>
      <c r="M389" s="124">
        <v>12236.156799999999</v>
      </c>
      <c r="N389" s="121" t="s">
        <v>435</v>
      </c>
      <c r="O389" s="73"/>
      <c r="P389" s="73"/>
      <c r="Q389" s="73"/>
      <c r="R389" s="73"/>
      <c r="S389" s="73"/>
      <c r="T389" s="73"/>
      <c r="U389" s="73"/>
      <c r="V389" s="73"/>
    </row>
    <row r="390" spans="1:22" x14ac:dyDescent="0.15">
      <c r="A390" s="123" t="s">
        <v>75</v>
      </c>
      <c r="B390" s="123" t="s">
        <v>429</v>
      </c>
      <c r="C390" s="123" t="s">
        <v>401</v>
      </c>
      <c r="D390" s="123" t="s">
        <v>402</v>
      </c>
      <c r="E390" s="123" t="s">
        <v>432</v>
      </c>
      <c r="F390" s="123" t="s">
        <v>304</v>
      </c>
      <c r="G390" s="123"/>
      <c r="H390" s="122">
        <v>209.72</v>
      </c>
      <c r="I390" s="123" t="s">
        <v>115</v>
      </c>
      <c r="J390" s="123" t="s">
        <v>405</v>
      </c>
      <c r="K390" s="122">
        <v>8.35</v>
      </c>
      <c r="L390" s="122">
        <f t="shared" si="10"/>
        <v>8350</v>
      </c>
      <c r="M390" s="124">
        <v>1751.1619999999998</v>
      </c>
      <c r="N390" s="121" t="s">
        <v>435</v>
      </c>
      <c r="O390" s="73"/>
      <c r="P390" s="73"/>
      <c r="Q390" s="73"/>
      <c r="R390" s="73"/>
      <c r="S390" s="73"/>
      <c r="T390" s="73"/>
      <c r="U390" s="73"/>
      <c r="V390" s="73"/>
    </row>
    <row r="391" spans="1:22" x14ac:dyDescent="0.15">
      <c r="A391" s="123" t="s">
        <v>433</v>
      </c>
      <c r="B391" s="123" t="s">
        <v>429</v>
      </c>
      <c r="C391" s="123" t="s">
        <v>401</v>
      </c>
      <c r="D391" s="123" t="s">
        <v>425</v>
      </c>
      <c r="E391" s="123" t="s">
        <v>51</v>
      </c>
      <c r="F391" s="123" t="s">
        <v>426</v>
      </c>
      <c r="G391" s="123" t="s">
        <v>427</v>
      </c>
      <c r="H391" s="122">
        <v>1642.1079999999999</v>
      </c>
      <c r="I391" s="123" t="s">
        <v>115</v>
      </c>
      <c r="J391" s="123" t="s">
        <v>405</v>
      </c>
      <c r="K391" s="122">
        <v>10.8</v>
      </c>
      <c r="L391" s="122">
        <f t="shared" si="10"/>
        <v>10800</v>
      </c>
      <c r="M391" s="124">
        <v>17734.7664</v>
      </c>
      <c r="N391" s="121" t="s">
        <v>435</v>
      </c>
      <c r="O391" s="73"/>
      <c r="P391" s="73"/>
      <c r="Q391" s="73"/>
      <c r="R391" s="73"/>
      <c r="S391" s="73"/>
      <c r="T391" s="73"/>
      <c r="U391" s="73"/>
      <c r="V391" s="73"/>
    </row>
    <row r="392" spans="1:22" x14ac:dyDescent="0.15">
      <c r="A392" s="123" t="s">
        <v>192</v>
      </c>
      <c r="B392" s="123" t="s">
        <v>429</v>
      </c>
      <c r="C392" s="123" t="s">
        <v>401</v>
      </c>
      <c r="D392" s="123" t="s">
        <v>425</v>
      </c>
      <c r="E392" s="123" t="s">
        <v>51</v>
      </c>
      <c r="F392" s="123" t="s">
        <v>428</v>
      </c>
      <c r="G392" s="123" t="s">
        <v>404</v>
      </c>
      <c r="H392" s="122">
        <v>3313.752</v>
      </c>
      <c r="I392" s="123" t="s">
        <v>115</v>
      </c>
      <c r="J392" s="123" t="s">
        <v>405</v>
      </c>
      <c r="K392" s="122">
        <v>10.8</v>
      </c>
      <c r="L392" s="122">
        <f t="shared" si="10"/>
        <v>10800</v>
      </c>
      <c r="M392" s="124">
        <v>35788.5216</v>
      </c>
      <c r="N392" s="121" t="s">
        <v>435</v>
      </c>
      <c r="O392" s="73"/>
      <c r="P392" s="73"/>
      <c r="Q392" s="73"/>
      <c r="R392" s="73"/>
      <c r="S392" s="73"/>
      <c r="T392" s="73"/>
      <c r="U392" s="73"/>
      <c r="V392" s="73"/>
    </row>
    <row r="393" spans="1:22" x14ac:dyDescent="0.15">
      <c r="A393" s="123" t="s">
        <v>434</v>
      </c>
      <c r="B393" s="123" t="s">
        <v>429</v>
      </c>
      <c r="C393" s="123" t="s">
        <v>401</v>
      </c>
      <c r="D393" s="123" t="s">
        <v>425</v>
      </c>
      <c r="E393" s="123" t="s">
        <v>51</v>
      </c>
      <c r="F393" s="123" t="s">
        <v>304</v>
      </c>
      <c r="G393" s="123"/>
      <c r="H393" s="122">
        <v>165.911</v>
      </c>
      <c r="I393" s="123" t="s">
        <v>115</v>
      </c>
      <c r="J393" s="123" t="s">
        <v>405</v>
      </c>
      <c r="K393" s="122">
        <v>10.8</v>
      </c>
      <c r="L393" s="122">
        <f t="shared" si="10"/>
        <v>10800</v>
      </c>
      <c r="M393" s="124">
        <v>1791.8388000000002</v>
      </c>
      <c r="N393" s="121" t="s">
        <v>435</v>
      </c>
      <c r="O393" s="73"/>
      <c r="P393" s="73"/>
      <c r="Q393" s="73"/>
      <c r="R393" s="73"/>
      <c r="S393" s="73"/>
      <c r="T393" s="73"/>
      <c r="U393" s="73"/>
      <c r="V393" s="73"/>
    </row>
    <row r="394" spans="1:22" x14ac:dyDescent="0.15">
      <c r="A394" s="123" t="s">
        <v>110</v>
      </c>
      <c r="B394" s="123"/>
      <c r="C394" s="123" t="s">
        <v>436</v>
      </c>
      <c r="D394" s="123" t="s">
        <v>437</v>
      </c>
      <c r="E394" s="123" t="s">
        <v>438</v>
      </c>
      <c r="F394" s="123" t="s">
        <v>439</v>
      </c>
      <c r="G394" s="123"/>
      <c r="H394" s="122">
        <v>500</v>
      </c>
      <c r="I394" s="123" t="s">
        <v>440</v>
      </c>
      <c r="J394" s="123" t="s">
        <v>441</v>
      </c>
      <c r="K394" s="122">
        <v>13.7</v>
      </c>
      <c r="L394" s="122">
        <f t="shared" si="10"/>
        <v>13700</v>
      </c>
      <c r="M394" s="124">
        <v>6850</v>
      </c>
      <c r="N394" s="121" t="s">
        <v>442</v>
      </c>
      <c r="O394" s="73"/>
      <c r="P394" s="73"/>
      <c r="Q394" s="73"/>
      <c r="R394" s="73"/>
      <c r="S394" s="73"/>
      <c r="T394" s="73"/>
      <c r="U394" s="73"/>
      <c r="V394" s="73"/>
    </row>
    <row r="395" spans="1:22" x14ac:dyDescent="0.15">
      <c r="A395" s="123" t="s">
        <v>58</v>
      </c>
      <c r="B395" s="123" t="s">
        <v>443</v>
      </c>
      <c r="C395" s="123" t="s">
        <v>444</v>
      </c>
      <c r="D395" s="123" t="s">
        <v>41</v>
      </c>
      <c r="E395" s="123" t="s">
        <v>51</v>
      </c>
      <c r="F395" s="123" t="s">
        <v>445</v>
      </c>
      <c r="G395" s="123" t="s">
        <v>129</v>
      </c>
      <c r="H395" s="122">
        <v>5793.6</v>
      </c>
      <c r="I395" s="123" t="s">
        <v>446</v>
      </c>
      <c r="J395" s="123" t="s">
        <v>447</v>
      </c>
      <c r="K395" s="122">
        <v>8.75</v>
      </c>
      <c r="L395" s="122">
        <f t="shared" si="10"/>
        <v>8750</v>
      </c>
      <c r="M395" s="124">
        <v>50694</v>
      </c>
      <c r="N395" s="121" t="s">
        <v>476</v>
      </c>
      <c r="O395" s="73"/>
      <c r="P395" s="73"/>
      <c r="Q395" s="73"/>
      <c r="R395" s="73"/>
      <c r="S395" s="73"/>
      <c r="T395" s="73"/>
      <c r="U395" s="73"/>
      <c r="V395" s="73"/>
    </row>
    <row r="396" spans="1:22" x14ac:dyDescent="0.15">
      <c r="A396" s="123" t="s">
        <v>61</v>
      </c>
      <c r="B396" s="123" t="s">
        <v>443</v>
      </c>
      <c r="C396" s="123" t="s">
        <v>444</v>
      </c>
      <c r="D396" s="123" t="s">
        <v>41</v>
      </c>
      <c r="E396" s="123" t="s">
        <v>51</v>
      </c>
      <c r="F396" s="123" t="s">
        <v>448</v>
      </c>
      <c r="G396" s="123" t="s">
        <v>431</v>
      </c>
      <c r="H396" s="122">
        <v>17431.2</v>
      </c>
      <c r="I396" s="123" t="s">
        <v>446</v>
      </c>
      <c r="J396" s="123" t="s">
        <v>447</v>
      </c>
      <c r="K396" s="122">
        <v>8.75</v>
      </c>
      <c r="L396" s="122">
        <f t="shared" si="10"/>
        <v>8750</v>
      </c>
      <c r="M396" s="124">
        <v>152523</v>
      </c>
      <c r="N396" s="121" t="s">
        <v>476</v>
      </c>
      <c r="O396" s="73"/>
      <c r="P396" s="73"/>
      <c r="Q396" s="73"/>
      <c r="R396" s="73"/>
      <c r="S396" s="73"/>
      <c r="T396" s="73"/>
      <c r="U396" s="73"/>
      <c r="V396" s="73"/>
    </row>
    <row r="397" spans="1:22" x14ac:dyDescent="0.15">
      <c r="A397" s="123" t="s">
        <v>64</v>
      </c>
      <c r="B397" s="123" t="s">
        <v>443</v>
      </c>
      <c r="C397" s="123" t="s">
        <v>444</v>
      </c>
      <c r="D397" s="123" t="s">
        <v>41</v>
      </c>
      <c r="E397" s="123" t="s">
        <v>51</v>
      </c>
      <c r="F397" s="123" t="s">
        <v>449</v>
      </c>
      <c r="G397" s="123" t="s">
        <v>129</v>
      </c>
      <c r="H397" s="122">
        <v>5828.64</v>
      </c>
      <c r="I397" s="123" t="s">
        <v>446</v>
      </c>
      <c r="J397" s="123" t="s">
        <v>447</v>
      </c>
      <c r="K397" s="122">
        <v>8.75</v>
      </c>
      <c r="L397" s="122">
        <f t="shared" si="10"/>
        <v>8750</v>
      </c>
      <c r="M397" s="124">
        <v>51000.600000000006</v>
      </c>
      <c r="N397" s="121" t="s">
        <v>476</v>
      </c>
      <c r="O397" s="73"/>
      <c r="P397" s="73"/>
      <c r="Q397" s="73"/>
      <c r="R397" s="73"/>
      <c r="S397" s="73"/>
      <c r="T397" s="73"/>
      <c r="U397" s="73"/>
      <c r="V397" s="73"/>
    </row>
    <row r="398" spans="1:22" x14ac:dyDescent="0.15">
      <c r="A398" s="123" t="s">
        <v>66</v>
      </c>
      <c r="B398" s="123" t="s">
        <v>443</v>
      </c>
      <c r="C398" s="123" t="s">
        <v>444</v>
      </c>
      <c r="D398" s="123" t="s">
        <v>41</v>
      </c>
      <c r="E398" s="123" t="s">
        <v>51</v>
      </c>
      <c r="F398" s="123" t="s">
        <v>450</v>
      </c>
      <c r="G398" s="123" t="s">
        <v>73</v>
      </c>
      <c r="H398" s="122">
        <v>23325.599999999999</v>
      </c>
      <c r="I398" s="123" t="s">
        <v>446</v>
      </c>
      <c r="J398" s="123" t="s">
        <v>447</v>
      </c>
      <c r="K398" s="122">
        <v>8.75</v>
      </c>
      <c r="L398" s="122">
        <f t="shared" si="10"/>
        <v>8750</v>
      </c>
      <c r="M398" s="124">
        <v>204099</v>
      </c>
      <c r="N398" s="121" t="s">
        <v>476</v>
      </c>
      <c r="O398" s="73"/>
      <c r="P398" s="73"/>
      <c r="Q398" s="73"/>
      <c r="R398" s="73"/>
      <c r="S398" s="73"/>
      <c r="T398" s="73"/>
      <c r="U398" s="73"/>
      <c r="V398" s="73"/>
    </row>
    <row r="399" spans="1:22" x14ac:dyDescent="0.15">
      <c r="A399" s="123" t="s">
        <v>70</v>
      </c>
      <c r="B399" s="123" t="s">
        <v>443</v>
      </c>
      <c r="C399" s="123" t="s">
        <v>444</v>
      </c>
      <c r="D399" s="123" t="s">
        <v>41</v>
      </c>
      <c r="E399" s="123" t="s">
        <v>51</v>
      </c>
      <c r="F399" s="123" t="s">
        <v>451</v>
      </c>
      <c r="G399" s="123" t="s">
        <v>69</v>
      </c>
      <c r="H399" s="122">
        <v>4969.7460000000001</v>
      </c>
      <c r="I399" s="123" t="s">
        <v>446</v>
      </c>
      <c r="J399" s="123" t="s">
        <v>447</v>
      </c>
      <c r="K399" s="122">
        <v>8.75</v>
      </c>
      <c r="L399" s="122">
        <f t="shared" si="10"/>
        <v>8750</v>
      </c>
      <c r="M399" s="124">
        <v>43485.277500000004</v>
      </c>
      <c r="N399" s="121" t="s">
        <v>476</v>
      </c>
      <c r="O399" s="73"/>
      <c r="P399" s="73"/>
      <c r="Q399" s="73"/>
      <c r="R399" s="73"/>
      <c r="S399" s="73"/>
      <c r="T399" s="73"/>
      <c r="U399" s="73"/>
      <c r="V399" s="73"/>
    </row>
    <row r="400" spans="1:22" x14ac:dyDescent="0.15">
      <c r="A400" s="123" t="s">
        <v>71</v>
      </c>
      <c r="B400" s="123" t="s">
        <v>443</v>
      </c>
      <c r="C400" s="123" t="s">
        <v>444</v>
      </c>
      <c r="D400" s="123" t="s">
        <v>41</v>
      </c>
      <c r="E400" s="123" t="s">
        <v>51</v>
      </c>
      <c r="F400" s="123" t="s">
        <v>452</v>
      </c>
      <c r="G400" s="123" t="s">
        <v>453</v>
      </c>
      <c r="H400" s="122">
        <v>46920</v>
      </c>
      <c r="I400" s="123" t="s">
        <v>446</v>
      </c>
      <c r="J400" s="123" t="s">
        <v>447</v>
      </c>
      <c r="K400" s="122">
        <v>8.75</v>
      </c>
      <c r="L400" s="122">
        <f t="shared" si="10"/>
        <v>8750</v>
      </c>
      <c r="M400" s="124">
        <v>410550</v>
      </c>
      <c r="N400" s="121" t="s">
        <v>476</v>
      </c>
      <c r="O400" s="73"/>
      <c r="P400" s="73"/>
      <c r="Q400" s="73"/>
      <c r="R400" s="73"/>
      <c r="S400" s="73"/>
      <c r="T400" s="73"/>
      <c r="U400" s="73"/>
      <c r="V400" s="73"/>
    </row>
    <row r="401" spans="1:22" x14ac:dyDescent="0.15">
      <c r="A401" s="123" t="s">
        <v>72</v>
      </c>
      <c r="B401" s="123" t="s">
        <v>443</v>
      </c>
      <c r="C401" s="123" t="s">
        <v>444</v>
      </c>
      <c r="D401" s="123" t="s">
        <v>41</v>
      </c>
      <c r="E401" s="123" t="s">
        <v>454</v>
      </c>
      <c r="F401" s="123" t="s">
        <v>455</v>
      </c>
      <c r="G401" s="123" t="s">
        <v>456</v>
      </c>
      <c r="H401" s="122">
        <v>13096.776</v>
      </c>
      <c r="I401" s="123" t="s">
        <v>446</v>
      </c>
      <c r="J401" s="123" t="s">
        <v>447</v>
      </c>
      <c r="K401" s="122">
        <v>8.75</v>
      </c>
      <c r="L401" s="122">
        <f t="shared" si="10"/>
        <v>8750</v>
      </c>
      <c r="M401" s="124">
        <v>114596.79</v>
      </c>
      <c r="N401" s="121" t="s">
        <v>476</v>
      </c>
      <c r="O401" s="73"/>
      <c r="P401" s="73"/>
      <c r="Q401" s="73"/>
      <c r="R401" s="73"/>
      <c r="S401" s="73"/>
      <c r="T401" s="73"/>
      <c r="U401" s="73"/>
      <c r="V401" s="73"/>
    </row>
    <row r="402" spans="1:22" x14ac:dyDescent="0.15">
      <c r="A402" s="123" t="s">
        <v>73</v>
      </c>
      <c r="B402" s="123" t="s">
        <v>443</v>
      </c>
      <c r="C402" s="123" t="s">
        <v>444</v>
      </c>
      <c r="D402" s="123" t="s">
        <v>41</v>
      </c>
      <c r="E402" s="123" t="s">
        <v>55</v>
      </c>
      <c r="F402" s="123" t="s">
        <v>457</v>
      </c>
      <c r="G402" s="123" t="s">
        <v>458</v>
      </c>
      <c r="H402" s="122">
        <v>30893.436000000002</v>
      </c>
      <c r="I402" s="123" t="s">
        <v>446</v>
      </c>
      <c r="J402" s="123" t="s">
        <v>447</v>
      </c>
      <c r="K402" s="122">
        <v>8.75</v>
      </c>
      <c r="L402" s="122">
        <f t="shared" si="10"/>
        <v>8750</v>
      </c>
      <c r="M402" s="124">
        <v>270317.565</v>
      </c>
      <c r="N402" s="121" t="s">
        <v>476</v>
      </c>
      <c r="O402" s="73"/>
      <c r="P402" s="73"/>
      <c r="Q402" s="73"/>
      <c r="R402" s="73"/>
      <c r="S402" s="73"/>
      <c r="T402" s="73"/>
      <c r="U402" s="73"/>
      <c r="V402" s="73"/>
    </row>
    <row r="403" spans="1:22" x14ac:dyDescent="0.15">
      <c r="A403" s="123" t="s">
        <v>74</v>
      </c>
      <c r="B403" s="123" t="s">
        <v>443</v>
      </c>
      <c r="C403" s="123" t="s">
        <v>444</v>
      </c>
      <c r="D403" s="123" t="s">
        <v>41</v>
      </c>
      <c r="E403" s="123" t="s">
        <v>55</v>
      </c>
      <c r="F403" s="123" t="s">
        <v>459</v>
      </c>
      <c r="G403" s="123" t="s">
        <v>460</v>
      </c>
      <c r="H403" s="122">
        <v>61845.696000000004</v>
      </c>
      <c r="I403" s="123" t="s">
        <v>446</v>
      </c>
      <c r="J403" s="123" t="s">
        <v>447</v>
      </c>
      <c r="K403" s="122">
        <v>8.75</v>
      </c>
      <c r="L403" s="122">
        <f t="shared" si="10"/>
        <v>8750</v>
      </c>
      <c r="M403" s="124">
        <v>541149.84000000008</v>
      </c>
      <c r="N403" s="121" t="s">
        <v>476</v>
      </c>
      <c r="O403" s="73"/>
      <c r="P403" s="73"/>
      <c r="Q403" s="73"/>
      <c r="R403" s="73"/>
      <c r="S403" s="73"/>
      <c r="T403" s="73"/>
      <c r="U403" s="73"/>
      <c r="V403" s="73"/>
    </row>
    <row r="404" spans="1:22" x14ac:dyDescent="0.15">
      <c r="A404" s="123" t="s">
        <v>75</v>
      </c>
      <c r="B404" s="123" t="s">
        <v>443</v>
      </c>
      <c r="C404" s="123" t="s">
        <v>444</v>
      </c>
      <c r="D404" s="123" t="s">
        <v>402</v>
      </c>
      <c r="E404" s="123" t="s">
        <v>51</v>
      </c>
      <c r="F404" s="123" t="s">
        <v>450</v>
      </c>
      <c r="G404" s="123" t="s">
        <v>461</v>
      </c>
      <c r="H404" s="122">
        <v>29157</v>
      </c>
      <c r="I404" s="123" t="s">
        <v>115</v>
      </c>
      <c r="J404" s="123" t="s">
        <v>447</v>
      </c>
      <c r="K404" s="122">
        <v>8.75</v>
      </c>
      <c r="L404" s="122">
        <f t="shared" si="10"/>
        <v>8750</v>
      </c>
      <c r="M404" s="124">
        <v>255123.75</v>
      </c>
      <c r="N404" s="121" t="s">
        <v>476</v>
      </c>
      <c r="O404" s="73"/>
      <c r="P404" s="73"/>
      <c r="Q404" s="73"/>
      <c r="R404" s="73"/>
      <c r="S404" s="73"/>
      <c r="T404" s="73"/>
      <c r="U404" s="73"/>
      <c r="V404" s="73"/>
    </row>
    <row r="405" spans="1:22" x14ac:dyDescent="0.15">
      <c r="A405" s="123" t="s">
        <v>204</v>
      </c>
      <c r="B405" s="123" t="s">
        <v>443</v>
      </c>
      <c r="C405" s="123" t="s">
        <v>444</v>
      </c>
      <c r="D405" s="123" t="s">
        <v>402</v>
      </c>
      <c r="E405" s="123" t="s">
        <v>51</v>
      </c>
      <c r="F405" s="123" t="s">
        <v>452</v>
      </c>
      <c r="G405" s="123" t="s">
        <v>462</v>
      </c>
      <c r="H405" s="122">
        <v>58650</v>
      </c>
      <c r="I405" s="123" t="s">
        <v>115</v>
      </c>
      <c r="J405" s="123" t="s">
        <v>447</v>
      </c>
      <c r="K405" s="122">
        <v>8.75</v>
      </c>
      <c r="L405" s="122">
        <f t="shared" si="10"/>
        <v>8750</v>
      </c>
      <c r="M405" s="124">
        <v>513187.5</v>
      </c>
      <c r="N405" s="121" t="s">
        <v>476</v>
      </c>
      <c r="O405" s="73"/>
      <c r="P405" s="73"/>
      <c r="Q405" s="73"/>
      <c r="R405" s="73"/>
      <c r="S405" s="73"/>
      <c r="T405" s="73"/>
      <c r="U405" s="73"/>
      <c r="V405" s="73"/>
    </row>
    <row r="406" spans="1:22" x14ac:dyDescent="0.15">
      <c r="A406" s="123" t="s">
        <v>433</v>
      </c>
      <c r="B406" s="123" t="s">
        <v>443</v>
      </c>
      <c r="C406" s="123" t="s">
        <v>444</v>
      </c>
      <c r="D406" s="123" t="s">
        <v>402</v>
      </c>
      <c r="E406" s="123" t="s">
        <v>55</v>
      </c>
      <c r="F406" s="123" t="s">
        <v>448</v>
      </c>
      <c r="G406" s="123" t="s">
        <v>463</v>
      </c>
      <c r="H406" s="122">
        <v>41013.743999999999</v>
      </c>
      <c r="I406" s="123" t="s">
        <v>115</v>
      </c>
      <c r="J406" s="123" t="s">
        <v>447</v>
      </c>
      <c r="K406" s="122">
        <v>8.75</v>
      </c>
      <c r="L406" s="122">
        <f t="shared" si="10"/>
        <v>8750</v>
      </c>
      <c r="M406" s="124">
        <v>358870.26</v>
      </c>
      <c r="N406" s="121" t="s">
        <v>476</v>
      </c>
      <c r="O406" s="73"/>
      <c r="P406" s="73"/>
      <c r="Q406" s="73"/>
      <c r="R406" s="73"/>
      <c r="S406" s="73"/>
      <c r="T406" s="73"/>
      <c r="U406" s="73"/>
      <c r="V406" s="73"/>
    </row>
    <row r="407" spans="1:22" x14ac:dyDescent="0.15">
      <c r="A407" s="123" t="s">
        <v>192</v>
      </c>
      <c r="B407" s="123" t="s">
        <v>443</v>
      </c>
      <c r="C407" s="123" t="s">
        <v>444</v>
      </c>
      <c r="D407" s="123" t="s">
        <v>402</v>
      </c>
      <c r="E407" s="123" t="s">
        <v>55</v>
      </c>
      <c r="F407" s="123" t="s">
        <v>464</v>
      </c>
      <c r="G407" s="123" t="s">
        <v>465</v>
      </c>
      <c r="H407" s="122">
        <v>5140.2629999999999</v>
      </c>
      <c r="I407" s="123" t="s">
        <v>115</v>
      </c>
      <c r="J407" s="123" t="s">
        <v>447</v>
      </c>
      <c r="K407" s="122">
        <v>8.75</v>
      </c>
      <c r="L407" s="122">
        <f t="shared" si="10"/>
        <v>8750</v>
      </c>
      <c r="M407" s="124">
        <v>44977.301249999997</v>
      </c>
      <c r="N407" s="121" t="s">
        <v>476</v>
      </c>
      <c r="O407" s="73"/>
      <c r="P407" s="73"/>
      <c r="Q407" s="73"/>
      <c r="R407" s="73"/>
      <c r="S407" s="73"/>
      <c r="T407" s="73"/>
      <c r="U407" s="73"/>
      <c r="V407" s="73"/>
    </row>
    <row r="408" spans="1:22" x14ac:dyDescent="0.15">
      <c r="A408" s="123" t="s">
        <v>194</v>
      </c>
      <c r="B408" s="123" t="s">
        <v>443</v>
      </c>
      <c r="C408" s="123" t="s">
        <v>444</v>
      </c>
      <c r="D408" s="123" t="s">
        <v>402</v>
      </c>
      <c r="E408" s="123" t="s">
        <v>55</v>
      </c>
      <c r="F408" s="123" t="s">
        <v>466</v>
      </c>
      <c r="G408" s="123" t="s">
        <v>467</v>
      </c>
      <c r="H408" s="122">
        <v>46296.036</v>
      </c>
      <c r="I408" s="123" t="s">
        <v>115</v>
      </c>
      <c r="J408" s="123" t="s">
        <v>447</v>
      </c>
      <c r="K408" s="122">
        <v>8.75</v>
      </c>
      <c r="L408" s="122">
        <f t="shared" si="10"/>
        <v>8750</v>
      </c>
      <c r="M408" s="124">
        <v>405090.315</v>
      </c>
      <c r="N408" s="121" t="s">
        <v>476</v>
      </c>
      <c r="O408" s="73"/>
      <c r="P408" s="73"/>
      <c r="Q408" s="73"/>
      <c r="R408" s="73"/>
      <c r="S408" s="73"/>
      <c r="T408" s="73"/>
      <c r="U408" s="73"/>
      <c r="V408" s="73"/>
    </row>
    <row r="409" spans="1:22" x14ac:dyDescent="0.15">
      <c r="A409" s="123" t="s">
        <v>196</v>
      </c>
      <c r="B409" s="123" t="s">
        <v>443</v>
      </c>
      <c r="C409" s="123" t="s">
        <v>444</v>
      </c>
      <c r="D409" s="123" t="s">
        <v>402</v>
      </c>
      <c r="E409" s="123" t="s">
        <v>55</v>
      </c>
      <c r="F409" s="123" t="s">
        <v>468</v>
      </c>
      <c r="G409" s="123" t="s">
        <v>465</v>
      </c>
      <c r="H409" s="122">
        <v>5160</v>
      </c>
      <c r="I409" s="123" t="s">
        <v>115</v>
      </c>
      <c r="J409" s="123" t="s">
        <v>447</v>
      </c>
      <c r="K409" s="122">
        <v>8.75</v>
      </c>
      <c r="L409" s="122">
        <f t="shared" si="10"/>
        <v>8750</v>
      </c>
      <c r="M409" s="124">
        <v>45150</v>
      </c>
      <c r="N409" s="121" t="s">
        <v>476</v>
      </c>
      <c r="O409" s="73"/>
      <c r="P409" s="73"/>
      <c r="Q409" s="73"/>
      <c r="R409" s="73"/>
      <c r="S409" s="73"/>
      <c r="T409" s="73"/>
      <c r="U409" s="73"/>
      <c r="V409" s="73"/>
    </row>
    <row r="410" spans="1:22" x14ac:dyDescent="0.15">
      <c r="A410" s="123" t="s">
        <v>197</v>
      </c>
      <c r="B410" s="123" t="s">
        <v>443</v>
      </c>
      <c r="C410" s="123" t="s">
        <v>444</v>
      </c>
      <c r="D410" s="123" t="s">
        <v>402</v>
      </c>
      <c r="E410" s="123" t="s">
        <v>55</v>
      </c>
      <c r="F410" s="123" t="s">
        <v>469</v>
      </c>
      <c r="G410" s="123" t="s">
        <v>470</v>
      </c>
      <c r="H410" s="122">
        <v>10324.902</v>
      </c>
      <c r="I410" s="123" t="s">
        <v>115</v>
      </c>
      <c r="J410" s="123" t="s">
        <v>447</v>
      </c>
      <c r="K410" s="122">
        <v>8.75</v>
      </c>
      <c r="L410" s="122">
        <f t="shared" si="10"/>
        <v>8750</v>
      </c>
      <c r="M410" s="124">
        <v>90342.892500000002</v>
      </c>
      <c r="N410" s="121" t="s">
        <v>476</v>
      </c>
      <c r="O410" s="73"/>
      <c r="P410" s="73"/>
      <c r="Q410" s="73"/>
      <c r="R410" s="73"/>
      <c r="S410" s="73"/>
      <c r="T410" s="73"/>
      <c r="U410" s="73"/>
      <c r="V410" s="73"/>
    </row>
    <row r="411" spans="1:22" x14ac:dyDescent="0.15">
      <c r="A411" s="123" t="s">
        <v>471</v>
      </c>
      <c r="B411" s="123" t="s">
        <v>443</v>
      </c>
      <c r="C411" s="123" t="s">
        <v>444</v>
      </c>
      <c r="D411" s="123" t="s">
        <v>402</v>
      </c>
      <c r="E411" s="123" t="s">
        <v>55</v>
      </c>
      <c r="F411" s="123" t="s">
        <v>472</v>
      </c>
      <c r="G411" s="123" t="s">
        <v>465</v>
      </c>
      <c r="H411" s="122">
        <v>5179.866</v>
      </c>
      <c r="I411" s="123" t="s">
        <v>115</v>
      </c>
      <c r="J411" s="123" t="s">
        <v>447</v>
      </c>
      <c r="K411" s="122">
        <v>8.75</v>
      </c>
      <c r="L411" s="122">
        <f t="shared" si="10"/>
        <v>8750</v>
      </c>
      <c r="M411" s="124">
        <v>45323.827499999999</v>
      </c>
      <c r="N411" s="121" t="s">
        <v>476</v>
      </c>
      <c r="O411" s="73"/>
      <c r="P411" s="73"/>
      <c r="Q411" s="73"/>
      <c r="R411" s="73"/>
      <c r="S411" s="73"/>
      <c r="T411" s="73"/>
      <c r="U411" s="73"/>
      <c r="V411" s="73"/>
    </row>
    <row r="412" spans="1:22" x14ac:dyDescent="0.15">
      <c r="A412" s="123" t="s">
        <v>473</v>
      </c>
      <c r="B412" s="123" t="s">
        <v>443</v>
      </c>
      <c r="C412" s="123" t="s">
        <v>444</v>
      </c>
      <c r="D412" s="123" t="s">
        <v>402</v>
      </c>
      <c r="E412" s="123" t="s">
        <v>55</v>
      </c>
      <c r="F412" s="123" t="s">
        <v>474</v>
      </c>
      <c r="G412" s="123" t="s">
        <v>465</v>
      </c>
      <c r="H412" s="122">
        <v>5192.1210000000001</v>
      </c>
      <c r="I412" s="123" t="s">
        <v>115</v>
      </c>
      <c r="J412" s="123" t="s">
        <v>447</v>
      </c>
      <c r="K412" s="122">
        <v>8.75</v>
      </c>
      <c r="L412" s="122">
        <f t="shared" si="10"/>
        <v>8750</v>
      </c>
      <c r="M412" s="124">
        <v>45431.058750000004</v>
      </c>
      <c r="N412" s="121" t="s">
        <v>476</v>
      </c>
      <c r="O412" s="73"/>
      <c r="P412" s="73"/>
      <c r="Q412" s="73"/>
      <c r="R412" s="73"/>
      <c r="S412" s="73"/>
      <c r="T412" s="73"/>
      <c r="U412" s="73"/>
      <c r="V412" s="73"/>
    </row>
    <row r="413" spans="1:22" x14ac:dyDescent="0.15">
      <c r="A413" s="123" t="s">
        <v>475</v>
      </c>
      <c r="B413" s="123" t="s">
        <v>443</v>
      </c>
      <c r="C413" s="123" t="s">
        <v>444</v>
      </c>
      <c r="D413" s="123" t="s">
        <v>402</v>
      </c>
      <c r="E413" s="123" t="s">
        <v>42</v>
      </c>
      <c r="F413" s="123" t="s">
        <v>304</v>
      </c>
      <c r="G413" s="123"/>
      <c r="H413" s="122">
        <v>2000</v>
      </c>
      <c r="I413" s="123" t="s">
        <v>115</v>
      </c>
      <c r="J413" s="123" t="s">
        <v>447</v>
      </c>
      <c r="K413" s="122">
        <v>7.5</v>
      </c>
      <c r="L413" s="122">
        <f t="shared" si="10"/>
        <v>7500</v>
      </c>
      <c r="M413" s="124">
        <v>15000</v>
      </c>
      <c r="N413" s="121" t="s">
        <v>476</v>
      </c>
      <c r="O413" s="73"/>
      <c r="P413" s="73"/>
      <c r="Q413" s="73"/>
      <c r="R413" s="73"/>
      <c r="S413" s="73"/>
      <c r="T413" s="73"/>
      <c r="U413" s="73"/>
      <c r="V413" s="73"/>
    </row>
    <row r="414" spans="1:22" x14ac:dyDescent="0.15">
      <c r="A414" s="123" t="s">
        <v>233</v>
      </c>
      <c r="B414" s="123" t="s">
        <v>477</v>
      </c>
      <c r="C414" s="123" t="s">
        <v>478</v>
      </c>
      <c r="D414" s="123" t="s">
        <v>50</v>
      </c>
      <c r="E414" s="123" t="s">
        <v>479</v>
      </c>
      <c r="F414" s="123" t="s">
        <v>304</v>
      </c>
      <c r="G414" s="123"/>
      <c r="H414" s="122">
        <v>1408.665</v>
      </c>
      <c r="I414" s="123" t="s">
        <v>294</v>
      </c>
      <c r="J414" s="123" t="s">
        <v>447</v>
      </c>
      <c r="K414" s="122">
        <v>9.1199999999999992</v>
      </c>
      <c r="L414" s="122">
        <f t="shared" si="10"/>
        <v>9120</v>
      </c>
      <c r="M414" s="124">
        <v>12847.024799999999</v>
      </c>
      <c r="N414" s="121" t="s">
        <v>494</v>
      </c>
      <c r="O414" s="73"/>
      <c r="P414" s="73"/>
      <c r="Q414" s="73"/>
      <c r="R414" s="73"/>
      <c r="S414" s="73"/>
      <c r="T414" s="73"/>
      <c r="U414" s="73"/>
      <c r="V414" s="73"/>
    </row>
    <row r="415" spans="1:22" x14ac:dyDescent="0.15">
      <c r="A415" s="123" t="s">
        <v>110</v>
      </c>
      <c r="B415" s="123" t="s">
        <v>477</v>
      </c>
      <c r="C415" s="123" t="s">
        <v>478</v>
      </c>
      <c r="D415" s="123" t="s">
        <v>50</v>
      </c>
      <c r="E415" s="123" t="s">
        <v>345</v>
      </c>
      <c r="F415" s="123" t="s">
        <v>304</v>
      </c>
      <c r="G415" s="123"/>
      <c r="H415" s="122">
        <v>38453.447999999997</v>
      </c>
      <c r="I415" s="123" t="s">
        <v>294</v>
      </c>
      <c r="J415" s="123" t="s">
        <v>480</v>
      </c>
      <c r="K415" s="122">
        <v>9.1199999999999992</v>
      </c>
      <c r="L415" s="122">
        <f t="shared" si="10"/>
        <v>9120</v>
      </c>
      <c r="M415" s="124">
        <v>350695.44575999992</v>
      </c>
      <c r="N415" s="121" t="s">
        <v>494</v>
      </c>
      <c r="O415" s="73"/>
      <c r="P415" s="73"/>
      <c r="Q415" s="73"/>
      <c r="R415" s="73"/>
      <c r="S415" s="73"/>
      <c r="T415" s="73"/>
      <c r="U415" s="73"/>
      <c r="V415" s="73"/>
    </row>
    <row r="416" spans="1:22" x14ac:dyDescent="0.15">
      <c r="A416" s="123" t="s">
        <v>117</v>
      </c>
      <c r="B416" s="123" t="s">
        <v>477</v>
      </c>
      <c r="C416" s="123" t="s">
        <v>478</v>
      </c>
      <c r="D416" s="123" t="s">
        <v>50</v>
      </c>
      <c r="E416" s="123" t="s">
        <v>298</v>
      </c>
      <c r="F416" s="123" t="s">
        <v>304</v>
      </c>
      <c r="G416" s="123"/>
      <c r="H416" s="122">
        <v>19286.280999999999</v>
      </c>
      <c r="I416" s="123" t="s">
        <v>294</v>
      </c>
      <c r="J416" s="123" t="s">
        <v>388</v>
      </c>
      <c r="K416" s="122">
        <v>9.1199999999999992</v>
      </c>
      <c r="L416" s="122">
        <f t="shared" si="10"/>
        <v>9120</v>
      </c>
      <c r="M416" s="124">
        <v>175890.88271999997</v>
      </c>
      <c r="N416" s="121" t="s">
        <v>494</v>
      </c>
      <c r="O416" s="73"/>
      <c r="P416" s="73"/>
      <c r="Q416" s="73"/>
      <c r="R416" s="73"/>
      <c r="S416" s="73"/>
      <c r="T416" s="73"/>
      <c r="U416" s="73"/>
      <c r="V416" s="73"/>
    </row>
    <row r="417" spans="1:22" x14ac:dyDescent="0.15">
      <c r="A417" s="123" t="s">
        <v>160</v>
      </c>
      <c r="B417" s="123" t="s">
        <v>477</v>
      </c>
      <c r="C417" s="123" t="s">
        <v>478</v>
      </c>
      <c r="D417" s="123" t="s">
        <v>50</v>
      </c>
      <c r="E417" s="123" t="s">
        <v>234</v>
      </c>
      <c r="F417" s="123" t="s">
        <v>304</v>
      </c>
      <c r="G417" s="123"/>
      <c r="H417" s="122">
        <v>36915.31</v>
      </c>
      <c r="I417" s="123" t="s">
        <v>294</v>
      </c>
      <c r="J417" s="123" t="s">
        <v>481</v>
      </c>
      <c r="K417" s="122">
        <v>9.1199999999999992</v>
      </c>
      <c r="L417" s="122">
        <f t="shared" si="10"/>
        <v>9120</v>
      </c>
      <c r="M417" s="124">
        <v>336667.62719999993</v>
      </c>
      <c r="N417" s="121" t="s">
        <v>494</v>
      </c>
      <c r="O417" s="73"/>
      <c r="P417" s="73"/>
      <c r="Q417" s="73"/>
      <c r="R417" s="73"/>
      <c r="S417" s="73"/>
      <c r="T417" s="73"/>
      <c r="U417" s="73"/>
      <c r="V417" s="73"/>
    </row>
    <row r="418" spans="1:22" x14ac:dyDescent="0.15">
      <c r="A418" s="123" t="s">
        <v>149</v>
      </c>
      <c r="B418" s="123" t="s">
        <v>482</v>
      </c>
      <c r="C418" s="123" t="s">
        <v>483</v>
      </c>
      <c r="D418" s="123" t="s">
        <v>50</v>
      </c>
      <c r="E418" s="123" t="s">
        <v>479</v>
      </c>
      <c r="F418" s="123" t="s">
        <v>304</v>
      </c>
      <c r="G418" s="123"/>
      <c r="H418" s="122">
        <v>1408.665</v>
      </c>
      <c r="I418" s="123" t="s">
        <v>294</v>
      </c>
      <c r="J418" s="123" t="s">
        <v>484</v>
      </c>
      <c r="K418" s="122">
        <v>9.1199999999999992</v>
      </c>
      <c r="L418" s="122">
        <f t="shared" si="10"/>
        <v>9120</v>
      </c>
      <c r="M418" s="124">
        <v>12847.024799999999</v>
      </c>
      <c r="N418" s="121" t="s">
        <v>494</v>
      </c>
      <c r="O418" s="73"/>
      <c r="P418" s="73"/>
      <c r="Q418" s="73"/>
      <c r="R418" s="73"/>
      <c r="S418" s="73"/>
      <c r="T418" s="73"/>
      <c r="U418" s="73"/>
      <c r="V418" s="73"/>
    </row>
    <row r="419" spans="1:22" x14ac:dyDescent="0.15">
      <c r="A419" s="123" t="s">
        <v>233</v>
      </c>
      <c r="B419" s="123" t="s">
        <v>482</v>
      </c>
      <c r="C419" s="123" t="s">
        <v>483</v>
      </c>
      <c r="D419" s="123" t="s">
        <v>50</v>
      </c>
      <c r="E419" s="123" t="s">
        <v>345</v>
      </c>
      <c r="F419" s="123" t="s">
        <v>304</v>
      </c>
      <c r="G419" s="123"/>
      <c r="H419" s="122">
        <v>38453.447999999997</v>
      </c>
      <c r="I419" s="123" t="s">
        <v>294</v>
      </c>
      <c r="J419" s="123" t="s">
        <v>485</v>
      </c>
      <c r="K419" s="122">
        <v>9.1199999999999992</v>
      </c>
      <c r="L419" s="122">
        <f t="shared" si="10"/>
        <v>9120</v>
      </c>
      <c r="M419" s="124">
        <v>350695.44575999992</v>
      </c>
      <c r="N419" s="121" t="s">
        <v>494</v>
      </c>
      <c r="O419" s="73"/>
      <c r="P419" s="73"/>
      <c r="Q419" s="73"/>
      <c r="R419" s="73"/>
      <c r="S419" s="73"/>
      <c r="T419" s="73"/>
      <c r="U419" s="73"/>
      <c r="V419" s="73"/>
    </row>
    <row r="420" spans="1:22" x14ac:dyDescent="0.15">
      <c r="A420" s="123" t="s">
        <v>110</v>
      </c>
      <c r="B420" s="123" t="s">
        <v>482</v>
      </c>
      <c r="C420" s="123" t="s">
        <v>483</v>
      </c>
      <c r="D420" s="123" t="s">
        <v>50</v>
      </c>
      <c r="E420" s="123" t="s">
        <v>298</v>
      </c>
      <c r="F420" s="123" t="s">
        <v>304</v>
      </c>
      <c r="G420" s="123"/>
      <c r="H420" s="122">
        <v>19286.280999999999</v>
      </c>
      <c r="I420" s="123" t="s">
        <v>294</v>
      </c>
      <c r="J420" s="123" t="s">
        <v>486</v>
      </c>
      <c r="K420" s="122">
        <v>9.1199999999999992</v>
      </c>
      <c r="L420" s="122">
        <f t="shared" si="10"/>
        <v>9120</v>
      </c>
      <c r="M420" s="124">
        <v>175890.88271999997</v>
      </c>
      <c r="N420" s="121" t="s">
        <v>494</v>
      </c>
      <c r="O420" s="73"/>
      <c r="P420" s="73"/>
      <c r="Q420" s="73"/>
      <c r="R420" s="73"/>
      <c r="S420" s="73"/>
      <c r="T420" s="73"/>
      <c r="U420" s="73"/>
      <c r="V420" s="73"/>
    </row>
    <row r="421" spans="1:22" x14ac:dyDescent="0.15">
      <c r="A421" s="123" t="s">
        <v>117</v>
      </c>
      <c r="B421" s="123" t="s">
        <v>482</v>
      </c>
      <c r="C421" s="123" t="s">
        <v>483</v>
      </c>
      <c r="D421" s="123" t="s">
        <v>50</v>
      </c>
      <c r="E421" s="123" t="s">
        <v>234</v>
      </c>
      <c r="F421" s="123" t="s">
        <v>304</v>
      </c>
      <c r="G421" s="123"/>
      <c r="H421" s="122">
        <v>36915.31</v>
      </c>
      <c r="I421" s="123" t="s">
        <v>294</v>
      </c>
      <c r="J421" s="123" t="s">
        <v>486</v>
      </c>
      <c r="K421" s="122">
        <v>9.1199999999999992</v>
      </c>
      <c r="L421" s="122">
        <f t="shared" si="10"/>
        <v>9120</v>
      </c>
      <c r="M421" s="124">
        <v>336667.62719999993</v>
      </c>
      <c r="N421" s="121" t="s">
        <v>494</v>
      </c>
      <c r="O421" s="73"/>
      <c r="P421" s="73"/>
      <c r="Q421" s="73"/>
      <c r="R421" s="73"/>
      <c r="S421" s="73"/>
      <c r="T421" s="73"/>
      <c r="U421" s="73"/>
      <c r="V421" s="73"/>
    </row>
    <row r="422" spans="1:22" x14ac:dyDescent="0.15">
      <c r="A422" s="123" t="s">
        <v>149</v>
      </c>
      <c r="B422" s="123" t="s">
        <v>487</v>
      </c>
      <c r="C422" s="123" t="s">
        <v>488</v>
      </c>
      <c r="D422" s="123" t="s">
        <v>50</v>
      </c>
      <c r="E422" s="123" t="s">
        <v>201</v>
      </c>
      <c r="F422" s="123" t="s">
        <v>304</v>
      </c>
      <c r="G422" s="123"/>
      <c r="H422" s="122">
        <v>20400.724999999999</v>
      </c>
      <c r="I422" s="123" t="s">
        <v>489</v>
      </c>
      <c r="J422" s="123" t="s">
        <v>490</v>
      </c>
      <c r="K422" s="122">
        <v>9.1199999999999992</v>
      </c>
      <c r="L422" s="122">
        <f t="shared" si="10"/>
        <v>9120</v>
      </c>
      <c r="M422" s="124">
        <v>186054.61199999996</v>
      </c>
      <c r="N422" s="121" t="s">
        <v>494</v>
      </c>
      <c r="O422" s="73"/>
      <c r="P422" s="73"/>
      <c r="Q422" s="73"/>
      <c r="R422" s="73"/>
      <c r="S422" s="73"/>
      <c r="T422" s="73"/>
      <c r="U422" s="73"/>
      <c r="V422" s="73"/>
    </row>
    <row r="423" spans="1:22" x14ac:dyDescent="0.15">
      <c r="A423" s="123" t="s">
        <v>233</v>
      </c>
      <c r="B423" s="123" t="s">
        <v>491</v>
      </c>
      <c r="C423" s="123" t="s">
        <v>492</v>
      </c>
      <c r="D423" s="123" t="s">
        <v>50</v>
      </c>
      <c r="E423" s="123" t="s">
        <v>201</v>
      </c>
      <c r="F423" s="123" t="s">
        <v>304</v>
      </c>
      <c r="G423" s="123"/>
      <c r="H423" s="122">
        <v>20400.724999999999</v>
      </c>
      <c r="I423" s="123" t="s">
        <v>493</v>
      </c>
      <c r="J423" s="123" t="s">
        <v>490</v>
      </c>
      <c r="K423" s="122">
        <v>9.1199999999999992</v>
      </c>
      <c r="L423" s="122">
        <f t="shared" si="10"/>
        <v>9120</v>
      </c>
      <c r="M423" s="124">
        <v>186054.61199999996</v>
      </c>
      <c r="N423" s="121" t="s">
        <v>494</v>
      </c>
      <c r="O423" s="73"/>
      <c r="P423" s="73"/>
      <c r="Q423" s="73"/>
      <c r="R423" s="73"/>
      <c r="S423" s="73"/>
      <c r="T423" s="73"/>
      <c r="U423" s="73"/>
      <c r="V423" s="73"/>
    </row>
  </sheetData>
  <mergeCells count="3">
    <mergeCell ref="A1:O1"/>
    <mergeCell ref="P1:R1"/>
    <mergeCell ref="X328:X33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workbookViewId="0">
      <pane ySplit="1" topLeftCell="A17" activePane="bottomLeft" state="frozen"/>
      <selection pane="bottomLeft" activeCell="T211" sqref="T211"/>
    </sheetView>
  </sheetViews>
  <sheetFormatPr defaultRowHeight="13.5" x14ac:dyDescent="0.15"/>
  <cols>
    <col min="1" max="8" width="9" style="69"/>
  </cols>
  <sheetData>
    <row r="1" spans="1:17" ht="14.25" x14ac:dyDescent="0.15">
      <c r="A1" s="46" t="s">
        <v>76</v>
      </c>
      <c r="B1" s="46" t="s">
        <v>77</v>
      </c>
      <c r="C1" s="46" t="s">
        <v>78</v>
      </c>
      <c r="D1" s="46" t="s">
        <v>79</v>
      </c>
      <c r="E1" s="46" t="s">
        <v>98</v>
      </c>
      <c r="F1" s="70" t="s">
        <v>529</v>
      </c>
      <c r="G1" s="70" t="s">
        <v>528</v>
      </c>
      <c r="H1" s="46" t="s">
        <v>99</v>
      </c>
      <c r="I1" s="46" t="s">
        <v>100</v>
      </c>
      <c r="J1" s="46" t="s">
        <v>101</v>
      </c>
      <c r="K1" s="46" t="s">
        <v>80</v>
      </c>
      <c r="L1" s="46" t="s">
        <v>81</v>
      </c>
      <c r="M1" s="47" t="s">
        <v>108</v>
      </c>
      <c r="N1" s="47" t="s">
        <v>109</v>
      </c>
      <c r="O1" s="47" t="s">
        <v>102</v>
      </c>
      <c r="P1" s="48" t="s">
        <v>90</v>
      </c>
      <c r="Q1" s="45" t="s">
        <v>95</v>
      </c>
    </row>
    <row r="2" spans="1:17" x14ac:dyDescent="0.15">
      <c r="D2" s="49" t="s">
        <v>50</v>
      </c>
      <c r="E2" s="50" t="s">
        <v>501</v>
      </c>
      <c r="F2" s="50"/>
      <c r="G2" s="50"/>
      <c r="H2" s="49" t="s">
        <v>502</v>
      </c>
      <c r="I2" s="49">
        <v>64</v>
      </c>
      <c r="J2" s="49">
        <v>2.879</v>
      </c>
      <c r="Q2" t="s">
        <v>553</v>
      </c>
    </row>
    <row r="3" spans="1:17" x14ac:dyDescent="0.15">
      <c r="D3" s="49" t="s">
        <v>50</v>
      </c>
      <c r="E3" s="50" t="s">
        <v>501</v>
      </c>
      <c r="F3" s="50"/>
      <c r="G3" s="50"/>
      <c r="H3" s="49" t="s">
        <v>503</v>
      </c>
      <c r="I3" s="49">
        <v>5</v>
      </c>
      <c r="J3" s="49">
        <v>0.187</v>
      </c>
      <c r="Q3" t="s">
        <v>553</v>
      </c>
    </row>
    <row r="4" spans="1:17" x14ac:dyDescent="0.15">
      <c r="D4" s="49" t="s">
        <v>50</v>
      </c>
      <c r="E4" s="50" t="s">
        <v>501</v>
      </c>
      <c r="F4" s="50"/>
      <c r="G4" s="50"/>
      <c r="H4" s="49" t="s">
        <v>502</v>
      </c>
      <c r="I4" s="49">
        <v>141</v>
      </c>
      <c r="J4" s="49">
        <v>6.343</v>
      </c>
      <c r="Q4" t="s">
        <v>553</v>
      </c>
    </row>
    <row r="5" spans="1:17" x14ac:dyDescent="0.15">
      <c r="D5" s="49" t="s">
        <v>50</v>
      </c>
      <c r="E5" s="50" t="s">
        <v>504</v>
      </c>
      <c r="F5" s="50"/>
      <c r="G5" s="50"/>
      <c r="H5" s="49" t="s">
        <v>502</v>
      </c>
      <c r="I5" s="49">
        <v>132</v>
      </c>
      <c r="J5" s="49">
        <v>6.4450000000000003</v>
      </c>
      <c r="Q5" t="s">
        <v>553</v>
      </c>
    </row>
    <row r="6" spans="1:17" x14ac:dyDescent="0.15">
      <c r="D6" s="49" t="s">
        <v>50</v>
      </c>
      <c r="E6" s="50" t="s">
        <v>504</v>
      </c>
      <c r="F6" s="50"/>
      <c r="G6" s="50"/>
      <c r="H6" s="49" t="s">
        <v>505</v>
      </c>
      <c r="I6" s="49">
        <v>24</v>
      </c>
      <c r="J6" s="49">
        <v>1.016</v>
      </c>
      <c r="Q6" t="s">
        <v>553</v>
      </c>
    </row>
    <row r="7" spans="1:17" x14ac:dyDescent="0.15">
      <c r="D7" s="49" t="s">
        <v>50</v>
      </c>
      <c r="E7" s="50" t="s">
        <v>504</v>
      </c>
      <c r="F7" s="50"/>
      <c r="G7" s="50"/>
      <c r="H7" s="49" t="s">
        <v>506</v>
      </c>
      <c r="I7" s="49">
        <v>10</v>
      </c>
      <c r="J7" s="49">
        <v>0.36599999999999999</v>
      </c>
      <c r="Q7" t="s">
        <v>553</v>
      </c>
    </row>
    <row r="8" spans="1:17" x14ac:dyDescent="0.15">
      <c r="D8" s="49" t="s">
        <v>50</v>
      </c>
      <c r="E8" s="50" t="s">
        <v>507</v>
      </c>
      <c r="F8" s="50"/>
      <c r="G8" s="50"/>
      <c r="H8" s="49" t="s">
        <v>502</v>
      </c>
      <c r="I8" s="49">
        <v>180</v>
      </c>
      <c r="J8" s="49">
        <v>11.505000000000001</v>
      </c>
      <c r="Q8" t="s">
        <v>553</v>
      </c>
    </row>
    <row r="9" spans="1:17" x14ac:dyDescent="0.15">
      <c r="D9" s="49" t="s">
        <v>50</v>
      </c>
      <c r="E9" s="50" t="s">
        <v>507</v>
      </c>
      <c r="F9" s="50"/>
      <c r="G9" s="50"/>
      <c r="H9" s="49" t="s">
        <v>502</v>
      </c>
      <c r="I9" s="49">
        <v>122</v>
      </c>
      <c r="J9" s="49">
        <v>7.798</v>
      </c>
      <c r="Q9" t="s">
        <v>553</v>
      </c>
    </row>
    <row r="10" spans="1:17" x14ac:dyDescent="0.15">
      <c r="D10" s="49" t="s">
        <v>50</v>
      </c>
      <c r="E10" s="50" t="s">
        <v>501</v>
      </c>
      <c r="F10" s="50"/>
      <c r="G10" s="50"/>
      <c r="H10" s="49" t="s">
        <v>502</v>
      </c>
      <c r="I10" s="49">
        <v>138</v>
      </c>
      <c r="J10" s="49">
        <v>6.2069999999999999</v>
      </c>
      <c r="Q10" t="s">
        <v>553</v>
      </c>
    </row>
    <row r="11" spans="1:17" x14ac:dyDescent="0.15">
      <c r="D11" s="49" t="s">
        <v>50</v>
      </c>
      <c r="E11" s="50" t="s">
        <v>501</v>
      </c>
      <c r="F11" s="50"/>
      <c r="G11" s="50"/>
      <c r="H11" s="49" t="s">
        <v>502</v>
      </c>
      <c r="I11" s="49">
        <v>69</v>
      </c>
      <c r="J11" s="49">
        <v>3.1040000000000001</v>
      </c>
      <c r="Q11" t="s">
        <v>553</v>
      </c>
    </row>
    <row r="12" spans="1:17" x14ac:dyDescent="0.15">
      <c r="D12" s="51" t="s">
        <v>508</v>
      </c>
      <c r="E12" s="51"/>
      <c r="F12" s="51"/>
      <c r="G12" s="51"/>
      <c r="H12" s="51"/>
      <c r="I12" s="51"/>
      <c r="J12" s="51">
        <f>SUM(J2:J11)</f>
        <v>45.85</v>
      </c>
      <c r="Q12" t="s">
        <v>553</v>
      </c>
    </row>
    <row r="13" spans="1:17" x14ac:dyDescent="0.15">
      <c r="D13" s="52" t="s">
        <v>50</v>
      </c>
      <c r="E13" s="53" t="s">
        <v>504</v>
      </c>
      <c r="F13" s="53"/>
      <c r="G13" s="53"/>
      <c r="H13" s="52" t="s">
        <v>509</v>
      </c>
      <c r="I13" s="54">
        <v>78</v>
      </c>
      <c r="J13" s="54">
        <v>3.2370000000000001</v>
      </c>
      <c r="Q13" t="s">
        <v>553</v>
      </c>
    </row>
    <row r="14" spans="1:17" x14ac:dyDescent="0.15">
      <c r="D14" s="52" t="s">
        <v>50</v>
      </c>
      <c r="E14" s="53" t="s">
        <v>504</v>
      </c>
      <c r="F14" s="53"/>
      <c r="G14" s="53"/>
      <c r="H14" s="52" t="s">
        <v>505</v>
      </c>
      <c r="I14" s="52">
        <v>42</v>
      </c>
      <c r="J14" s="52">
        <v>1.7769999999999999</v>
      </c>
      <c r="Q14" t="s">
        <v>553</v>
      </c>
    </row>
    <row r="15" spans="1:17" x14ac:dyDescent="0.15">
      <c r="D15" s="52" t="s">
        <v>50</v>
      </c>
      <c r="E15" s="53" t="s">
        <v>504</v>
      </c>
      <c r="F15" s="53"/>
      <c r="G15" s="53"/>
      <c r="H15" s="52" t="s">
        <v>502</v>
      </c>
      <c r="I15" s="52">
        <v>11</v>
      </c>
      <c r="J15" s="52">
        <v>0.53700000000000003</v>
      </c>
      <c r="Q15" t="s">
        <v>553</v>
      </c>
    </row>
    <row r="16" spans="1:17" x14ac:dyDescent="0.15">
      <c r="D16" s="52" t="s">
        <v>50</v>
      </c>
      <c r="E16" s="53" t="s">
        <v>504</v>
      </c>
      <c r="F16" s="53"/>
      <c r="G16" s="53"/>
      <c r="H16" s="52" t="s">
        <v>509</v>
      </c>
      <c r="I16" s="52">
        <v>169</v>
      </c>
      <c r="J16" s="52">
        <v>7.0140000000000002</v>
      </c>
      <c r="Q16" t="s">
        <v>553</v>
      </c>
    </row>
    <row r="17" spans="4:17" x14ac:dyDescent="0.15">
      <c r="D17" s="52" t="s">
        <v>50</v>
      </c>
      <c r="E17" s="53" t="s">
        <v>504</v>
      </c>
      <c r="F17" s="53"/>
      <c r="G17" s="53"/>
      <c r="H17" s="52" t="s">
        <v>502</v>
      </c>
      <c r="I17" s="52">
        <v>19</v>
      </c>
      <c r="J17" s="52">
        <v>0.92800000000000005</v>
      </c>
      <c r="Q17" t="s">
        <v>553</v>
      </c>
    </row>
    <row r="18" spans="4:17" x14ac:dyDescent="0.15">
      <c r="D18" s="52" t="s">
        <v>50</v>
      </c>
      <c r="E18" s="53" t="s">
        <v>504</v>
      </c>
      <c r="F18" s="53"/>
      <c r="G18" s="53"/>
      <c r="H18" s="52" t="s">
        <v>505</v>
      </c>
      <c r="I18" s="52">
        <v>70</v>
      </c>
      <c r="J18" s="52">
        <v>2.9620000000000002</v>
      </c>
      <c r="Q18" t="s">
        <v>553</v>
      </c>
    </row>
    <row r="19" spans="4:17" x14ac:dyDescent="0.15">
      <c r="D19" s="52" t="s">
        <v>50</v>
      </c>
      <c r="E19" s="53" t="s">
        <v>504</v>
      </c>
      <c r="F19" s="53"/>
      <c r="G19" s="53"/>
      <c r="H19" s="52" t="s">
        <v>509</v>
      </c>
      <c r="I19" s="52">
        <v>115</v>
      </c>
      <c r="J19" s="52">
        <v>4.7729999999999997</v>
      </c>
      <c r="Q19" t="s">
        <v>553</v>
      </c>
    </row>
    <row r="20" spans="4:17" x14ac:dyDescent="0.15">
      <c r="D20" s="52" t="s">
        <v>50</v>
      </c>
      <c r="E20" s="53" t="s">
        <v>504</v>
      </c>
      <c r="F20" s="53"/>
      <c r="G20" s="53"/>
      <c r="H20" s="52" t="s">
        <v>505</v>
      </c>
      <c r="I20" s="52">
        <v>53</v>
      </c>
      <c r="J20" s="52">
        <v>2.2429999999999999</v>
      </c>
      <c r="Q20" t="s">
        <v>553</v>
      </c>
    </row>
    <row r="21" spans="4:17" x14ac:dyDescent="0.15">
      <c r="D21" s="52" t="s">
        <v>50</v>
      </c>
      <c r="E21" s="53" t="s">
        <v>504</v>
      </c>
      <c r="F21" s="53"/>
      <c r="G21" s="53"/>
      <c r="H21" s="52" t="s">
        <v>506</v>
      </c>
      <c r="I21" s="52">
        <v>5</v>
      </c>
      <c r="J21" s="52">
        <v>0.183</v>
      </c>
      <c r="Q21" t="s">
        <v>553</v>
      </c>
    </row>
    <row r="22" spans="4:17" x14ac:dyDescent="0.15">
      <c r="D22" s="52" t="s">
        <v>50</v>
      </c>
      <c r="E22" s="53" t="s">
        <v>504</v>
      </c>
      <c r="F22" s="53"/>
      <c r="G22" s="53"/>
      <c r="H22" s="52" t="s">
        <v>509</v>
      </c>
      <c r="I22" s="52">
        <v>148</v>
      </c>
      <c r="J22" s="52">
        <v>6.1420000000000003</v>
      </c>
      <c r="Q22" t="s">
        <v>553</v>
      </c>
    </row>
    <row r="23" spans="4:17" x14ac:dyDescent="0.15">
      <c r="D23" s="52" t="s">
        <v>50</v>
      </c>
      <c r="E23" s="53" t="s">
        <v>504</v>
      </c>
      <c r="F23" s="53"/>
      <c r="G23" s="53"/>
      <c r="H23" s="52" t="s">
        <v>509</v>
      </c>
      <c r="I23" s="52">
        <v>80</v>
      </c>
      <c r="J23" s="52">
        <v>3.32</v>
      </c>
      <c r="Q23" t="s">
        <v>553</v>
      </c>
    </row>
    <row r="24" spans="4:17" x14ac:dyDescent="0.15">
      <c r="D24" s="52" t="s">
        <v>50</v>
      </c>
      <c r="E24" s="53" t="s">
        <v>504</v>
      </c>
      <c r="F24" s="53"/>
      <c r="G24" s="53"/>
      <c r="H24" s="52" t="s">
        <v>509</v>
      </c>
      <c r="I24" s="52">
        <v>70</v>
      </c>
      <c r="J24" s="52">
        <v>2.9049999999999998</v>
      </c>
      <c r="Q24" t="s">
        <v>553</v>
      </c>
    </row>
    <row r="25" spans="4:17" x14ac:dyDescent="0.15">
      <c r="D25" s="52" t="s">
        <v>50</v>
      </c>
      <c r="E25" s="53" t="s">
        <v>504</v>
      </c>
      <c r="F25" s="53"/>
      <c r="G25" s="53"/>
      <c r="H25" s="52" t="s">
        <v>510</v>
      </c>
      <c r="I25" s="52">
        <v>10</v>
      </c>
      <c r="J25" s="52">
        <v>0.34200000000000003</v>
      </c>
      <c r="Q25" t="s">
        <v>553</v>
      </c>
    </row>
    <row r="26" spans="4:17" x14ac:dyDescent="0.15">
      <c r="D26" s="52" t="s">
        <v>50</v>
      </c>
      <c r="E26" s="53" t="s">
        <v>504</v>
      </c>
      <c r="F26" s="53"/>
      <c r="G26" s="53"/>
      <c r="H26" s="52" t="s">
        <v>511</v>
      </c>
      <c r="I26" s="52">
        <v>80</v>
      </c>
      <c r="J26" s="52">
        <v>3.125</v>
      </c>
      <c r="Q26" t="s">
        <v>553</v>
      </c>
    </row>
    <row r="27" spans="4:17" x14ac:dyDescent="0.15">
      <c r="D27" s="52" t="s">
        <v>50</v>
      </c>
      <c r="E27" s="53" t="s">
        <v>504</v>
      </c>
      <c r="F27" s="53"/>
      <c r="G27" s="53"/>
      <c r="H27" s="52" t="s">
        <v>511</v>
      </c>
      <c r="I27" s="52">
        <v>159</v>
      </c>
      <c r="J27" s="52">
        <v>6.2110000000000003</v>
      </c>
      <c r="Q27" t="s">
        <v>553</v>
      </c>
    </row>
    <row r="28" spans="4:17" x14ac:dyDescent="0.15">
      <c r="D28" s="55" t="s">
        <v>508</v>
      </c>
      <c r="E28" s="55"/>
      <c r="F28" s="55"/>
      <c r="G28" s="55"/>
      <c r="H28" s="55"/>
      <c r="I28" s="55"/>
      <c r="J28" s="55">
        <f>SUM(J13:J27)</f>
        <v>45.698999999999998</v>
      </c>
      <c r="Q28" t="s">
        <v>553</v>
      </c>
    </row>
    <row r="29" spans="4:17" x14ac:dyDescent="0.15">
      <c r="D29" s="56" t="s">
        <v>50</v>
      </c>
      <c r="E29" s="57" t="s">
        <v>512</v>
      </c>
      <c r="F29" s="57"/>
      <c r="G29" s="57"/>
      <c r="H29" s="58">
        <v>11600</v>
      </c>
      <c r="I29" s="58">
        <v>56</v>
      </c>
      <c r="J29" s="58">
        <v>2.964</v>
      </c>
      <c r="Q29" t="s">
        <v>553</v>
      </c>
    </row>
    <row r="30" spans="4:17" x14ac:dyDescent="0.15">
      <c r="D30" s="56" t="s">
        <v>50</v>
      </c>
      <c r="E30" s="57" t="s">
        <v>512</v>
      </c>
      <c r="F30" s="57"/>
      <c r="G30" s="57"/>
      <c r="H30" s="58">
        <v>9200</v>
      </c>
      <c r="I30" s="58">
        <v>39</v>
      </c>
      <c r="J30" s="58">
        <v>1.637</v>
      </c>
      <c r="Q30" t="s">
        <v>553</v>
      </c>
    </row>
    <row r="31" spans="4:17" x14ac:dyDescent="0.15">
      <c r="D31" s="56" t="s">
        <v>50</v>
      </c>
      <c r="E31" s="57" t="s">
        <v>512</v>
      </c>
      <c r="F31" s="57"/>
      <c r="G31" s="57"/>
      <c r="H31" s="58">
        <v>8000</v>
      </c>
      <c r="I31" s="58">
        <v>4</v>
      </c>
      <c r="J31" s="58">
        <v>0.14599999999999999</v>
      </c>
      <c r="Q31" t="s">
        <v>553</v>
      </c>
    </row>
    <row r="32" spans="4:17" x14ac:dyDescent="0.15">
      <c r="D32" s="56" t="s">
        <v>50</v>
      </c>
      <c r="E32" s="57" t="s">
        <v>512</v>
      </c>
      <c r="F32" s="57"/>
      <c r="G32" s="57"/>
      <c r="H32" s="58">
        <v>11600</v>
      </c>
      <c r="I32" s="57">
        <v>77</v>
      </c>
      <c r="J32" s="57">
        <v>4.0750000000000002</v>
      </c>
      <c r="Q32" t="s">
        <v>553</v>
      </c>
    </row>
    <row r="33" spans="4:17" x14ac:dyDescent="0.15">
      <c r="D33" s="56" t="s">
        <v>50</v>
      </c>
      <c r="E33" s="57" t="s">
        <v>512</v>
      </c>
      <c r="F33" s="57"/>
      <c r="G33" s="57"/>
      <c r="H33" s="58">
        <v>11800</v>
      </c>
      <c r="I33" s="57">
        <v>43</v>
      </c>
      <c r="J33" s="57">
        <v>2.3149999999999999</v>
      </c>
      <c r="Q33" t="s">
        <v>553</v>
      </c>
    </row>
    <row r="34" spans="4:17" x14ac:dyDescent="0.15">
      <c r="D34" s="56" t="s">
        <v>50</v>
      </c>
      <c r="E34" s="57" t="s">
        <v>512</v>
      </c>
      <c r="F34" s="57"/>
      <c r="G34" s="57"/>
      <c r="H34" s="58">
        <v>11600</v>
      </c>
      <c r="I34" s="57">
        <v>134</v>
      </c>
      <c r="J34" s="57">
        <v>7.0910000000000002</v>
      </c>
      <c r="Q34" t="s">
        <v>553</v>
      </c>
    </row>
    <row r="35" spans="4:17" x14ac:dyDescent="0.15">
      <c r="D35" s="56" t="s">
        <v>50</v>
      </c>
      <c r="E35" s="57" t="s">
        <v>512</v>
      </c>
      <c r="F35" s="57"/>
      <c r="G35" s="57"/>
      <c r="H35" s="58">
        <v>10400</v>
      </c>
      <c r="I35" s="57">
        <v>14</v>
      </c>
      <c r="J35" s="57">
        <v>0.66400000000000003</v>
      </c>
      <c r="Q35" t="s">
        <v>553</v>
      </c>
    </row>
    <row r="36" spans="4:17" x14ac:dyDescent="0.15">
      <c r="D36" s="56" t="s">
        <v>50</v>
      </c>
      <c r="E36" s="57" t="s">
        <v>512</v>
      </c>
      <c r="F36" s="57"/>
      <c r="G36" s="57"/>
      <c r="H36" s="58">
        <v>9000</v>
      </c>
      <c r="I36" s="57">
        <v>2</v>
      </c>
      <c r="J36" s="57">
        <v>8.2000000000000003E-2</v>
      </c>
      <c r="Q36" t="s">
        <v>553</v>
      </c>
    </row>
    <row r="37" spans="4:17" x14ac:dyDescent="0.15">
      <c r="D37" s="56" t="s">
        <v>50</v>
      </c>
      <c r="E37" s="57" t="s">
        <v>512</v>
      </c>
      <c r="F37" s="57"/>
      <c r="G37" s="57"/>
      <c r="H37" s="58">
        <v>11600</v>
      </c>
      <c r="I37" s="57">
        <v>181</v>
      </c>
      <c r="J37" s="57">
        <v>9.5779999999999994</v>
      </c>
      <c r="Q37" t="s">
        <v>553</v>
      </c>
    </row>
    <row r="38" spans="4:17" x14ac:dyDescent="0.15">
      <c r="D38" s="56" t="s">
        <v>50</v>
      </c>
      <c r="E38" s="57" t="s">
        <v>513</v>
      </c>
      <c r="F38" s="57"/>
      <c r="G38" s="57"/>
      <c r="H38" s="58">
        <v>12000</v>
      </c>
      <c r="I38" s="57">
        <v>160</v>
      </c>
      <c r="J38" s="57">
        <v>7.1379999999999999</v>
      </c>
      <c r="Q38" t="s">
        <v>553</v>
      </c>
    </row>
    <row r="39" spans="4:17" x14ac:dyDescent="0.15">
      <c r="D39" s="56" t="s">
        <v>50</v>
      </c>
      <c r="E39" s="57" t="s">
        <v>513</v>
      </c>
      <c r="F39" s="57"/>
      <c r="G39" s="57"/>
      <c r="H39" s="58">
        <v>12000</v>
      </c>
      <c r="I39" s="57">
        <v>160</v>
      </c>
      <c r="J39" s="57">
        <v>7.1379999999999999</v>
      </c>
      <c r="Q39" t="s">
        <v>553</v>
      </c>
    </row>
    <row r="40" spans="4:17" x14ac:dyDescent="0.15">
      <c r="D40" s="56" t="s">
        <v>50</v>
      </c>
      <c r="E40" s="57" t="s">
        <v>513</v>
      </c>
      <c r="F40" s="57"/>
      <c r="G40" s="57"/>
      <c r="H40" s="58">
        <v>12000</v>
      </c>
      <c r="I40" s="57">
        <v>141</v>
      </c>
      <c r="J40" s="57">
        <v>6.29</v>
      </c>
      <c r="Q40" t="s">
        <v>553</v>
      </c>
    </row>
    <row r="41" spans="4:17" x14ac:dyDescent="0.15">
      <c r="D41" s="56" t="s">
        <v>50</v>
      </c>
      <c r="E41" s="57" t="s">
        <v>513</v>
      </c>
      <c r="F41" s="57"/>
      <c r="G41" s="57"/>
      <c r="H41" s="58">
        <v>9000</v>
      </c>
      <c r="I41" s="57">
        <v>15</v>
      </c>
      <c r="J41" s="57">
        <v>0.502</v>
      </c>
      <c r="Q41" t="s">
        <v>553</v>
      </c>
    </row>
    <row r="42" spans="4:17" x14ac:dyDescent="0.15">
      <c r="D42" s="59" t="s">
        <v>514</v>
      </c>
      <c r="E42" s="59"/>
      <c r="F42" s="59"/>
      <c r="G42" s="59"/>
      <c r="H42" s="59"/>
      <c r="I42" s="59"/>
      <c r="J42" s="59">
        <f>SUM(J29:J41)</f>
        <v>49.62</v>
      </c>
      <c r="Q42" t="s">
        <v>553</v>
      </c>
    </row>
    <row r="43" spans="4:17" x14ac:dyDescent="0.15">
      <c r="D43" s="60" t="s">
        <v>50</v>
      </c>
      <c r="E43" s="61" t="s">
        <v>512</v>
      </c>
      <c r="F43" s="61"/>
      <c r="G43" s="61"/>
      <c r="H43" s="60" t="s">
        <v>502</v>
      </c>
      <c r="I43" s="62">
        <v>90</v>
      </c>
      <c r="J43" s="62">
        <v>4.9269999999999996</v>
      </c>
      <c r="Q43" t="s">
        <v>553</v>
      </c>
    </row>
    <row r="44" spans="4:17" x14ac:dyDescent="0.15">
      <c r="D44" s="60" t="s">
        <v>50</v>
      </c>
      <c r="E44" s="61" t="s">
        <v>512</v>
      </c>
      <c r="F44" s="61"/>
      <c r="G44" s="61"/>
      <c r="H44" s="60" t="s">
        <v>515</v>
      </c>
      <c r="I44" s="62">
        <v>110</v>
      </c>
      <c r="J44" s="62">
        <v>5.9219999999999997</v>
      </c>
      <c r="Q44" t="s">
        <v>553</v>
      </c>
    </row>
    <row r="45" spans="4:17" x14ac:dyDescent="0.15">
      <c r="D45" s="60" t="s">
        <v>50</v>
      </c>
      <c r="E45" s="61" t="s">
        <v>512</v>
      </c>
      <c r="F45" s="61"/>
      <c r="G45" s="61"/>
      <c r="H45" s="60" t="s">
        <v>515</v>
      </c>
      <c r="I45" s="60">
        <v>27</v>
      </c>
      <c r="J45" s="60">
        <v>1.4530000000000001</v>
      </c>
      <c r="Q45" t="s">
        <v>553</v>
      </c>
    </row>
    <row r="46" spans="4:17" x14ac:dyDescent="0.15">
      <c r="D46" s="60" t="s">
        <v>50</v>
      </c>
      <c r="E46" s="61" t="s">
        <v>512</v>
      </c>
      <c r="F46" s="61"/>
      <c r="G46" s="61"/>
      <c r="H46" s="60" t="s">
        <v>502</v>
      </c>
      <c r="I46" s="60">
        <v>59</v>
      </c>
      <c r="J46" s="60">
        <v>3.23</v>
      </c>
      <c r="Q46" t="s">
        <v>553</v>
      </c>
    </row>
    <row r="47" spans="4:17" x14ac:dyDescent="0.15">
      <c r="D47" s="60" t="s">
        <v>50</v>
      </c>
      <c r="E47" s="61" t="s">
        <v>512</v>
      </c>
      <c r="F47" s="61"/>
      <c r="G47" s="61"/>
      <c r="H47" s="60" t="s">
        <v>515</v>
      </c>
      <c r="I47" s="60">
        <v>117</v>
      </c>
      <c r="J47" s="60">
        <v>6.298</v>
      </c>
      <c r="Q47" t="s">
        <v>553</v>
      </c>
    </row>
    <row r="48" spans="4:17" x14ac:dyDescent="0.15">
      <c r="D48" s="60" t="s">
        <v>50</v>
      </c>
      <c r="E48" s="61" t="s">
        <v>512</v>
      </c>
      <c r="F48" s="61"/>
      <c r="G48" s="61"/>
      <c r="H48" s="60" t="s">
        <v>516</v>
      </c>
      <c r="I48" s="60">
        <v>24</v>
      </c>
      <c r="J48" s="60">
        <v>1.27</v>
      </c>
      <c r="Q48" t="s">
        <v>553</v>
      </c>
    </row>
    <row r="49" spans="4:17" x14ac:dyDescent="0.15">
      <c r="D49" s="60" t="s">
        <v>50</v>
      </c>
      <c r="E49" s="61" t="s">
        <v>512</v>
      </c>
      <c r="F49" s="61"/>
      <c r="G49" s="61"/>
      <c r="H49" s="60" t="s">
        <v>515</v>
      </c>
      <c r="I49" s="60">
        <v>60</v>
      </c>
      <c r="J49" s="60">
        <v>3.23</v>
      </c>
      <c r="Q49" t="s">
        <v>553</v>
      </c>
    </row>
    <row r="50" spans="4:17" x14ac:dyDescent="0.15">
      <c r="D50" s="60" t="s">
        <v>50</v>
      </c>
      <c r="E50" s="61" t="s">
        <v>512</v>
      </c>
      <c r="F50" s="61"/>
      <c r="G50" s="61"/>
      <c r="H50" s="60" t="s">
        <v>516</v>
      </c>
      <c r="I50" s="60">
        <v>140</v>
      </c>
      <c r="J50" s="60">
        <v>7.4089999999999998</v>
      </c>
      <c r="Q50" t="s">
        <v>553</v>
      </c>
    </row>
    <row r="51" spans="4:17" x14ac:dyDescent="0.15">
      <c r="D51" s="60" t="s">
        <v>50</v>
      </c>
      <c r="E51" s="61" t="s">
        <v>512</v>
      </c>
      <c r="F51" s="61"/>
      <c r="G51" s="61"/>
      <c r="H51" s="60" t="s">
        <v>515</v>
      </c>
      <c r="I51" s="60">
        <v>27</v>
      </c>
      <c r="J51" s="60">
        <v>1.4530000000000001</v>
      </c>
      <c r="Q51" t="s">
        <v>553</v>
      </c>
    </row>
    <row r="52" spans="4:17" x14ac:dyDescent="0.15">
      <c r="D52" s="60" t="s">
        <v>50</v>
      </c>
      <c r="E52" s="61" t="s">
        <v>512</v>
      </c>
      <c r="F52" s="61"/>
      <c r="G52" s="61"/>
      <c r="H52" s="60" t="s">
        <v>516</v>
      </c>
      <c r="I52" s="60">
        <v>46</v>
      </c>
      <c r="J52" s="60">
        <v>2.4340000000000002</v>
      </c>
      <c r="Q52" t="s">
        <v>553</v>
      </c>
    </row>
    <row r="53" spans="4:17" x14ac:dyDescent="0.15">
      <c r="D53" s="60" t="s">
        <v>50</v>
      </c>
      <c r="E53" s="61" t="s">
        <v>512</v>
      </c>
      <c r="F53" s="61"/>
      <c r="G53" s="61"/>
      <c r="H53" s="60" t="s">
        <v>515</v>
      </c>
      <c r="I53" s="60">
        <v>95</v>
      </c>
      <c r="J53" s="60">
        <v>5.1139999999999999</v>
      </c>
      <c r="Q53" t="s">
        <v>553</v>
      </c>
    </row>
    <row r="54" spans="4:17" x14ac:dyDescent="0.15">
      <c r="D54" s="60" t="s">
        <v>50</v>
      </c>
      <c r="E54" s="61" t="s">
        <v>512</v>
      </c>
      <c r="F54" s="61"/>
      <c r="G54" s="61"/>
      <c r="H54" s="60" t="s">
        <v>515</v>
      </c>
      <c r="I54" s="60">
        <v>58</v>
      </c>
      <c r="J54" s="60">
        <v>3.1219999999999999</v>
      </c>
      <c r="Q54" t="s">
        <v>553</v>
      </c>
    </row>
    <row r="55" spans="4:17" x14ac:dyDescent="0.15">
      <c r="D55" s="60" t="s">
        <v>50</v>
      </c>
      <c r="E55" s="61" t="s">
        <v>512</v>
      </c>
      <c r="F55" s="61"/>
      <c r="G55" s="61"/>
      <c r="H55" s="60">
        <v>11200</v>
      </c>
      <c r="I55" s="60">
        <v>7</v>
      </c>
      <c r="J55" s="60">
        <v>0.32600000000000001</v>
      </c>
      <c r="Q55" t="s">
        <v>553</v>
      </c>
    </row>
    <row r="56" spans="4:17" x14ac:dyDescent="0.15">
      <c r="D56" s="60" t="s">
        <v>50</v>
      </c>
      <c r="E56" s="61" t="s">
        <v>517</v>
      </c>
      <c r="F56" s="61"/>
      <c r="G56" s="61"/>
      <c r="H56" s="60" t="s">
        <v>516</v>
      </c>
      <c r="I56" s="60">
        <v>71</v>
      </c>
      <c r="J56" s="60">
        <v>3.9</v>
      </c>
      <c r="Q56" t="s">
        <v>553</v>
      </c>
    </row>
    <row r="57" spans="4:17" x14ac:dyDescent="0.15">
      <c r="D57" s="63" t="s">
        <v>514</v>
      </c>
      <c r="E57" s="63"/>
      <c r="F57" s="63"/>
      <c r="G57" s="63"/>
      <c r="H57" s="63"/>
      <c r="I57" s="63"/>
      <c r="J57" s="63">
        <f>SUM(J43:J56)</f>
        <v>50.087999999999994</v>
      </c>
      <c r="Q57" t="s">
        <v>553</v>
      </c>
    </row>
    <row r="58" spans="4:17" x14ac:dyDescent="0.15">
      <c r="D58" s="64" t="s">
        <v>50</v>
      </c>
      <c r="E58" s="65" t="s">
        <v>512</v>
      </c>
      <c r="F58" s="65"/>
      <c r="G58" s="65"/>
      <c r="H58" s="66">
        <v>12000</v>
      </c>
      <c r="I58" s="66">
        <v>66</v>
      </c>
      <c r="J58" s="66">
        <v>3.613</v>
      </c>
      <c r="Q58" t="s">
        <v>553</v>
      </c>
    </row>
    <row r="59" spans="4:17" x14ac:dyDescent="0.15">
      <c r="D59" s="64" t="s">
        <v>50</v>
      </c>
      <c r="E59" s="65" t="s">
        <v>518</v>
      </c>
      <c r="F59" s="65"/>
      <c r="G59" s="65"/>
      <c r="H59" s="66">
        <v>12000</v>
      </c>
      <c r="I59" s="66">
        <v>36</v>
      </c>
      <c r="J59" s="66">
        <v>2.8980000000000001</v>
      </c>
      <c r="Q59" t="s">
        <v>553</v>
      </c>
    </row>
    <row r="60" spans="4:17" x14ac:dyDescent="0.15">
      <c r="D60" s="64" t="s">
        <v>50</v>
      </c>
      <c r="E60" s="65" t="s">
        <v>519</v>
      </c>
      <c r="F60" s="65"/>
      <c r="G60" s="65"/>
      <c r="H60" s="66">
        <v>12000</v>
      </c>
      <c r="I60" s="64">
        <v>59</v>
      </c>
      <c r="J60" s="64">
        <v>3.7480000000000002</v>
      </c>
      <c r="Q60" t="s">
        <v>553</v>
      </c>
    </row>
    <row r="61" spans="4:17" x14ac:dyDescent="0.15">
      <c r="D61" s="64" t="s">
        <v>50</v>
      </c>
      <c r="E61" s="65" t="s">
        <v>519</v>
      </c>
      <c r="F61" s="65"/>
      <c r="G61" s="65"/>
      <c r="H61" s="66">
        <v>10000</v>
      </c>
      <c r="I61" s="64">
        <v>2</v>
      </c>
      <c r="J61" s="64">
        <v>0.113</v>
      </c>
      <c r="Q61" t="s">
        <v>553</v>
      </c>
    </row>
    <row r="62" spans="4:17" x14ac:dyDescent="0.15">
      <c r="D62" s="64" t="s">
        <v>50</v>
      </c>
      <c r="E62" s="65" t="s">
        <v>519</v>
      </c>
      <c r="F62" s="65"/>
      <c r="G62" s="65"/>
      <c r="H62" s="64" t="s">
        <v>520</v>
      </c>
      <c r="I62" s="64">
        <v>58</v>
      </c>
      <c r="J62" s="64">
        <v>3.7170000000000001</v>
      </c>
      <c r="Q62" t="s">
        <v>553</v>
      </c>
    </row>
    <row r="63" spans="4:17" x14ac:dyDescent="0.15">
      <c r="D63" s="64" t="s">
        <v>50</v>
      </c>
      <c r="E63" s="65" t="s">
        <v>519</v>
      </c>
      <c r="F63" s="65"/>
      <c r="G63" s="65"/>
      <c r="H63" s="64" t="s">
        <v>511</v>
      </c>
      <c r="I63" s="64">
        <v>3</v>
      </c>
      <c r="J63" s="64">
        <v>0.16300000000000001</v>
      </c>
      <c r="Q63" t="s">
        <v>553</v>
      </c>
    </row>
    <row r="64" spans="4:17" x14ac:dyDescent="0.15">
      <c r="D64" s="64" t="s">
        <v>50</v>
      </c>
      <c r="E64" s="65" t="s">
        <v>517</v>
      </c>
      <c r="F64" s="65"/>
      <c r="G64" s="65"/>
      <c r="H64" s="64" t="s">
        <v>521</v>
      </c>
      <c r="I64" s="64">
        <v>73</v>
      </c>
      <c r="J64" s="64">
        <v>3.871</v>
      </c>
      <c r="Q64" t="s">
        <v>553</v>
      </c>
    </row>
    <row r="65" spans="4:17" x14ac:dyDescent="0.15">
      <c r="D65" s="64" t="s">
        <v>50</v>
      </c>
      <c r="E65" s="65" t="s">
        <v>517</v>
      </c>
      <c r="F65" s="65"/>
      <c r="G65" s="65"/>
      <c r="H65" s="64" t="s">
        <v>522</v>
      </c>
      <c r="I65" s="64">
        <v>45</v>
      </c>
      <c r="J65" s="64">
        <v>2.4500000000000002</v>
      </c>
      <c r="Q65" t="s">
        <v>553</v>
      </c>
    </row>
    <row r="66" spans="4:17" x14ac:dyDescent="0.15">
      <c r="D66" s="64" t="s">
        <v>50</v>
      </c>
      <c r="E66" s="65" t="s">
        <v>517</v>
      </c>
      <c r="F66" s="65"/>
      <c r="G66" s="65"/>
      <c r="H66" s="64" t="s">
        <v>523</v>
      </c>
      <c r="I66" s="64">
        <v>20</v>
      </c>
      <c r="J66" s="64">
        <v>1.004</v>
      </c>
      <c r="Q66" t="s">
        <v>553</v>
      </c>
    </row>
    <row r="67" spans="4:17" x14ac:dyDescent="0.15">
      <c r="D67" s="64" t="s">
        <v>50</v>
      </c>
      <c r="E67" s="65" t="s">
        <v>517</v>
      </c>
      <c r="F67" s="65"/>
      <c r="G67" s="65"/>
      <c r="H67" s="64" t="s">
        <v>524</v>
      </c>
      <c r="I67" s="64">
        <v>3</v>
      </c>
      <c r="J67" s="64">
        <v>0.125</v>
      </c>
      <c r="Q67" t="s">
        <v>553</v>
      </c>
    </row>
    <row r="68" spans="4:17" x14ac:dyDescent="0.15">
      <c r="D68" s="64" t="s">
        <v>50</v>
      </c>
      <c r="E68" s="65" t="s">
        <v>512</v>
      </c>
      <c r="F68" s="65"/>
      <c r="G68" s="65"/>
      <c r="H68" s="64" t="s">
        <v>502</v>
      </c>
      <c r="I68" s="64">
        <v>39</v>
      </c>
      <c r="J68" s="64">
        <v>2.1150000000000002</v>
      </c>
      <c r="Q68" t="s">
        <v>553</v>
      </c>
    </row>
    <row r="69" spans="4:17" x14ac:dyDescent="0.15">
      <c r="D69" s="64" t="s">
        <v>50</v>
      </c>
      <c r="E69" s="65" t="s">
        <v>519</v>
      </c>
      <c r="F69" s="65"/>
      <c r="G69" s="65"/>
      <c r="H69" s="64" t="s">
        <v>521</v>
      </c>
      <c r="I69" s="64">
        <v>56</v>
      </c>
      <c r="J69" s="64">
        <v>3.5569999999999999</v>
      </c>
      <c r="Q69" t="s">
        <v>553</v>
      </c>
    </row>
    <row r="70" spans="4:17" x14ac:dyDescent="0.15">
      <c r="D70" s="64" t="s">
        <v>50</v>
      </c>
      <c r="E70" s="65" t="s">
        <v>519</v>
      </c>
      <c r="F70" s="65"/>
      <c r="G70" s="65"/>
      <c r="H70" s="64" t="s">
        <v>524</v>
      </c>
      <c r="I70" s="64">
        <v>5</v>
      </c>
      <c r="J70" s="64">
        <v>0.25</v>
      </c>
      <c r="Q70" t="s">
        <v>553</v>
      </c>
    </row>
    <row r="71" spans="4:17" x14ac:dyDescent="0.15">
      <c r="D71" s="64" t="s">
        <v>50</v>
      </c>
      <c r="E71" s="65" t="s">
        <v>525</v>
      </c>
      <c r="F71" s="65"/>
      <c r="G71" s="65"/>
      <c r="H71" s="64" t="s">
        <v>503</v>
      </c>
      <c r="I71" s="64">
        <v>46</v>
      </c>
      <c r="J71" s="64">
        <v>3.9020000000000001</v>
      </c>
      <c r="Q71" t="s">
        <v>553</v>
      </c>
    </row>
    <row r="72" spans="4:17" x14ac:dyDescent="0.15">
      <c r="D72" s="64" t="s">
        <v>50</v>
      </c>
      <c r="E72" s="65" t="s">
        <v>517</v>
      </c>
      <c r="F72" s="65"/>
      <c r="G72" s="65"/>
      <c r="H72" s="64" t="s">
        <v>516</v>
      </c>
      <c r="I72" s="64">
        <v>69</v>
      </c>
      <c r="J72" s="64">
        <v>3.79</v>
      </c>
      <c r="Q72" t="s">
        <v>553</v>
      </c>
    </row>
    <row r="73" spans="4:17" x14ac:dyDescent="0.15">
      <c r="D73" s="64" t="s">
        <v>50</v>
      </c>
      <c r="E73" s="65" t="s">
        <v>517</v>
      </c>
      <c r="F73" s="65"/>
      <c r="G73" s="65"/>
      <c r="H73" s="64" t="s">
        <v>503</v>
      </c>
      <c r="I73" s="64">
        <v>2</v>
      </c>
      <c r="J73" s="64">
        <v>9.5000000000000001E-2</v>
      </c>
      <c r="Q73" t="s">
        <v>553</v>
      </c>
    </row>
    <row r="74" spans="4:17" x14ac:dyDescent="0.15">
      <c r="D74" s="64" t="s">
        <v>50</v>
      </c>
      <c r="E74" s="65" t="s">
        <v>504</v>
      </c>
      <c r="F74" s="65"/>
      <c r="G74" s="65"/>
      <c r="H74" s="66">
        <v>9600</v>
      </c>
      <c r="I74" s="67">
        <v>84</v>
      </c>
      <c r="J74" s="67">
        <v>3.2810000000000001</v>
      </c>
      <c r="Q74" t="s">
        <v>553</v>
      </c>
    </row>
    <row r="75" spans="4:17" x14ac:dyDescent="0.15">
      <c r="D75" s="64" t="s">
        <v>50</v>
      </c>
      <c r="E75" s="65" t="s">
        <v>504</v>
      </c>
      <c r="F75" s="65"/>
      <c r="G75" s="65"/>
      <c r="H75" s="66">
        <v>9800</v>
      </c>
      <c r="I75" s="67">
        <v>63</v>
      </c>
      <c r="J75" s="67">
        <v>2.512</v>
      </c>
      <c r="Q75" t="s">
        <v>553</v>
      </c>
    </row>
    <row r="76" spans="4:17" x14ac:dyDescent="0.15">
      <c r="D76" s="64" t="s">
        <v>50</v>
      </c>
      <c r="E76" s="65" t="s">
        <v>504</v>
      </c>
      <c r="F76" s="65"/>
      <c r="G76" s="65"/>
      <c r="H76" s="66">
        <v>8000</v>
      </c>
      <c r="I76" s="67">
        <v>11</v>
      </c>
      <c r="J76" s="67">
        <v>0.35799999999999998</v>
      </c>
      <c r="Q76" t="s">
        <v>553</v>
      </c>
    </row>
    <row r="77" spans="4:17" x14ac:dyDescent="0.15">
      <c r="D77" s="64" t="s">
        <v>50</v>
      </c>
      <c r="E77" s="65" t="s">
        <v>504</v>
      </c>
      <c r="F77" s="65"/>
      <c r="G77" s="65"/>
      <c r="H77" s="66">
        <v>9600</v>
      </c>
      <c r="I77" s="67">
        <v>146</v>
      </c>
      <c r="J77" s="67">
        <v>5.7030000000000003</v>
      </c>
      <c r="Q77" t="s">
        <v>553</v>
      </c>
    </row>
    <row r="78" spans="4:17" x14ac:dyDescent="0.15">
      <c r="D78" s="64" t="s">
        <v>50</v>
      </c>
      <c r="E78" s="65" t="s">
        <v>504</v>
      </c>
      <c r="F78" s="65"/>
      <c r="G78" s="65"/>
      <c r="H78" s="66">
        <v>9800</v>
      </c>
      <c r="I78" s="67">
        <v>4</v>
      </c>
      <c r="J78" s="67">
        <v>0.186</v>
      </c>
      <c r="Q78" t="s">
        <v>553</v>
      </c>
    </row>
    <row r="79" spans="4:17" x14ac:dyDescent="0.15">
      <c r="D79" s="68" t="s">
        <v>508</v>
      </c>
      <c r="E79" s="68"/>
      <c r="F79" s="68"/>
      <c r="G79" s="68"/>
      <c r="H79" s="68"/>
      <c r="I79" s="68"/>
      <c r="J79" s="68">
        <f>SUM(J58:J78)</f>
        <v>47.451000000000001</v>
      </c>
      <c r="Q79" t="s">
        <v>553</v>
      </c>
    </row>
    <row r="80" spans="4:17" x14ac:dyDescent="0.15">
      <c r="D80" s="64" t="s">
        <v>50</v>
      </c>
      <c r="E80" s="65" t="s">
        <v>504</v>
      </c>
      <c r="F80" s="65"/>
      <c r="G80" s="65"/>
      <c r="H80" s="64" t="s">
        <v>502</v>
      </c>
      <c r="I80" s="66">
        <v>152</v>
      </c>
      <c r="J80" s="66">
        <v>7.4219999999999997</v>
      </c>
      <c r="Q80" t="s">
        <v>553</v>
      </c>
    </row>
    <row r="81" spans="4:17" x14ac:dyDescent="0.15">
      <c r="D81" s="64" t="s">
        <v>50</v>
      </c>
      <c r="E81" s="65" t="s">
        <v>504</v>
      </c>
      <c r="F81" s="65"/>
      <c r="G81" s="65"/>
      <c r="H81" s="64" t="s">
        <v>502</v>
      </c>
      <c r="I81" s="64">
        <v>117</v>
      </c>
      <c r="J81" s="64">
        <v>5.7130000000000001</v>
      </c>
      <c r="Q81" t="s">
        <v>553</v>
      </c>
    </row>
    <row r="82" spans="4:17" x14ac:dyDescent="0.15">
      <c r="D82" s="64" t="s">
        <v>50</v>
      </c>
      <c r="E82" s="65" t="s">
        <v>504</v>
      </c>
      <c r="F82" s="65"/>
      <c r="G82" s="65"/>
      <c r="H82" s="64" t="s">
        <v>506</v>
      </c>
      <c r="I82" s="64">
        <v>24</v>
      </c>
      <c r="J82" s="64">
        <v>0.879</v>
      </c>
      <c r="Q82" t="s">
        <v>553</v>
      </c>
    </row>
    <row r="83" spans="4:17" x14ac:dyDescent="0.15">
      <c r="D83" s="64" t="s">
        <v>50</v>
      </c>
      <c r="E83" s="65" t="s">
        <v>504</v>
      </c>
      <c r="F83" s="65"/>
      <c r="G83" s="65"/>
      <c r="H83" s="64" t="s">
        <v>505</v>
      </c>
      <c r="I83" s="64">
        <v>50</v>
      </c>
      <c r="J83" s="64">
        <v>2.1160000000000001</v>
      </c>
      <c r="Q83" t="s">
        <v>553</v>
      </c>
    </row>
    <row r="84" spans="4:17" x14ac:dyDescent="0.15">
      <c r="D84" s="64" t="s">
        <v>50</v>
      </c>
      <c r="E84" s="65" t="s">
        <v>504</v>
      </c>
      <c r="F84" s="65"/>
      <c r="G84" s="65"/>
      <c r="H84" s="64" t="s">
        <v>502</v>
      </c>
      <c r="I84" s="64">
        <v>192</v>
      </c>
      <c r="J84" s="64">
        <v>9.375</v>
      </c>
      <c r="Q84" t="s">
        <v>553</v>
      </c>
    </row>
    <row r="85" spans="4:17" x14ac:dyDescent="0.15">
      <c r="D85" s="64" t="s">
        <v>50</v>
      </c>
      <c r="E85" s="65" t="s">
        <v>504</v>
      </c>
      <c r="F85" s="65"/>
      <c r="G85" s="65"/>
      <c r="H85" s="64" t="s">
        <v>502</v>
      </c>
      <c r="I85" s="64">
        <v>149</v>
      </c>
      <c r="J85" s="64">
        <v>7.2750000000000004</v>
      </c>
      <c r="Q85" t="s">
        <v>553</v>
      </c>
    </row>
    <row r="86" spans="4:17" x14ac:dyDescent="0.15">
      <c r="D86" s="64" t="s">
        <v>50</v>
      </c>
      <c r="E86" s="65" t="s">
        <v>504</v>
      </c>
      <c r="F86" s="65"/>
      <c r="G86" s="65"/>
      <c r="H86" s="64" t="s">
        <v>509</v>
      </c>
      <c r="I86" s="64">
        <v>70</v>
      </c>
      <c r="J86" s="64">
        <v>2.9049999999999998</v>
      </c>
      <c r="Q86" t="s">
        <v>553</v>
      </c>
    </row>
    <row r="87" spans="4:17" x14ac:dyDescent="0.15">
      <c r="D87" s="64" t="s">
        <v>50</v>
      </c>
      <c r="E87" s="65" t="s">
        <v>513</v>
      </c>
      <c r="F87" s="65"/>
      <c r="G87" s="65"/>
      <c r="H87" s="64" t="s">
        <v>502</v>
      </c>
      <c r="I87" s="64">
        <v>63</v>
      </c>
      <c r="J87" s="64">
        <v>2.81</v>
      </c>
      <c r="Q87" t="s">
        <v>553</v>
      </c>
    </row>
    <row r="88" spans="4:17" x14ac:dyDescent="0.15">
      <c r="D88" s="64" t="s">
        <v>50</v>
      </c>
      <c r="E88" s="65" t="s">
        <v>513</v>
      </c>
      <c r="F88" s="65"/>
      <c r="G88" s="65"/>
      <c r="H88" s="64" t="s">
        <v>503</v>
      </c>
      <c r="I88" s="64">
        <v>10</v>
      </c>
      <c r="J88" s="64">
        <v>0.372</v>
      </c>
      <c r="Q88" t="s">
        <v>553</v>
      </c>
    </row>
    <row r="89" spans="4:17" x14ac:dyDescent="0.15">
      <c r="D89" s="64" t="s">
        <v>50</v>
      </c>
      <c r="E89" s="65" t="s">
        <v>517</v>
      </c>
      <c r="F89" s="65"/>
      <c r="G89" s="65"/>
      <c r="H89" s="64" t="s">
        <v>522</v>
      </c>
      <c r="I89" s="64">
        <v>63</v>
      </c>
      <c r="J89" s="64">
        <v>3.43</v>
      </c>
      <c r="Q89" t="s">
        <v>553</v>
      </c>
    </row>
    <row r="90" spans="4:17" x14ac:dyDescent="0.15">
      <c r="D90" s="64" t="s">
        <v>50</v>
      </c>
      <c r="E90" s="65" t="s">
        <v>504</v>
      </c>
      <c r="F90" s="65"/>
      <c r="G90" s="65"/>
      <c r="H90" s="64" t="s">
        <v>511</v>
      </c>
      <c r="I90" s="64">
        <v>33</v>
      </c>
      <c r="J90" s="64">
        <v>1.2889999999999999</v>
      </c>
      <c r="Q90" t="s">
        <v>553</v>
      </c>
    </row>
    <row r="91" spans="4:17" x14ac:dyDescent="0.15">
      <c r="D91" s="64" t="s">
        <v>50</v>
      </c>
      <c r="E91" s="65" t="s">
        <v>504</v>
      </c>
      <c r="F91" s="65"/>
      <c r="G91" s="65"/>
      <c r="H91" s="64" t="s">
        <v>524</v>
      </c>
      <c r="I91" s="64">
        <v>13</v>
      </c>
      <c r="J91" s="64">
        <v>0.46500000000000002</v>
      </c>
      <c r="Q91" t="s">
        <v>553</v>
      </c>
    </row>
    <row r="92" spans="4:17" x14ac:dyDescent="0.15">
      <c r="D92" s="68" t="s">
        <v>508</v>
      </c>
      <c r="E92" s="68"/>
      <c r="F92" s="68"/>
      <c r="G92" s="68"/>
      <c r="H92" s="68"/>
      <c r="I92" s="68"/>
      <c r="J92" s="68">
        <f>SUM(J80:J91)</f>
        <v>44.051000000000009</v>
      </c>
      <c r="Q92" t="s">
        <v>553</v>
      </c>
    </row>
    <row r="93" spans="4:17" x14ac:dyDescent="0.15">
      <c r="D93" s="69" t="s">
        <v>526</v>
      </c>
      <c r="F93" s="69" t="s">
        <v>530</v>
      </c>
      <c r="G93" s="69" t="s">
        <v>531</v>
      </c>
      <c r="H93" s="69" t="s">
        <v>533</v>
      </c>
      <c r="I93">
        <v>48</v>
      </c>
      <c r="J93">
        <v>1.6479999999999999</v>
      </c>
      <c r="Q93" t="s">
        <v>552</v>
      </c>
    </row>
    <row r="94" spans="4:17" x14ac:dyDescent="0.15">
      <c r="D94" s="69" t="s">
        <v>526</v>
      </c>
      <c r="F94" s="69" t="s">
        <v>530</v>
      </c>
      <c r="G94" s="69" t="s">
        <v>531</v>
      </c>
      <c r="H94" s="69" t="s">
        <v>533</v>
      </c>
      <c r="I94">
        <v>11</v>
      </c>
      <c r="J94">
        <v>0.378</v>
      </c>
      <c r="Q94" t="s">
        <v>552</v>
      </c>
    </row>
    <row r="95" spans="4:17" x14ac:dyDescent="0.15">
      <c r="D95" s="69" t="s">
        <v>526</v>
      </c>
      <c r="F95" s="69" t="s">
        <v>530</v>
      </c>
      <c r="G95" s="69" t="s">
        <v>531</v>
      </c>
      <c r="H95" s="69" t="s">
        <v>533</v>
      </c>
      <c r="I95">
        <v>56</v>
      </c>
      <c r="J95">
        <v>1.9219999999999999</v>
      </c>
      <c r="Q95" t="s">
        <v>552</v>
      </c>
    </row>
    <row r="96" spans="4:17" x14ac:dyDescent="0.15">
      <c r="D96" s="69" t="s">
        <v>526</v>
      </c>
      <c r="F96" s="69" t="s">
        <v>530</v>
      </c>
      <c r="G96" s="69" t="s">
        <v>531</v>
      </c>
      <c r="H96" s="69" t="s">
        <v>533</v>
      </c>
      <c r="I96">
        <v>54</v>
      </c>
      <c r="J96">
        <v>1.8540000000000001</v>
      </c>
      <c r="Q96" t="s">
        <v>552</v>
      </c>
    </row>
    <row r="97" spans="4:17" x14ac:dyDescent="0.15">
      <c r="D97" s="69" t="s">
        <v>526</v>
      </c>
      <c r="F97" s="69" t="s">
        <v>530</v>
      </c>
      <c r="G97" s="69" t="s">
        <v>531</v>
      </c>
      <c r="H97" s="69" t="s">
        <v>533</v>
      </c>
      <c r="I97">
        <v>61</v>
      </c>
      <c r="J97">
        <v>2.0939999999999999</v>
      </c>
      <c r="Q97" t="s">
        <v>552</v>
      </c>
    </row>
    <row r="98" spans="4:17" x14ac:dyDescent="0.15">
      <c r="D98" s="69" t="s">
        <v>526</v>
      </c>
      <c r="F98" s="69" t="s">
        <v>530</v>
      </c>
      <c r="G98" s="69" t="s">
        <v>531</v>
      </c>
      <c r="H98" s="69" t="s">
        <v>533</v>
      </c>
      <c r="I98">
        <v>82</v>
      </c>
      <c r="J98">
        <v>2.8149999999999999</v>
      </c>
      <c r="Q98" t="s">
        <v>552</v>
      </c>
    </row>
    <row r="99" spans="4:17" x14ac:dyDescent="0.15">
      <c r="D99" s="69" t="s">
        <v>526</v>
      </c>
      <c r="F99" s="69" t="s">
        <v>530</v>
      </c>
      <c r="G99" s="69" t="s">
        <v>531</v>
      </c>
      <c r="H99" s="69" t="s">
        <v>534</v>
      </c>
      <c r="I99">
        <v>44</v>
      </c>
      <c r="J99">
        <v>1.5</v>
      </c>
      <c r="Q99" t="s">
        <v>552</v>
      </c>
    </row>
    <row r="100" spans="4:17" x14ac:dyDescent="0.15">
      <c r="D100" s="69" t="s">
        <v>526</v>
      </c>
      <c r="F100" s="69" t="s">
        <v>530</v>
      </c>
      <c r="G100" s="69" t="s">
        <v>531</v>
      </c>
      <c r="H100" s="69" t="s">
        <v>534</v>
      </c>
      <c r="I100">
        <v>73</v>
      </c>
      <c r="J100">
        <v>2.488</v>
      </c>
      <c r="Q100" t="s">
        <v>552</v>
      </c>
    </row>
    <row r="101" spans="4:17" x14ac:dyDescent="0.15">
      <c r="D101" s="69" t="s">
        <v>527</v>
      </c>
      <c r="F101" s="69" t="s">
        <v>530</v>
      </c>
      <c r="G101" s="69" t="s">
        <v>531</v>
      </c>
      <c r="H101" s="69" t="s">
        <v>535</v>
      </c>
      <c r="I101">
        <v>8</v>
      </c>
      <c r="J101">
        <v>0.27400000000000002</v>
      </c>
      <c r="Q101" t="s">
        <v>552</v>
      </c>
    </row>
    <row r="102" spans="4:17" x14ac:dyDescent="0.15">
      <c r="D102" s="69" t="s">
        <v>527</v>
      </c>
      <c r="F102" s="69" t="s">
        <v>530</v>
      </c>
      <c r="G102" s="69" t="s">
        <v>531</v>
      </c>
      <c r="H102" s="69" t="s">
        <v>535</v>
      </c>
      <c r="I102">
        <v>19</v>
      </c>
      <c r="J102">
        <v>0.65</v>
      </c>
      <c r="Q102" t="s">
        <v>552</v>
      </c>
    </row>
    <row r="103" spans="4:17" x14ac:dyDescent="0.15">
      <c r="D103" s="69" t="s">
        <v>50</v>
      </c>
      <c r="F103" s="69" t="s">
        <v>277</v>
      </c>
      <c r="G103" s="69" t="s">
        <v>532</v>
      </c>
      <c r="H103" s="69" t="s">
        <v>536</v>
      </c>
      <c r="I103">
        <v>49</v>
      </c>
      <c r="J103">
        <v>2.548</v>
      </c>
      <c r="Q103" t="s">
        <v>552</v>
      </c>
    </row>
    <row r="104" spans="4:17" x14ac:dyDescent="0.15">
      <c r="D104" s="69" t="s">
        <v>50</v>
      </c>
      <c r="F104" s="69" t="s">
        <v>277</v>
      </c>
      <c r="G104" s="69" t="s">
        <v>532</v>
      </c>
      <c r="H104" s="69" t="s">
        <v>509</v>
      </c>
      <c r="I104">
        <v>75</v>
      </c>
      <c r="J104">
        <v>3.49</v>
      </c>
      <c r="Q104" t="s">
        <v>552</v>
      </c>
    </row>
    <row r="105" spans="4:17" x14ac:dyDescent="0.15">
      <c r="D105" s="69" t="s">
        <v>50</v>
      </c>
      <c r="F105" s="69" t="s">
        <v>277</v>
      </c>
      <c r="G105" s="69" t="s">
        <v>532</v>
      </c>
      <c r="H105" s="69" t="s">
        <v>509</v>
      </c>
      <c r="I105">
        <v>16</v>
      </c>
      <c r="J105">
        <v>0.745</v>
      </c>
      <c r="Q105" t="s">
        <v>552</v>
      </c>
    </row>
    <row r="106" spans="4:17" x14ac:dyDescent="0.15">
      <c r="D106" s="69" t="s">
        <v>50</v>
      </c>
      <c r="F106" s="69" t="s">
        <v>277</v>
      </c>
      <c r="G106" s="69" t="s">
        <v>532</v>
      </c>
      <c r="H106" s="69" t="s">
        <v>505</v>
      </c>
      <c r="I106">
        <v>17</v>
      </c>
      <c r="J106">
        <v>0.80700000000000005</v>
      </c>
      <c r="Q106" t="s">
        <v>552</v>
      </c>
    </row>
    <row r="107" spans="4:17" x14ac:dyDescent="0.15">
      <c r="D107" s="69" t="s">
        <v>50</v>
      </c>
      <c r="F107" s="69" t="s">
        <v>277</v>
      </c>
      <c r="G107" s="69" t="s">
        <v>532</v>
      </c>
      <c r="H107" s="69" t="s">
        <v>505</v>
      </c>
      <c r="I107">
        <v>61</v>
      </c>
      <c r="J107">
        <v>2.8940000000000001</v>
      </c>
      <c r="Q107" t="s">
        <v>552</v>
      </c>
    </row>
    <row r="108" spans="4:17" x14ac:dyDescent="0.15">
      <c r="D108" s="69" t="s">
        <v>50</v>
      </c>
      <c r="F108" s="69" t="s">
        <v>277</v>
      </c>
      <c r="G108" s="69" t="s">
        <v>532</v>
      </c>
      <c r="H108" s="69" t="s">
        <v>505</v>
      </c>
      <c r="I108">
        <v>60</v>
      </c>
      <c r="J108">
        <v>2.847</v>
      </c>
      <c r="Q108" t="s">
        <v>552</v>
      </c>
    </row>
    <row r="109" spans="4:17" x14ac:dyDescent="0.15">
      <c r="D109" s="69" t="s">
        <v>50</v>
      </c>
      <c r="F109" s="69" t="s">
        <v>277</v>
      </c>
      <c r="G109" s="69" t="s">
        <v>532</v>
      </c>
      <c r="H109" s="69" t="s">
        <v>536</v>
      </c>
      <c r="I109">
        <v>21</v>
      </c>
      <c r="J109">
        <v>1.0920000000000001</v>
      </c>
      <c r="Q109" t="s">
        <v>552</v>
      </c>
    </row>
    <row r="110" spans="4:17" x14ac:dyDescent="0.15">
      <c r="D110" s="69" t="s">
        <v>50</v>
      </c>
      <c r="F110" s="69" t="s">
        <v>277</v>
      </c>
      <c r="G110" s="69" t="s">
        <v>532</v>
      </c>
      <c r="H110" s="69" t="s">
        <v>536</v>
      </c>
      <c r="I110">
        <v>21</v>
      </c>
      <c r="J110">
        <v>1.0920000000000001</v>
      </c>
      <c r="Q110" t="s">
        <v>552</v>
      </c>
    </row>
    <row r="111" spans="4:17" x14ac:dyDescent="0.15">
      <c r="D111" s="69" t="s">
        <v>50</v>
      </c>
      <c r="F111" s="69" t="s">
        <v>277</v>
      </c>
      <c r="G111" s="69" t="s">
        <v>532</v>
      </c>
      <c r="H111" s="69" t="s">
        <v>521</v>
      </c>
      <c r="I111">
        <v>16</v>
      </c>
      <c r="J111">
        <v>0.81799999999999995</v>
      </c>
      <c r="Q111" t="s">
        <v>552</v>
      </c>
    </row>
    <row r="112" spans="4:17" x14ac:dyDescent="0.15">
      <c r="D112" s="69" t="s">
        <v>50</v>
      </c>
      <c r="F112" s="69" t="s">
        <v>277</v>
      </c>
      <c r="G112" s="69" t="s">
        <v>532</v>
      </c>
      <c r="H112" s="69" t="s">
        <v>509</v>
      </c>
      <c r="I112">
        <v>13</v>
      </c>
      <c r="J112">
        <v>0.60499999999999998</v>
      </c>
      <c r="Q112" t="s">
        <v>552</v>
      </c>
    </row>
    <row r="113" spans="4:17" x14ac:dyDescent="0.15">
      <c r="D113" s="69" t="s">
        <v>50</v>
      </c>
      <c r="F113" s="69" t="s">
        <v>277</v>
      </c>
      <c r="G113" s="69" t="s">
        <v>532</v>
      </c>
      <c r="H113" s="69" t="s">
        <v>509</v>
      </c>
      <c r="I113">
        <v>64</v>
      </c>
      <c r="J113">
        <v>2.9780000000000002</v>
      </c>
      <c r="Q113" t="s">
        <v>552</v>
      </c>
    </row>
    <row r="114" spans="4:17" x14ac:dyDescent="0.15">
      <c r="D114" s="69" t="s">
        <v>50</v>
      </c>
      <c r="F114" s="69" t="s">
        <v>277</v>
      </c>
      <c r="G114" s="69" t="s">
        <v>532</v>
      </c>
      <c r="H114" s="69" t="s">
        <v>509</v>
      </c>
      <c r="I114">
        <v>40</v>
      </c>
      <c r="J114">
        <v>1.861</v>
      </c>
      <c r="Q114" t="s">
        <v>552</v>
      </c>
    </row>
    <row r="115" spans="4:17" x14ac:dyDescent="0.15">
      <c r="D115" s="69" t="s">
        <v>527</v>
      </c>
      <c r="E115" s="69" t="s">
        <v>537</v>
      </c>
      <c r="H115" s="69" t="s">
        <v>540</v>
      </c>
      <c r="I115">
        <v>5</v>
      </c>
      <c r="J115">
        <v>0.13900000000000001</v>
      </c>
      <c r="Q115" t="s">
        <v>552</v>
      </c>
    </row>
    <row r="116" spans="4:17" x14ac:dyDescent="0.15">
      <c r="D116" s="69" t="s">
        <v>527</v>
      </c>
      <c r="E116" s="69" t="s">
        <v>537</v>
      </c>
      <c r="H116" s="69" t="s">
        <v>541</v>
      </c>
      <c r="I116">
        <v>75</v>
      </c>
      <c r="J116">
        <v>2.1150000000000002</v>
      </c>
      <c r="Q116" t="s">
        <v>552</v>
      </c>
    </row>
    <row r="117" spans="4:17" x14ac:dyDescent="0.15">
      <c r="D117" s="69" t="s">
        <v>527</v>
      </c>
      <c r="E117" s="69" t="s">
        <v>537</v>
      </c>
      <c r="H117" s="69" t="s">
        <v>540</v>
      </c>
      <c r="I117">
        <v>25</v>
      </c>
      <c r="J117">
        <v>0.69499999999999995</v>
      </c>
      <c r="Q117" t="s">
        <v>552</v>
      </c>
    </row>
    <row r="118" spans="4:17" x14ac:dyDescent="0.15">
      <c r="D118" s="69" t="s">
        <v>527</v>
      </c>
      <c r="E118" s="69" t="s">
        <v>537</v>
      </c>
      <c r="H118" s="69" t="s">
        <v>534</v>
      </c>
      <c r="I118">
        <v>85</v>
      </c>
      <c r="J118">
        <v>2.375</v>
      </c>
      <c r="Q118" t="s">
        <v>552</v>
      </c>
    </row>
    <row r="119" spans="4:17" x14ac:dyDescent="0.15">
      <c r="D119" s="69" t="s">
        <v>527</v>
      </c>
      <c r="E119" s="69" t="s">
        <v>537</v>
      </c>
      <c r="H119" s="69" t="s">
        <v>534</v>
      </c>
      <c r="I119">
        <v>58</v>
      </c>
      <c r="J119">
        <v>1.62</v>
      </c>
      <c r="Q119" t="s">
        <v>552</v>
      </c>
    </row>
    <row r="120" spans="4:17" x14ac:dyDescent="0.15">
      <c r="D120" s="69" t="s">
        <v>527</v>
      </c>
      <c r="E120" s="69" t="s">
        <v>537</v>
      </c>
      <c r="H120" s="69" t="s">
        <v>542</v>
      </c>
      <c r="I120">
        <v>103</v>
      </c>
      <c r="J120">
        <v>2.8919999999999999</v>
      </c>
      <c r="Q120" t="s">
        <v>552</v>
      </c>
    </row>
    <row r="121" spans="4:17" x14ac:dyDescent="0.15">
      <c r="D121" s="69" t="s">
        <v>527</v>
      </c>
      <c r="E121" s="69" t="s">
        <v>537</v>
      </c>
      <c r="H121" s="69" t="s">
        <v>541</v>
      </c>
      <c r="I121">
        <v>25</v>
      </c>
      <c r="J121">
        <v>0.70499999999999996</v>
      </c>
      <c r="Q121" t="s">
        <v>552</v>
      </c>
    </row>
    <row r="122" spans="4:17" x14ac:dyDescent="0.15">
      <c r="D122" s="69" t="s">
        <v>527</v>
      </c>
      <c r="E122" s="69" t="s">
        <v>537</v>
      </c>
      <c r="H122" s="69" t="s">
        <v>541</v>
      </c>
      <c r="I122">
        <v>106</v>
      </c>
      <c r="J122">
        <v>2.9889999999999999</v>
      </c>
      <c r="Q122" t="s">
        <v>552</v>
      </c>
    </row>
    <row r="123" spans="4:17" x14ac:dyDescent="0.15">
      <c r="D123" s="69" t="s">
        <v>527</v>
      </c>
      <c r="E123" s="69" t="s">
        <v>537</v>
      </c>
      <c r="H123" s="69" t="s">
        <v>534</v>
      </c>
      <c r="I123">
        <v>25</v>
      </c>
      <c r="J123">
        <v>0.69799999999999995</v>
      </c>
      <c r="Q123" t="s">
        <v>552</v>
      </c>
    </row>
    <row r="124" spans="4:17" x14ac:dyDescent="0.15">
      <c r="D124" s="69" t="s">
        <v>527</v>
      </c>
      <c r="E124" s="69" t="s">
        <v>537</v>
      </c>
      <c r="H124" s="69" t="s">
        <v>541</v>
      </c>
      <c r="I124">
        <v>18</v>
      </c>
      <c r="J124">
        <v>0.50800000000000001</v>
      </c>
      <c r="Q124" t="s">
        <v>552</v>
      </c>
    </row>
    <row r="125" spans="4:17" x14ac:dyDescent="0.15">
      <c r="D125" s="69" t="s">
        <v>527</v>
      </c>
      <c r="E125" s="69" t="s">
        <v>537</v>
      </c>
      <c r="H125" s="69" t="s">
        <v>543</v>
      </c>
      <c r="I125">
        <v>89</v>
      </c>
      <c r="J125">
        <v>2.4980000000000002</v>
      </c>
      <c r="Q125" t="s">
        <v>552</v>
      </c>
    </row>
    <row r="126" spans="4:17" x14ac:dyDescent="0.15">
      <c r="D126" s="69" t="s">
        <v>527</v>
      </c>
      <c r="E126" s="69" t="s">
        <v>537</v>
      </c>
      <c r="H126" s="69" t="s">
        <v>543</v>
      </c>
      <c r="I126">
        <v>56</v>
      </c>
      <c r="J126">
        <v>1.5720000000000001</v>
      </c>
      <c r="Q126" t="s">
        <v>552</v>
      </c>
    </row>
    <row r="127" spans="4:17" x14ac:dyDescent="0.15">
      <c r="D127" s="69" t="s">
        <v>527</v>
      </c>
      <c r="E127" s="69" t="s">
        <v>537</v>
      </c>
      <c r="H127" s="69" t="s">
        <v>540</v>
      </c>
      <c r="I127">
        <v>72</v>
      </c>
      <c r="J127">
        <v>2.0030000000000001</v>
      </c>
      <c r="Q127" t="s">
        <v>552</v>
      </c>
    </row>
    <row r="128" spans="4:17" x14ac:dyDescent="0.15">
      <c r="D128" s="69" t="s">
        <v>527</v>
      </c>
      <c r="E128" s="69" t="s">
        <v>537</v>
      </c>
      <c r="H128" s="69" t="s">
        <v>540</v>
      </c>
      <c r="I128">
        <v>98</v>
      </c>
      <c r="J128">
        <v>2.726</v>
      </c>
      <c r="Q128" t="s">
        <v>552</v>
      </c>
    </row>
    <row r="129" spans="4:17" x14ac:dyDescent="0.15">
      <c r="D129" s="69" t="s">
        <v>527</v>
      </c>
      <c r="E129" s="69" t="s">
        <v>537</v>
      </c>
      <c r="H129" s="69" t="s">
        <v>540</v>
      </c>
      <c r="I129">
        <v>26</v>
      </c>
      <c r="J129">
        <v>0.72299999999999998</v>
      </c>
      <c r="Q129" t="s">
        <v>552</v>
      </c>
    </row>
    <row r="130" spans="4:17" x14ac:dyDescent="0.15">
      <c r="D130" s="69" t="s">
        <v>527</v>
      </c>
      <c r="E130" s="69" t="s">
        <v>538</v>
      </c>
      <c r="H130" s="69" t="s">
        <v>502</v>
      </c>
      <c r="I130">
        <v>15</v>
      </c>
      <c r="J130">
        <v>0.46899999999999997</v>
      </c>
      <c r="Q130" t="s">
        <v>552</v>
      </c>
    </row>
    <row r="131" spans="4:17" x14ac:dyDescent="0.15">
      <c r="D131" s="69" t="s">
        <v>527</v>
      </c>
      <c r="E131" s="69" t="s">
        <v>537</v>
      </c>
      <c r="H131" s="69" t="s">
        <v>540</v>
      </c>
      <c r="I131">
        <v>139</v>
      </c>
      <c r="J131">
        <v>3.867</v>
      </c>
      <c r="Q131" t="s">
        <v>552</v>
      </c>
    </row>
    <row r="132" spans="4:17" x14ac:dyDescent="0.15">
      <c r="D132" s="69" t="s">
        <v>527</v>
      </c>
      <c r="E132" s="69" t="s">
        <v>537</v>
      </c>
      <c r="H132" s="69" t="s">
        <v>540</v>
      </c>
      <c r="I132">
        <v>139</v>
      </c>
      <c r="J132">
        <v>3.867</v>
      </c>
      <c r="Q132" t="s">
        <v>552</v>
      </c>
    </row>
    <row r="133" spans="4:17" x14ac:dyDescent="0.15">
      <c r="D133" s="69" t="s">
        <v>527</v>
      </c>
      <c r="E133" s="69" t="s">
        <v>537</v>
      </c>
      <c r="H133" s="69" t="s">
        <v>544</v>
      </c>
      <c r="I133">
        <v>56</v>
      </c>
      <c r="J133">
        <v>1.5820000000000001</v>
      </c>
      <c r="Q133" t="s">
        <v>552</v>
      </c>
    </row>
    <row r="134" spans="4:17" x14ac:dyDescent="0.15">
      <c r="D134" s="69" t="s">
        <v>527</v>
      </c>
      <c r="E134" s="69" t="s">
        <v>537</v>
      </c>
      <c r="H134" s="69" t="s">
        <v>545</v>
      </c>
      <c r="I134">
        <v>139</v>
      </c>
      <c r="J134">
        <v>3.907</v>
      </c>
      <c r="Q134" t="s">
        <v>552</v>
      </c>
    </row>
    <row r="135" spans="4:17" x14ac:dyDescent="0.15">
      <c r="D135" s="69" t="s">
        <v>527</v>
      </c>
      <c r="E135" s="69" t="s">
        <v>537</v>
      </c>
      <c r="H135" s="69" t="s">
        <v>545</v>
      </c>
      <c r="I135">
        <v>58</v>
      </c>
      <c r="J135">
        <v>1.63</v>
      </c>
      <c r="Q135" t="s">
        <v>552</v>
      </c>
    </row>
    <row r="136" spans="4:17" x14ac:dyDescent="0.15">
      <c r="D136" s="69" t="s">
        <v>527</v>
      </c>
      <c r="E136" s="69" t="s">
        <v>537</v>
      </c>
      <c r="H136" s="69" t="s">
        <v>543</v>
      </c>
      <c r="I136">
        <v>79</v>
      </c>
      <c r="J136">
        <v>2.2170000000000001</v>
      </c>
      <c r="Q136" t="s">
        <v>552</v>
      </c>
    </row>
    <row r="137" spans="4:17" x14ac:dyDescent="0.15">
      <c r="D137" s="69" t="s">
        <v>527</v>
      </c>
      <c r="E137" s="69" t="s">
        <v>537</v>
      </c>
      <c r="H137" s="69" t="s">
        <v>542</v>
      </c>
      <c r="I137">
        <v>112</v>
      </c>
      <c r="J137">
        <v>3.1440000000000001</v>
      </c>
      <c r="Q137" t="s">
        <v>552</v>
      </c>
    </row>
    <row r="138" spans="4:17" x14ac:dyDescent="0.15">
      <c r="D138" s="69" t="s">
        <v>527</v>
      </c>
      <c r="E138" s="69" t="s">
        <v>537</v>
      </c>
      <c r="H138" s="69" t="s">
        <v>542</v>
      </c>
      <c r="I138">
        <v>9</v>
      </c>
      <c r="J138">
        <v>0.253</v>
      </c>
      <c r="Q138" t="s">
        <v>552</v>
      </c>
    </row>
    <row r="139" spans="4:17" x14ac:dyDescent="0.15">
      <c r="D139" s="69" t="s">
        <v>527</v>
      </c>
      <c r="E139" s="69" t="s">
        <v>537</v>
      </c>
      <c r="H139" s="69" t="s">
        <v>545</v>
      </c>
      <c r="I139">
        <v>139</v>
      </c>
      <c r="J139">
        <v>3.907</v>
      </c>
      <c r="Q139" t="s">
        <v>552</v>
      </c>
    </row>
    <row r="140" spans="4:17" x14ac:dyDescent="0.15">
      <c r="D140" s="69" t="s">
        <v>50</v>
      </c>
      <c r="E140" s="69" t="s">
        <v>512</v>
      </c>
      <c r="H140" s="69" t="s">
        <v>521</v>
      </c>
      <c r="I140">
        <v>128</v>
      </c>
      <c r="J140">
        <v>6.54</v>
      </c>
      <c r="Q140" t="s">
        <v>552</v>
      </c>
    </row>
    <row r="141" spans="4:17" x14ac:dyDescent="0.15">
      <c r="D141" s="69" t="s">
        <v>50</v>
      </c>
      <c r="E141" s="69" t="s">
        <v>512</v>
      </c>
      <c r="H141" s="69" t="s">
        <v>536</v>
      </c>
      <c r="I141">
        <v>70</v>
      </c>
      <c r="J141">
        <v>3.641</v>
      </c>
      <c r="Q141" t="s">
        <v>552</v>
      </c>
    </row>
    <row r="142" spans="4:17" x14ac:dyDescent="0.15">
      <c r="D142" s="69" t="s">
        <v>50</v>
      </c>
      <c r="E142" s="69" t="s">
        <v>512</v>
      </c>
      <c r="H142" s="69" t="s">
        <v>521</v>
      </c>
      <c r="I142">
        <v>195</v>
      </c>
      <c r="J142">
        <v>9.9629999999999992</v>
      </c>
      <c r="Q142" t="s">
        <v>552</v>
      </c>
    </row>
    <row r="143" spans="4:17" x14ac:dyDescent="0.15">
      <c r="D143" s="69" t="s">
        <v>50</v>
      </c>
      <c r="E143" s="69" t="s">
        <v>512</v>
      </c>
      <c r="H143" s="69" t="s">
        <v>521</v>
      </c>
      <c r="I143">
        <v>113</v>
      </c>
      <c r="J143">
        <v>5.774</v>
      </c>
      <c r="Q143" t="s">
        <v>552</v>
      </c>
    </row>
    <row r="144" spans="4:17" x14ac:dyDescent="0.15">
      <c r="D144" s="69" t="s">
        <v>50</v>
      </c>
      <c r="E144" s="69" t="s">
        <v>512</v>
      </c>
      <c r="H144" s="69" t="s">
        <v>546</v>
      </c>
      <c r="I144">
        <v>10</v>
      </c>
      <c r="J144">
        <v>0.42899999999999999</v>
      </c>
      <c r="Q144" t="s">
        <v>552</v>
      </c>
    </row>
    <row r="145" spans="4:17" x14ac:dyDescent="0.15">
      <c r="D145" s="69" t="s">
        <v>50</v>
      </c>
      <c r="E145" s="69" t="s">
        <v>507</v>
      </c>
      <c r="H145" s="69" t="s">
        <v>502</v>
      </c>
      <c r="I145">
        <v>60</v>
      </c>
      <c r="J145">
        <v>3.835</v>
      </c>
      <c r="Q145" t="s">
        <v>552</v>
      </c>
    </row>
    <row r="146" spans="4:17" x14ac:dyDescent="0.15">
      <c r="D146" s="69" t="s">
        <v>50</v>
      </c>
      <c r="E146" s="69" t="s">
        <v>507</v>
      </c>
      <c r="H146" s="69" t="s">
        <v>502</v>
      </c>
      <c r="I146">
        <v>176</v>
      </c>
      <c r="J146">
        <v>11.25</v>
      </c>
      <c r="Q146" t="s">
        <v>552</v>
      </c>
    </row>
    <row r="147" spans="4:17" x14ac:dyDescent="0.15">
      <c r="D147" s="69" t="s">
        <v>50</v>
      </c>
      <c r="E147" s="69" t="s">
        <v>507</v>
      </c>
      <c r="H147" s="69" t="s">
        <v>502</v>
      </c>
      <c r="I147">
        <v>39</v>
      </c>
      <c r="J147">
        <v>2.4929999999999999</v>
      </c>
      <c r="Q147" t="s">
        <v>552</v>
      </c>
    </row>
    <row r="148" spans="4:17" x14ac:dyDescent="0.15">
      <c r="D148" s="69" t="s">
        <v>50</v>
      </c>
      <c r="E148" s="69" t="s">
        <v>512</v>
      </c>
      <c r="H148" s="69" t="s">
        <v>521</v>
      </c>
      <c r="I148">
        <v>66</v>
      </c>
      <c r="J148">
        <v>3.3719999999999999</v>
      </c>
      <c r="Q148" t="s">
        <v>552</v>
      </c>
    </row>
    <row r="149" spans="4:17" x14ac:dyDescent="0.15">
      <c r="D149" s="69" t="s">
        <v>50</v>
      </c>
      <c r="E149" s="69" t="s">
        <v>512</v>
      </c>
      <c r="H149" s="69">
        <v>10000</v>
      </c>
      <c r="I149">
        <v>3</v>
      </c>
      <c r="J149">
        <v>0.13700000000000001</v>
      </c>
      <c r="Q149" t="s">
        <v>552</v>
      </c>
    </row>
    <row r="150" spans="4:17" x14ac:dyDescent="0.15">
      <c r="D150" s="69" t="s">
        <v>50</v>
      </c>
      <c r="E150" s="69" t="s">
        <v>501</v>
      </c>
      <c r="H150" s="69" t="s">
        <v>547</v>
      </c>
      <c r="I150">
        <v>43</v>
      </c>
      <c r="J150">
        <v>0.57399999999999995</v>
      </c>
      <c r="Q150" t="s">
        <v>552</v>
      </c>
    </row>
    <row r="151" spans="4:17" x14ac:dyDescent="0.15">
      <c r="D151" s="69" t="s">
        <v>50</v>
      </c>
      <c r="E151" s="69" t="s">
        <v>512</v>
      </c>
      <c r="H151" s="69" t="s">
        <v>548</v>
      </c>
      <c r="I151">
        <v>55</v>
      </c>
      <c r="J151">
        <v>2.71</v>
      </c>
      <c r="Q151" t="s">
        <v>552</v>
      </c>
    </row>
    <row r="152" spans="4:17" x14ac:dyDescent="0.15">
      <c r="D152" s="69" t="s">
        <v>50</v>
      </c>
      <c r="E152" s="69" t="s">
        <v>512</v>
      </c>
      <c r="H152" s="69" t="s">
        <v>523</v>
      </c>
      <c r="I152">
        <v>65</v>
      </c>
      <c r="J152">
        <v>3.1429999999999998</v>
      </c>
      <c r="Q152" t="s">
        <v>552</v>
      </c>
    </row>
    <row r="153" spans="4:17" x14ac:dyDescent="0.15">
      <c r="D153" s="69" t="s">
        <v>50</v>
      </c>
      <c r="E153" s="69" t="s">
        <v>512</v>
      </c>
      <c r="H153" s="69" t="s">
        <v>523</v>
      </c>
      <c r="I153">
        <v>128</v>
      </c>
      <c r="J153">
        <v>6.19</v>
      </c>
      <c r="Q153" t="s">
        <v>552</v>
      </c>
    </row>
    <row r="154" spans="4:17" x14ac:dyDescent="0.15">
      <c r="D154" s="69" t="s">
        <v>50</v>
      </c>
      <c r="E154" s="69" t="s">
        <v>512</v>
      </c>
      <c r="H154" s="69" t="s">
        <v>503</v>
      </c>
      <c r="I154">
        <v>26</v>
      </c>
      <c r="J154">
        <v>1.1859999999999999</v>
      </c>
      <c r="Q154" t="s">
        <v>552</v>
      </c>
    </row>
    <row r="155" spans="4:17" x14ac:dyDescent="0.15">
      <c r="D155" s="69" t="s">
        <v>50</v>
      </c>
      <c r="E155" s="69" t="s">
        <v>512</v>
      </c>
      <c r="H155" s="69" t="s">
        <v>549</v>
      </c>
      <c r="I155">
        <v>17</v>
      </c>
      <c r="J155">
        <v>0.62</v>
      </c>
      <c r="Q155" t="s">
        <v>552</v>
      </c>
    </row>
    <row r="156" spans="4:17" x14ac:dyDescent="0.15">
      <c r="D156" s="69" t="s">
        <v>50</v>
      </c>
      <c r="E156" s="69" t="s">
        <v>512</v>
      </c>
      <c r="H156" s="69" t="s">
        <v>505</v>
      </c>
      <c r="I156">
        <v>22</v>
      </c>
      <c r="J156">
        <v>1.044</v>
      </c>
      <c r="Q156" t="s">
        <v>552</v>
      </c>
    </row>
    <row r="157" spans="4:17" x14ac:dyDescent="0.15">
      <c r="D157" s="69" t="s">
        <v>50</v>
      </c>
      <c r="E157" s="69" t="s">
        <v>512</v>
      </c>
      <c r="H157" s="69">
        <v>10600</v>
      </c>
      <c r="I157">
        <v>65</v>
      </c>
      <c r="J157">
        <v>3.1429999999999998</v>
      </c>
      <c r="Q157" t="s">
        <v>552</v>
      </c>
    </row>
    <row r="158" spans="4:17" x14ac:dyDescent="0.15">
      <c r="D158" s="69" t="s">
        <v>50</v>
      </c>
      <c r="E158" s="69" t="s">
        <v>512</v>
      </c>
      <c r="H158" s="69" t="s">
        <v>550</v>
      </c>
      <c r="I158">
        <v>65</v>
      </c>
      <c r="J158">
        <v>3.1139999999999999</v>
      </c>
      <c r="Q158" t="s">
        <v>552</v>
      </c>
    </row>
    <row r="159" spans="4:17" x14ac:dyDescent="0.15">
      <c r="D159" s="69" t="s">
        <v>50</v>
      </c>
      <c r="E159" s="69" t="s">
        <v>512</v>
      </c>
      <c r="H159" s="69" t="s">
        <v>523</v>
      </c>
      <c r="I159">
        <v>67</v>
      </c>
      <c r="J159">
        <v>3.24</v>
      </c>
      <c r="Q159" t="s">
        <v>552</v>
      </c>
    </row>
    <row r="160" spans="4:17" x14ac:dyDescent="0.15">
      <c r="D160" s="69" t="s">
        <v>50</v>
      </c>
      <c r="E160" s="69" t="s">
        <v>512</v>
      </c>
      <c r="H160" s="69" t="s">
        <v>523</v>
      </c>
      <c r="I160">
        <v>194</v>
      </c>
      <c r="J160">
        <v>9.3810000000000002</v>
      </c>
      <c r="Q160" t="s">
        <v>552</v>
      </c>
    </row>
    <row r="161" spans="4:17" x14ac:dyDescent="0.15">
      <c r="D161" s="69" t="s">
        <v>50</v>
      </c>
      <c r="E161" s="69" t="s">
        <v>512</v>
      </c>
      <c r="H161" s="69" t="s">
        <v>551</v>
      </c>
      <c r="I161">
        <v>64</v>
      </c>
      <c r="J161">
        <v>3.1240000000000001</v>
      </c>
      <c r="Q161" t="s">
        <v>552</v>
      </c>
    </row>
    <row r="162" spans="4:17" x14ac:dyDescent="0.15">
      <c r="D162" s="69" t="s">
        <v>50</v>
      </c>
      <c r="E162" s="69" t="s">
        <v>512</v>
      </c>
      <c r="H162" s="69" t="s">
        <v>550</v>
      </c>
      <c r="I162">
        <v>39</v>
      </c>
      <c r="J162">
        <v>1.8680000000000001</v>
      </c>
      <c r="Q162" t="s">
        <v>552</v>
      </c>
    </row>
    <row r="163" spans="4:17" x14ac:dyDescent="0.15">
      <c r="D163" s="69" t="s">
        <v>50</v>
      </c>
      <c r="E163" s="69" t="s">
        <v>512</v>
      </c>
      <c r="H163" s="69" t="s">
        <v>503</v>
      </c>
      <c r="I163">
        <v>3</v>
      </c>
      <c r="J163">
        <v>0.13700000000000001</v>
      </c>
      <c r="Q163" t="s">
        <v>552</v>
      </c>
    </row>
    <row r="164" spans="4:17" x14ac:dyDescent="0.15">
      <c r="D164" s="69" t="s">
        <v>50</v>
      </c>
      <c r="E164" s="69" t="s">
        <v>512</v>
      </c>
      <c r="H164" s="69" t="s">
        <v>523</v>
      </c>
      <c r="I164">
        <v>128</v>
      </c>
      <c r="J164">
        <v>6.19</v>
      </c>
      <c r="Q164" t="s">
        <v>552</v>
      </c>
    </row>
    <row r="165" spans="4:17" x14ac:dyDescent="0.15">
      <c r="D165" s="69" t="s">
        <v>50</v>
      </c>
      <c r="E165" s="69" t="s">
        <v>512</v>
      </c>
      <c r="H165" s="69" t="s">
        <v>523</v>
      </c>
      <c r="I165">
        <v>44</v>
      </c>
      <c r="J165">
        <v>2.1280000000000001</v>
      </c>
      <c r="Q165" t="s">
        <v>552</v>
      </c>
    </row>
    <row r="166" spans="4:17" x14ac:dyDescent="0.15">
      <c r="D166" s="69" t="s">
        <v>50</v>
      </c>
      <c r="E166" s="69" t="s">
        <v>512</v>
      </c>
      <c r="H166" s="69" t="s">
        <v>550</v>
      </c>
      <c r="I166">
        <v>137</v>
      </c>
      <c r="J166">
        <v>6.5620000000000003</v>
      </c>
      <c r="Q166" t="s">
        <v>552</v>
      </c>
    </row>
    <row r="167" spans="4:17" x14ac:dyDescent="0.15">
      <c r="D167" s="69" t="s">
        <v>50</v>
      </c>
      <c r="E167" s="69" t="s">
        <v>512</v>
      </c>
      <c r="H167" s="69" t="s">
        <v>523</v>
      </c>
      <c r="I167">
        <v>21</v>
      </c>
      <c r="J167">
        <v>1.016</v>
      </c>
      <c r="Q167" t="s">
        <v>552</v>
      </c>
    </row>
    <row r="168" spans="4:17" x14ac:dyDescent="0.15">
      <c r="D168" s="69" t="s">
        <v>50</v>
      </c>
      <c r="E168" s="69" t="s">
        <v>512</v>
      </c>
      <c r="H168" s="69" t="s">
        <v>550</v>
      </c>
      <c r="I168">
        <v>56</v>
      </c>
      <c r="J168">
        <v>2.6829999999999998</v>
      </c>
      <c r="Q168" t="s">
        <v>552</v>
      </c>
    </row>
    <row r="169" spans="4:17" x14ac:dyDescent="0.15">
      <c r="D169" s="69" t="s">
        <v>50</v>
      </c>
      <c r="E169" s="69" t="s">
        <v>512</v>
      </c>
      <c r="H169" s="69" t="s">
        <v>550</v>
      </c>
      <c r="I169">
        <v>53</v>
      </c>
      <c r="J169">
        <v>2.5390000000000001</v>
      </c>
      <c r="Q169" t="s">
        <v>552</v>
      </c>
    </row>
    <row r="170" spans="4:17" x14ac:dyDescent="0.15">
      <c r="D170" s="69" t="s">
        <v>50</v>
      </c>
      <c r="E170" s="69" t="s">
        <v>512</v>
      </c>
      <c r="H170" s="69" t="s">
        <v>550</v>
      </c>
      <c r="I170">
        <v>74</v>
      </c>
      <c r="J170">
        <v>3.5449999999999999</v>
      </c>
      <c r="Q170" t="s">
        <v>552</v>
      </c>
    </row>
    <row r="171" spans="4:17" x14ac:dyDescent="0.15">
      <c r="D171" s="69" t="s">
        <v>50</v>
      </c>
      <c r="E171" s="69" t="s">
        <v>512</v>
      </c>
      <c r="H171" s="69" t="s">
        <v>551</v>
      </c>
      <c r="I171">
        <v>121</v>
      </c>
      <c r="J171">
        <v>5.9059999999999997</v>
      </c>
      <c r="Q171" t="s">
        <v>552</v>
      </c>
    </row>
    <row r="172" spans="4:17" x14ac:dyDescent="0.15">
      <c r="D172" s="69" t="s">
        <v>50</v>
      </c>
      <c r="E172" s="69" t="s">
        <v>512</v>
      </c>
      <c r="H172" s="69" t="s">
        <v>523</v>
      </c>
      <c r="I172">
        <v>65</v>
      </c>
      <c r="J172">
        <v>3.1429999999999998</v>
      </c>
      <c r="Q172" t="s">
        <v>552</v>
      </c>
    </row>
    <row r="173" spans="4:17" x14ac:dyDescent="0.15">
      <c r="D173" s="69" t="s">
        <v>50</v>
      </c>
      <c r="E173" s="69" t="s">
        <v>512</v>
      </c>
      <c r="H173" s="69" t="s">
        <v>550</v>
      </c>
      <c r="I173">
        <v>65</v>
      </c>
      <c r="J173">
        <v>3.1139999999999999</v>
      </c>
      <c r="Q173" t="s">
        <v>552</v>
      </c>
    </row>
    <row r="174" spans="4:17" x14ac:dyDescent="0.15">
      <c r="D174" s="69" t="s">
        <v>50</v>
      </c>
      <c r="E174" s="69" t="s">
        <v>512</v>
      </c>
      <c r="H174" s="69" t="s">
        <v>523</v>
      </c>
      <c r="I174">
        <v>107</v>
      </c>
      <c r="J174">
        <v>5.1740000000000004</v>
      </c>
      <c r="Q174" t="s">
        <v>552</v>
      </c>
    </row>
    <row r="175" spans="4:17" x14ac:dyDescent="0.15">
      <c r="D175" s="69" t="s">
        <v>50</v>
      </c>
      <c r="E175" s="69" t="s">
        <v>537</v>
      </c>
      <c r="H175" s="69" t="s">
        <v>550</v>
      </c>
      <c r="I175">
        <v>5</v>
      </c>
      <c r="J175">
        <v>0.24</v>
      </c>
      <c r="Q175" t="s">
        <v>552</v>
      </c>
    </row>
    <row r="176" spans="4:17" x14ac:dyDescent="0.15">
      <c r="D176" s="69" t="s">
        <v>50</v>
      </c>
      <c r="E176" s="69" t="s">
        <v>537</v>
      </c>
      <c r="H176" s="69" t="s">
        <v>551</v>
      </c>
      <c r="I176">
        <v>61</v>
      </c>
      <c r="J176">
        <v>2.9780000000000002</v>
      </c>
      <c r="Q176" t="s">
        <v>552</v>
      </c>
    </row>
    <row r="177" spans="4:17" x14ac:dyDescent="0.15">
      <c r="D177" s="69" t="s">
        <v>50</v>
      </c>
      <c r="E177" s="69" t="s">
        <v>537</v>
      </c>
      <c r="H177" s="69" t="s">
        <v>548</v>
      </c>
      <c r="I177">
        <v>65</v>
      </c>
      <c r="J177">
        <v>3.2029999999999998</v>
      </c>
      <c r="Q177" t="s">
        <v>552</v>
      </c>
    </row>
    <row r="178" spans="4:17" x14ac:dyDescent="0.15">
      <c r="D178" s="69" t="s">
        <v>50</v>
      </c>
      <c r="E178" s="69" t="s">
        <v>537</v>
      </c>
      <c r="H178" s="69" t="s">
        <v>523</v>
      </c>
      <c r="I178">
        <v>193</v>
      </c>
      <c r="J178">
        <v>9.3330000000000002</v>
      </c>
      <c r="Q178" t="s">
        <v>552</v>
      </c>
    </row>
    <row r="179" spans="4:17" x14ac:dyDescent="0.15">
      <c r="D179" s="69" t="s">
        <v>50</v>
      </c>
      <c r="E179" s="69" t="s">
        <v>512</v>
      </c>
      <c r="H179" s="69" t="s">
        <v>550</v>
      </c>
      <c r="I179">
        <v>130</v>
      </c>
      <c r="J179">
        <v>6.2279999999999998</v>
      </c>
      <c r="Q179" t="s">
        <v>552</v>
      </c>
    </row>
    <row r="180" spans="4:17" x14ac:dyDescent="0.15">
      <c r="D180" s="69" t="s">
        <v>50</v>
      </c>
      <c r="E180" s="69" t="s">
        <v>512</v>
      </c>
      <c r="H180" s="69" t="s">
        <v>505</v>
      </c>
      <c r="I180">
        <v>69</v>
      </c>
      <c r="J180">
        <v>3.274</v>
      </c>
      <c r="Q180" t="s">
        <v>552</v>
      </c>
    </row>
    <row r="181" spans="4:17" x14ac:dyDescent="0.15">
      <c r="D181" s="69" t="s">
        <v>50</v>
      </c>
      <c r="E181" s="69" t="s">
        <v>512</v>
      </c>
      <c r="H181" s="69" t="s">
        <v>551</v>
      </c>
      <c r="I181">
        <v>70</v>
      </c>
      <c r="J181">
        <v>3.4169999999999998</v>
      </c>
      <c r="Q181" t="s">
        <v>552</v>
      </c>
    </row>
    <row r="182" spans="4:17" x14ac:dyDescent="0.15">
      <c r="D182" s="69" t="s">
        <v>50</v>
      </c>
      <c r="E182" s="69" t="s">
        <v>512</v>
      </c>
      <c r="H182" s="69" t="s">
        <v>523</v>
      </c>
      <c r="I182">
        <v>47</v>
      </c>
      <c r="J182">
        <v>2.2730000000000001</v>
      </c>
      <c r="Q182" t="s">
        <v>552</v>
      </c>
    </row>
    <row r="183" spans="4:17" x14ac:dyDescent="0.15">
      <c r="D183" s="69" t="s">
        <v>50</v>
      </c>
      <c r="E183" s="69" t="s">
        <v>512</v>
      </c>
      <c r="H183" s="69" t="s">
        <v>550</v>
      </c>
      <c r="I183">
        <v>127</v>
      </c>
      <c r="J183">
        <v>6.0839999999999996</v>
      </c>
      <c r="Q183" t="s">
        <v>552</v>
      </c>
    </row>
    <row r="184" spans="4:17" x14ac:dyDescent="0.15">
      <c r="D184" s="69" t="s">
        <v>50</v>
      </c>
      <c r="E184" s="69" t="s">
        <v>512</v>
      </c>
      <c r="H184" s="69" t="s">
        <v>523</v>
      </c>
      <c r="I184">
        <v>65</v>
      </c>
      <c r="J184">
        <v>3.1429999999999998</v>
      </c>
      <c r="Q184" t="s">
        <v>552</v>
      </c>
    </row>
    <row r="185" spans="4:17" x14ac:dyDescent="0.15">
      <c r="D185" s="69" t="s">
        <v>50</v>
      </c>
      <c r="E185" s="69" t="s">
        <v>512</v>
      </c>
      <c r="H185" s="69" t="s">
        <v>523</v>
      </c>
      <c r="I185">
        <v>133</v>
      </c>
      <c r="J185">
        <v>6.431</v>
      </c>
      <c r="Q185" t="s">
        <v>552</v>
      </c>
    </row>
    <row r="186" spans="4:17" x14ac:dyDescent="0.15">
      <c r="D186" s="69" t="s">
        <v>50</v>
      </c>
      <c r="E186" s="69" t="s">
        <v>512</v>
      </c>
      <c r="H186" s="69" t="s">
        <v>523</v>
      </c>
      <c r="I186">
        <v>174</v>
      </c>
      <c r="J186">
        <v>8.4139999999999997</v>
      </c>
      <c r="Q186" t="s">
        <v>552</v>
      </c>
    </row>
    <row r="187" spans="4:17" x14ac:dyDescent="0.15">
      <c r="D187" s="69" t="s">
        <v>50</v>
      </c>
      <c r="E187" s="69" t="s">
        <v>512</v>
      </c>
      <c r="H187" s="69" t="s">
        <v>523</v>
      </c>
      <c r="I187">
        <v>196</v>
      </c>
      <c r="J187">
        <v>9.4779999999999998</v>
      </c>
      <c r="Q187" t="s">
        <v>552</v>
      </c>
    </row>
    <row r="188" spans="4:17" x14ac:dyDescent="0.15">
      <c r="D188" s="69" t="s">
        <v>526</v>
      </c>
      <c r="E188" s="69" t="s">
        <v>539</v>
      </c>
      <c r="H188" s="69" t="s">
        <v>533</v>
      </c>
      <c r="I188">
        <v>48</v>
      </c>
      <c r="J188">
        <v>1.6479999999999999</v>
      </c>
      <c r="Q188" t="s">
        <v>552</v>
      </c>
    </row>
    <row r="189" spans="4:17" x14ac:dyDescent="0.15">
      <c r="D189" s="69" t="s">
        <v>526</v>
      </c>
      <c r="E189" s="69" t="s">
        <v>539</v>
      </c>
      <c r="H189" s="69" t="s">
        <v>533</v>
      </c>
      <c r="I189">
        <v>11</v>
      </c>
      <c r="J189">
        <v>0.378</v>
      </c>
      <c r="Q189" t="s">
        <v>552</v>
      </c>
    </row>
    <row r="190" spans="4:17" x14ac:dyDescent="0.15">
      <c r="D190" s="69" t="s">
        <v>526</v>
      </c>
      <c r="E190" s="69" t="s">
        <v>539</v>
      </c>
      <c r="H190" s="69" t="s">
        <v>533</v>
      </c>
      <c r="I190">
        <v>56</v>
      </c>
      <c r="J190">
        <v>1.9219999999999999</v>
      </c>
      <c r="Q190" t="s">
        <v>552</v>
      </c>
    </row>
    <row r="191" spans="4:17" x14ac:dyDescent="0.15">
      <c r="D191" s="69" t="s">
        <v>526</v>
      </c>
      <c r="E191" s="69" t="s">
        <v>539</v>
      </c>
      <c r="H191" s="69" t="s">
        <v>533</v>
      </c>
      <c r="I191">
        <v>54</v>
      </c>
      <c r="J191">
        <v>1.8540000000000001</v>
      </c>
      <c r="Q191" t="s">
        <v>552</v>
      </c>
    </row>
    <row r="192" spans="4:17" x14ac:dyDescent="0.15">
      <c r="D192" s="69" t="s">
        <v>526</v>
      </c>
      <c r="E192" s="69" t="s">
        <v>539</v>
      </c>
      <c r="H192" s="69" t="s">
        <v>533</v>
      </c>
      <c r="I192">
        <v>61</v>
      </c>
      <c r="J192">
        <v>2.0939999999999999</v>
      </c>
      <c r="Q192" t="s">
        <v>552</v>
      </c>
    </row>
    <row r="193" spans="4:17" x14ac:dyDescent="0.15">
      <c r="D193" s="69" t="s">
        <v>526</v>
      </c>
      <c r="E193" s="69" t="s">
        <v>539</v>
      </c>
      <c r="H193" s="69" t="s">
        <v>533</v>
      </c>
      <c r="I193">
        <v>82</v>
      </c>
      <c r="J193">
        <v>2.8149999999999999</v>
      </c>
      <c r="Q193" t="s">
        <v>552</v>
      </c>
    </row>
    <row r="194" spans="4:17" x14ac:dyDescent="0.15">
      <c r="D194" s="69" t="s">
        <v>526</v>
      </c>
      <c r="E194" s="69" t="s">
        <v>539</v>
      </c>
      <c r="H194" s="69" t="s">
        <v>534</v>
      </c>
      <c r="I194">
        <v>44</v>
      </c>
      <c r="J194">
        <v>1.5</v>
      </c>
      <c r="Q194" t="s">
        <v>552</v>
      </c>
    </row>
    <row r="195" spans="4:17" x14ac:dyDescent="0.15">
      <c r="D195" s="69" t="s">
        <v>526</v>
      </c>
      <c r="E195" s="69" t="s">
        <v>539</v>
      </c>
      <c r="H195" s="69" t="s">
        <v>534</v>
      </c>
      <c r="I195">
        <v>73</v>
      </c>
      <c r="J195">
        <v>2.488</v>
      </c>
      <c r="Q195" t="s">
        <v>552</v>
      </c>
    </row>
    <row r="196" spans="4:17" x14ac:dyDescent="0.15">
      <c r="D196" s="69" t="s">
        <v>527</v>
      </c>
      <c r="E196" s="69" t="s">
        <v>539</v>
      </c>
      <c r="H196" s="69" t="s">
        <v>535</v>
      </c>
      <c r="I196">
        <v>8</v>
      </c>
      <c r="J196">
        <v>0.27400000000000002</v>
      </c>
      <c r="Q196" t="s">
        <v>552</v>
      </c>
    </row>
    <row r="197" spans="4:17" x14ac:dyDescent="0.15">
      <c r="D197" s="69" t="s">
        <v>527</v>
      </c>
      <c r="E197" s="69" t="s">
        <v>539</v>
      </c>
      <c r="H197" s="69" t="s">
        <v>535</v>
      </c>
      <c r="I197">
        <v>19</v>
      </c>
      <c r="J197">
        <v>0.65</v>
      </c>
      <c r="Q197" t="s">
        <v>552</v>
      </c>
    </row>
    <row r="198" spans="4:17" x14ac:dyDescent="0.15">
      <c r="D198" s="69" t="s">
        <v>50</v>
      </c>
      <c r="E198" s="69" t="s">
        <v>512</v>
      </c>
      <c r="H198" s="69" t="s">
        <v>536</v>
      </c>
      <c r="I198">
        <v>49</v>
      </c>
      <c r="J198">
        <v>2.548</v>
      </c>
      <c r="Q198" t="s">
        <v>552</v>
      </c>
    </row>
    <row r="199" spans="4:17" x14ac:dyDescent="0.15">
      <c r="D199" s="69" t="s">
        <v>50</v>
      </c>
      <c r="E199" s="69" t="s">
        <v>512</v>
      </c>
      <c r="H199" s="69" t="s">
        <v>509</v>
      </c>
      <c r="I199">
        <v>75</v>
      </c>
      <c r="J199">
        <v>3.49</v>
      </c>
      <c r="Q199" t="s">
        <v>552</v>
      </c>
    </row>
    <row r="200" spans="4:17" x14ac:dyDescent="0.15">
      <c r="D200" s="69" t="s">
        <v>50</v>
      </c>
      <c r="E200" s="69" t="s">
        <v>512</v>
      </c>
      <c r="H200" s="69" t="s">
        <v>509</v>
      </c>
      <c r="I200">
        <v>16</v>
      </c>
      <c r="J200">
        <v>0.745</v>
      </c>
      <c r="Q200" t="s">
        <v>552</v>
      </c>
    </row>
    <row r="201" spans="4:17" x14ac:dyDescent="0.15">
      <c r="D201" s="69" t="s">
        <v>50</v>
      </c>
      <c r="E201" s="69" t="s">
        <v>512</v>
      </c>
      <c r="H201" s="69" t="s">
        <v>505</v>
      </c>
      <c r="I201">
        <v>17</v>
      </c>
      <c r="J201">
        <v>0.80700000000000005</v>
      </c>
      <c r="Q201" t="s">
        <v>552</v>
      </c>
    </row>
    <row r="202" spans="4:17" x14ac:dyDescent="0.15">
      <c r="D202" s="69" t="s">
        <v>50</v>
      </c>
      <c r="E202" s="69" t="s">
        <v>512</v>
      </c>
      <c r="H202" s="69" t="s">
        <v>505</v>
      </c>
      <c r="I202">
        <v>61</v>
      </c>
      <c r="J202">
        <v>2.8940000000000001</v>
      </c>
      <c r="Q202" t="s">
        <v>552</v>
      </c>
    </row>
    <row r="203" spans="4:17" x14ac:dyDescent="0.15">
      <c r="D203" s="69" t="s">
        <v>50</v>
      </c>
      <c r="E203" s="69" t="s">
        <v>512</v>
      </c>
      <c r="H203" s="69" t="s">
        <v>505</v>
      </c>
      <c r="I203">
        <v>60</v>
      </c>
      <c r="J203">
        <v>2.847</v>
      </c>
      <c r="Q203" t="s">
        <v>552</v>
      </c>
    </row>
    <row r="204" spans="4:17" x14ac:dyDescent="0.15">
      <c r="D204" s="69" t="s">
        <v>50</v>
      </c>
      <c r="E204" s="69" t="s">
        <v>512</v>
      </c>
      <c r="H204" s="69" t="s">
        <v>536</v>
      </c>
      <c r="I204">
        <v>21</v>
      </c>
      <c r="J204">
        <v>1.0920000000000001</v>
      </c>
      <c r="Q204" t="s">
        <v>552</v>
      </c>
    </row>
    <row r="205" spans="4:17" x14ac:dyDescent="0.15">
      <c r="D205" s="69" t="s">
        <v>50</v>
      </c>
      <c r="E205" s="69" t="s">
        <v>512</v>
      </c>
      <c r="H205" s="69" t="s">
        <v>536</v>
      </c>
      <c r="I205">
        <v>21</v>
      </c>
      <c r="J205">
        <v>1.0920000000000001</v>
      </c>
      <c r="Q205" t="s">
        <v>552</v>
      </c>
    </row>
    <row r="206" spans="4:17" x14ac:dyDescent="0.15">
      <c r="D206" s="69" t="s">
        <v>50</v>
      </c>
      <c r="E206" s="69" t="s">
        <v>512</v>
      </c>
      <c r="H206" s="69" t="s">
        <v>521</v>
      </c>
      <c r="I206">
        <v>16</v>
      </c>
      <c r="J206">
        <v>0.81799999999999995</v>
      </c>
      <c r="Q206" t="s">
        <v>552</v>
      </c>
    </row>
    <row r="207" spans="4:17" x14ac:dyDescent="0.15">
      <c r="D207" s="69" t="s">
        <v>50</v>
      </c>
      <c r="E207" s="69" t="s">
        <v>512</v>
      </c>
      <c r="H207" s="69" t="s">
        <v>509</v>
      </c>
      <c r="I207">
        <v>13</v>
      </c>
      <c r="J207">
        <v>0.60499999999999998</v>
      </c>
      <c r="Q207" t="s">
        <v>552</v>
      </c>
    </row>
    <row r="208" spans="4:17" x14ac:dyDescent="0.15">
      <c r="D208" s="69" t="s">
        <v>50</v>
      </c>
      <c r="E208" s="69" t="s">
        <v>512</v>
      </c>
      <c r="H208" s="69" t="s">
        <v>509</v>
      </c>
      <c r="I208">
        <v>64</v>
      </c>
      <c r="J208">
        <v>2.9780000000000002</v>
      </c>
      <c r="Q208" t="s">
        <v>552</v>
      </c>
    </row>
    <row r="209" spans="4:17" x14ac:dyDescent="0.15">
      <c r="D209" s="69" t="s">
        <v>50</v>
      </c>
      <c r="E209" s="69" t="s">
        <v>512</v>
      </c>
      <c r="H209" s="69" t="s">
        <v>509</v>
      </c>
      <c r="I209">
        <v>40</v>
      </c>
      <c r="J209">
        <v>1.861</v>
      </c>
      <c r="Q209" t="s">
        <v>552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6"/>
  <sheetViews>
    <sheetView workbookViewId="0">
      <pane ySplit="1" topLeftCell="A2" activePane="bottomLeft" state="frozen"/>
      <selection pane="bottomLeft" activeCell="N32" sqref="N32"/>
    </sheetView>
  </sheetViews>
  <sheetFormatPr defaultRowHeight="17.25" x14ac:dyDescent="0.15"/>
  <cols>
    <col min="1" max="1" width="11" style="140" bestFit="1" customWidth="1"/>
    <col min="2" max="2" width="8.625" style="140" bestFit="1" customWidth="1"/>
    <col min="3" max="3" width="45.625" style="140" bestFit="1" customWidth="1"/>
    <col min="4" max="4" width="17.5" style="140" bestFit="1" customWidth="1"/>
    <col min="5" max="5" width="16.625" style="140" bestFit="1" customWidth="1"/>
    <col min="6" max="6" width="28.25" style="140" bestFit="1" customWidth="1"/>
    <col min="7" max="7" width="10.5" style="140" bestFit="1" customWidth="1"/>
    <col min="8" max="8" width="13.25" style="140" bestFit="1" customWidth="1"/>
    <col min="9" max="9" width="20.5" style="140" bestFit="1" customWidth="1"/>
    <col min="10" max="10" width="24.25" style="140" bestFit="1" customWidth="1"/>
    <col min="11" max="11" width="20.5" style="140" bestFit="1" customWidth="1"/>
    <col min="12" max="12" width="21.625" style="140" bestFit="1" customWidth="1"/>
    <col min="13" max="13" width="6.875" style="140" bestFit="1" customWidth="1"/>
    <col min="14" max="14" width="12" style="140" bestFit="1" customWidth="1"/>
    <col min="15" max="15" width="9" style="140"/>
    <col min="16" max="16" width="7.125" style="140" bestFit="1" customWidth="1"/>
    <col min="17" max="17" width="9" style="140"/>
    <col min="18" max="18" width="15" style="141" bestFit="1" customWidth="1"/>
    <col min="19" max="19" width="9" style="140"/>
    <col min="20" max="20" width="6.5" style="140" bestFit="1" customWidth="1"/>
    <col min="21" max="21" width="15.375" style="140" bestFit="1" customWidth="1"/>
    <col min="22" max="16384" width="9" style="140"/>
  </cols>
  <sheetData>
    <row r="3" spans="2:13" ht="24.75" x14ac:dyDescent="0.15">
      <c r="B3" s="181" t="s">
        <v>642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</row>
    <row r="4" spans="2:13" ht="21" x14ac:dyDescent="0.15">
      <c r="B4" s="151" t="s">
        <v>77</v>
      </c>
      <c r="C4" s="151" t="s">
        <v>78</v>
      </c>
      <c r="D4" s="151" t="s">
        <v>79</v>
      </c>
      <c r="E4" s="151" t="s">
        <v>98</v>
      </c>
      <c r="F4" s="151" t="s">
        <v>99</v>
      </c>
      <c r="G4" s="151" t="s">
        <v>100</v>
      </c>
      <c r="H4" s="151" t="s">
        <v>101</v>
      </c>
      <c r="I4" s="152" t="s">
        <v>643</v>
      </c>
      <c r="J4" s="152" t="s">
        <v>644</v>
      </c>
      <c r="K4" s="152" t="s">
        <v>641</v>
      </c>
      <c r="L4" s="152" t="s">
        <v>645</v>
      </c>
      <c r="M4" s="152" t="s">
        <v>637</v>
      </c>
    </row>
    <row r="5" spans="2:13" x14ac:dyDescent="0.15">
      <c r="B5" s="145" t="str">
        <f>重新建立!B186</f>
        <v>19B076</v>
      </c>
      <c r="C5" s="145" t="str">
        <f>重新建立!C186</f>
        <v>海南文昌2×460MW级CCPP项目1号余热锅炉</v>
      </c>
      <c r="D5" s="145" t="str">
        <f>重新建立!D186</f>
        <v>12Cr1MoVG</v>
      </c>
      <c r="E5" s="145" t="str">
        <f>重新建立!E186</f>
        <v>φ31.75×2.67</v>
      </c>
      <c r="F5" s="145" t="str">
        <f>重新建立!F186</f>
        <v>L=20710</v>
      </c>
      <c r="G5" s="146" t="str">
        <f>重新建立!G186</f>
        <v>504</v>
      </c>
      <c r="H5" s="146">
        <f>重新建立!H186</f>
        <v>19986.624</v>
      </c>
      <c r="I5" s="146">
        <f>重新建立!S186</f>
        <v>0</v>
      </c>
      <c r="J5" s="146">
        <f>重新建立!T186</f>
        <v>0</v>
      </c>
      <c r="K5" s="147">
        <f>重新建立!W186</f>
        <v>0</v>
      </c>
      <c r="L5" s="147">
        <f>重新建立!X186</f>
        <v>0</v>
      </c>
      <c r="M5" s="145" t="str">
        <f>重新建立!Y186</f>
        <v>紧急1</v>
      </c>
    </row>
    <row r="6" spans="2:13" x14ac:dyDescent="0.15">
      <c r="B6" s="145" t="str">
        <f>重新建立!B187</f>
        <v>19B076</v>
      </c>
      <c r="C6" s="145" t="str">
        <f>重新建立!C187</f>
        <v>海南文昌2×460MW级CCPP项目1号余热锅炉</v>
      </c>
      <c r="D6" s="145" t="str">
        <f>重新建立!D187</f>
        <v>12Cr1MoVG</v>
      </c>
      <c r="E6" s="145" t="str">
        <f>重新建立!E187</f>
        <v>φ31.75×4.06</v>
      </c>
      <c r="F6" s="145" t="str">
        <f>重新建立!F187</f>
        <v>L=20743</v>
      </c>
      <c r="G6" s="146" t="str">
        <f>重新建立!G187</f>
        <v>378</v>
      </c>
      <c r="H6" s="146">
        <f>重新建立!H187</f>
        <v>21738.78</v>
      </c>
      <c r="I6" s="146">
        <f>重新建立!S187</f>
        <v>0</v>
      </c>
      <c r="J6" s="146">
        <f>重新建立!T187</f>
        <v>0</v>
      </c>
      <c r="K6" s="147">
        <f>重新建立!W187</f>
        <v>0</v>
      </c>
      <c r="L6" s="147">
        <f>重新建立!X187</f>
        <v>0</v>
      </c>
      <c r="M6" s="145" t="str">
        <f>重新建立!Y187</f>
        <v>紧急1</v>
      </c>
    </row>
    <row r="7" spans="2:13" x14ac:dyDescent="0.15">
      <c r="B7" s="145" t="str">
        <f>重新建立!B188</f>
        <v>19B076</v>
      </c>
      <c r="C7" s="145" t="str">
        <f>重新建立!C188</f>
        <v>海南文昌2×460MW级CCPP项目1号余热锅炉</v>
      </c>
      <c r="D7" s="145" t="str">
        <f>重新建立!D188</f>
        <v>SA-210M GrA-1</v>
      </c>
      <c r="E7" s="145" t="str">
        <f>重新建立!E188</f>
        <v>φ31.75×2.67</v>
      </c>
      <c r="F7" s="145" t="str">
        <f>重新建立!F188</f>
        <v>L=20564</v>
      </c>
      <c r="G7" s="146" t="str">
        <f>重新建立!G188</f>
        <v>2268</v>
      </c>
      <c r="H7" s="146">
        <f>重新建立!H188</f>
        <v>89304.767999999996</v>
      </c>
      <c r="I7" s="146" t="e">
        <f>重新建立!#REF!</f>
        <v>#REF!</v>
      </c>
      <c r="J7" s="146" t="e">
        <f>重新建立!#REF!</f>
        <v>#REF!</v>
      </c>
      <c r="K7" s="147" t="e">
        <f>重新建立!W188</f>
        <v>#REF!</v>
      </c>
      <c r="L7" s="147" t="e">
        <f>重新建立!X188</f>
        <v>#REF!</v>
      </c>
      <c r="M7" s="145" t="str">
        <f>重新建立!Y188</f>
        <v>紧急1</v>
      </c>
    </row>
    <row r="8" spans="2:13" x14ac:dyDescent="0.15">
      <c r="B8" s="145" t="str">
        <f>重新建立!B189</f>
        <v>19B076</v>
      </c>
      <c r="C8" s="145" t="str">
        <f>重新建立!C189</f>
        <v>海南文昌2×460MW级CCPP项目1号余热锅炉</v>
      </c>
      <c r="D8" s="145" t="str">
        <f>重新建立!D189</f>
        <v>SA-210M GrA-1</v>
      </c>
      <c r="E8" s="145" t="str">
        <f>重新建立!E189</f>
        <v>φ31.75×2.67</v>
      </c>
      <c r="F8" s="145" t="str">
        <f>重新建立!F189</f>
        <v>L=20674</v>
      </c>
      <c r="G8" s="146" t="str">
        <f>重新建立!G189</f>
        <v>1512</v>
      </c>
      <c r="H8" s="146">
        <f>重新建立!H189</f>
        <v>59855.544000000002</v>
      </c>
      <c r="I8" s="146" t="e">
        <f>重新建立!#REF!</f>
        <v>#REF!</v>
      </c>
      <c r="J8" s="146" t="e">
        <f>重新建立!#REF!</f>
        <v>#REF!</v>
      </c>
      <c r="K8" s="147" t="e">
        <f>重新建立!W189</f>
        <v>#REF!</v>
      </c>
      <c r="L8" s="147" t="e">
        <f>重新建立!X189</f>
        <v>#REF!</v>
      </c>
      <c r="M8" s="145" t="str">
        <f>重新建立!Y189</f>
        <v>紧急1</v>
      </c>
    </row>
    <row r="9" spans="2:13" x14ac:dyDescent="0.15">
      <c r="B9" s="145" t="str">
        <f>重新建立!B190</f>
        <v>19B076</v>
      </c>
      <c r="C9" s="145" t="str">
        <f>重新建立!C190</f>
        <v>海南文昌2×460MW级CCPP项目1号余热锅炉</v>
      </c>
      <c r="D9" s="145" t="str">
        <f>重新建立!D190</f>
        <v>SA-210M GrA-1</v>
      </c>
      <c r="E9" s="145" t="str">
        <f>重新建立!E190</f>
        <v>φ31.75×2.67</v>
      </c>
      <c r="F9" s="145" t="str">
        <f>重新建立!F190</f>
        <v>L=20856</v>
      </c>
      <c r="G9" s="146" t="str">
        <f>重新建立!G190</f>
        <v>1512</v>
      </c>
      <c r="H9" s="146">
        <f>重新建立!H190</f>
        <v>60381.72</v>
      </c>
      <c r="I9" s="146" t="e">
        <f>重新建立!#REF!</f>
        <v>#REF!</v>
      </c>
      <c r="J9" s="146" t="e">
        <f>重新建立!#REF!</f>
        <v>#REF!</v>
      </c>
      <c r="K9" s="147" t="e">
        <f>重新建立!W190</f>
        <v>#REF!</v>
      </c>
      <c r="L9" s="147" t="e">
        <f>重新建立!X190</f>
        <v>#REF!</v>
      </c>
      <c r="M9" s="145" t="str">
        <f>重新建立!Y190</f>
        <v>紧急1</v>
      </c>
    </row>
    <row r="10" spans="2:13" x14ac:dyDescent="0.15">
      <c r="B10" s="145" t="str">
        <f>重新建立!B191</f>
        <v>19B076</v>
      </c>
      <c r="C10" s="145" t="str">
        <f>重新建立!C191</f>
        <v>海南文昌2×460MW级CCPP项目1号余热锅炉</v>
      </c>
      <c r="D10" s="145" t="str">
        <f>重新建立!D191</f>
        <v>SA-210M GrA-1</v>
      </c>
      <c r="E10" s="145" t="str">
        <f>重新建立!E191</f>
        <v>φ31.75×3.56</v>
      </c>
      <c r="F10" s="145" t="str">
        <f>重新建立!F191</f>
        <v>L=12000(按理重保证总长）</v>
      </c>
      <c r="G10" s="146">
        <f>重新建立!G191</f>
        <v>0</v>
      </c>
      <c r="H10" s="146">
        <f>重新建立!H191</f>
        <v>923.07600000000002</v>
      </c>
      <c r="I10" s="146" t="e">
        <f>重新建立!#REF!</f>
        <v>#REF!</v>
      </c>
      <c r="J10" s="146" t="e">
        <f>重新建立!#REF!</f>
        <v>#REF!</v>
      </c>
      <c r="K10" s="147">
        <f>重新建立!W191</f>
        <v>0</v>
      </c>
      <c r="L10" s="147">
        <f>重新建立!X191</f>
        <v>0</v>
      </c>
      <c r="M10" s="145" t="str">
        <f>重新建立!Y191</f>
        <v>紧急1</v>
      </c>
    </row>
    <row r="11" spans="2:13" x14ac:dyDescent="0.15">
      <c r="B11" s="142" t="str">
        <f>重新建立!B198</f>
        <v>19B068</v>
      </c>
      <c r="C11" s="142" t="str">
        <f>重新建立!C198</f>
        <v>龙蟒佰利联6F03燃机余热炉</v>
      </c>
      <c r="D11" s="142" t="str">
        <f>重新建立!D198</f>
        <v>20G</v>
      </c>
      <c r="E11" s="142" t="str">
        <f>重新建立!E198</f>
        <v>φ31.75×3.56</v>
      </c>
      <c r="F11" s="142" t="str">
        <f>重新建立!F198</f>
        <v>L=12000(按理重保证总长）</v>
      </c>
      <c r="G11" s="143">
        <f>重新建立!G198</f>
        <v>0</v>
      </c>
      <c r="H11" s="143">
        <f>重新建立!H198</f>
        <v>656.37</v>
      </c>
      <c r="I11" s="143">
        <f>重新建立!S198</f>
        <v>0</v>
      </c>
      <c r="J11" s="143">
        <f>重新建立!T198</f>
        <v>0</v>
      </c>
      <c r="K11" s="144">
        <f>重新建立!W198</f>
        <v>0</v>
      </c>
      <c r="L11" s="144">
        <f>重新建立!X198</f>
        <v>0</v>
      </c>
      <c r="M11" s="142" t="str">
        <f>重新建立!Y198</f>
        <v>紧急2</v>
      </c>
    </row>
    <row r="12" spans="2:13" x14ac:dyDescent="0.15">
      <c r="B12" s="142" t="str">
        <f>重新建立!B200</f>
        <v>19B068</v>
      </c>
      <c r="C12" s="142" t="str">
        <f>重新建立!C200</f>
        <v>龙蟒佰利联6F03燃机余热炉</v>
      </c>
      <c r="D12" s="142" t="str">
        <f>重新建立!D200</f>
        <v>12Cr1MoVG</v>
      </c>
      <c r="E12" s="142" t="str">
        <f>重新建立!E200</f>
        <v>φ38.1×2.67</v>
      </c>
      <c r="F12" s="142" t="str">
        <f>重新建立!F200</f>
        <v>L=16452</v>
      </c>
      <c r="G12" s="143" t="str">
        <f>重新建立!G200</f>
        <v>432</v>
      </c>
      <c r="H12" s="143">
        <f>重新建立!H200</f>
        <v>16580.592000000001</v>
      </c>
      <c r="I12" s="143">
        <f>重新建立!S200</f>
        <v>10.734999999999999</v>
      </c>
      <c r="J12" s="143">
        <f>重新建立!T200</f>
        <v>259</v>
      </c>
      <c r="K12" s="144">
        <f>重新建立!W200</f>
        <v>0</v>
      </c>
      <c r="L12" s="144">
        <f>重新建立!X200</f>
        <v>0</v>
      </c>
      <c r="M12" s="142" t="str">
        <f>重新建立!Y200</f>
        <v>紧急2</v>
      </c>
    </row>
    <row r="13" spans="2:13" x14ac:dyDescent="0.15">
      <c r="B13" s="142" t="str">
        <f>重新建立!B201</f>
        <v>19B068</v>
      </c>
      <c r="C13" s="142" t="str">
        <f>重新建立!C201</f>
        <v>龙蟒佰利联6F03燃机余热炉</v>
      </c>
      <c r="D13" s="142" t="str">
        <f>重新建立!D201</f>
        <v>12Cr1MoVG</v>
      </c>
      <c r="E13" s="142" t="str">
        <f>重新建立!E201</f>
        <v>φ31.75×2.67</v>
      </c>
      <c r="F13" s="142" t="str">
        <f>重新建立!F201</f>
        <v>L=16433</v>
      </c>
      <c r="G13" s="143" t="str">
        <f>重新建立!G201</f>
        <v>162</v>
      </c>
      <c r="H13" s="143">
        <f>重新建立!H201</f>
        <v>5097.4920000000002</v>
      </c>
      <c r="I13" s="143">
        <f>重新建立!S201</f>
        <v>0</v>
      </c>
      <c r="J13" s="143">
        <f>重新建立!T201</f>
        <v>0</v>
      </c>
      <c r="K13" s="144">
        <f>重新建立!W201</f>
        <v>0</v>
      </c>
      <c r="L13" s="144">
        <f>重新建立!X201</f>
        <v>0</v>
      </c>
      <c r="M13" s="142" t="str">
        <f>重新建立!Y201</f>
        <v>紧急2</v>
      </c>
    </row>
    <row r="14" spans="2:13" x14ac:dyDescent="0.15">
      <c r="B14" s="142" t="str">
        <f>重新建立!B202</f>
        <v>19B068</v>
      </c>
      <c r="C14" s="142" t="str">
        <f>重新建立!C202</f>
        <v>龙蟒佰利联6F03燃机余热炉</v>
      </c>
      <c r="D14" s="142" t="str">
        <f>重新建立!D202</f>
        <v>20G</v>
      </c>
      <c r="E14" s="142" t="str">
        <f>重新建立!E202</f>
        <v>φ38.1×2.67</v>
      </c>
      <c r="F14" s="142" t="str">
        <f>重新建立!F202</f>
        <v>L=16365</v>
      </c>
      <c r="G14" s="143" t="str">
        <f>重新建立!G202</f>
        <v>48</v>
      </c>
      <c r="H14" s="143">
        <f>重新建立!H202</f>
        <v>1832.5440000000001</v>
      </c>
      <c r="I14" s="143">
        <f>重新建立!S202</f>
        <v>0</v>
      </c>
      <c r="J14" s="143">
        <f>重新建立!T202</f>
        <v>0</v>
      </c>
      <c r="K14" s="144">
        <f>重新建立!W202</f>
        <v>0</v>
      </c>
      <c r="L14" s="144">
        <f>重新建立!X202</f>
        <v>0</v>
      </c>
      <c r="M14" s="142" t="str">
        <f>重新建立!Y202</f>
        <v>紧急2</v>
      </c>
    </row>
    <row r="15" spans="2:13" x14ac:dyDescent="0.15">
      <c r="B15" s="142" t="str">
        <f>重新建立!B203</f>
        <v>19B068</v>
      </c>
      <c r="C15" s="142" t="str">
        <f>重新建立!C203</f>
        <v>龙蟒佰利联6F03燃机余热炉</v>
      </c>
      <c r="D15" s="142" t="str">
        <f>重新建立!D203</f>
        <v>20G</v>
      </c>
      <c r="E15" s="142" t="str">
        <f>重新建立!E203</f>
        <v>φ31.75×2.67</v>
      </c>
      <c r="F15" s="142" t="str">
        <f>重新建立!F203</f>
        <v>L=16490</v>
      </c>
      <c r="G15" s="143" t="str">
        <f>重新建立!G203</f>
        <v>3162</v>
      </c>
      <c r="H15" s="143">
        <f>重新建立!H203</f>
        <v>99840.15</v>
      </c>
      <c r="I15" s="143">
        <f>重新建立!S203</f>
        <v>0</v>
      </c>
      <c r="J15" s="143">
        <f>重新建立!T203</f>
        <v>0</v>
      </c>
      <c r="K15" s="144">
        <f>重新建立!W203</f>
        <v>0</v>
      </c>
      <c r="L15" s="144">
        <f>重新建立!X203</f>
        <v>0</v>
      </c>
      <c r="M15" s="142" t="str">
        <f>重新建立!Y203</f>
        <v>紧急2</v>
      </c>
    </row>
    <row r="16" spans="2:13" x14ac:dyDescent="0.15">
      <c r="B16" s="142" t="str">
        <f>重新建立!B204</f>
        <v>19B068</v>
      </c>
      <c r="C16" s="142" t="str">
        <f>重新建立!C204</f>
        <v>龙蟒佰利联6F03燃机余热炉</v>
      </c>
      <c r="D16" s="142" t="str">
        <f>重新建立!D204</f>
        <v>SA-213M T91</v>
      </c>
      <c r="E16" s="142" t="str">
        <f>重新建立!E204</f>
        <v>φ31.75×2.67</v>
      </c>
      <c r="F16" s="142" t="str">
        <f>重新建立!F204</f>
        <v>L=16433</v>
      </c>
      <c r="G16" s="143" t="str">
        <f>重新建立!G204</f>
        <v>162</v>
      </c>
      <c r="H16" s="143">
        <f>重新建立!H204</f>
        <v>5097.4920000000002</v>
      </c>
      <c r="I16" s="143">
        <f>重新建立!S204</f>
        <v>0</v>
      </c>
      <c r="J16" s="143">
        <f>重新建立!T204</f>
        <v>0</v>
      </c>
      <c r="K16" s="144">
        <f>重新建立!W204</f>
        <v>0</v>
      </c>
      <c r="L16" s="144">
        <f>重新建立!X204</f>
        <v>0</v>
      </c>
      <c r="M16" s="142" t="str">
        <f>重新建立!Y204</f>
        <v>紧急2</v>
      </c>
    </row>
    <row r="17" spans="2:14" x14ac:dyDescent="0.15">
      <c r="B17" s="142" t="str">
        <f>重新建立!B205</f>
        <v>19B068</v>
      </c>
      <c r="C17" s="142" t="str">
        <f>重新建立!C205</f>
        <v>龙蟒佰利联6F03燃机余热炉</v>
      </c>
      <c r="D17" s="142" t="str">
        <f>重新建立!D205</f>
        <v>09CrCuSb</v>
      </c>
      <c r="E17" s="142" t="str">
        <f>重新建立!E205</f>
        <v>φ31.75×2.67</v>
      </c>
      <c r="F17" s="142" t="str">
        <f>重新建立!F205</f>
        <v>L=16381</v>
      </c>
      <c r="G17" s="143" t="str">
        <f>重新建立!G205</f>
        <v>102</v>
      </c>
      <c r="H17" s="143">
        <f>重新建立!H205</f>
        <v>3199.3319999999999</v>
      </c>
      <c r="I17" s="143">
        <f>重新建立!S205</f>
        <v>0</v>
      </c>
      <c r="J17" s="143">
        <f>重新建立!T205</f>
        <v>0</v>
      </c>
      <c r="K17" s="144">
        <f>重新建立!W205</f>
        <v>0</v>
      </c>
      <c r="L17" s="144">
        <f>重新建立!X205</f>
        <v>0</v>
      </c>
      <c r="M17" s="142" t="str">
        <f>重新建立!Y205</f>
        <v>紧急2</v>
      </c>
    </row>
    <row r="18" spans="2:14" x14ac:dyDescent="0.15">
      <c r="B18" s="148" t="str">
        <f>重新建立!B192</f>
        <v>19B077</v>
      </c>
      <c r="C18" s="148" t="str">
        <f>重新建立!C192</f>
        <v>海南文昌2×460MW级CCPP项目2号余热锅炉</v>
      </c>
      <c r="D18" s="148" t="str">
        <f>重新建立!D192</f>
        <v>12Cr1MoVG</v>
      </c>
      <c r="E18" s="148" t="str">
        <f>重新建立!E192</f>
        <v>φ31.75×2.67</v>
      </c>
      <c r="F18" s="148" t="str">
        <f>重新建立!F192</f>
        <v>L=20710</v>
      </c>
      <c r="G18" s="149" t="str">
        <f>重新建立!G192</f>
        <v>504</v>
      </c>
      <c r="H18" s="149">
        <f>重新建立!H192</f>
        <v>19986.624</v>
      </c>
      <c r="I18" s="149">
        <f>重新建立!S192</f>
        <v>0</v>
      </c>
      <c r="J18" s="149">
        <f>重新建立!T192</f>
        <v>0</v>
      </c>
      <c r="K18" s="150">
        <f>重新建立!W192</f>
        <v>0</v>
      </c>
      <c r="L18" s="150">
        <f>重新建立!X192</f>
        <v>0</v>
      </c>
      <c r="M18" s="148" t="str">
        <f>重新建立!Y192</f>
        <v>紧急3</v>
      </c>
    </row>
    <row r="19" spans="2:14" x14ac:dyDescent="0.15">
      <c r="B19" s="148" t="str">
        <f>重新建立!B193</f>
        <v>19B077</v>
      </c>
      <c r="C19" s="148" t="str">
        <f>重新建立!C193</f>
        <v>海南文昌2×460MW级CCPP项目2号余热锅炉</v>
      </c>
      <c r="D19" s="148" t="str">
        <f>重新建立!D193</f>
        <v>SA-210M GrA-1</v>
      </c>
      <c r="E19" s="148" t="str">
        <f>重新建立!E193</f>
        <v>φ31.75×2.67</v>
      </c>
      <c r="F19" s="148" t="str">
        <f>重新建立!F193</f>
        <v>L=20564</v>
      </c>
      <c r="G19" s="149" t="str">
        <f>重新建立!G193</f>
        <v>2268</v>
      </c>
      <c r="H19" s="149">
        <f>重新建立!H193</f>
        <v>89304.767999999996</v>
      </c>
      <c r="I19" s="149">
        <f>重新建立!S193</f>
        <v>0</v>
      </c>
      <c r="J19" s="149">
        <f>重新建立!T193</f>
        <v>0</v>
      </c>
      <c r="K19" s="150">
        <f>重新建立!W193</f>
        <v>0</v>
      </c>
      <c r="L19" s="150">
        <f>重新建立!X193</f>
        <v>0</v>
      </c>
      <c r="M19" s="148" t="str">
        <f>重新建立!Y193</f>
        <v>紧急3</v>
      </c>
    </row>
    <row r="20" spans="2:14" x14ac:dyDescent="0.15">
      <c r="B20" s="148" t="str">
        <f>重新建立!B194</f>
        <v>19B077</v>
      </c>
      <c r="C20" s="148" t="str">
        <f>重新建立!C194</f>
        <v>海南文昌2×460MW级CCPP项目2号余热锅炉</v>
      </c>
      <c r="D20" s="148" t="str">
        <f>重新建立!D194</f>
        <v>SA-210M GrA-1</v>
      </c>
      <c r="E20" s="148" t="str">
        <f>重新建立!E194</f>
        <v>φ31.75×2.67</v>
      </c>
      <c r="F20" s="148" t="str">
        <f>重新建立!F194</f>
        <v>L=20674</v>
      </c>
      <c r="G20" s="149" t="str">
        <f>重新建立!G194</f>
        <v>1512</v>
      </c>
      <c r="H20" s="149">
        <f>重新建立!H194</f>
        <v>59855.544000000002</v>
      </c>
      <c r="I20" s="149">
        <f>重新建立!S194</f>
        <v>11.629000000000001</v>
      </c>
      <c r="J20" s="149">
        <f>重新建立!T194</f>
        <v>272</v>
      </c>
      <c r="K20" s="150">
        <f>重新建立!W194</f>
        <v>0</v>
      </c>
      <c r="L20" s="150">
        <f>重新建立!X194</f>
        <v>0</v>
      </c>
      <c r="M20" s="148" t="str">
        <f>重新建立!Y194</f>
        <v>紧急3</v>
      </c>
    </row>
    <row r="21" spans="2:14" x14ac:dyDescent="0.15">
      <c r="B21" s="148" t="str">
        <f>重新建立!B195</f>
        <v>19B077</v>
      </c>
      <c r="C21" s="148" t="str">
        <f>重新建立!C195</f>
        <v>海南文昌2×460MW级CCPP项目2号余热锅炉</v>
      </c>
      <c r="D21" s="148" t="str">
        <f>重新建立!D195</f>
        <v>SA-210M GrA-1</v>
      </c>
      <c r="E21" s="148" t="str">
        <f>重新建立!E195</f>
        <v>φ31.75×2.67</v>
      </c>
      <c r="F21" s="148" t="str">
        <f>重新建立!F195</f>
        <v>L=20856</v>
      </c>
      <c r="G21" s="149" t="str">
        <f>重新建立!G195</f>
        <v>1512</v>
      </c>
      <c r="H21" s="149">
        <f>重新建立!H195</f>
        <v>60381.72</v>
      </c>
      <c r="I21" s="149">
        <f>重新建立!S195</f>
        <v>36.316000000000003</v>
      </c>
      <c r="J21" s="149">
        <f>重新建立!T195</f>
        <v>842</v>
      </c>
      <c r="K21" s="150">
        <f>重新建立!W195</f>
        <v>0</v>
      </c>
      <c r="L21" s="150">
        <f>重新建立!X195</f>
        <v>0</v>
      </c>
      <c r="M21" s="148" t="str">
        <f>重新建立!Y195</f>
        <v>紧急3</v>
      </c>
    </row>
    <row r="22" spans="2:14" x14ac:dyDescent="0.15">
      <c r="B22" s="148" t="str">
        <f>重新建立!B196</f>
        <v>19B077</v>
      </c>
      <c r="C22" s="148" t="str">
        <f>重新建立!C196</f>
        <v>海南文昌2×460MW级CCPP项目2号余热锅炉</v>
      </c>
      <c r="D22" s="148" t="str">
        <f>重新建立!D196</f>
        <v>SA-210M GrA-1</v>
      </c>
      <c r="E22" s="148" t="str">
        <f>重新建立!E196</f>
        <v>φ31.75×3.56</v>
      </c>
      <c r="F22" s="148" t="str">
        <f>重新建立!F196</f>
        <v>L=12000(按理重保证总长）</v>
      </c>
      <c r="G22" s="149">
        <f>重新建立!G196</f>
        <v>0</v>
      </c>
      <c r="H22" s="149">
        <f>重新建立!H196</f>
        <v>923.07600000000002</v>
      </c>
      <c r="I22" s="149">
        <f>重新建立!S196</f>
        <v>0</v>
      </c>
      <c r="J22" s="149">
        <f>重新建立!T196</f>
        <v>0</v>
      </c>
      <c r="K22" s="150">
        <f>重新建立!W196</f>
        <v>0</v>
      </c>
      <c r="L22" s="150">
        <f>重新建立!X196</f>
        <v>0</v>
      </c>
      <c r="M22" s="148" t="str">
        <f>重新建立!Y196</f>
        <v>紧急3</v>
      </c>
    </row>
    <row r="23" spans="2:14" x14ac:dyDescent="0.15">
      <c r="B23" s="148" t="str">
        <f>重新建立!B197</f>
        <v>19B077</v>
      </c>
      <c r="C23" s="148" t="str">
        <f>重新建立!C197</f>
        <v>海南文昌2×460MW级CCPP项目2号余热锅炉</v>
      </c>
      <c r="D23" s="148" t="str">
        <f>重新建立!D197</f>
        <v>12Cr1MoVG</v>
      </c>
      <c r="E23" s="148" t="str">
        <f>重新建立!E197</f>
        <v>φ31.75×4.06</v>
      </c>
      <c r="F23" s="148" t="str">
        <f>重新建立!F197</f>
        <v>L=20743</v>
      </c>
      <c r="G23" s="149" t="str">
        <f>重新建立!G197</f>
        <v>379</v>
      </c>
      <c r="H23" s="149">
        <f>重新建立!H197</f>
        <v>21755.414000000001</v>
      </c>
      <c r="I23" s="149">
        <f>重新建立!S197</f>
        <v>0</v>
      </c>
      <c r="J23" s="149">
        <f>重新建立!T197</f>
        <v>0</v>
      </c>
      <c r="K23" s="150">
        <f>重新建立!W197</f>
        <v>0</v>
      </c>
      <c r="L23" s="150">
        <f>重新建立!X197</f>
        <v>0</v>
      </c>
      <c r="M23" s="148" t="str">
        <f>重新建立!Y197</f>
        <v>紧急3</v>
      </c>
    </row>
    <row r="26" spans="2:14" ht="24.75" x14ac:dyDescent="0.15">
      <c r="B26" s="181" t="s">
        <v>642</v>
      </c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</row>
    <row r="27" spans="2:14" ht="21" x14ac:dyDescent="0.15">
      <c r="B27" s="151" t="s">
        <v>77</v>
      </c>
      <c r="C27" s="151" t="s">
        <v>646</v>
      </c>
      <c r="D27" s="151" t="s">
        <v>647</v>
      </c>
      <c r="E27" s="151" t="s">
        <v>648</v>
      </c>
      <c r="F27" s="151" t="s">
        <v>649</v>
      </c>
      <c r="G27" s="151" t="s">
        <v>650</v>
      </c>
      <c r="H27" s="151" t="s">
        <v>651</v>
      </c>
      <c r="I27" s="152" t="s">
        <v>652</v>
      </c>
      <c r="J27" s="152" t="s">
        <v>653</v>
      </c>
      <c r="K27" s="152" t="s">
        <v>654</v>
      </c>
      <c r="L27" s="152" t="s">
        <v>655</v>
      </c>
      <c r="M27" s="152" t="s">
        <v>656</v>
      </c>
    </row>
    <row r="28" spans="2:14" x14ac:dyDescent="0.15">
      <c r="B28" s="145" t="s">
        <v>111</v>
      </c>
      <c r="C28" s="145" t="s">
        <v>112</v>
      </c>
      <c r="D28" s="145" t="s">
        <v>50</v>
      </c>
      <c r="E28" s="145" t="s">
        <v>55</v>
      </c>
      <c r="F28" s="145" t="s">
        <v>113</v>
      </c>
      <c r="G28" s="146" t="s">
        <v>114</v>
      </c>
      <c r="H28" s="146">
        <f>H5*1.08</f>
        <v>21585.553920000002</v>
      </c>
      <c r="I28" s="146">
        <f>I5</f>
        <v>0</v>
      </c>
      <c r="J28" s="146">
        <f t="shared" ref="J28:L28" si="0">J5</f>
        <v>0</v>
      </c>
      <c r="K28" s="146">
        <f t="shared" si="0"/>
        <v>0</v>
      </c>
      <c r="L28" s="146">
        <f t="shared" si="0"/>
        <v>0</v>
      </c>
      <c r="M28" s="145" t="s">
        <v>657</v>
      </c>
    </row>
    <row r="29" spans="2:14" x14ac:dyDescent="0.15">
      <c r="B29" s="145" t="s">
        <v>111</v>
      </c>
      <c r="C29" s="145" t="s">
        <v>112</v>
      </c>
      <c r="D29" s="145" t="s">
        <v>50</v>
      </c>
      <c r="E29" s="145" t="s">
        <v>118</v>
      </c>
      <c r="F29" s="145" t="s">
        <v>119</v>
      </c>
      <c r="G29" s="146" t="s">
        <v>120</v>
      </c>
      <c r="H29" s="146">
        <f t="shared" ref="H29:H46" si="1">H6*1.08</f>
        <v>23477.882399999999</v>
      </c>
      <c r="I29" s="146">
        <f t="shared" ref="I29:L29" si="2">I6</f>
        <v>0</v>
      </c>
      <c r="J29" s="146">
        <f t="shared" si="2"/>
        <v>0</v>
      </c>
      <c r="K29" s="146">
        <f t="shared" si="2"/>
        <v>0</v>
      </c>
      <c r="L29" s="146">
        <f t="shared" si="2"/>
        <v>0</v>
      </c>
      <c r="M29" s="145" t="s">
        <v>657</v>
      </c>
    </row>
    <row r="30" spans="2:14" x14ac:dyDescent="0.15">
      <c r="B30" s="145" t="s">
        <v>111</v>
      </c>
      <c r="C30" s="145" t="s">
        <v>112</v>
      </c>
      <c r="D30" s="145" t="s">
        <v>126</v>
      </c>
      <c r="E30" s="145" t="s">
        <v>55</v>
      </c>
      <c r="F30" s="145" t="s">
        <v>127</v>
      </c>
      <c r="G30" s="146" t="s">
        <v>128</v>
      </c>
      <c r="H30" s="146">
        <f t="shared" si="1"/>
        <v>96449.149440000008</v>
      </c>
      <c r="I30" s="146" t="e">
        <f t="shared" ref="I30:L30" si="3">I7</f>
        <v>#REF!</v>
      </c>
      <c r="J30" s="146" t="e">
        <f t="shared" si="3"/>
        <v>#REF!</v>
      </c>
      <c r="K30" s="146" t="e">
        <f t="shared" si="3"/>
        <v>#REF!</v>
      </c>
      <c r="L30" s="146" t="e">
        <f t="shared" si="3"/>
        <v>#REF!</v>
      </c>
      <c r="M30" s="145" t="s">
        <v>657</v>
      </c>
      <c r="N30" s="153" t="e">
        <f>H30-I30</f>
        <v>#REF!</v>
      </c>
    </row>
    <row r="31" spans="2:14" x14ac:dyDescent="0.15">
      <c r="B31" s="145" t="s">
        <v>111</v>
      </c>
      <c r="C31" s="145" t="s">
        <v>112</v>
      </c>
      <c r="D31" s="145" t="s">
        <v>126</v>
      </c>
      <c r="E31" s="145" t="s">
        <v>55</v>
      </c>
      <c r="F31" s="145" t="s">
        <v>130</v>
      </c>
      <c r="G31" s="146" t="s">
        <v>131</v>
      </c>
      <c r="H31" s="146">
        <f t="shared" si="1"/>
        <v>64643.98752000001</v>
      </c>
      <c r="I31" s="146" t="e">
        <f t="shared" ref="I31:L31" si="4">I8</f>
        <v>#REF!</v>
      </c>
      <c r="J31" s="146" t="e">
        <f t="shared" si="4"/>
        <v>#REF!</v>
      </c>
      <c r="K31" s="146" t="e">
        <f t="shared" si="4"/>
        <v>#REF!</v>
      </c>
      <c r="L31" s="146" t="e">
        <f t="shared" si="4"/>
        <v>#REF!</v>
      </c>
      <c r="M31" s="145" t="s">
        <v>657</v>
      </c>
      <c r="N31" s="153" t="e">
        <f t="shared" ref="N31:N33" si="5">H31-I31</f>
        <v>#REF!</v>
      </c>
    </row>
    <row r="32" spans="2:14" x14ac:dyDescent="0.15">
      <c r="B32" s="145" t="s">
        <v>111</v>
      </c>
      <c r="C32" s="145" t="s">
        <v>112</v>
      </c>
      <c r="D32" s="145" t="s">
        <v>126</v>
      </c>
      <c r="E32" s="145" t="s">
        <v>55</v>
      </c>
      <c r="F32" s="145" t="s">
        <v>133</v>
      </c>
      <c r="G32" s="146" t="s">
        <v>131</v>
      </c>
      <c r="H32" s="146">
        <f t="shared" si="1"/>
        <v>65212.257600000004</v>
      </c>
      <c r="I32" s="146" t="e">
        <f t="shared" ref="I32:L32" si="6">I9</f>
        <v>#REF!</v>
      </c>
      <c r="J32" s="146" t="e">
        <f t="shared" si="6"/>
        <v>#REF!</v>
      </c>
      <c r="K32" s="146" t="e">
        <f t="shared" si="6"/>
        <v>#REF!</v>
      </c>
      <c r="L32" s="146" t="e">
        <f t="shared" si="6"/>
        <v>#REF!</v>
      </c>
      <c r="M32" s="145" t="s">
        <v>657</v>
      </c>
      <c r="N32" s="153" t="e">
        <f t="shared" si="5"/>
        <v>#REF!</v>
      </c>
    </row>
    <row r="33" spans="2:14" x14ac:dyDescent="0.15">
      <c r="B33" s="145" t="s">
        <v>111</v>
      </c>
      <c r="C33" s="145" t="s">
        <v>112</v>
      </c>
      <c r="D33" s="145" t="s">
        <v>126</v>
      </c>
      <c r="E33" s="145" t="s">
        <v>42</v>
      </c>
      <c r="F33" s="145" t="s">
        <v>43</v>
      </c>
      <c r="G33" s="146">
        <v>0</v>
      </c>
      <c r="H33" s="146">
        <f t="shared" si="1"/>
        <v>996.92208000000005</v>
      </c>
      <c r="I33" s="146" t="e">
        <f t="shared" ref="I33:L33" si="7">I10</f>
        <v>#REF!</v>
      </c>
      <c r="J33" s="146" t="e">
        <f t="shared" si="7"/>
        <v>#REF!</v>
      </c>
      <c r="K33" s="146">
        <f t="shared" si="7"/>
        <v>0</v>
      </c>
      <c r="L33" s="146">
        <f t="shared" si="7"/>
        <v>0</v>
      </c>
      <c r="M33" s="145" t="s">
        <v>657</v>
      </c>
      <c r="N33" s="153" t="e">
        <f t="shared" si="5"/>
        <v>#REF!</v>
      </c>
    </row>
    <row r="34" spans="2:14" x14ac:dyDescent="0.15">
      <c r="B34" s="142" t="s">
        <v>39</v>
      </c>
      <c r="C34" s="142" t="s">
        <v>40</v>
      </c>
      <c r="D34" s="142" t="s">
        <v>41</v>
      </c>
      <c r="E34" s="142" t="s">
        <v>42</v>
      </c>
      <c r="F34" s="142" t="s">
        <v>43</v>
      </c>
      <c r="G34" s="143">
        <v>0</v>
      </c>
      <c r="H34" s="143">
        <f t="shared" si="1"/>
        <v>708.8796000000001</v>
      </c>
      <c r="I34" s="143">
        <f t="shared" ref="I34:L34" si="8">I11</f>
        <v>0</v>
      </c>
      <c r="J34" s="143">
        <f t="shared" si="8"/>
        <v>0</v>
      </c>
      <c r="K34" s="143">
        <f t="shared" si="8"/>
        <v>0</v>
      </c>
      <c r="L34" s="143">
        <f t="shared" si="8"/>
        <v>0</v>
      </c>
      <c r="M34" s="142" t="s">
        <v>658</v>
      </c>
    </row>
    <row r="35" spans="2:14" x14ac:dyDescent="0.15">
      <c r="B35" s="142" t="s">
        <v>39</v>
      </c>
      <c r="C35" s="142" t="s">
        <v>40</v>
      </c>
      <c r="D35" s="142" t="s">
        <v>50</v>
      </c>
      <c r="E35" s="142" t="s">
        <v>51</v>
      </c>
      <c r="F35" s="142" t="s">
        <v>52</v>
      </c>
      <c r="G35" s="143" t="s">
        <v>53</v>
      </c>
      <c r="H35" s="143">
        <f t="shared" si="1"/>
        <v>17907.039360000002</v>
      </c>
      <c r="I35" s="143">
        <f t="shared" ref="I35:L35" si="9">I12</f>
        <v>10.734999999999999</v>
      </c>
      <c r="J35" s="143">
        <f t="shared" si="9"/>
        <v>259</v>
      </c>
      <c r="K35" s="143">
        <f t="shared" si="9"/>
        <v>0</v>
      </c>
      <c r="L35" s="143">
        <f t="shared" si="9"/>
        <v>0</v>
      </c>
      <c r="M35" s="142" t="s">
        <v>658</v>
      </c>
    </row>
    <row r="36" spans="2:14" x14ac:dyDescent="0.15">
      <c r="B36" s="142" t="s">
        <v>39</v>
      </c>
      <c r="C36" s="142" t="s">
        <v>40</v>
      </c>
      <c r="D36" s="142" t="s">
        <v>50</v>
      </c>
      <c r="E36" s="142" t="s">
        <v>55</v>
      </c>
      <c r="F36" s="142" t="s">
        <v>56</v>
      </c>
      <c r="G36" s="143" t="s">
        <v>57</v>
      </c>
      <c r="H36" s="143">
        <f t="shared" si="1"/>
        <v>5505.2913600000002</v>
      </c>
      <c r="I36" s="143">
        <f t="shared" ref="I36:L36" si="10">I13</f>
        <v>0</v>
      </c>
      <c r="J36" s="143">
        <f t="shared" si="10"/>
        <v>0</v>
      </c>
      <c r="K36" s="143">
        <f t="shared" si="10"/>
        <v>0</v>
      </c>
      <c r="L36" s="143">
        <f t="shared" si="10"/>
        <v>0</v>
      </c>
      <c r="M36" s="142" t="s">
        <v>658</v>
      </c>
    </row>
    <row r="37" spans="2:14" x14ac:dyDescent="0.15">
      <c r="B37" s="142" t="s">
        <v>39</v>
      </c>
      <c r="C37" s="142" t="s">
        <v>40</v>
      </c>
      <c r="D37" s="142" t="s">
        <v>41</v>
      </c>
      <c r="E37" s="142" t="s">
        <v>51</v>
      </c>
      <c r="F37" s="142" t="s">
        <v>59</v>
      </c>
      <c r="G37" s="143" t="s">
        <v>60</v>
      </c>
      <c r="H37" s="143">
        <f t="shared" si="1"/>
        <v>1979.1475200000002</v>
      </c>
      <c r="I37" s="143">
        <f t="shared" ref="I37:L37" si="11">I14</f>
        <v>0</v>
      </c>
      <c r="J37" s="143">
        <f t="shared" si="11"/>
        <v>0</v>
      </c>
      <c r="K37" s="143">
        <f t="shared" si="11"/>
        <v>0</v>
      </c>
      <c r="L37" s="143">
        <f t="shared" si="11"/>
        <v>0</v>
      </c>
      <c r="M37" s="142" t="s">
        <v>658</v>
      </c>
    </row>
    <row r="38" spans="2:14" x14ac:dyDescent="0.15">
      <c r="B38" s="142" t="s">
        <v>39</v>
      </c>
      <c r="C38" s="142" t="s">
        <v>40</v>
      </c>
      <c r="D38" s="142" t="s">
        <v>41</v>
      </c>
      <c r="E38" s="142" t="s">
        <v>55</v>
      </c>
      <c r="F38" s="142" t="s">
        <v>62</v>
      </c>
      <c r="G38" s="143" t="s">
        <v>63</v>
      </c>
      <c r="H38" s="143">
        <f t="shared" si="1"/>
        <v>107827.36199999999</v>
      </c>
      <c r="I38" s="143">
        <f t="shared" ref="I38:L38" si="12">I15</f>
        <v>0</v>
      </c>
      <c r="J38" s="143">
        <f t="shared" si="12"/>
        <v>0</v>
      </c>
      <c r="K38" s="143">
        <f t="shared" si="12"/>
        <v>0</v>
      </c>
      <c r="L38" s="143">
        <f t="shared" si="12"/>
        <v>0</v>
      </c>
      <c r="M38" s="142" t="s">
        <v>658</v>
      </c>
    </row>
    <row r="39" spans="2:14" x14ac:dyDescent="0.15">
      <c r="B39" s="142" t="s">
        <v>39</v>
      </c>
      <c r="C39" s="142" t="s">
        <v>40</v>
      </c>
      <c r="D39" s="142" t="s">
        <v>65</v>
      </c>
      <c r="E39" s="142" t="s">
        <v>55</v>
      </c>
      <c r="F39" s="142" t="s">
        <v>56</v>
      </c>
      <c r="G39" s="143" t="s">
        <v>57</v>
      </c>
      <c r="H39" s="143">
        <f t="shared" si="1"/>
        <v>5505.2913600000002</v>
      </c>
      <c r="I39" s="143">
        <f t="shared" ref="I39:L39" si="13">I16</f>
        <v>0</v>
      </c>
      <c r="J39" s="143">
        <f t="shared" si="13"/>
        <v>0</v>
      </c>
      <c r="K39" s="143">
        <f t="shared" si="13"/>
        <v>0</v>
      </c>
      <c r="L39" s="143">
        <f t="shared" si="13"/>
        <v>0</v>
      </c>
      <c r="M39" s="142" t="s">
        <v>658</v>
      </c>
    </row>
    <row r="40" spans="2:14" x14ac:dyDescent="0.15">
      <c r="B40" s="142" t="s">
        <v>39</v>
      </c>
      <c r="C40" s="142" t="s">
        <v>40</v>
      </c>
      <c r="D40" s="142" t="s">
        <v>67</v>
      </c>
      <c r="E40" s="142" t="s">
        <v>55</v>
      </c>
      <c r="F40" s="142" t="s">
        <v>68</v>
      </c>
      <c r="G40" s="143" t="s">
        <v>69</v>
      </c>
      <c r="H40" s="143">
        <f t="shared" si="1"/>
        <v>3455.2785600000002</v>
      </c>
      <c r="I40" s="143">
        <f t="shared" ref="I40:L40" si="14">I17</f>
        <v>0</v>
      </c>
      <c r="J40" s="143">
        <f t="shared" si="14"/>
        <v>0</v>
      </c>
      <c r="K40" s="143">
        <f t="shared" si="14"/>
        <v>0</v>
      </c>
      <c r="L40" s="143">
        <f t="shared" si="14"/>
        <v>0</v>
      </c>
      <c r="M40" s="142" t="s">
        <v>658</v>
      </c>
    </row>
    <row r="41" spans="2:14" x14ac:dyDescent="0.15">
      <c r="B41" s="148" t="s">
        <v>122</v>
      </c>
      <c r="C41" s="148" t="s">
        <v>123</v>
      </c>
      <c r="D41" s="148" t="s">
        <v>50</v>
      </c>
      <c r="E41" s="148" t="s">
        <v>55</v>
      </c>
      <c r="F41" s="148" t="s">
        <v>113</v>
      </c>
      <c r="G41" s="149" t="s">
        <v>114</v>
      </c>
      <c r="H41" s="149">
        <f t="shared" si="1"/>
        <v>21585.553920000002</v>
      </c>
      <c r="I41" s="149">
        <f t="shared" ref="I41:L41" si="15">I18</f>
        <v>0</v>
      </c>
      <c r="J41" s="149">
        <f t="shared" si="15"/>
        <v>0</v>
      </c>
      <c r="K41" s="149">
        <f t="shared" si="15"/>
        <v>0</v>
      </c>
      <c r="L41" s="149">
        <f t="shared" si="15"/>
        <v>0</v>
      </c>
      <c r="M41" s="148" t="s">
        <v>659</v>
      </c>
    </row>
    <row r="42" spans="2:14" x14ac:dyDescent="0.15">
      <c r="B42" s="148" t="s">
        <v>122</v>
      </c>
      <c r="C42" s="148" t="s">
        <v>123</v>
      </c>
      <c r="D42" s="148" t="s">
        <v>126</v>
      </c>
      <c r="E42" s="148" t="s">
        <v>55</v>
      </c>
      <c r="F42" s="148" t="s">
        <v>127</v>
      </c>
      <c r="G42" s="149" t="s">
        <v>128</v>
      </c>
      <c r="H42" s="149">
        <f t="shared" si="1"/>
        <v>96449.149440000008</v>
      </c>
      <c r="I42" s="149">
        <f t="shared" ref="I42:L42" si="16">I19</f>
        <v>0</v>
      </c>
      <c r="J42" s="149">
        <f t="shared" si="16"/>
        <v>0</v>
      </c>
      <c r="K42" s="149">
        <f t="shared" si="16"/>
        <v>0</v>
      </c>
      <c r="L42" s="149">
        <f t="shared" si="16"/>
        <v>0</v>
      </c>
      <c r="M42" s="148" t="s">
        <v>659</v>
      </c>
    </row>
    <row r="43" spans="2:14" x14ac:dyDescent="0.15">
      <c r="B43" s="148" t="s">
        <v>122</v>
      </c>
      <c r="C43" s="148" t="s">
        <v>123</v>
      </c>
      <c r="D43" s="148" t="s">
        <v>126</v>
      </c>
      <c r="E43" s="148" t="s">
        <v>55</v>
      </c>
      <c r="F43" s="148" t="s">
        <v>130</v>
      </c>
      <c r="G43" s="149" t="s">
        <v>131</v>
      </c>
      <c r="H43" s="149">
        <f t="shared" si="1"/>
        <v>64643.98752000001</v>
      </c>
      <c r="I43" s="149">
        <f t="shared" ref="I43:L43" si="17">I20</f>
        <v>11.629000000000001</v>
      </c>
      <c r="J43" s="149">
        <f t="shared" si="17"/>
        <v>272</v>
      </c>
      <c r="K43" s="149">
        <f t="shared" si="17"/>
        <v>0</v>
      </c>
      <c r="L43" s="149">
        <f t="shared" si="17"/>
        <v>0</v>
      </c>
      <c r="M43" s="148" t="s">
        <v>659</v>
      </c>
    </row>
    <row r="44" spans="2:14" x14ac:dyDescent="0.15">
      <c r="B44" s="148" t="s">
        <v>122</v>
      </c>
      <c r="C44" s="148" t="s">
        <v>123</v>
      </c>
      <c r="D44" s="148" t="s">
        <v>126</v>
      </c>
      <c r="E44" s="148" t="s">
        <v>55</v>
      </c>
      <c r="F44" s="148" t="s">
        <v>133</v>
      </c>
      <c r="G44" s="149" t="s">
        <v>131</v>
      </c>
      <c r="H44" s="149">
        <f t="shared" si="1"/>
        <v>65212.257600000004</v>
      </c>
      <c r="I44" s="149">
        <f t="shared" ref="I44:L44" si="18">I21</f>
        <v>36.316000000000003</v>
      </c>
      <c r="J44" s="149">
        <f t="shared" si="18"/>
        <v>842</v>
      </c>
      <c r="K44" s="149">
        <f t="shared" si="18"/>
        <v>0</v>
      </c>
      <c r="L44" s="149">
        <f t="shared" si="18"/>
        <v>0</v>
      </c>
      <c r="M44" s="148" t="s">
        <v>659</v>
      </c>
    </row>
    <row r="45" spans="2:14" x14ac:dyDescent="0.15">
      <c r="B45" s="148" t="s">
        <v>122</v>
      </c>
      <c r="C45" s="148" t="s">
        <v>123</v>
      </c>
      <c r="D45" s="148" t="s">
        <v>126</v>
      </c>
      <c r="E45" s="148" t="s">
        <v>42</v>
      </c>
      <c r="F45" s="148" t="s">
        <v>43</v>
      </c>
      <c r="G45" s="149">
        <v>0</v>
      </c>
      <c r="H45" s="149">
        <f t="shared" si="1"/>
        <v>996.92208000000005</v>
      </c>
      <c r="I45" s="149">
        <f t="shared" ref="I45:L45" si="19">I22</f>
        <v>0</v>
      </c>
      <c r="J45" s="149">
        <f t="shared" si="19"/>
        <v>0</v>
      </c>
      <c r="K45" s="149">
        <f t="shared" si="19"/>
        <v>0</v>
      </c>
      <c r="L45" s="149">
        <f t="shared" si="19"/>
        <v>0</v>
      </c>
      <c r="M45" s="148" t="s">
        <v>659</v>
      </c>
    </row>
    <row r="46" spans="2:14" x14ac:dyDescent="0.15">
      <c r="B46" s="148" t="s">
        <v>122</v>
      </c>
      <c r="C46" s="148" t="s">
        <v>123</v>
      </c>
      <c r="D46" s="148" t="s">
        <v>50</v>
      </c>
      <c r="E46" s="148" t="s">
        <v>118</v>
      </c>
      <c r="F46" s="148" t="s">
        <v>119</v>
      </c>
      <c r="G46" s="149" t="s">
        <v>124</v>
      </c>
      <c r="H46" s="149">
        <f t="shared" si="1"/>
        <v>23495.847120000002</v>
      </c>
      <c r="I46" s="149">
        <f t="shared" ref="I46:L46" si="20">I23</f>
        <v>0</v>
      </c>
      <c r="J46" s="149">
        <f t="shared" si="20"/>
        <v>0</v>
      </c>
      <c r="K46" s="149">
        <f t="shared" si="20"/>
        <v>0</v>
      </c>
      <c r="L46" s="149">
        <f t="shared" si="20"/>
        <v>0</v>
      </c>
      <c r="M46" s="148" t="s">
        <v>659</v>
      </c>
    </row>
  </sheetData>
  <mergeCells count="2">
    <mergeCell ref="B3:M3"/>
    <mergeCell ref="B26:M2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2018思瑞主营</vt:lpstr>
      <vt:lpstr>重新建立</vt:lpstr>
      <vt:lpstr>常宝汇总表</vt:lpstr>
      <vt:lpstr>零时表（第一文昌第一台，第二龙蟒第一台，第三文昌第二台）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CYH</dc:creator>
  <cp:lastModifiedBy>陈栋</cp:lastModifiedBy>
  <dcterms:created xsi:type="dcterms:W3CDTF">2018-11-15T05:55:25Z</dcterms:created>
  <dcterms:modified xsi:type="dcterms:W3CDTF">2019-12-18T07:27:50Z</dcterms:modified>
</cp:coreProperties>
</file>