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460" windowHeight="13905"/>
  </bookViews>
  <sheets>
    <sheet name="Sheet1" sheetId="2" r:id="rId1"/>
  </sheets>
  <definedNames>
    <definedName name="BaseData">Sheet1!$A$2:$K$21</definedName>
    <definedName name="Data1">Sheet1!$B$3:$E$4</definedName>
    <definedName name="TestHeader">Sheet1!$B$24:$H$24</definedName>
    <definedName name="ValDate1">Sheet1!$E$18</definedName>
    <definedName name="ValDate2">Sheet1!$H$18</definedName>
    <definedName name="ValDate3">Sheet1!$K$18</definedName>
    <definedName name="Vals1">Sheet1!$B$11:$B$12</definedName>
    <definedName name="Vals2">Sheet1!$E$15:$G$15</definedName>
  </definedNames>
  <calcPr calcId="125725"/>
</workbook>
</file>

<file path=xl/calcChain.xml><?xml version="1.0" encoding="utf-8"?>
<calcChain xmlns="http://schemas.openxmlformats.org/spreadsheetml/2006/main">
  <c r="C77" i="2"/>
  <c r="C76"/>
  <c r="C75"/>
  <c r="J18"/>
  <c r="G18"/>
  <c r="D18"/>
  <c r="C41"/>
  <c r="C40"/>
  <c r="C39"/>
  <c r="C38"/>
  <c r="C37"/>
  <c r="C36"/>
  <c r="C35"/>
  <c r="C87"/>
  <c r="C82"/>
  <c r="C86"/>
  <c r="C85"/>
  <c r="C84"/>
  <c r="C81"/>
  <c r="C80"/>
  <c r="C79"/>
  <c r="C73"/>
  <c r="C72"/>
  <c r="C70"/>
  <c r="C69"/>
  <c r="C67"/>
  <c r="C66"/>
  <c r="C64"/>
  <c r="C63"/>
  <c r="C61"/>
  <c r="C60"/>
  <c r="C52"/>
  <c r="C51"/>
  <c r="C43"/>
  <c r="B15"/>
  <c r="C15"/>
  <c r="D15"/>
  <c r="C42"/>
  <c r="C33"/>
  <c r="C32"/>
  <c r="C31"/>
  <c r="C30"/>
  <c r="C58"/>
  <c r="C55"/>
  <c r="C49"/>
  <c r="C46"/>
  <c r="C27"/>
  <c r="C57"/>
  <c r="C54"/>
  <c r="C48"/>
  <c r="C45"/>
  <c r="C29"/>
  <c r="C28"/>
  <c r="C34"/>
  <c r="C26"/>
  <c r="B21"/>
</calcChain>
</file>

<file path=xl/sharedStrings.xml><?xml version="1.0" encoding="utf-8"?>
<sst xmlns="http://schemas.openxmlformats.org/spreadsheetml/2006/main" count="99" uniqueCount="56">
  <si>
    <t>Expected</t>
  </si>
  <si>
    <t>Actual</t>
  </si>
  <si>
    <t>Name</t>
  </si>
  <si>
    <t>Highlight</t>
  </si>
  <si>
    <t>DSUM</t>
  </si>
  <si>
    <t>Tree</t>
  </si>
  <si>
    <t>Height</t>
  </si>
  <si>
    <t>Yield</t>
  </si>
  <si>
    <t>Profit</t>
  </si>
  <si>
    <t>Apple</t>
  </si>
  <si>
    <t>&lt;16</t>
  </si>
  <si>
    <t>Pear</t>
  </si>
  <si>
    <t>Cherry</t>
  </si>
  <si>
    <t>Test table</t>
  </si>
  <si>
    <t>Criteria sets</t>
  </si>
  <si>
    <t>Tests</t>
  </si>
  <si>
    <t>Table</t>
  </si>
  <si>
    <t>Criteria</t>
  </si>
  <si>
    <t>Column</t>
  </si>
  <si>
    <t>DPRODUCT</t>
  </si>
  <si>
    <t>DCOUNT</t>
  </si>
  <si>
    <t>DMIN</t>
  </si>
  <si>
    <t>DMAX</t>
  </si>
  <si>
    <t>RefTree</t>
  </si>
  <si>
    <t>RefHeight</t>
  </si>
  <si>
    <t>Free Form</t>
  </si>
  <si>
    <t>&amp;-ed criteria</t>
  </si>
  <si>
    <t>free-form criteria</t>
  </si>
  <si>
    <t>Data1</t>
  </si>
  <si>
    <t>Vals1</t>
  </si>
  <si>
    <t>Nonexistent</t>
  </si>
  <si>
    <t>Vals2</t>
  </si>
  <si>
    <t>&lt;1.4e6</t>
  </si>
  <si>
    <t>&gt;10.0</t>
  </si>
  <si>
    <t>&lt;1'000</t>
  </si>
  <si>
    <t>DCOUNTA</t>
  </si>
  <si>
    <t>DAVERAGE</t>
  </si>
  <si>
    <t>Excel says</t>
  </si>
  <si>
    <t>DVARP</t>
  </si>
  <si>
    <t>DVAR</t>
  </si>
  <si>
    <t>DSTDEVP</t>
  </si>
  <si>
    <t>DSTDEV</t>
  </si>
  <si>
    <t>SUMIF</t>
  </si>
  <si>
    <t>COUNTIF</t>
  </si>
  <si>
    <t>Date</t>
  </si>
  <si>
    <t>&gt;=2.9.2005</t>
  </si>
  <si>
    <t>RefDate</t>
  </si>
  <si>
    <t>&gt;=2.8.05 14:16</t>
  </si>
  <si>
    <t>&gt;=8:45</t>
  </si>
  <si>
    <t>date/time criteria</t>
  </si>
  <si>
    <t>ValDate1</t>
  </si>
  <si>
    <t>ValDate2</t>
  </si>
  <si>
    <t>ValDate3</t>
  </si>
  <si>
    <t>!NUM:NaN/AE</t>
  </si>
  <si>
    <t>DGET</t>
  </si>
  <si>
    <t>!NUM:FE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</si>
</sst>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i/>
      <sz val="10"/>
      <name val="Verdana"/>
      <family val="2"/>
    </font>
    <font>
      <b/>
      <sz val="10"/>
      <name val="Verdana"/>
      <family val="2"/>
    </font>
    <font>
      <i/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2" fontId="0" fillId="0" borderId="0" xfId="0" applyNumberFormat="1"/>
    <xf numFmtId="0" fontId="2" fillId="0" borderId="1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4" fillId="0" borderId="0" xfId="0" applyFont="1" applyFill="1" applyBorder="1"/>
    <xf numFmtId="0" fontId="0" fillId="0" borderId="0" xfId="0" quotePrefix="1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87"/>
  <sheetViews>
    <sheetView tabSelected="1" workbookViewId="0">
      <pane ySplit="6375" topLeftCell="A63" activePane="bottomLeft"/>
      <selection activeCell="B21" sqref="B21"/>
      <selection pane="bottomLeft" activeCell="G82" sqref="G82"/>
    </sheetView>
  </sheetViews>
  <sheetFormatPr defaultRowHeight="12.75"/>
  <cols>
    <col min="1" max="1" width="16.375" customWidth="1"/>
    <col min="2" max="2" width="15.625" bestFit="1" customWidth="1"/>
    <col min="3" max="3" width="11.875" bestFit="1" customWidth="1"/>
    <col min="5" max="5" width="10.125" bestFit="1" customWidth="1"/>
    <col min="6" max="8" width="15.625" bestFit="1" customWidth="1"/>
  </cols>
  <sheetData>
    <row r="2" spans="1:7">
      <c r="A2" s="1" t="s">
        <v>13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44</v>
      </c>
      <c r="G2" s="6"/>
    </row>
    <row r="3" spans="1:7">
      <c r="B3" t="s">
        <v>9</v>
      </c>
      <c r="C3">
        <v>18</v>
      </c>
      <c r="D3">
        <v>14</v>
      </c>
      <c r="E3" s="2">
        <v>105</v>
      </c>
      <c r="F3" s="9">
        <v>38566.59375</v>
      </c>
      <c r="G3" s="12"/>
    </row>
    <row r="4" spans="1:7">
      <c r="B4" t="s">
        <v>11</v>
      </c>
      <c r="C4">
        <v>12</v>
      </c>
      <c r="D4">
        <v>10</v>
      </c>
      <c r="E4" s="2">
        <v>96</v>
      </c>
      <c r="F4" s="9">
        <v>38566.594444444447</v>
      </c>
      <c r="G4" s="12"/>
    </row>
    <row r="5" spans="1:7">
      <c r="B5" t="s">
        <v>12</v>
      </c>
      <c r="C5">
        <v>13</v>
      </c>
      <c r="D5">
        <v>9</v>
      </c>
      <c r="E5" s="2">
        <v>105</v>
      </c>
      <c r="F5" s="10">
        <v>38598</v>
      </c>
      <c r="G5" s="12"/>
    </row>
    <row r="6" spans="1:7">
      <c r="B6" t="s">
        <v>9</v>
      </c>
      <c r="C6">
        <v>14</v>
      </c>
      <c r="D6">
        <v>10</v>
      </c>
      <c r="E6" s="2">
        <v>75</v>
      </c>
      <c r="F6" s="11">
        <v>0.36458333333333331</v>
      </c>
      <c r="G6" s="12"/>
    </row>
    <row r="7" spans="1:7">
      <c r="B7" t="s">
        <v>11</v>
      </c>
      <c r="C7">
        <v>9</v>
      </c>
      <c r="D7">
        <v>8</v>
      </c>
      <c r="E7" s="2">
        <v>76.8</v>
      </c>
      <c r="F7" s="11">
        <v>0.36388888888888887</v>
      </c>
      <c r="G7" s="12"/>
    </row>
    <row r="8" spans="1:7">
      <c r="B8" t="s">
        <v>9</v>
      </c>
      <c r="C8">
        <v>8</v>
      </c>
      <c r="D8">
        <v>6</v>
      </c>
      <c r="E8" s="2">
        <v>45</v>
      </c>
      <c r="F8" s="11">
        <v>0.36319444444444443</v>
      </c>
      <c r="G8" s="12"/>
    </row>
    <row r="10" spans="1:7">
      <c r="A10" s="1" t="s">
        <v>14</v>
      </c>
      <c r="B10" s="3" t="s">
        <v>5</v>
      </c>
      <c r="C10" s="3" t="s">
        <v>6</v>
      </c>
      <c r="D10" s="3" t="s">
        <v>6</v>
      </c>
      <c r="E10" s="3" t="s">
        <v>5</v>
      </c>
      <c r="F10" s="3" t="s">
        <v>6</v>
      </c>
    </row>
    <row r="11" spans="1:7">
      <c r="B11" t="s">
        <v>9</v>
      </c>
      <c r="C11" t="s">
        <v>33</v>
      </c>
      <c r="D11" t="s">
        <v>10</v>
      </c>
      <c r="E11" t="s">
        <v>30</v>
      </c>
      <c r="F11" t="s">
        <v>32</v>
      </c>
    </row>
    <row r="12" spans="1:7">
      <c r="B12" t="s">
        <v>11</v>
      </c>
      <c r="D12" t="s">
        <v>34</v>
      </c>
    </row>
    <row r="14" spans="1:7">
      <c r="B14" s="3" t="s">
        <v>5</v>
      </c>
      <c r="C14" s="3" t="s">
        <v>6</v>
      </c>
      <c r="D14" s="3" t="s">
        <v>6</v>
      </c>
      <c r="E14" s="5" t="s">
        <v>23</v>
      </c>
      <c r="F14" s="5" t="s">
        <v>24</v>
      </c>
      <c r="G14" s="5" t="s">
        <v>24</v>
      </c>
    </row>
    <row r="15" spans="1:7">
      <c r="B15" t="str">
        <f>E15</f>
        <v>Apple</v>
      </c>
      <c r="C15" t="str">
        <f>"&gt;"&amp;F15</f>
        <v>&gt;10</v>
      </c>
      <c r="D15" t="str">
        <f>CONCATENATE("&lt;",G15)</f>
        <v>&lt;16</v>
      </c>
      <c r="E15" t="s">
        <v>9</v>
      </c>
      <c r="F15">
        <v>10</v>
      </c>
      <c r="G15">
        <v>16</v>
      </c>
    </row>
    <row r="17" spans="1:11">
      <c r="B17" s="3" t="s">
        <v>44</v>
      </c>
      <c r="C17" s="3" t="s">
        <v>44</v>
      </c>
      <c r="D17" s="3" t="s">
        <v>44</v>
      </c>
      <c r="E17" s="3" t="s">
        <v>46</v>
      </c>
      <c r="F17" s="3" t="s">
        <v>44</v>
      </c>
      <c r="G17" s="3" t="s">
        <v>44</v>
      </c>
      <c r="H17" s="3" t="s">
        <v>46</v>
      </c>
      <c r="I17" s="3" t="s">
        <v>44</v>
      </c>
      <c r="J17" s="3" t="s">
        <v>44</v>
      </c>
      <c r="K17" s="3" t="s">
        <v>46</v>
      </c>
    </row>
    <row r="18" spans="1:11">
      <c r="B18" s="9">
        <v>38566.594444444447</v>
      </c>
      <c r="C18" t="s">
        <v>45</v>
      </c>
      <c r="D18" t="str">
        <f>"&gt;=" &amp; E18</f>
        <v>&gt;=38597</v>
      </c>
      <c r="E18" s="10">
        <v>38597</v>
      </c>
      <c r="F18" t="s">
        <v>47</v>
      </c>
      <c r="G18" t="str">
        <f>"&gt;=" &amp; H18</f>
        <v>&gt;=38566.5944444444</v>
      </c>
      <c r="H18" s="9">
        <v>38566.594444444447</v>
      </c>
      <c r="I18" t="s">
        <v>48</v>
      </c>
      <c r="J18" t="str">
        <f>"&gt;=" &amp; K18</f>
        <v>&gt;=0.364583333333333</v>
      </c>
      <c r="K18" s="11">
        <v>0.36458333333333331</v>
      </c>
    </row>
    <row r="20" spans="1:11">
      <c r="B20" s="3" t="s">
        <v>25</v>
      </c>
      <c r="C20" s="6"/>
      <c r="D20" s="6"/>
      <c r="E20" s="4"/>
      <c r="F20" s="4"/>
      <c r="G20" s="4"/>
    </row>
    <row r="21" spans="1:11">
      <c r="B21" t="b">
        <f>AND(B3="Apple",C3&gt;$F$15,C3&lt;$G$15)</f>
        <v>0</v>
      </c>
    </row>
    <row r="24" spans="1:11">
      <c r="A24" s="1" t="s">
        <v>15</v>
      </c>
      <c r="B24" s="3" t="s">
        <v>0</v>
      </c>
      <c r="C24" s="3" t="s">
        <v>1</v>
      </c>
      <c r="D24" s="3" t="s">
        <v>18</v>
      </c>
      <c r="E24" s="3" t="s">
        <v>16</v>
      </c>
      <c r="F24" s="3" t="s">
        <v>17</v>
      </c>
      <c r="G24" s="3" t="s">
        <v>2</v>
      </c>
      <c r="H24" s="3" t="s">
        <v>3</v>
      </c>
      <c r="I24" s="7" t="s">
        <v>37</v>
      </c>
    </row>
    <row r="26" spans="1:11">
      <c r="B26">
        <v>247.8</v>
      </c>
      <c r="C26">
        <f>DSUM(B2:E8,"Profit",B10:D12)</f>
        <v>75</v>
      </c>
      <c r="G26" t="s">
        <v>4</v>
      </c>
      <c r="H26" t="s">
        <v>4</v>
      </c>
    </row>
    <row r="27" spans="1:11">
      <c r="B27">
        <v>0</v>
      </c>
      <c r="C27">
        <f>DSUM(B2:E8,"Profit",E10:E11)</f>
        <v>0</v>
      </c>
    </row>
    <row r="28" spans="1:11">
      <c r="B28">
        <v>247.8</v>
      </c>
      <c r="C28">
        <f>DSUM(B2:E8,D28,B10:D12)</f>
        <v>75</v>
      </c>
      <c r="D28">
        <v>4</v>
      </c>
      <c r="E28" t="s">
        <v>28</v>
      </c>
      <c r="F28" t="s">
        <v>29</v>
      </c>
    </row>
    <row r="29" spans="1:11">
      <c r="B29">
        <v>28</v>
      </c>
      <c r="C29">
        <f>DSUM(B2:E8,"Yield",B10:D12)</f>
        <v>10</v>
      </c>
    </row>
    <row r="30" spans="1:11">
      <c r="B30">
        <v>30</v>
      </c>
      <c r="C30">
        <f>DSUM(B2:E8,"Yield",B10:B11)</f>
        <v>30</v>
      </c>
    </row>
    <row r="31" spans="1:11">
      <c r="B31">
        <v>29</v>
      </c>
      <c r="C31">
        <f>DSUM(B2:E8,"Yield",C10:D11)</f>
        <v>29</v>
      </c>
    </row>
    <row r="32" spans="1:11">
      <c r="B32">
        <v>10</v>
      </c>
      <c r="C32">
        <f>DSUM(B2:E8,"Yield",B10:D11)</f>
        <v>10</v>
      </c>
    </row>
    <row r="33" spans="2:8">
      <c r="B33">
        <v>48</v>
      </c>
      <c r="C33">
        <f>DSUM(B2:E8,"Yield",B10:B12)</f>
        <v>48</v>
      </c>
    </row>
    <row r="34" spans="2:8">
      <c r="B34">
        <v>57</v>
      </c>
      <c r="C34">
        <f>DSUM(B2:E8,"Yield",F10:F11)</f>
        <v>57</v>
      </c>
    </row>
    <row r="35" spans="2:8">
      <c r="B35">
        <v>10</v>
      </c>
      <c r="C35">
        <f>DSUM(B$2:F$8,"Yield",B$17:B$18)</f>
        <v>10</v>
      </c>
      <c r="G35" t="s">
        <v>49</v>
      </c>
    </row>
    <row r="36" spans="2:8">
      <c r="B36">
        <v>9</v>
      </c>
      <c r="C36">
        <f>DSUM(B$2:F$8,"Yield",C$17:C$18)</f>
        <v>9</v>
      </c>
    </row>
    <row r="37" spans="2:8">
      <c r="B37">
        <v>9</v>
      </c>
      <c r="C37">
        <f>DSUM(B$2:F$8,"Yield",D$17:D$18)</f>
        <v>9</v>
      </c>
      <c r="F37" t="s">
        <v>50</v>
      </c>
    </row>
    <row r="38" spans="2:8">
      <c r="B38">
        <v>19</v>
      </c>
      <c r="C38">
        <f>DSUM(B$2:F$8,"Yield",F$17:F$18)</f>
        <v>19</v>
      </c>
    </row>
    <row r="39" spans="2:8">
      <c r="B39">
        <v>19</v>
      </c>
      <c r="C39">
        <f>DSUM(B$2:F$8,"Yield",G$17:G$18)</f>
        <v>19</v>
      </c>
      <c r="F39" t="s">
        <v>51</v>
      </c>
    </row>
    <row r="40" spans="2:8">
      <c r="B40">
        <v>43</v>
      </c>
      <c r="C40">
        <f>DSUM(B$2:F$8,"Yield",I$17:I$18)</f>
        <v>43</v>
      </c>
    </row>
    <row r="41" spans="2:8">
      <c r="B41">
        <v>43</v>
      </c>
      <c r="C41">
        <f>DSUM(B$2:F$8,"Yield",J$17:J$18)</f>
        <v>43</v>
      </c>
      <c r="F41" t="s">
        <v>52</v>
      </c>
    </row>
    <row r="42" spans="2:8">
      <c r="B42">
        <v>75</v>
      </c>
      <c r="C42">
        <f>DSUM(B2:E8,D42,B14:D15)</f>
        <v>75</v>
      </c>
      <c r="D42">
        <v>4</v>
      </c>
      <c r="F42" t="s">
        <v>31</v>
      </c>
      <c r="G42" t="s">
        <v>26</v>
      </c>
    </row>
    <row r="43" spans="2:8">
      <c r="B43">
        <v>75</v>
      </c>
      <c r="C43">
        <f>DSUM(B2:E8,D43,B20:B21)</f>
        <v>75</v>
      </c>
      <c r="D43">
        <v>4</v>
      </c>
      <c r="G43" t="s">
        <v>27</v>
      </c>
    </row>
    <row r="45" spans="2:8">
      <c r="B45">
        <v>552960</v>
      </c>
      <c r="C45">
        <f>DPRODUCT(B2:E8,"Profit",B10:D12)</f>
        <v>75</v>
      </c>
      <c r="G45" t="s">
        <v>19</v>
      </c>
      <c r="H45" t="s">
        <v>19</v>
      </c>
    </row>
    <row r="46" spans="2:8">
      <c r="B46">
        <v>0</v>
      </c>
      <c r="C46">
        <f>DPRODUCT(B2:E8,"Profit",E10:E11)</f>
        <v>0</v>
      </c>
    </row>
    <row r="48" spans="2:8">
      <c r="B48">
        <v>3</v>
      </c>
      <c r="C48">
        <f>DCOUNT(B2:E8,"Profit",B10:D12)</f>
        <v>1</v>
      </c>
      <c r="G48" t="s">
        <v>20</v>
      </c>
      <c r="H48" t="s">
        <v>20</v>
      </c>
    </row>
    <row r="49" spans="2:9">
      <c r="B49">
        <v>0</v>
      </c>
      <c r="C49">
        <f>DCOUNT(B2:E8,"Profit",E10:E11)</f>
        <v>0</v>
      </c>
    </row>
    <row r="51" spans="2:9">
      <c r="B51">
        <v>3</v>
      </c>
      <c r="C51">
        <f>DCOUNTA(B2:E8,"Profit",B10:D12)</f>
        <v>1</v>
      </c>
      <c r="G51" t="s">
        <v>35</v>
      </c>
      <c r="H51" t="s">
        <v>35</v>
      </c>
    </row>
    <row r="52" spans="2:9">
      <c r="B52">
        <v>0</v>
      </c>
      <c r="C52">
        <f>DCOUNTA(B2:E8,"Profit",E10:E11)</f>
        <v>0</v>
      </c>
    </row>
    <row r="54" spans="2:9">
      <c r="B54">
        <v>75</v>
      </c>
      <c r="C54">
        <f>DMIN(B2:E8,"Profit",B10:D12)</f>
        <v>75</v>
      </c>
      <c r="G54" t="s">
        <v>21</v>
      </c>
      <c r="H54" t="s">
        <v>21</v>
      </c>
    </row>
    <row r="55" spans="2:9">
      <c r="B55">
        <v>0</v>
      </c>
      <c r="C55">
        <f>DMIN(B2:E8,"Profit",E10:E11)</f>
        <v>0</v>
      </c>
    </row>
    <row r="57" spans="2:9">
      <c r="B57">
        <v>96</v>
      </c>
      <c r="C57">
        <f>DMAX(B2:E8,"Profit",B10:D12)</f>
        <v>75</v>
      </c>
      <c r="G57" t="s">
        <v>22</v>
      </c>
      <c r="H57" t="s">
        <v>22</v>
      </c>
    </row>
    <row r="58" spans="2:9">
      <c r="B58">
        <v>0</v>
      </c>
      <c r="C58">
        <f>DMAX(B2:E8,"Profit",E10:E11)</f>
        <v>0</v>
      </c>
    </row>
    <row r="60" spans="2:9">
      <c r="B60">
        <v>82.6</v>
      </c>
      <c r="C60">
        <f>DAVERAGE(B$2:E$8,"Profit",B$10:D$12)</f>
        <v>75</v>
      </c>
      <c r="G60" t="s">
        <v>36</v>
      </c>
      <c r="H60" t="s">
        <v>36</v>
      </c>
    </row>
    <row r="61" spans="2:9">
      <c r="B61" t="s">
        <v>53</v>
      </c>
      <c r="C61" t="e">
        <f>DAVERAGE(B$2:E$8,"Profit",E$10:E$11)</f>
        <v>#DIV/0!</v>
      </c>
      <c r="I61" s="8" t="e">
        <v>#DIV/0!</v>
      </c>
    </row>
    <row r="63" spans="2:9">
      <c r="B63">
        <v>90.319999999998899</v>
      </c>
      <c r="C63">
        <f>DVARP(B$2:E$8,"Profit",B$10:D$12)</f>
        <v>0</v>
      </c>
      <c r="G63" t="s">
        <v>38</v>
      </c>
      <c r="H63" t="s">
        <v>38</v>
      </c>
    </row>
    <row r="64" spans="2:9">
      <c r="B64" t="s">
        <v>53</v>
      </c>
      <c r="C64" t="e">
        <f>DVARP(B$2:E$8,"Profit",E$10:E$11)</f>
        <v>#DIV/0!</v>
      </c>
      <c r="I64" s="8" t="e">
        <v>#DIV/0!</v>
      </c>
    </row>
    <row r="66" spans="2:9">
      <c r="B66">
        <v>135.47999999999774</v>
      </c>
      <c r="C66" t="e">
        <f>DVAR(B$2:E$8,"Profit",B$10:D$12)</f>
        <v>#DIV/0!</v>
      </c>
      <c r="G66" t="s">
        <v>39</v>
      </c>
      <c r="H66" t="s">
        <v>39</v>
      </c>
    </row>
    <row r="67" spans="2:9">
      <c r="B67" t="s">
        <v>53</v>
      </c>
      <c r="C67" t="e">
        <f>DVAR(B$2:E$8,"Profit",E$10:E$11)</f>
        <v>#DIV/0!</v>
      </c>
      <c r="I67" s="8" t="e">
        <v>#DIV/0!</v>
      </c>
    </row>
    <row r="69" spans="2:9">
      <c r="B69">
        <v>9.5036834964133199</v>
      </c>
      <c r="C69">
        <f>DSTDEVP(B$2:E$8,"Profit",B$10:D$12)</f>
        <v>0</v>
      </c>
      <c r="G69" t="s">
        <v>40</v>
      </c>
      <c r="H69" t="s">
        <v>40</v>
      </c>
    </row>
    <row r="70" spans="2:9">
      <c r="B70" t="s">
        <v>53</v>
      </c>
      <c r="C70" t="e">
        <f>DSTDEVP(B$2:E$8,"Profit",E$10:E$11)</f>
        <v>#DIV/0!</v>
      </c>
      <c r="I70" s="8" t="e">
        <v>#DIV/0!</v>
      </c>
    </row>
    <row r="72" spans="2:9">
      <c r="B72">
        <v>11.639587621561072</v>
      </c>
      <c r="C72" t="e">
        <f>DSTDEV(B$2:E$8,"Profit",B$10:D$12)</f>
        <v>#DIV/0!</v>
      </c>
      <c r="G72" t="s">
        <v>41</v>
      </c>
      <c r="H72" t="s">
        <v>41</v>
      </c>
    </row>
    <row r="73" spans="2:9">
      <c r="B73" t="s">
        <v>53</v>
      </c>
      <c r="C73" t="e">
        <f>DSTDEV(B$2:E$8,"Profit",E$10:E$11)</f>
        <v>#DIV/0!</v>
      </c>
      <c r="I73" s="8" t="e">
        <v>#DIV/0!</v>
      </c>
    </row>
    <row r="75" spans="2:9">
      <c r="B75">
        <v>75</v>
      </c>
      <c r="C75">
        <f>DGET(B$2:E$8,"Profit",B$10:D$11)</f>
        <v>75</v>
      </c>
      <c r="G75" t="s">
        <v>54</v>
      </c>
      <c r="H75" t="s">
        <v>54</v>
      </c>
    </row>
    <row r="76" spans="2:9">
      <c r="B76" t="s">
        <v>55</v>
      </c>
      <c r="C76" t="e">
        <f>DGET(B$2:E$8,"Profit",B$10:C$11)</f>
        <v>#NUM!</v>
      </c>
      <c r="I76" t="e">
        <v>#NUM!</v>
      </c>
    </row>
    <row r="77" spans="2:9">
      <c r="B77" t="s">
        <v>55</v>
      </c>
      <c r="C77" t="e">
        <f>DGET(B$2:E$8,"Profit",E$10:E$11)</f>
        <v>#VALUE!</v>
      </c>
      <c r="I77" t="e">
        <v>#VALUE!</v>
      </c>
    </row>
    <row r="79" spans="2:9">
      <c r="B79">
        <v>381</v>
      </c>
      <c r="C79">
        <f>SUMIF(C3:C8,C11,E3:E8)</f>
        <v>381</v>
      </c>
      <c r="G79" t="s">
        <v>42</v>
      </c>
      <c r="H79" t="s">
        <v>42</v>
      </c>
    </row>
    <row r="80" spans="2:9">
      <c r="B80">
        <v>56</v>
      </c>
      <c r="C80">
        <f>SUMIF(C3:C8,D11)</f>
        <v>56</v>
      </c>
    </row>
    <row r="81" spans="2:8">
      <c r="B81">
        <v>225</v>
      </c>
      <c r="C81">
        <f>SUMIF(B3:B8,B11,E3:E8)</f>
        <v>225</v>
      </c>
    </row>
    <row r="82" spans="2:8">
      <c r="B82">
        <v>0</v>
      </c>
      <c r="C82">
        <f>SUMIF(B3:B8,E11,E3:E8)</f>
        <v>0</v>
      </c>
    </row>
    <row r="84" spans="2:8">
      <c r="B84">
        <v>4</v>
      </c>
      <c r="C84">
        <f>COUNTIF(C3:C8,C11)</f>
        <v>4</v>
      </c>
      <c r="G84" t="s">
        <v>43</v>
      </c>
      <c r="H84" t="s">
        <v>43</v>
      </c>
    </row>
    <row r="85" spans="2:8">
      <c r="B85">
        <v>5</v>
      </c>
      <c r="C85">
        <f>COUNTIF(C3:C8,D11)</f>
        <v>5</v>
      </c>
    </row>
    <row r="86" spans="2:8">
      <c r="B86">
        <v>3</v>
      </c>
      <c r="C86">
        <f>COUNTIF(B3:B8,B11)</f>
        <v>3</v>
      </c>
    </row>
    <row r="87" spans="2:8">
      <c r="B87">
        <v>0</v>
      </c>
      <c r="C87">
        <f>COUNTIF(B3:B8,E11)</f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BaseData</vt:lpstr>
      <vt:lpstr>Data1</vt:lpstr>
      <vt:lpstr>TestHeader</vt:lpstr>
      <vt:lpstr>ValDate1</vt:lpstr>
      <vt:lpstr>ValDate2</vt:lpstr>
      <vt:lpstr>ValDate3</vt:lpstr>
      <vt:lpstr>Vals1</vt:lpstr>
      <vt:lpstr>Vals2</vt:lpstr>
    </vt:vector>
  </TitlesOfParts>
  <Company>Opus Software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Arrenbrecht</dc:creator>
  <cp:lastModifiedBy>X</cp:lastModifiedBy>
  <dcterms:created xsi:type="dcterms:W3CDTF">2005-11-22T20:05:38Z</dcterms:created>
  <dcterms:modified xsi:type="dcterms:W3CDTF">2008-06-05T15:54:15Z</dcterms:modified>
</cp:coreProperties>
</file>