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tables/table1.xml" ContentType="application/vnd.openxmlformats-officedocument.spreadsheetml.table+xml"/>
  <Override PartName="/xl/charts/chart1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2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2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8.xml" ContentType="application/vnd.openxmlformats-officedocument.drawing+xml"/>
  <Override PartName="/xl/charts/chart2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9.xml" ContentType="application/vnd.openxmlformats-officedocument.drawing+xml"/>
  <Override PartName="/xl/charts/chart2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2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2.xml" ContentType="application/vnd.openxmlformats-officedocument.drawing+xml"/>
  <Override PartName="/xl/charts/chart2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3.xml" ContentType="application/vnd.openxmlformats-officedocument.drawing+xml"/>
  <Override PartName="/xl/charts/chart3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4.xml" ContentType="application/vnd.openxmlformats-officedocument.drawingml.chartshapes+xml"/>
  <Override PartName="/xl/charts/chart3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From External\Backup Plus\transfer from desktop April 24\มาตรฐาน\EdPEx\2568\เตรียมความพร้อม EdPEx\"/>
    </mc:Choice>
  </mc:AlternateContent>
  <xr:revisionPtr revIDLastSave="0" documentId="8_{985417C5-95B2-4F9D-9393-F7DE8F5A7A7A}" xr6:coauthVersionLast="47" xr6:coauthVersionMax="47" xr10:uidLastSave="{00000000-0000-0000-0000-000000000000}"/>
  <bookViews>
    <workbookView xWindow="-110" yWindow="-110" windowWidth="19420" windowHeight="11500" firstSheet="13" activeTab="19" xr2:uid="{00000000-000D-0000-FFFF-FFFF00000000}"/>
  </bookViews>
  <sheets>
    <sheet name="KPI 7.1.1" sheetId="1" r:id="rId1"/>
    <sheet name="KPI 7.1.2" sheetId="2" r:id="rId2"/>
    <sheet name="KPI 7.1.3" sheetId="3" r:id="rId3"/>
    <sheet name="KPI7-1.4" sheetId="4" r:id="rId4"/>
    <sheet name="KPI 7.1.5" sheetId="5" r:id="rId5"/>
    <sheet name="KPI 7.1.6" sheetId="6" r:id="rId6"/>
    <sheet name="KPI 7.1.7" sheetId="7" r:id="rId7"/>
    <sheet name="KPI 7.1.8" sheetId="8" r:id="rId8"/>
    <sheet name="KPI 7.1.9" sheetId="9" r:id="rId9"/>
    <sheet name="KPI 7.1.10" sheetId="10" r:id="rId10"/>
    <sheet name="KPI 7.1.11" sheetId="11" r:id="rId11"/>
    <sheet name="KPI 7.1.12" sheetId="12" r:id="rId12"/>
    <sheet name="KPI 7.1.13" sheetId="13" r:id="rId13"/>
    <sheet name="KPI 7.1.14" sheetId="14" r:id="rId14"/>
    <sheet name="KPI 7.1.15" sheetId="15" r:id="rId15"/>
    <sheet name="KPI 7.1.16" sheetId="16" r:id="rId16"/>
    <sheet name="KPI7-1.17" sheetId="17" r:id="rId17"/>
    <sheet name="KPI 7.1.18" sheetId="18" r:id="rId18"/>
    <sheet name="KPI 7.1.19" sheetId="19" r:id="rId19"/>
    <sheet name="KPI 7.1.20" sheetId="20" r:id="rId20"/>
  </sheets>
  <externalReferences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4" hidden="1">'KPI 7.1.5'!$A$48:$K$82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kouW++L0d3UPY7U+2ot/HsWlXqVPMp0WLnhmy4tI/R4="/>
    </ext>
  </extLst>
</workbook>
</file>

<file path=xl/calcChain.xml><?xml version="1.0" encoding="utf-8"?>
<calcChain xmlns="http://schemas.openxmlformats.org/spreadsheetml/2006/main">
  <c r="E17" i="12" l="1"/>
  <c r="D17" i="12"/>
  <c r="E16" i="12"/>
  <c r="D16" i="12"/>
  <c r="E15" i="12"/>
  <c r="D15" i="12"/>
  <c r="C15" i="12"/>
  <c r="C17" i="12" s="1"/>
  <c r="B23" i="11"/>
  <c r="B16" i="11"/>
  <c r="D10" i="14" l="1"/>
  <c r="D9" i="14"/>
  <c r="D8" i="14"/>
  <c r="D7" i="14"/>
  <c r="D6" i="14"/>
  <c r="D5" i="14"/>
  <c r="F32" i="6"/>
  <c r="F31" i="6"/>
  <c r="F30" i="6"/>
  <c r="F29" i="6"/>
  <c r="F28" i="6"/>
  <c r="F27" i="6"/>
  <c r="F26" i="6"/>
  <c r="F8" i="6"/>
  <c r="F7" i="6"/>
  <c r="F6" i="6"/>
  <c r="F5" i="6"/>
  <c r="G31" i="5"/>
  <c r="G30" i="5"/>
  <c r="G29" i="5"/>
  <c r="G28" i="5"/>
  <c r="G27" i="5"/>
  <c r="G10" i="5"/>
  <c r="G9" i="5"/>
  <c r="G8" i="5"/>
  <c r="G7" i="5"/>
  <c r="G6" i="5"/>
  <c r="B10" i="3"/>
</calcChain>
</file>

<file path=xl/sharedStrings.xml><?xml version="1.0" encoding="utf-8"?>
<sst xmlns="http://schemas.openxmlformats.org/spreadsheetml/2006/main" count="528" uniqueCount="241">
  <si>
    <t>1.	ผลลัพธ์ด้านการเรียนรู้ของผู้เรียน</t>
  </si>
  <si>
    <t>ปีการศึกษา</t>
  </si>
  <si>
    <t>ร้อยละ</t>
  </si>
  <si>
    <t>STD</t>
  </si>
  <si>
    <t>ผ่านทุกสถานีในครั้งแรก</t>
  </si>
  <si>
    <t>ผ่านทุกสถานีก่อนสำเร็จการศึกษา</t>
  </si>
  <si>
    <t>ปีการศึกษา 2566</t>
  </si>
  <si>
    <t>ปีการศึกษา 2567</t>
  </si>
  <si>
    <t>ปีการศึกษา 2568</t>
  </si>
  <si>
    <t>จากตารางที่ส่งมาเป็นจำนวนนิสิตที่สอบผ่านก่อนสำเร็จการศึกษา ซึ่งผิด</t>
  </si>
  <si>
    <t>2. 	ผลลัพธ์ด้านกระบวนการเรียนรู้ของผู้เรียน</t>
  </si>
  <si>
    <t>ปีการศึกษา 2565</t>
  </si>
  <si>
    <t>3. 	ผลลัพธ์ด้านการจัดการศึกา สพ.บ</t>
  </si>
  <si>
    <t>KPI 7-1.4 การเตรียมการเพื่อรับการรับรองเป็นไปตามแผน และการพัฒนาหลักสูตรใหม่(2568)ที่ต่างจากหลักสูตรเดิม(2562)</t>
  </si>
  <si>
    <t>หลักสูตร 2562</t>
  </si>
  <si>
    <t>หลักสูตร 2568</t>
  </si>
  <si>
    <t>1. ปรัชญาและแนวคิดการออกแบบหลักสูตร</t>
  </si>
  <si>
    <t>มุ่งผลิตสัตวแพทย์ที่มีความรู้ครบถ้วนตามศาสตร์แขนงต่าง ๆ ในลักษณะ discipline-based โดยเน้นการถ่ายทอดองค์ความรู้เป็นหลัก</t>
  </si>
  <si>
    <t>ปรับแนวคิดสู่การผลิตสัตวแพทย์ที่พร้อมปฏิบัติงานจริง (Day-1 Ready) ตามมาตรฐานสากล โดยใช้ Outcome/Competency-based Education (OBE) เป็นกรอบการออกแบบหลักสูตร</t>
  </si>
  <si>
    <t>2. จำนวนหน่วยกิตรวม</t>
  </si>
  <si>
    <t>ทั้งสองหลักสูตรมีจำนวนหน่วยกิตรวมใกล้เคียงกันประมาณ 240 หน่วยกิต</t>
  </si>
  <si>
    <t>ทั้งสองหลักสูตรมีจำนวนหน่วยกิตรวมใกล้เคียงกันประมาณ 218 หน่วยกิต</t>
  </si>
  <si>
    <t>3. โครงสร้างหน่วยกิตเชิงเปรียบเทียบ</t>
  </si>
  <si>
    <t>มีสัดส่วนวิชาบรรยายประมาณ 45–50% วิชาปฏิบัติการ 25–30% และวิชาคลินิกปฏิบัติประมาณ 20–25%</t>
  </si>
  <si>
    <t>ลดสัดส่วนวิชาบรรยายเหลือประมาณ 30–35% ลดวิชาปฏิบัติการเล็กน้อย และเพิ่มวิชาคลินิกปฏิบัติเป็นประมาณ 40–45%</t>
  </si>
  <si>
    <t>4. วิชาทางคลินิกปฏิบัติ</t>
  </si>
  <si>
    <t>การเรียนคลินิกกระจุกตัวในช่วงท้ายของหลักสูตรและมีลักษณะเป็น rotation แบบจำกัด</t>
  </si>
  <si>
    <t>ปรับให้การเรียนคลินิกเป็นแกนหลักของการเรียนรู้ มีความต่อเนื่องและเข้มข้นสูงขึ้น</t>
  </si>
  <si>
    <t>5. วิชาปฏิบัติการ (Laboratory)</t>
  </si>
  <si>
    <t>เน้นการฝึกเทคนิคแยกส่วนจากบริบทคลินิก</t>
  </si>
  <si>
    <t>ปรับให้การเรียนปฏิบัติการเชื่อมโยงกับ case จริงและการประยุกต์ใช้ทางคลินิก</t>
  </si>
  <si>
    <t>6. การฝึกงานนอกหลักสูตร</t>
  </si>
  <si>
    <t>มีการฝึกงานนอกหลักสูตรในลักษณะเสริม</t>
  </si>
  <si>
    <t>เชื่อมโยงการฝึกงานกับสมรรถนะผู้เรียนและผลลัพธ์ของหลักสูตรอย่างเป็นระบบ</t>
  </si>
  <si>
    <t>7. สรุปเชิงกลยุทธ์</t>
  </si>
  <si>
    <t>มุ่ง ‘สอนให้รู้’</t>
  </si>
  <si>
    <t>มุ่ง ‘สอนให้ทำได้จริง’ การเพิ่มสัดส่วนคลินิกปฏิบัติ ส่งผลโดยตรงต่อความต้องการอาจารย์คลินิก ระบบสนับสนุน และโครงสร้างการบริหารที่เข้มแข็งขึ้น</t>
  </si>
  <si>
    <t xml:space="preserve">4.	ผลลัพธ์การศึกษา บัณฑิตศึกษา (กลุ่มนิสิตบัณฑิตศึกษา) </t>
  </si>
  <si>
    <t>ระดับปริญญาโท</t>
  </si>
  <si>
    <t>"STD="#</t>
  </si>
  <si>
    <t>วิทยาศาสตร์สุขภาพสัตว์ฯ</t>
  </si>
  <si>
    <t>คลินิกศึกษาฯ</t>
  </si>
  <si>
    <t>เภสัชวิทยาฯ</t>
  </si>
  <si>
    <t>ระบาดวิทยาฯ</t>
  </si>
  <si>
    <t>จุลชีววิทยาฯ</t>
  </si>
  <si>
    <t>รวม</t>
  </si>
  <si>
    <t>ระดับปริญญาเอก</t>
  </si>
  <si>
    <t>วิทยาศาสตร์และนวัตกรรมฯ</t>
  </si>
  <si>
    <t>วิทยาศาสตร์ชีวภาพ ฯ</t>
  </si>
  <si>
    <t>สาขาวิชา</t>
  </si>
  <si>
    <t>ระดับปริญญา</t>
  </si>
  <si>
    <t>จำนวนบัณฑิต</t>
  </si>
  <si>
    <t>วิทยาศาสตร์สุขภาพสัตว์และชีวเวชศาสตร์</t>
  </si>
  <si>
    <t>ปริญญาโท</t>
  </si>
  <si>
    <t>ระบาดวิทยาทางสัตวแพทย์และ สารสนเทศทางสัตวแพทยสาธารณสุข</t>
  </si>
  <si>
    <t>เภสัชวิทยาและพิษวิทยาทางการสัตวแพทย์</t>
  </si>
  <si>
    <t>คลินิกศึกษาทางสัตวแพทย์</t>
  </si>
  <si>
    <t>จุลชีววิทยาทางการสัตวแพทย์</t>
  </si>
  <si>
    <t>ระบาดวิทยาทางสัตวแพทย์</t>
  </si>
  <si>
    <t>ปริญญาเอก</t>
  </si>
  <si>
    <t>วิทยาศาสตร์และนวัตกรรมเพื่อสุขภาพสัตว์ (หลักสูตรนานาชาติ)</t>
  </si>
  <si>
    <t>วิทยาศาสตร์ชีวภาพทางสัตวแพทย์ (หลักสูตรนานาชาติ)</t>
  </si>
  <si>
    <t>6.	ผลลัพธ์การศึกษาสัตวแพทย์ประจำบ้าน (กลุ่มผู้เรียนหลักสูตรหลังปริญญา)</t>
  </si>
  <si>
    <t>ปีที่จบการศึกษา</t>
  </si>
  <si>
    <t>เวชศาสตร์ระบบสืบพันธุ์</t>
  </si>
  <si>
    <t>อายุรศาสตร์</t>
  </si>
  <si>
    <t>ศัลยศาสตร์</t>
  </si>
  <si>
    <t>พยาธิวิทยา</t>
  </si>
  <si>
    <t>ปีที่เข้ารับการศึกษา</t>
  </si>
  <si>
    <t>6.	ผลลัพธ์การศึกษาสัตวแพทย์ผู้เชี่ยวชาญ</t>
  </si>
  <si>
    <t>ปีงบประมาณ</t>
  </si>
  <si>
    <t>จำนวนผู้เข้าร่วมอบรม</t>
  </si>
  <si>
    <t>จำนวนหลักสูตร/โครงการ</t>
  </si>
  <si>
    <t>7.	ผลลัพธ์ด้านประสิทธิผลของการพัฒนากระบวนการ การศึกษา</t>
  </si>
  <si>
    <t>หลักสูตรใหม่</t>
  </si>
  <si>
    <t>หลักสูตรปรับปรุง</t>
  </si>
  <si>
    <t>อยู่ระหว่างขอปิดหลักสูตร</t>
  </si>
  <si>
    <t>ดำเนินการปรับปรุงหลักสูตร</t>
  </si>
  <si>
    <t xml:space="preserve">8.	ผลลัพธ์ด้านประสิทธิภาพคุณภาพการศึกษา (ใช้ประโยชน์จากทรัพยากรสัตวแพทย์ของโรงพยาบาล) </t>
  </si>
  <si>
    <t>เชี่ยวชาญ</t>
  </si>
  <si>
    <t>ชำนาญการพิเศษ</t>
  </si>
  <si>
    <t>ชำนาญการ</t>
  </si>
  <si>
    <t xml:space="preserve">9.	ผลลัพธ์กระบวนการดูแลนิสิต ตลอดหลักสูตร </t>
  </si>
  <si>
    <t xml:space="preserve">KPI 7-1.10 จำนวนนิสิตที่ไม่สามารถเรียนต่อจนสำเร็จการศึกษาเนื่องจากสุขภาพกาย หรือสุขภาพจิต ปี่ 2564-2567 เป็นศูนย์ </t>
  </si>
  <si>
    <t>จำนวนนิสิตทั้งหมด (คน)</t>
  </si>
  <si>
    <t>นิสิตที่ไม่สามารถเรียนต่อได้เนื่องจาก สุขภาพกาย (คน)</t>
  </si>
  <si>
    <t>จำนวนนิสิตที่ไม่สามารถเรียนต่อได้เนื่องจาก สุขภาพกาย (คน)</t>
  </si>
  <si>
    <t>นิสิตที่ไม่สามารถเรียนต่อได้เนื่องจาก สุขภาพจิต (คน)</t>
  </si>
  <si>
    <t>จำนวนนิสิตที่ไม่สามารถเรียนต่อได้เนื่องจาก สุขภาพจิต (คน)</t>
  </si>
  <si>
    <t>รวม (กาย + จิต) (คน)</t>
  </si>
  <si>
    <t>จำนวนรวม (กาย + จิต) (คน)</t>
  </si>
  <si>
    <t xml:space="preserve">ผลลัพธ์ : ไม่พบนิสิตที่ยุติการศึกษา เนื่องจากสุขภาพกายหรือสุขภาพจิต </t>
  </si>
  <si>
    <t>10.	ผลลัพธ์ด้านความปลอดภัย ผู้เรียนและลูกค้าบริการ</t>
  </si>
  <si>
    <t>จำนวนครั้ง</t>
  </si>
  <si>
    <t>อุบัติเหตุ</t>
  </si>
  <si>
    <t>สถานะผู้แจ้งเหตุ</t>
  </si>
  <si>
    <t>บุคลากร</t>
  </si>
  <si>
    <t>ผู้รับบริการ</t>
  </si>
  <si>
    <t>นิสิต</t>
  </si>
  <si>
    <t>ระดับความรุนแรง</t>
  </si>
  <si>
    <t>เหลือง</t>
  </si>
  <si>
    <t>ส้ม</t>
  </si>
  <si>
    <t>แดง</t>
  </si>
  <si>
    <t>11.	ผลลัพธ์ การเตรียมพร้อมต่อภาวะฉุกเฉิน</t>
  </si>
  <si>
    <t>มีข้อมูลนิสิต และบุคลากรที่ได้รับการอบรมฝึกซ้อมไหม</t>
  </si>
  <si>
    <t>ประจำปี</t>
  </si>
  <si>
    <t>ไตรมาส 1</t>
  </si>
  <si>
    <t>ไตรมาส 2</t>
  </si>
  <si>
    <t>ไตรมาส 3</t>
  </si>
  <si>
    <t>ไตรมาส 4</t>
  </si>
  <si>
    <t>ต.ค-ธ.ค.</t>
  </si>
  <si>
    <t>ม.ค.-มี.ค.</t>
  </si>
  <si>
    <t>เม.ย.-มิ.ย.</t>
  </si>
  <si>
    <t>ก.ค.-ก.ย.</t>
  </si>
  <si>
    <t>-</t>
  </si>
  <si>
    <t>พฤศจิกายน</t>
  </si>
  <si>
    <t>มีนาคม</t>
  </si>
  <si>
    <t>พฤษภาคม</t>
  </si>
  <si>
    <t>กันยายน</t>
  </si>
  <si>
    <t>12.	ผลลัพธ์ด้านการจัดการเครือข่ายอุปทาน ด้านการศึกษา</t>
  </si>
  <si>
    <t>อะไรคือโรงเรียนมัธยมเครือข่าย</t>
  </si>
  <si>
    <t>จำนวนโรงเรียน</t>
  </si>
  <si>
    <t>จำนวนรับเข้า</t>
  </si>
  <si>
    <t>จำนวนคงอยู่</t>
  </si>
  <si>
    <t>อัตราการคงอยู่</t>
  </si>
  <si>
    <t>อัตราการคงอยู่ของนิสิตชั้นปี 2-5 หายไปไหน</t>
  </si>
  <si>
    <t>ปีการศึกษาที่เข้าศึกษา</t>
  </si>
  <si>
    <t>ม.เทคโนโลยีฯ</t>
  </si>
  <si>
    <t>ม.สงขลาฯ</t>
  </si>
  <si>
    <t>ม.มหิดล</t>
  </si>
  <si>
    <t>ม.เกษตรศาสตร์</t>
  </si>
  <si>
    <t>ม.เชียงใหม่</t>
  </si>
  <si>
    <t>13.	ผลลัพธ์ด้านการจัดการเครือข่ายอุปทาน ด้านการวิจัย</t>
  </si>
  <si>
    <t>จำนวนทุนวิจัยภายใน</t>
  </si>
  <si>
    <t>สรุปจำนวนทุนและจำนวนเงินทุนวิจัยภายใน ตั้งแต่ปีงบประมาณ 2564 - 2568</t>
  </si>
  <si>
    <t>สรุปจำนวนทุนและจำนวนเงินทุนวิจัยภายนอก ตั้งแต่ปีงบประมาณ 2564 - 2568</t>
  </si>
  <si>
    <t>จำนวนทุนภายใน</t>
  </si>
  <si>
    <t>จำนวนเงิน (บาท)</t>
  </si>
  <si>
    <t>จำนวนทุนภายนอก</t>
  </si>
  <si>
    <t>ปี 2564</t>
  </si>
  <si>
    <t>ปี 2565</t>
  </si>
  <si>
    <t>ปี 2566</t>
  </si>
  <si>
    <t>ปี 2567</t>
  </si>
  <si>
    <t>ปี 2568</t>
  </si>
  <si>
    <t>จำนวนเงินทุนวิจัยภายใน</t>
  </si>
  <si>
    <t>จำนวนทุนวิจัยภายนอก</t>
  </si>
  <si>
    <t>จำนวนเงินวิจัยภายนอก</t>
  </si>
  <si>
    <t xml:space="preserve">KPI 7.1.1 ร้อยละ 100 ของนิสิต สอบผ่านการสอบประเมินความรู้ใบประกอบวิชาชีพ ในการสอบ 2 ครั้ง </t>
  </si>
  <si>
    <t>KPI 7.1.2 ร้อยละ 100 ของนิสิต ผ่านการประเมิน Day-One Skills (OSCE)</t>
  </si>
  <si>
    <t xml:space="preserve">KPI 7.1.3 จำนวนชั่วโมงการฝึกปฏิบัติที่เพิ่มขึ้นในหลักสูตร </t>
  </si>
  <si>
    <t>KPI 7.1.9 จำนวนสัตวแพทย์และบุคลากรจากโรงพยาบาลและศูนย์ชันสูตร ที่มีส่วนร่วมในการให้การศึกษา/สอน/แนะนำ นิสิต ปี่ 2564-2567</t>
  </si>
  <si>
    <t>KPI 7.1.5 จำนวนบัณฑิตปริญญาโท และปริญญาเอก ปี 2564-2568 แยกตามสาขา</t>
  </si>
  <si>
    <t xml:space="preserve">KPI 7.1.6 จำนวนสัตวแพทย์ประจำบ้าน (Resident Vet) ที่สำเร็จการศึกษา ปี่ 2564-2567 </t>
  </si>
  <si>
    <t xml:space="preserve">KPI 7.1.7 จำนวนโครงการ (หลักสูตร/หัวข้อ) สัตวแพทย์ ที่ผ่านการอบรมการศึกษาต่อเนื่อง ปี 2564-2568  (รายงานแยกหัวข้อ สถานที่จัด) </t>
  </si>
  <si>
    <t>เป้าหมาย</t>
  </si>
  <si>
    <t>KPI 7.1.8 ความก้าวหน้าความสำเร็จของการพัฒนาหลักสูตรใหม่ ตามเป้าหมายการพัฒนา (ปี 2568) ระบุความแตกต่างที่พัฒนาให้ดีขึ้นที่เป็นประโยชน์ต่อนิสิต</t>
  </si>
  <si>
    <t>ปีงบปฏิทิน</t>
  </si>
  <si>
    <t>จำนวนครั้งการเกิดอุบัติเหตุ</t>
  </si>
  <si>
    <t>ลำดับ</t>
  </si>
  <si>
    <t>ประจำเดือน</t>
  </si>
  <si>
    <t>ผู้แจ้งเหตุ</t>
  </si>
  <si>
    <t>ประเภทอุบัติเหตุ/
เหตุการณ์</t>
  </si>
  <si>
    <t>สถานที่เกิดเหตุ</t>
  </si>
  <si>
    <t>เหตุการณ์/วิธีการแก้ไขเบื่องต้น</t>
  </si>
  <si>
    <t>การดำเนินการ</t>
  </si>
  <si>
    <t>สิงหาคม 68</t>
  </si>
  <si>
    <t>อาคารพรีคลินิก ระเบียงทางเดินชั้น 1</t>
  </si>
  <si>
    <t>ทายาบรรเทาด้วยตนเอง</t>
  </si>
  <si>
    <t xml:space="preserve"> โรงพยาบาลสัตว์ มก. กำแพงแสน</t>
  </si>
  <si>
    <t>หมอโดนสุนัขกัดในขณะทำการรักษา แจ้งเรื่องดังกล่าวให้ผู้บังคับบัญชาทราบเพื่อหาแนวทางปฏิบัติหากเกิดเหตุอีกในอนาคต และแนวทางการป้องกัน</t>
  </si>
  <si>
    <t>บันไดด้านหน้าอาคาร 80 พรรษาบรมราชินีนาถ</t>
  </si>
  <si>
    <t>จนท. ถามอาการ งานกายภาพฯ แจ้งการเข้ารับการรักษาได้ด้วยการประกันอุบัติเหตุของคณะฯ</t>
  </si>
  <si>
    <t>กันยายน 68</t>
  </si>
  <si>
    <t>บริเวณหน้าห้องเก็บของ 1-117 ด้านหลังอาคารพลีคลินิก</t>
  </si>
  <si>
    <t>นางสุมณรัตน์ เทพสาร ลื่นล้ม ได้ไปตรวจรักษาที่โรงพยาบาล พบว่ามีกระดูกหัก คุณหมอให้ใส่เฝือกอ่อน และพักผ่อนอยู่ที่บ้านเป็นระยะเวลา 2 เดือน</t>
  </si>
  <si>
    <t>ตุลาคม 68</t>
  </si>
  <si>
    <t>ห้องตรวจ</t>
  </si>
  <si>
    <t>ล้างแผล ทายา ปิดแผล</t>
  </si>
  <si>
    <t>ศูนย์ชันสูตรโรคสัตว์</t>
  </si>
  <si>
    <t>ทำแผล</t>
  </si>
  <si>
    <t>ฟาร์มเกษตรกร</t>
  </si>
  <si>
    <t>ล้างแผล ทายา และปิดแผล</t>
  </si>
  <si>
    <t>ฟาร์มภายนอกมหาวิทยาลัย</t>
  </si>
  <si>
    <t>ล้างแผล ไปโรงพยาบาลเพื่อรับวัคซีน</t>
  </si>
  <si>
    <t>รพส มก กพส</t>
  </si>
  <si>
    <t xml:space="preserve">ผู้รับบริการถูกแมวตนเองกัด ขณะเข้ามาใช้บริการ </t>
  </si>
  <si>
    <t>เจ้าหน้าที่ รพส.มก.กพส. ได้พาผู้ประสบเหตุส่งโรงพยาบาลกำแพงแสน และต้องเข้ารับวัคซีนจนครบกำหนด</t>
  </si>
  <si>
    <t>ห้องตรวจ โรงพยาบาลสัตว์ มก. หนองโพ</t>
  </si>
  <si>
    <t>พฤศจิกายน 68</t>
  </si>
  <si>
    <t>ห้องเอกซเรย์ โรงพยาบาลสัตว์ มก. หนองโพ</t>
  </si>
  <si>
    <t>1) ทางลาดชั้น 2 ระหว่างอาคารเรียน 4 กับตึกพรีคลินิก กพส.</t>
  </si>
  <si>
    <t xml:space="preserve">1) มีสายยางที่บริษัทเข้ามาขัดพื้นวางอยู่
(เห็นแล้วระวังแล้วแต่ก้าวไม่พ้น) &gt; สะดุดแต่ยังไม่ล้ม
</t>
  </si>
  <si>
    <t>1) แจ้งช่างให้พยายามเก็บ แต่ตอนนี้พื้นที่อยู่ระหว่างปรับปรุงแก้ไขไม่ได้ตลอดเวลา ไม่มีทางเดินเลี่ยง (ค.เสี่ยงสูง)</t>
  </si>
  <si>
    <t xml:space="preserve">2) ชานทางเดินชั้น 2 อาคารเรียน 4 กพส. </t>
  </si>
  <si>
    <t>2) ลื่นแต่ไม่ล้ม เดินไปห้องปฏิบัติการเพื่อสอนนิสิตปัญหาพิเศษช่วงปิดเทอม พื้นที่อยู่ระหว่างขัดพื้นแบบเปียกโดยบริษัทภายนอก ระวังแล้วแต่ลื่น</t>
  </si>
  <si>
    <t>2) เปลี่ยนรองเท้าที่สามารถเปียกน้ำและปูนมาทำงานแล้ว แต่ก็ยังลื่นอยู่ดี แก้ไขโดยพยามเกร็งเข่าตอนเดินให้มากขึ้น แต่ระยาวน่าจะไม่ไหว</t>
  </si>
  <si>
    <t>โดนแมวกัด+ข่วนที่มือข้างขวา ขณะจับสัตว์เลี้ยง เพื่อตรวจรักษา</t>
  </si>
  <si>
    <t>ธันวาคม 68</t>
  </si>
  <si>
    <t>โรงพยาบาลสัตว์ มก. หนองโพ</t>
  </si>
  <si>
    <t>จับสัตว์เลี้ยง เพื่อเอกซเรย์</t>
  </si>
  <si>
    <t>ภาควิชาเภสัชวิทยา</t>
  </si>
  <si>
    <t>เข็มฉีดยาทิ่มนิ้ว ทำทำแผลเรียบร้อยแผลเรียบร้อย</t>
  </si>
  <si>
    <t>สำนักงานเลขานุการ กำแพงแสน</t>
  </si>
  <si>
    <t>ขับรถไปเอาเอกสาร ขากลับชนเสาไฟฟ้าและรถล้ม ทำให้บาดเจ็บที่ขา เบื้องต้นได้นำตัวส่งโรงพยาบาลและรักษาตามอาการ สามารถพักฟื้นที่บ้านได้</t>
  </si>
  <si>
    <t>โดยแมวกัดที่มือข้างขวา ขณะจับสัตว์เลี้ยง เพื่อเอกซเรย์</t>
  </si>
  <si>
    <t>สำนักงานเลขานุการ บางเขน</t>
  </si>
  <si>
    <t>กระจกบานเลื่อนตู้บอร์ดตรงโถงทางเดินตกใส่เท้า</t>
  </si>
  <si>
    <t>อื่นๆ</t>
  </si>
  <si>
    <t>ไปช่วยจับแมวแล้วโดนแมวข่วน แมวเป็นเชื้อรากินเนื้อ ตอนนี้แมวอยู่erตัวคนที่โดนกัดอยู่รพเปาโล</t>
  </si>
  <si>
    <t>โรงพยาบาลสัตว์ มก. บางเขน</t>
  </si>
  <si>
    <t>เข็มจิ้มนิ้ว รีบล้างมือและทาเบตาดีน</t>
  </si>
  <si>
    <t>ไปหาหมอแล้วค่ะ​ ตอนนี้กำลังพักอยู่</t>
  </si>
  <si>
    <t>KPI 7.1.11 จำนวนอุบัติเหตุด้านความปลอดภัย</t>
  </si>
  <si>
    <t>รายงานการบาดเจ็บ หรือเกิดอุบัติเหตุจากการทำงาน หรือการเรียนการสอน เก็บข้อมูลตั้งแต่ ส.ค.68</t>
  </si>
  <si>
    <t>KPI 7.1.12 นิสิต บุคลากรได้รับการฝึกซ้อมกรณีเกิดอัคคีภัย และการปฐมพยาบาล</t>
  </si>
  <si>
    <t>KPI 7.1.13 รายชื่อเครือข่ายโรงเรียนมัธยม และจำนวนนิสิตที่รับจากโรงเรียนเครือข่าย ปี 2564-2568</t>
  </si>
  <si>
    <t>KPI 7.1.14 จำนวนนิสิตคงอยู่ในปีที่ 2 (อัตราลาออกปี นิสิตปี 1 ขึ้นปี 2)</t>
  </si>
  <si>
    <t>KPI 7.1.15 จำนวนสัตวแพทย์ที่สำเร็จ สพ.บ. ทีเรียนหลักสูตรสัตวแพทย์ประจำบ้าน ปี 2564-2568 (แยกสถาบันที่จบ)</t>
  </si>
  <si>
    <t>KPI 7.1.16 จำนวนทุนวิจัย จากแหล่งทุนภายใน ปี 2564-2568</t>
  </si>
  <si>
    <t>KPI 7.1.17 จำนวนเงินทุนวิจัย จากแหล่งทุนภายใน ปี 2564-2568</t>
  </si>
  <si>
    <t xml:space="preserve">14.	ผลลัพธ์ด้านการจัดการเครือข่ายอุปทาน ด้านการบริการวิชาการ โรงพยาบาลสัตว์ </t>
  </si>
  <si>
    <t>รพส.มก.บข</t>
  </si>
  <si>
    <t>รพส.มก.กพส.</t>
  </si>
  <si>
    <t>รพส.มก.นพ.</t>
  </si>
  <si>
    <t>รพส.มก.หัวหิน</t>
  </si>
  <si>
    <t>จำนวนสัตว์ป่วยที่มีการส่งต่อ ของแต่ละโรงพยาบาลสัตว์ มก. และภาพรวม</t>
  </si>
  <si>
    <t>KPI 7.1.18 จำนวนทุนวิจัย จากแหล่งทุนภายนอก ปี 2564-2568</t>
  </si>
  <si>
    <t>KPI  7.1.19 จำนวนเงินทุนวิจัย จากแหล่งทุนภายนอก ปี 2564-2568</t>
  </si>
  <si>
    <t xml:space="preserve">KPI 7.1.20 จำนวนโรงพยาบาลสัตว์ และคลินิกเครือข่ายและจำนวนสัตว์ป่วยส่งต่อ ปี 2564-2568 (แต่ละ รพ.ส. และรวม)
</t>
  </si>
  <si>
    <t>จำนวนคนเข้าร่วมโครงการฝึกอบรมการป้องกันระงับอัคคีภัย การอพยพหนีไฟ
 และการปฐมพยาบาลเบื้องต้น</t>
  </si>
  <si>
    <t>ประเภท</t>
  </si>
  <si>
    <t xml:space="preserve">ปี 2567 </t>
  </si>
  <si>
    <t>โครงการฝึกอบรมการป้องกันระงับอัคคีภัย การอพยพหนีไฟ
และการปฐมพยาบาลเบื้องต้น ประจำปี 2568 วันที่ 25 ก.ค.68 ณ คณะสัตวแพทยศาสตร์ กำแพงแสน บุคลากรเข้ารวม 71 คน</t>
  </si>
  <si>
    <t>โครงการการปฏิบัตินเมื่อเกิดอัคคีภัย สำหรับนิสิตชั้นปีที่ 4 
ประจำปีการศึกษา 2568 เมื่อวันที่ 28 พ.ย.68 ณ คณะสัตวแพทยศาสตร์ กำแพงแสน นิสิตเข้าร่วม
โครงการ จำนวน 145 คน</t>
  </si>
  <si>
    <t>โครงการฝึกอบรมการป้องกันระงับอัคคีภัย การอพยพหนีไฟ
และการปฐมพยาบาลเบื้องต้น โรงพยาบาลสัตว์ บางเขน บุคลากรเข้าร่วม 60 คน นิสิตเข้าร่วม 150 คน</t>
  </si>
  <si>
    <t>โครงการฝึกอบรมการป้องกันระงับอัคคีภัย การอพยพหนีไฟ
และการปฐมพยาบาลเบื้องต้น ของสำนักงานเลขานุการคณะฯ บางเขน บุคลากรเข้าร่วม 71 คน</t>
  </si>
  <si>
    <t>โครงการฝึกอบรมการป้องกันระงับอัคคีภัย การอพยพหนีไฟ
และการปฐมพยาบาลเบื้องต้น มีนิสิตเข้าร่วมโครงการดังนี้
1.1 วันที่ 9 ก.พ.67 นิสิตชั้นปีที่ 4 เข้าร่วมจำนวน 52 คน
1.2 วันที่ 16 ก.พ.67 นิสิตชั้นปีที่ 5 เข้าร่วมจำนวน 127 คน
1.3 วันที่ 22 มี.ค.67 บุคลากร เข้าร่วมจำนวน 49 คน
1.4 วันที่ 24 พ.ค.67 บุคลากร เข้าร่วมจำนวน 74 คน</t>
  </si>
  <si>
    <t xml:space="preserve">โครงการฝึกอบรมการป้องกันระงับอัคคีภัย การอพยพหนีไฟ
และการปฐมพยาบาลเบื้องต้น ณ โรงพยาบาลสัตว์ บางเขน บุคลากรเข้าร่วม 60 คน </t>
  </si>
  <si>
    <t>โครงการฝึกอบรมการป้องกันระงับอัคคีภัย การอพยพหนีไฟ
และการปฐมพยาบาลเบื้องต้น ของสำนักงานเลขานุการ คณะฯ บางเขน บุคลากรเข้าร่วม 62 คน</t>
  </si>
  <si>
    <t>โครงการฝึกอบรมการป้องกันระงับอัคคีภัย การอพยพหนีไฟ
และการปฐมพยาบาลเบื้องต้น ประจำปี 2568 วันที่ 24 ม.ค.66 ณ คณะสัตวแพทยศาสตร์ กำแพงแสน บุคลากรเข้ารวม 64 คน</t>
  </si>
  <si>
    <t>โครงการฝึกอบรมการป้องกันระงับอัคคีภัย การอพยพหนีไฟ
และการปฐมพยาบาลเบื้องต้น ของสำนักงานเลขานุการ คณะฯ บางเขน บุคลากรเข้าร่วม 63 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</si>
</sst>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"/>
  </numFmts>
  <fonts count="24">
    <font>
      <sz val="11"/>
      <color theme="1"/>
      <name val="Tahoma"/>
      <scheme val="minor"/>
    </font>
    <font>
      <b/>
      <sz val="16"/>
      <color theme="1"/>
      <name val="Sarabun"/>
    </font>
    <font>
      <sz val="16"/>
      <color theme="1"/>
      <name val="Sarabun"/>
    </font>
    <font>
      <b/>
      <sz val="16"/>
      <color rgb="FFFFFFFF"/>
      <name val="Sarabun"/>
    </font>
    <font>
      <sz val="11"/>
      <color theme="1"/>
      <name val="Sarabun"/>
    </font>
    <font>
      <b/>
      <sz val="8"/>
      <color theme="1"/>
      <name val="Sarabun"/>
    </font>
    <font>
      <b/>
      <sz val="18"/>
      <color theme="1"/>
      <name val="TH Sarabun PSK"/>
    </font>
    <font>
      <sz val="18"/>
      <color theme="1"/>
      <name val="TH Sarabun PSK"/>
    </font>
    <font>
      <sz val="11"/>
      <name val="Tahoma"/>
    </font>
    <font>
      <b/>
      <sz val="16"/>
      <color theme="1"/>
      <name val="TH Sarabun PSK"/>
    </font>
    <font>
      <sz val="11"/>
      <color theme="1"/>
      <name val="Aptos Narrow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6"/>
      <color theme="1"/>
      <name val="TH SarabunPSK"/>
      <family val="2"/>
    </font>
    <font>
      <sz val="10"/>
      <color theme="1"/>
      <name val="Tahoma"/>
      <family val="2"/>
      <scheme val="minor"/>
    </font>
    <font>
      <sz val="10"/>
      <name val="Arial"/>
      <family val="2"/>
    </font>
    <font>
      <sz val="16"/>
      <color rgb="FF000000"/>
      <name val="TH SarabunPSK"/>
      <family val="2"/>
    </font>
    <font>
      <b/>
      <sz val="16"/>
      <name val="Angsana New"/>
      <family val="1"/>
    </font>
    <font>
      <sz val="11"/>
      <color theme="1"/>
      <name val="Angsana New"/>
      <family val="1"/>
    </font>
    <font>
      <sz val="11"/>
      <name val="Angsana New"/>
      <family val="1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</fonts>
  <fills count="2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FFFFE1"/>
        <bgColor rgb="FFFFFFE1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theme="0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>
      <left style="medium">
        <color rgb="FFCCCCCC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wrapText="1"/>
    </xf>
    <xf numFmtId="0" fontId="2" fillId="4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wrapText="1"/>
    </xf>
    <xf numFmtId="0" fontId="2" fillId="5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top"/>
    </xf>
    <xf numFmtId="0" fontId="7" fillId="0" borderId="0" xfId="0" applyFont="1"/>
    <xf numFmtId="0" fontId="2" fillId="10" borderId="9" xfId="0" applyFont="1" applyFill="1" applyBorder="1"/>
    <xf numFmtId="0" fontId="2" fillId="10" borderId="9" xfId="0" applyFont="1" applyFill="1" applyBorder="1" applyAlignment="1">
      <alignment vertical="top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4" fontId="1" fillId="14" borderId="5" xfId="0" applyNumberFormat="1" applyFont="1" applyFill="1" applyBorder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vertical="top"/>
    </xf>
    <xf numFmtId="0" fontId="11" fillId="0" borderId="16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top"/>
    </xf>
    <xf numFmtId="0" fontId="12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13" fillId="7" borderId="16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top"/>
    </xf>
    <xf numFmtId="0" fontId="15" fillId="0" borderId="16" xfId="0" applyFont="1" applyBorder="1" applyAlignment="1">
      <alignment horizontal="center" vertical="top"/>
    </xf>
    <xf numFmtId="0" fontId="15" fillId="0" borderId="16" xfId="0" applyFont="1" applyBorder="1" applyAlignment="1">
      <alignment vertical="top"/>
    </xf>
    <xf numFmtId="0" fontId="15" fillId="15" borderId="16" xfId="0" applyFont="1" applyFill="1" applyBorder="1" applyAlignment="1">
      <alignment vertical="top" wrapText="1"/>
    </xf>
    <xf numFmtId="0" fontId="16" fillId="0" borderId="16" xfId="0" applyFont="1" applyBorder="1"/>
    <xf numFmtId="0" fontId="15" fillId="0" borderId="16" xfId="0" applyFont="1" applyBorder="1" applyAlignment="1">
      <alignment horizontal="center" vertical="top" wrapText="1"/>
    </xf>
    <xf numFmtId="0" fontId="17" fillId="0" borderId="16" xfId="0" applyFont="1" applyBorder="1" applyAlignment="1">
      <alignment horizontal="center"/>
    </xf>
    <xf numFmtId="0" fontId="15" fillId="0" borderId="16" xfId="0" applyFont="1" applyBorder="1" applyAlignment="1">
      <alignment vertical="top" wrapText="1"/>
    </xf>
    <xf numFmtId="0" fontId="15" fillId="0" borderId="16" xfId="0" applyFont="1" applyBorder="1"/>
    <xf numFmtId="0" fontId="15" fillId="0" borderId="16" xfId="0" applyFont="1" applyBorder="1" applyAlignment="1">
      <alignment wrapText="1"/>
    </xf>
    <xf numFmtId="0" fontId="15" fillId="5" borderId="16" xfId="0" applyFont="1" applyFill="1" applyBorder="1" applyAlignment="1">
      <alignment wrapText="1"/>
    </xf>
    <xf numFmtId="0" fontId="15" fillId="5" borderId="16" xfId="0" applyFont="1" applyFill="1" applyBorder="1" applyAlignment="1">
      <alignment horizontal="center" vertical="top"/>
    </xf>
    <xf numFmtId="0" fontId="15" fillId="16" borderId="16" xfId="0" applyFont="1" applyFill="1" applyBorder="1" applyAlignment="1">
      <alignment vertical="top" wrapText="1"/>
    </xf>
    <xf numFmtId="0" fontId="15" fillId="5" borderId="16" xfId="0" applyFont="1" applyFill="1" applyBorder="1" applyAlignment="1">
      <alignment vertical="top" wrapText="1"/>
    </xf>
    <xf numFmtId="0" fontId="15" fillId="5" borderId="16" xfId="0" applyFont="1" applyFill="1" applyBorder="1" applyAlignment="1">
      <alignment horizontal="center" vertical="top" wrapText="1"/>
    </xf>
    <xf numFmtId="0" fontId="18" fillId="5" borderId="16" xfId="0" applyFont="1" applyFill="1" applyBorder="1" applyAlignment="1">
      <alignment vertical="top" wrapText="1"/>
    </xf>
    <xf numFmtId="0" fontId="15" fillId="9" borderId="16" xfId="0" applyFont="1" applyFill="1" applyBorder="1" applyAlignment="1">
      <alignment horizontal="center"/>
    </xf>
    <xf numFmtId="0" fontId="15" fillId="9" borderId="16" xfId="0" applyFont="1" applyFill="1" applyBorder="1"/>
    <xf numFmtId="0" fontId="15" fillId="17" borderId="16" xfId="0" applyFont="1" applyFill="1" applyBorder="1" applyAlignment="1">
      <alignment horizontal="center"/>
    </xf>
    <xf numFmtId="0" fontId="15" fillId="9" borderId="16" xfId="0" applyFont="1" applyFill="1" applyBorder="1" applyAlignment="1">
      <alignment vertical="top" wrapText="1"/>
    </xf>
    <xf numFmtId="0" fontId="15" fillId="5" borderId="16" xfId="0" applyFont="1" applyFill="1" applyBorder="1" applyAlignment="1">
      <alignment horizontal="center"/>
    </xf>
    <xf numFmtId="0" fontId="15" fillId="18" borderId="16" xfId="0" applyFont="1" applyFill="1" applyBorder="1" applyAlignment="1">
      <alignment vertical="top" wrapText="1"/>
    </xf>
    <xf numFmtId="0" fontId="15" fillId="17" borderId="16" xfId="0" applyFont="1" applyFill="1" applyBorder="1" applyAlignment="1">
      <alignment horizontal="center" wrapText="1"/>
    </xf>
    <xf numFmtId="0" fontId="15" fillId="5" borderId="16" xfId="0" applyFont="1" applyFill="1" applyBorder="1" applyAlignment="1">
      <alignment horizontal="center" wrapText="1"/>
    </xf>
    <xf numFmtId="0" fontId="11" fillId="0" borderId="0" xfId="0" applyFont="1" applyAlignment="1">
      <alignment vertical="top"/>
    </xf>
    <xf numFmtId="0" fontId="11" fillId="10" borderId="9" xfId="0" applyFont="1" applyFill="1" applyBorder="1" applyAlignment="1">
      <alignment vertical="top"/>
    </xf>
    <xf numFmtId="0" fontId="11" fillId="0" borderId="0" xfId="0" applyFont="1" applyAlignment="1">
      <alignment horizontal="left" vertical="center"/>
    </xf>
    <xf numFmtId="0" fontId="12" fillId="11" borderId="4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1" fillId="0" borderId="10" xfId="0" applyFont="1" applyBorder="1" applyAlignment="1">
      <alignment vertical="center"/>
    </xf>
    <xf numFmtId="0" fontId="11" fillId="0" borderId="10" xfId="0" applyFont="1" applyBorder="1" applyAlignment="1">
      <alignment vertical="center" wrapText="1"/>
    </xf>
    <xf numFmtId="0" fontId="11" fillId="0" borderId="0" xfId="0" applyFont="1"/>
    <xf numFmtId="0" fontId="11" fillId="11" borderId="5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20" fillId="0" borderId="0" xfId="0" applyFont="1"/>
    <xf numFmtId="0" fontId="11" fillId="0" borderId="1" xfId="0" applyFont="1" applyBorder="1" applyAlignment="1">
      <alignment horizontal="center"/>
    </xf>
    <xf numFmtId="3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/>
    </xf>
    <xf numFmtId="0" fontId="20" fillId="0" borderId="10" xfId="0" applyFont="1" applyBorder="1" applyAlignment="1">
      <alignment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" fontId="12" fillId="0" borderId="5" xfId="0" applyNumberFormat="1" applyFont="1" applyBorder="1" applyAlignment="1">
      <alignment horizontal="right" vertical="center" wrapText="1"/>
    </xf>
    <xf numFmtId="0" fontId="12" fillId="0" borderId="4" xfId="0" applyFont="1" applyBorder="1" applyAlignment="1">
      <alignment vertical="center" wrapText="1"/>
    </xf>
    <xf numFmtId="4" fontId="11" fillId="14" borderId="5" xfId="0" applyNumberFormat="1" applyFont="1" applyFill="1" applyBorder="1" applyAlignment="1">
      <alignment horizontal="right" vertical="center" wrapText="1"/>
    </xf>
    <xf numFmtId="4" fontId="12" fillId="0" borderId="1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left" vertical="top" wrapText="1"/>
    </xf>
    <xf numFmtId="0" fontId="11" fillId="19" borderId="16" xfId="0" applyFont="1" applyFill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0" fontId="11" fillId="19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9" fillId="0" borderId="12" xfId="0" applyFont="1" applyBorder="1"/>
    <xf numFmtId="0" fontId="9" fillId="4" borderId="13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8" fillId="0" borderId="15" xfId="0" applyFont="1" applyBorder="1"/>
    <xf numFmtId="0" fontId="9" fillId="13" borderId="13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21" fillId="0" borderId="14" xfId="0" applyFont="1" applyBorder="1"/>
    <xf numFmtId="0" fontId="21" fillId="0" borderId="15" xfId="0" applyFont="1" applyBorder="1"/>
    <xf numFmtId="0" fontId="11" fillId="13" borderId="1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22" fillId="0" borderId="0" xfId="0" applyFont="1" applyAlignment="1">
      <alignment horizontal="center" vertical="top" wrapText="1"/>
    </xf>
    <xf numFmtId="0" fontId="23" fillId="0" borderId="0" xfId="0" applyFont="1" applyAlignment="1">
      <alignment vertical="top"/>
    </xf>
    <xf numFmtId="0" fontId="22" fillId="0" borderId="16" xfId="0" applyFont="1" applyBorder="1" applyAlignment="1">
      <alignment horizontal="center" vertical="top"/>
    </xf>
    <xf numFmtId="0" fontId="23" fillId="0" borderId="16" xfId="0" applyFont="1" applyBorder="1" applyAlignment="1">
      <alignment horizontal="center" vertical="top"/>
    </xf>
    <xf numFmtId="0" fontId="23" fillId="0" borderId="16" xfId="0" applyFont="1" applyBorder="1" applyAlignment="1">
      <alignment vertical="top"/>
    </xf>
    <xf numFmtId="0" fontId="22" fillId="0" borderId="16" xfId="0" applyFont="1" applyBorder="1" applyAlignment="1">
      <alignment vertical="top"/>
    </xf>
    <xf numFmtId="0" fontId="23" fillId="15" borderId="0" xfId="0" applyFont="1" applyFill="1" applyAlignment="1">
      <alignment vertical="top"/>
    </xf>
    <xf numFmtId="0" fontId="23" fillId="0" borderId="0" xfId="0" applyFont="1" applyAlignment="1">
      <alignment vertical="top" wrapText="1"/>
    </xf>
    <xf numFmtId="15" fontId="23" fillId="0" borderId="0" xfId="0" applyNumberFormat="1" applyFont="1" applyAlignment="1">
      <alignment vertical="top"/>
    </xf>
  </cellXfs>
  <cellStyles count="1">
    <cellStyle name="Normal" xfId="0" builtinId="0"/>
  </cellStyles>
  <dxfs count="6">
    <dxf>
      <font>
        <sz val="16"/>
        <name val="TH SarabunPSK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สำเนาของ สรุปรายงาน-style" pivot="0" count="2" xr9:uid="{0C3F6D03-42B9-4E21-A329-29BD73930164}">
      <tableStyleElement type="firstRowStripe" dxfId="5"/>
      <tableStyleElement type="secondRowStripe" dxfId="4"/>
    </tableStyle>
  </tableStyles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7.1.1 ร้อยละของนิสิตที่สอบผ่านการประเมินความรู้ใบประกอบวิชาชีพภายใน 2 ครั้ง</a:t>
            </a:r>
          </a:p>
        </c:rich>
      </c:tx>
      <c:layout>
        <c:manualLayout>
          <c:xMode val="edge"/>
          <c:yMode val="edge"/>
          <c:x val="0.1062420382165605"/>
          <c:y val="6.6666666666666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.13154391188092088"/>
          <c:y val="0.17344224213156967"/>
          <c:w val="0.80132790955577704"/>
          <c:h val="0.69227119398375603"/>
        </c:manualLayout>
      </c:layout>
      <c:barChart>
        <c:barDir val="col"/>
        <c:grouping val="clustered"/>
        <c:varyColors val="1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BC29-4F21-B452-7D003A8285AC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BC29-4F21-B452-7D003A8285AC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BC29-4F21-B452-7D003A8285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'KPI 7.1.1'!$B$6:$B$9</c:f>
              <c:numCache>
                <c:formatCode>General</c:formatCode>
                <c:ptCount val="4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</c:numCache>
            </c:numRef>
          </c:cat>
          <c:val>
            <c:numRef>
              <c:f>'KPI 7.1.1'!$C$6:$C$9</c:f>
              <c:numCache>
                <c:formatCode>General</c:formatCode>
                <c:ptCount val="4"/>
                <c:pt idx="0">
                  <c:v>56.69</c:v>
                </c:pt>
                <c:pt idx="1">
                  <c:v>69.06</c:v>
                </c:pt>
                <c:pt idx="2">
                  <c:v>75</c:v>
                </c:pt>
                <c:pt idx="3">
                  <c:v>81.7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29-4F21-B452-7D003A828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64318564"/>
        <c:axId val="13006977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'KPI 7.1.1'!$B$6:$B$9</c:f>
              <c:numCache>
                <c:formatCode>General</c:formatCode>
                <c:ptCount val="4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</c:numCache>
            </c:numRef>
          </c:cat>
          <c:val>
            <c:numRef>
              <c:f>'KPI 7.1.1'!$D$6:$D$9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29-4F21-B452-7D003A828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318564"/>
        <c:axId val="13006977"/>
      </c:lineChart>
      <c:catAx>
        <c:axId val="3643185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 sz="1400"/>
                  <a:t>ปีการศึกษา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3006977"/>
        <c:crosses val="autoZero"/>
        <c:auto val="1"/>
        <c:lblAlgn val="ctr"/>
        <c:lblOffset val="100"/>
        <c:noMultiLvlLbl val="1"/>
      </c:catAx>
      <c:valAx>
        <c:axId val="13006977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 sz="1100"/>
                  <a:t>ร้อยละนิสิตที่สอบผ่านการประเมินความรู้ใบประกอบวิชาชีพ</a:t>
                </a:r>
              </a:p>
            </c:rich>
          </c:tx>
          <c:layout>
            <c:manualLayout>
              <c:xMode val="edge"/>
              <c:yMode val="edge"/>
              <c:x val="3.2763712755083697E-2"/>
              <c:y val="0.18864158353001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3643185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2000" b="1"/>
              <a:t>7.1.2 ร้อยละของนิสิตที่สอบผ่านการประเมินทักษะ </a:t>
            </a:r>
            <a:r>
              <a:rPr lang="en-US" sz="2000" b="1"/>
              <a:t>OSCE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52085971771011"/>
          <c:y val="0.33094407904894241"/>
          <c:w val="0.75025315383964097"/>
          <c:h val="0.56505048633626664"/>
        </c:manualLayout>
      </c:layout>
      <c:barChart>
        <c:barDir val="col"/>
        <c:grouping val="clustered"/>
        <c:varyColors val="1"/>
        <c:ser>
          <c:idx val="0"/>
          <c:order val="0"/>
          <c:tx>
            <c:v>ผ่านทุกสถานีในครั้งแรก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C30-45BB-9A93-2ED05258481E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2C30-45BB-9A93-2ED0525848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'KPI 7.1.2'!$B$5:$B$7</c:f>
              <c:strCache>
                <c:ptCount val="3"/>
                <c:pt idx="0">
                  <c:v>ปีการศึกษา 2566</c:v>
                </c:pt>
                <c:pt idx="1">
                  <c:v>ปีการศึกษา 2567</c:v>
                </c:pt>
                <c:pt idx="2">
                  <c:v>ปีการศึกษา 2568</c:v>
                </c:pt>
              </c:strCache>
            </c:strRef>
          </c:cat>
          <c:val>
            <c:numRef>
              <c:f>'KPI 7.1.2'!$C$5:$C$7</c:f>
              <c:numCache>
                <c:formatCode>General</c:formatCode>
                <c:ptCount val="3"/>
                <c:pt idx="0">
                  <c:v>0</c:v>
                </c:pt>
                <c:pt idx="1">
                  <c:v>5.38</c:v>
                </c:pt>
                <c:pt idx="2">
                  <c:v>14.02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30-45BB-9A93-2ED05258481E}"/>
            </c:ext>
          </c:extLst>
        </c:ser>
        <c:ser>
          <c:idx val="1"/>
          <c:order val="1"/>
          <c:tx>
            <c:v>ผ่านทุกสถานีก่อนสำเร็จการศึกษา</c:v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1"/>
          <c:cat>
            <c:strRef>
              <c:f>'KPI 7.1.2'!$B$5:$B$7</c:f>
              <c:strCache>
                <c:ptCount val="3"/>
                <c:pt idx="0">
                  <c:v>ปีการศึกษา 2566</c:v>
                </c:pt>
                <c:pt idx="1">
                  <c:v>ปีการศึกษา 2567</c:v>
                </c:pt>
                <c:pt idx="2">
                  <c:v>ปีการศึกษา 2568</c:v>
                </c:pt>
              </c:strCache>
            </c:strRef>
          </c:cat>
          <c:val>
            <c:numRef>
              <c:f>'KPI 7.1.2'!$D$5:$D$7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30-45BB-9A93-2ED052584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2628637"/>
        <c:axId val="250734183"/>
      </c:barChart>
      <c:lineChart>
        <c:grouping val="standard"/>
        <c:varyColors val="1"/>
        <c:ser>
          <c:idx val="2"/>
          <c:order val="2"/>
          <c:tx>
            <c:strRef>
              <c:f>'KPI 7.1.2'!$E$4</c:f>
              <c:strCache>
                <c:ptCount val="1"/>
                <c:pt idx="0">
                  <c:v>เป้าหมาย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'KPI 7.1.2'!$B$5:$B$7</c:f>
              <c:strCache>
                <c:ptCount val="3"/>
                <c:pt idx="0">
                  <c:v>ปีการศึกษา 2566</c:v>
                </c:pt>
                <c:pt idx="1">
                  <c:v>ปีการศึกษา 2567</c:v>
                </c:pt>
                <c:pt idx="2">
                  <c:v>ปีการศึกษา 2568</c:v>
                </c:pt>
              </c:strCache>
            </c:strRef>
          </c:cat>
          <c:val>
            <c:numRef>
              <c:f>'KPI 7.1.2'!$E$5:$E$7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AA-4CC2-B721-B7190C340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2676799"/>
        <c:axId val="1052665279"/>
      </c:lineChart>
      <c:catAx>
        <c:axId val="86262863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250734183"/>
        <c:crosses val="autoZero"/>
        <c:auto val="1"/>
        <c:lblAlgn val="ctr"/>
        <c:lblOffset val="100"/>
        <c:noMultiLvlLbl val="1"/>
      </c:catAx>
      <c:valAx>
        <c:axId val="25073418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 sz="1200"/>
                  <a:t>ร้อยละของนิสิตชั้นปีที่ 5 ที่สอบผ่านทักษะ </a:t>
                </a:r>
                <a:r>
                  <a:rPr lang="en-US" sz="1200"/>
                  <a:t>OSCE </a:t>
                </a:r>
                <a:r>
                  <a:rPr lang="th-TH" sz="1200"/>
                  <a:t>ทุกสถานีการสอบ</a:t>
                </a:r>
              </a:p>
            </c:rich>
          </c:tx>
          <c:layout>
            <c:manualLayout>
              <c:xMode val="edge"/>
              <c:yMode val="edge"/>
              <c:x val="4.7628312589958512E-2"/>
              <c:y val="0.174418527095877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862628637"/>
        <c:crosses val="autoZero"/>
        <c:crossBetween val="between"/>
      </c:valAx>
      <c:valAx>
        <c:axId val="1052665279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052676799"/>
        <c:crosses val="max"/>
        <c:crossBetween val="between"/>
      </c:valAx>
      <c:catAx>
        <c:axId val="1052676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2665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j-ea"/>
                <a:cs typeface="TH Sarabun New" panose="020B0500040200020003" pitchFamily="34" charset="-34"/>
              </a:defRPr>
            </a:pPr>
            <a:r>
              <a:rPr lang="th-TH" b="1"/>
              <a:t>7.1.1 ร้อยละของนิสิตที่สอบผ่านการประเมินความรู้ใบประกอบวิชาชีพภายใน 2 ครั้ง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xMode val="edge"/>
          <c:yMode val="edge"/>
          <c:x val="0.13154391188092088"/>
          <c:y val="0.17344224213156967"/>
          <c:w val="0.80132790955577704"/>
          <c:h val="0.6922711939837560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5CE-4874-815F-53BFA2586AAF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5CE-4874-815F-53BFA2586AAF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55CE-4874-815F-53BFA2586A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numRef>
              <c:f>'KPI 7.1.1'!$B$6:$B$9</c:f>
              <c:numCache>
                <c:formatCode>General</c:formatCode>
                <c:ptCount val="4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</c:numCache>
            </c:numRef>
          </c:cat>
          <c:val>
            <c:numRef>
              <c:f>'KPI 7.1.1'!$C$6:$C$9</c:f>
              <c:numCache>
                <c:formatCode>General</c:formatCode>
                <c:ptCount val="4"/>
                <c:pt idx="0">
                  <c:v>56.69</c:v>
                </c:pt>
                <c:pt idx="1">
                  <c:v>69.06</c:v>
                </c:pt>
                <c:pt idx="2">
                  <c:v>75</c:v>
                </c:pt>
                <c:pt idx="3">
                  <c:v>81.7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4-55CE-4874-815F-53BFA2586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64318564"/>
        <c:axId val="13006977"/>
      </c:barChart>
      <c:lineChart>
        <c:grouping val="standard"/>
        <c:varyColors val="0"/>
        <c:ser>
          <c:idx val="1"/>
          <c:order val="1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'KPI 7.1.1'!$B$6:$B$9</c:f>
              <c:numCache>
                <c:formatCode>General</c:formatCode>
                <c:ptCount val="4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</c:numCache>
            </c:numRef>
          </c:cat>
          <c:val>
            <c:numRef>
              <c:f>'KPI 7.1.1'!$D$6:$D$9</c:f>
              <c:numCache>
                <c:formatCode>General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CE-4874-815F-53BFA2586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318564"/>
        <c:axId val="13006977"/>
      </c:lineChart>
      <c:catAx>
        <c:axId val="3643185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ปีการศึกษา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3006977"/>
        <c:crosses val="autoZero"/>
        <c:auto val="1"/>
        <c:lblAlgn val="ctr"/>
        <c:lblOffset val="100"/>
        <c:noMultiLvlLbl val="1"/>
      </c:catAx>
      <c:valAx>
        <c:axId val="13006977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 sz="1200"/>
                  <a:t>ร้อยละนิสิตที่สอบผ่านการประเมินความรู้ใบประกอบวิชาชีพ</a:t>
                </a:r>
              </a:p>
            </c:rich>
          </c:tx>
          <c:layout>
            <c:manualLayout>
              <c:xMode val="edge"/>
              <c:yMode val="edge"/>
              <c:x val="3.2763712755083697E-2"/>
              <c:y val="0.188641583530018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3643185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j-ea"/>
                <a:cs typeface="TH Sarabun New" panose="020B0500040200020003" pitchFamily="34" charset="-34"/>
              </a:defRPr>
            </a:pPr>
            <a:r>
              <a:rPr lang="th-TH" b="1"/>
              <a:t>7.1.3 จำนวนชั่วโมงการฝึกปฏิบัติของนิสิตตามหลักสูตร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xMode val="edge"/>
          <c:yMode val="edge"/>
          <c:x val="0.129485156431867"/>
          <c:y val="0.20258267716535436"/>
          <c:w val="0.83657038275086526"/>
          <c:h val="0.67990055285642481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E717-49C6-8185-C0ED2936406B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E717-49C6-8185-C0ED2936406B}"/>
              </c:ext>
            </c:extLst>
          </c:dPt>
          <c:dLbls>
            <c:dLbl>
              <c:idx val="0"/>
              <c:layout>
                <c:manualLayout>
                  <c:x val="0"/>
                  <c:y val="-2.0460358056266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17-49C6-8185-C0ED293640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7.1.3'!$B$5:$B$7</c:f>
              <c:strCache>
                <c:ptCount val="3"/>
                <c:pt idx="0">
                  <c:v>ปีการศึกษา 2565</c:v>
                </c:pt>
                <c:pt idx="1">
                  <c:v>ปีการศึกษา 2566</c:v>
                </c:pt>
                <c:pt idx="2">
                  <c:v>ปีการศึกษา 2567</c:v>
                </c:pt>
              </c:strCache>
            </c:strRef>
          </c:cat>
          <c:val>
            <c:numRef>
              <c:f>'KPI 7.1.3'!$C$5:$C$7</c:f>
              <c:numCache>
                <c:formatCode>General</c:formatCode>
                <c:ptCount val="3"/>
                <c:pt idx="0">
                  <c:v>174</c:v>
                </c:pt>
                <c:pt idx="1">
                  <c:v>255</c:v>
                </c:pt>
                <c:pt idx="2">
                  <c:v>299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4-E717-49C6-8185-C0ED29364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147157989"/>
        <c:axId val="119129621"/>
      </c:barChart>
      <c:lineChart>
        <c:grouping val="standard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'KPI 7.1.3'!$B$5:$B$7</c:f>
              <c:strCache>
                <c:ptCount val="3"/>
                <c:pt idx="0">
                  <c:v>ปีการศึกษา 2565</c:v>
                </c:pt>
                <c:pt idx="1">
                  <c:v>ปีการศึกษา 2566</c:v>
                </c:pt>
                <c:pt idx="2">
                  <c:v>ปีการศึกษา 2567</c:v>
                </c:pt>
              </c:strCache>
            </c:strRef>
          </c:cat>
          <c:val>
            <c:numRef>
              <c:f>'KPI 7.1.3'!$D$5:$D$7</c:f>
              <c:numCache>
                <c:formatCode>General</c:formatCode>
                <c:ptCount val="3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17-49C6-8185-C0ED29364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157989"/>
        <c:axId val="119129621"/>
      </c:lineChart>
      <c:catAx>
        <c:axId val="114715798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19129621"/>
        <c:crosses val="autoZero"/>
        <c:auto val="1"/>
        <c:lblAlgn val="ctr"/>
        <c:lblOffset val="100"/>
        <c:noMultiLvlLbl val="1"/>
      </c:catAx>
      <c:valAx>
        <c:axId val="1191296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จำนวนชั่วโมงฝึกงานนิสิตชั้นปีที่ 1-3</a:t>
                </a:r>
              </a:p>
            </c:rich>
          </c:tx>
          <c:layout>
            <c:manualLayout>
              <c:xMode val="edge"/>
              <c:yMode val="edge"/>
              <c:x val="5.2290999510228683E-2"/>
              <c:y val="0.337067214424283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14715798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2000" b="1"/>
              <a:t>7.1.2 ร้อยละของนิสิตที่สอบผ่านการประเมินทักษะ </a:t>
            </a:r>
            <a:r>
              <a:rPr lang="en-US" sz="2000" b="1"/>
              <a:t>OSCE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52085971771011"/>
          <c:y val="0.33094407904894241"/>
          <c:w val="0.75025315383964097"/>
          <c:h val="0.56505048633626664"/>
        </c:manualLayout>
      </c:layout>
      <c:barChart>
        <c:barDir val="col"/>
        <c:grouping val="clustered"/>
        <c:varyColors val="1"/>
        <c:ser>
          <c:idx val="0"/>
          <c:order val="0"/>
          <c:tx>
            <c:v>ผ่านทุกสถานีในครั้งแรก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D7A-4D5E-BE5A-F47A0D1949AF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8D7A-4D5E-BE5A-F47A0D1949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'KPI 7.1.2'!$B$5:$B$7</c:f>
              <c:strCache>
                <c:ptCount val="3"/>
                <c:pt idx="0">
                  <c:v>ปีการศึกษา 2566</c:v>
                </c:pt>
                <c:pt idx="1">
                  <c:v>ปีการศึกษา 2567</c:v>
                </c:pt>
                <c:pt idx="2">
                  <c:v>ปีการศึกษา 2568</c:v>
                </c:pt>
              </c:strCache>
            </c:strRef>
          </c:cat>
          <c:val>
            <c:numRef>
              <c:f>'KPI 7.1.2'!$C$5:$C$7</c:f>
              <c:numCache>
                <c:formatCode>General</c:formatCode>
                <c:ptCount val="3"/>
                <c:pt idx="0">
                  <c:v>0</c:v>
                </c:pt>
                <c:pt idx="1">
                  <c:v>5.38</c:v>
                </c:pt>
                <c:pt idx="2">
                  <c:v>14.02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7A-4D5E-BE5A-F47A0D1949AF}"/>
            </c:ext>
          </c:extLst>
        </c:ser>
        <c:ser>
          <c:idx val="1"/>
          <c:order val="1"/>
          <c:tx>
            <c:v>ผ่านทุกสถานีก่อนสำเร็จการศึกษา</c:v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1"/>
          <c:cat>
            <c:strRef>
              <c:f>'KPI 7.1.2'!$B$5:$B$7</c:f>
              <c:strCache>
                <c:ptCount val="3"/>
                <c:pt idx="0">
                  <c:v>ปีการศึกษา 2566</c:v>
                </c:pt>
                <c:pt idx="1">
                  <c:v>ปีการศึกษา 2567</c:v>
                </c:pt>
                <c:pt idx="2">
                  <c:v>ปีการศึกษา 2568</c:v>
                </c:pt>
              </c:strCache>
            </c:strRef>
          </c:cat>
          <c:val>
            <c:numRef>
              <c:f>'KPI 7.1.2'!$D$5:$D$7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7A-4D5E-BE5A-F47A0D194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2628637"/>
        <c:axId val="250734183"/>
      </c:barChart>
      <c:lineChart>
        <c:grouping val="standard"/>
        <c:varyColors val="1"/>
        <c:ser>
          <c:idx val="2"/>
          <c:order val="2"/>
          <c:tx>
            <c:strRef>
              <c:f>'KPI 7.1.2'!$E$4</c:f>
              <c:strCache>
                <c:ptCount val="1"/>
                <c:pt idx="0">
                  <c:v>เป้าหมาย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'KPI 7.1.2'!$B$5:$B$7</c:f>
              <c:strCache>
                <c:ptCount val="3"/>
                <c:pt idx="0">
                  <c:v>ปีการศึกษา 2566</c:v>
                </c:pt>
                <c:pt idx="1">
                  <c:v>ปีการศึกษา 2567</c:v>
                </c:pt>
                <c:pt idx="2">
                  <c:v>ปีการศึกษา 2568</c:v>
                </c:pt>
              </c:strCache>
            </c:strRef>
          </c:cat>
          <c:val>
            <c:numRef>
              <c:f>'KPI 7.1.2'!$E$5:$E$7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7A-4D5E-BE5A-F47A0D194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2676799"/>
        <c:axId val="1052665279"/>
      </c:lineChart>
      <c:catAx>
        <c:axId val="86262863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250734183"/>
        <c:crosses val="autoZero"/>
        <c:auto val="1"/>
        <c:lblAlgn val="ctr"/>
        <c:lblOffset val="100"/>
        <c:noMultiLvlLbl val="1"/>
      </c:catAx>
      <c:valAx>
        <c:axId val="25073418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 sz="1200"/>
                  <a:t>ร้อยละของนิสิตชั้นปีที่ 5 ที่สอบผ่านทักษะ </a:t>
                </a:r>
                <a:r>
                  <a:rPr lang="en-US" sz="1200"/>
                  <a:t>OSCE </a:t>
                </a:r>
                <a:r>
                  <a:rPr lang="th-TH" sz="1200"/>
                  <a:t>ทุกสถานีการสอบ</a:t>
                </a:r>
              </a:p>
            </c:rich>
          </c:tx>
          <c:layout>
            <c:manualLayout>
              <c:xMode val="edge"/>
              <c:yMode val="edge"/>
              <c:x val="4.7628312589958512E-2"/>
              <c:y val="0.174418527095877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862628637"/>
        <c:crosses val="autoZero"/>
        <c:crossBetween val="between"/>
      </c:valAx>
      <c:valAx>
        <c:axId val="1052665279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052676799"/>
        <c:crosses val="max"/>
        <c:crossBetween val="between"/>
      </c:valAx>
      <c:catAx>
        <c:axId val="10526767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2665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th-TH" sz="1600" b="1" i="0">
                <a:solidFill>
                  <a:srgbClr val="757575"/>
                </a:solidFill>
                <a:latin typeface="+mn-lt"/>
              </a:rPr>
              <a:t>7.1.5-1 จำนวนบัณฑิตที่สำเร็จการศึกษาระดับปริญญาโทแยกตามหลักสูตร</a:t>
            </a:r>
          </a:p>
        </c:rich>
      </c:tx>
      <c:layout>
        <c:manualLayout>
          <c:xMode val="edge"/>
          <c:yMode val="edge"/>
          <c:x val="0.16579128080688027"/>
          <c:y val="6.7555555555555549E-2"/>
        </c:manualLayout>
      </c:layout>
      <c:overlay val="0"/>
    </c:title>
    <c:autoTitleDeleted val="0"/>
    <c:plotArea>
      <c:layout>
        <c:manualLayout>
          <c:xMode val="edge"/>
          <c:yMode val="edge"/>
          <c:x val="0.10839133830075751"/>
          <c:y val="0.22214571043927309"/>
          <c:w val="0.80720117677597991"/>
          <c:h val="0.52118432702488005"/>
        </c:manualLayout>
      </c:layout>
      <c:barChart>
        <c:barDir val="col"/>
        <c:grouping val="clustered"/>
        <c:varyColors val="1"/>
        <c:ser>
          <c:idx val="0"/>
          <c:order val="0"/>
          <c:tx>
            <c:v>วิทยาศาสตร์สุขภาพสัตว์ฯ</c:v>
          </c:tx>
          <c:spPr>
            <a:solidFill>
              <a:srgbClr val="0070C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7.1.5'!$A$6:$A$10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7.1.5'!$B$6:$B$10</c:f>
              <c:numCache>
                <c:formatCode>General</c:formatCode>
                <c:ptCount val="5"/>
                <c:pt idx="0">
                  <c:v>19</c:v>
                </c:pt>
                <c:pt idx="1">
                  <c:v>10</c:v>
                </c:pt>
                <c:pt idx="2">
                  <c:v>22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0E1-402B-86AB-1C4EF5911912}"/>
            </c:ext>
          </c:extLst>
        </c:ser>
        <c:ser>
          <c:idx val="1"/>
          <c:order val="1"/>
          <c:tx>
            <c:v>คลินิกศึกษาฯ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7.1.5'!$A$6:$A$10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7.1.5'!$C$6:$C$10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0E1-402B-86AB-1C4EF5911912}"/>
            </c:ext>
          </c:extLst>
        </c:ser>
        <c:ser>
          <c:idx val="2"/>
          <c:order val="2"/>
          <c:tx>
            <c:v>เภสัชวิทยาฯ</c:v>
          </c:tx>
          <c:spPr>
            <a:solidFill>
              <a:srgbClr val="009999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7.1.5'!$A$6:$A$10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7.1.5'!$D$6:$D$10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0E1-402B-86AB-1C4EF5911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2780603"/>
        <c:axId val="1376284165"/>
      </c:barChart>
      <c:lineChart>
        <c:grouping val="standard"/>
        <c:varyColors val="0"/>
        <c:ser>
          <c:idx val="3"/>
          <c:order val="3"/>
          <c:tx>
            <c:v>30</c:v>
          </c:tx>
          <c:spPr>
            <a:ln w="28575" cmpd="sng">
              <a:solidFill>
                <a:schemeClr val="accent2"/>
              </a:solidFill>
              <a:prstDash val="dash"/>
            </a:ln>
          </c:spPr>
          <c:marker>
            <c:symbol val="none"/>
          </c:marker>
          <c:dLbls>
            <c:numFmt formatCode="&quot;STD=&quot;#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7.1.5'!$A$6:$A$10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7.1.5'!$H$6:$H$7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E1-402B-86AB-1C4EF5911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780603"/>
        <c:axId val="1376284165"/>
      </c:lineChart>
      <c:catAx>
        <c:axId val="1722780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th-TH" b="1" i="0">
                    <a:solidFill>
                      <a:srgbClr val="000000"/>
                    </a:solidFill>
                    <a:latin typeface="+mn-lt"/>
                  </a:rPr>
                  <a:t>ปีการศึกษา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376284165"/>
        <c:crosses val="autoZero"/>
        <c:auto val="1"/>
        <c:lblAlgn val="ctr"/>
        <c:lblOffset val="100"/>
        <c:noMultiLvlLbl val="1"/>
      </c:catAx>
      <c:valAx>
        <c:axId val="1376284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th-TH" b="1" i="0">
                    <a:solidFill>
                      <a:srgbClr val="000000"/>
                    </a:solidFill>
                    <a:latin typeface="+mn-lt"/>
                  </a:rPr>
                  <a:t>จำนวน (คน)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722780603"/>
        <c:crosses val="autoZero"/>
        <c:crossBetween val="between"/>
        <c:minorUnit val="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2400"/>
              <a:t>7.1.5-2 จำนวนนิสิตระดับปริญญาเอก แยกตามสาขา</a:t>
            </a:r>
          </a:p>
        </c:rich>
      </c:tx>
      <c:layout>
        <c:manualLayout>
          <c:xMode val="edge"/>
          <c:yMode val="edge"/>
          <c:x val="0.24103305675816281"/>
          <c:y val="4.89971420239136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6.2802311974152925E-2"/>
          <c:y val="0.19701253319666401"/>
          <c:w val="0.87085839716233593"/>
          <c:h val="0.55812141825467088"/>
        </c:manualLayout>
      </c:layout>
      <c:barChart>
        <c:barDir val="col"/>
        <c:grouping val="clustered"/>
        <c:varyColors val="1"/>
        <c:ser>
          <c:idx val="0"/>
          <c:order val="0"/>
          <c:tx>
            <c:v>วิทยาศาสตร์สุขภาพสัตว์ฯ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7.1.5'!$A$27:$A$31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7.1.5'!$B$27:$B$31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1-4D85-B284-F8BC3744166D}"/>
            </c:ext>
          </c:extLst>
        </c:ser>
        <c:ser>
          <c:idx val="1"/>
          <c:order val="1"/>
          <c:tx>
            <c:v>คลินิกศึกษาฯ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7.1.5'!$A$27:$A$31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7.1.5'!$C$27:$C$31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71-4D85-B284-F8BC3744166D}"/>
            </c:ext>
          </c:extLst>
        </c:ser>
        <c:ser>
          <c:idx val="2"/>
          <c:order val="2"/>
          <c:tx>
            <c:v>เภสัชวิทยาฯ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7.1.5'!$A$27:$A$31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7.1.5'!$D$27:$D$31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71-4D85-B284-F8BC3744166D}"/>
            </c:ext>
          </c:extLst>
        </c:ser>
        <c:ser>
          <c:idx val="3"/>
          <c:order val="3"/>
          <c:tx>
            <c:v>วิทยาศาสตร์และนวัตกรรมฯ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7.1.5'!$A$27:$A$31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7.1.5'!$E$27:$E$31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71-4D85-B284-F8BC3744166D}"/>
            </c:ext>
          </c:extLst>
        </c:ser>
        <c:ser>
          <c:idx val="4"/>
          <c:order val="4"/>
          <c:tx>
            <c:v>วิทยาศาสตร์ชีวภาพ ฯ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7.1.5'!$A$27:$A$31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7.1.5'!$F$27:$F$31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71-4D85-B284-F8BC374416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20049785"/>
        <c:axId val="761381736"/>
      </c:barChart>
      <c:catAx>
        <c:axId val="192004978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ปีการศึกษา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761381736"/>
        <c:crosses val="autoZero"/>
        <c:auto val="1"/>
        <c:lblAlgn val="ctr"/>
        <c:lblOffset val="100"/>
        <c:noMultiLvlLbl val="1"/>
      </c:catAx>
      <c:valAx>
        <c:axId val="76138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 sz="1400"/>
                  <a:t>จำนวน (คน)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920049785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2000"/>
              <a:t>7.1.5-1 จำนวนบัณฑิตที่สำเร็จการศึกษาระดับปริญญาโทแยกตามหลักสูตร</a:t>
            </a:r>
          </a:p>
        </c:rich>
      </c:tx>
      <c:layout>
        <c:manualLayout>
          <c:xMode val="edge"/>
          <c:yMode val="edge"/>
          <c:x val="0.1657912535805231"/>
          <c:y val="6.159428283089055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xMode val="edge"/>
          <c:yMode val="edge"/>
          <c:x val="0.10839133830075751"/>
          <c:y val="0.22214571043927309"/>
          <c:w val="0.80720117677597991"/>
          <c:h val="0.52118432702488005"/>
        </c:manualLayout>
      </c:layout>
      <c:barChart>
        <c:barDir val="col"/>
        <c:grouping val="clustered"/>
        <c:varyColors val="1"/>
        <c:ser>
          <c:idx val="0"/>
          <c:order val="0"/>
          <c:tx>
            <c:v>วิทยาศาสตร์สุขภาพสัตว์ฯ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7.1.5'!$A$6:$A$10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7.1.5'!$B$6:$B$10</c:f>
              <c:numCache>
                <c:formatCode>General</c:formatCode>
                <c:ptCount val="5"/>
                <c:pt idx="0">
                  <c:v>19</c:v>
                </c:pt>
                <c:pt idx="1">
                  <c:v>10</c:v>
                </c:pt>
                <c:pt idx="2">
                  <c:v>22</c:v>
                </c:pt>
                <c:pt idx="3">
                  <c:v>17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1-4A98-9646-43DFD68E689F}"/>
            </c:ext>
          </c:extLst>
        </c:ser>
        <c:ser>
          <c:idx val="1"/>
          <c:order val="1"/>
          <c:tx>
            <c:v>คลินิกศึกษาฯ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7.1.5'!$A$6:$A$10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7.1.5'!$C$6:$C$10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9</c:v>
                </c:pt>
                <c:pt idx="3">
                  <c:v>16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91-4A98-9646-43DFD68E689F}"/>
            </c:ext>
          </c:extLst>
        </c:ser>
        <c:ser>
          <c:idx val="2"/>
          <c:order val="2"/>
          <c:tx>
            <c:v>เภสัชวิทยาฯ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7.1.5'!$A$6:$A$10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7.1.5'!$D$6:$D$10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91-4A98-9646-43DFD68E6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6327875"/>
        <c:axId val="879081994"/>
      </c:barChart>
      <c:catAx>
        <c:axId val="17463278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ปีการศึกษา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879081994"/>
        <c:crosses val="autoZero"/>
        <c:auto val="1"/>
        <c:lblAlgn val="ctr"/>
        <c:lblOffset val="100"/>
        <c:noMultiLvlLbl val="1"/>
      </c:catAx>
      <c:valAx>
        <c:axId val="8790819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 sz="1800"/>
                  <a:t>จำนวน (คน)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746327875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th-TH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2000" b="1"/>
              <a:t>7.1.5-</a:t>
            </a:r>
            <a:r>
              <a:rPr lang="en-US" sz="2000" b="1"/>
              <a:t>3</a:t>
            </a:r>
            <a:r>
              <a:rPr lang="en-US" sz="2000" b="1" baseline="0"/>
              <a:t> </a:t>
            </a:r>
            <a:r>
              <a:rPr lang="th-TH" sz="2000" b="1"/>
              <a:t>จำนวนบัณฑิตที่สำเร็จการศึกษาระดับบัณฑิตศึกษา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58005249343832"/>
          <c:y val="0.18129622686053132"/>
          <c:w val="0.77049837887911066"/>
          <c:h val="0.55870210668110931"/>
        </c:manualLayout>
      </c:layout>
      <c:barChart>
        <c:barDir val="col"/>
        <c:grouping val="clustered"/>
        <c:varyColors val="1"/>
        <c:ser>
          <c:idx val="0"/>
          <c:order val="0"/>
          <c:tx>
            <c:v>รวม</c:v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46-4B39-A52B-21D700D5F931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17F6-4477-9DF3-9946E773BFDB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F6-4477-9DF3-9946E773BFDB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F6-4477-9DF3-9946E773BFDB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E46-4B39-A52B-21D700D5F9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'KPI 7.1.5'!$A$6:$A$10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7.1.5'!$G$6:$G$10</c:f>
              <c:numCache>
                <c:formatCode>General</c:formatCode>
                <c:ptCount val="5"/>
                <c:pt idx="0">
                  <c:v>42</c:v>
                </c:pt>
                <c:pt idx="1">
                  <c:v>32</c:v>
                </c:pt>
                <c:pt idx="2">
                  <c:v>31</c:v>
                </c:pt>
                <c:pt idx="3">
                  <c:v>41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3-4B06-8F6D-DEDBD70DA6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21391566"/>
        <c:axId val="75388963"/>
      </c:barChart>
      <c:catAx>
        <c:axId val="32139156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ปีการศึกษา</a:t>
                </a:r>
              </a:p>
            </c:rich>
          </c:tx>
          <c:layout>
            <c:manualLayout>
              <c:xMode val="edge"/>
              <c:yMode val="edge"/>
              <c:x val="0.8737900262467192"/>
              <c:y val="0.76875223930342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75388963"/>
        <c:crosses val="autoZero"/>
        <c:auto val="1"/>
        <c:lblAlgn val="ctr"/>
        <c:lblOffset val="100"/>
        <c:noMultiLvlLbl val="1"/>
      </c:catAx>
      <c:valAx>
        <c:axId val="753889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 sz="1400" b="1"/>
                  <a:t>จำนวน (คน)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3213915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7.1.6-1 จำนวนสัตวแพทย์ประจำบ้านที่สำเร็จการศึกษาในแต่ละหลักสูตร</a:t>
            </a:r>
          </a:p>
        </c:rich>
      </c:tx>
      <c:layout>
        <c:manualLayout>
          <c:xMode val="edge"/>
          <c:yMode val="edge"/>
          <c:x val="0.14831432192648922"/>
          <c:y val="7.64087870105062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119793612136247"/>
          <c:y val="0.31142200974878143"/>
          <c:w val="0.6867564135128269"/>
          <c:h val="0.43582333458317712"/>
        </c:manualLayout>
      </c:layout>
      <c:barChart>
        <c:barDir val="col"/>
        <c:grouping val="clustered"/>
        <c:varyColors val="1"/>
        <c:ser>
          <c:idx val="0"/>
          <c:order val="0"/>
          <c:tx>
            <c:v>เวชศาสตร์ระบบสืบพันธุ์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7.1.6'!$A$5:$A$8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7.1.6'!$B$5:$B$8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2-4D87-B6F1-CA04E01B932D}"/>
            </c:ext>
          </c:extLst>
        </c:ser>
        <c:ser>
          <c:idx val="1"/>
          <c:order val="1"/>
          <c:tx>
            <c:v>อายุรศาสตร์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7.1.6'!$A$5:$A$8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7.1.6'!$C$5:$C$8</c:f>
              <c:numCache>
                <c:formatCode>General</c:formatCode>
                <c:ptCount val="4"/>
                <c:pt idx="1">
                  <c:v>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2-4D87-B6F1-CA04E01B932D}"/>
            </c:ext>
          </c:extLst>
        </c:ser>
        <c:ser>
          <c:idx val="2"/>
          <c:order val="2"/>
          <c:tx>
            <c:v>ศัลยศาสตร์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7.1.6'!$A$5:$A$8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7.1.6'!$D$5:$D$8</c:f>
              <c:numCache>
                <c:formatCode>General</c:formatCode>
                <c:ptCount val="4"/>
                <c:pt idx="0">
                  <c:v>1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2-4D87-B6F1-CA04E01B932D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numRef>
              <c:f>'KPI 7.1.6'!$A$5:$A$8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7.1.6'!$E$5:$E$8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A562-4D87-B6F1-CA04E01B9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6359522"/>
        <c:axId val="1707903268"/>
      </c:barChart>
      <c:catAx>
        <c:axId val="9635952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ปีการศึกษา</a:t>
                </a:r>
              </a:p>
            </c:rich>
          </c:tx>
          <c:layout>
            <c:manualLayout>
              <c:xMode val="edge"/>
              <c:yMode val="edge"/>
              <c:x val="0.83563856225751665"/>
              <c:y val="0.751029871266091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903268"/>
        <c:crosses val="autoZero"/>
        <c:auto val="1"/>
        <c:lblAlgn val="ctr"/>
        <c:lblOffset val="100"/>
        <c:noMultiLvlLbl val="1"/>
      </c:catAx>
      <c:valAx>
        <c:axId val="17079032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จำนวน (คน)</a:t>
                </a:r>
              </a:p>
            </c:rich>
          </c:tx>
          <c:layout>
            <c:manualLayout>
              <c:xMode val="edge"/>
              <c:yMode val="edge"/>
              <c:x val="4.8506332145744138E-2"/>
              <c:y val="0.4419336837909588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59522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th-TH" sz="1600" b="1" i="0">
                <a:solidFill>
                  <a:srgbClr val="757575"/>
                </a:solidFill>
                <a:latin typeface="+mn-lt"/>
              </a:rPr>
              <a:t>7.1.6-2 จำนวนสัตวแพทย์ประจำบ้านที่รับเข้าศึกษาต่อแยกประเภทตามหลักสูตร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0858833005052332"/>
          <c:y val="0.13794191213223075"/>
          <c:w val="0.82148142021568382"/>
          <c:h val="0.62475352887359492"/>
        </c:manualLayout>
      </c:layout>
      <c:barChart>
        <c:barDir val="col"/>
        <c:grouping val="clustered"/>
        <c:varyColors val="1"/>
        <c:ser>
          <c:idx val="0"/>
          <c:order val="0"/>
          <c:tx>
            <c:v>เวชศาสตร์ระบบสืบพันธุ์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7.1.6'!$A$26:$A$32</c:f>
              <c:numCache>
                <c:formatCode>General</c:formatCode>
                <c:ptCount val="7"/>
                <c:pt idx="0">
                  <c:v>2562</c:v>
                </c:pt>
                <c:pt idx="1">
                  <c:v>2563</c:v>
                </c:pt>
                <c:pt idx="2">
                  <c:v>2564</c:v>
                </c:pt>
                <c:pt idx="3">
                  <c:v>2565</c:v>
                </c:pt>
                <c:pt idx="4">
                  <c:v>2566</c:v>
                </c:pt>
                <c:pt idx="5">
                  <c:v>2567</c:v>
                </c:pt>
                <c:pt idx="6">
                  <c:v>2568</c:v>
                </c:pt>
              </c:numCache>
            </c:numRef>
          </c:cat>
          <c:val>
            <c:numRef>
              <c:f>'KPI 7.1.6'!$B$26:$B$32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54-4F58-B7C6-AE9992856E50}"/>
            </c:ext>
          </c:extLst>
        </c:ser>
        <c:ser>
          <c:idx val="1"/>
          <c:order val="1"/>
          <c:tx>
            <c:v>อายุรศาสตร์</c:v>
          </c:tx>
          <c:spPr>
            <a:solidFill>
              <a:srgbClr val="009999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7.1.6'!$A$26:$A$32</c:f>
              <c:numCache>
                <c:formatCode>General</c:formatCode>
                <c:ptCount val="7"/>
                <c:pt idx="0">
                  <c:v>2562</c:v>
                </c:pt>
                <c:pt idx="1">
                  <c:v>2563</c:v>
                </c:pt>
                <c:pt idx="2">
                  <c:v>2564</c:v>
                </c:pt>
                <c:pt idx="3">
                  <c:v>2565</c:v>
                </c:pt>
                <c:pt idx="4">
                  <c:v>2566</c:v>
                </c:pt>
                <c:pt idx="5">
                  <c:v>2567</c:v>
                </c:pt>
                <c:pt idx="6">
                  <c:v>2568</c:v>
                </c:pt>
              </c:numCache>
            </c:numRef>
          </c:cat>
          <c:val>
            <c:numRef>
              <c:f>'KPI 7.1.6'!$C$26:$C$32</c:f>
              <c:numCache>
                <c:formatCode>General</c:formatCode>
                <c:ptCount val="7"/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154-4F58-B7C6-AE9992856E50}"/>
            </c:ext>
          </c:extLst>
        </c:ser>
        <c:ser>
          <c:idx val="2"/>
          <c:order val="2"/>
          <c:tx>
            <c:v>ศัลยศาสตร์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7.1.6'!$A$26:$A$32</c:f>
              <c:numCache>
                <c:formatCode>General</c:formatCode>
                <c:ptCount val="7"/>
                <c:pt idx="0">
                  <c:v>2562</c:v>
                </c:pt>
                <c:pt idx="1">
                  <c:v>2563</c:v>
                </c:pt>
                <c:pt idx="2">
                  <c:v>2564</c:v>
                </c:pt>
                <c:pt idx="3">
                  <c:v>2565</c:v>
                </c:pt>
                <c:pt idx="4">
                  <c:v>2566</c:v>
                </c:pt>
                <c:pt idx="5">
                  <c:v>2567</c:v>
                </c:pt>
                <c:pt idx="6">
                  <c:v>2568</c:v>
                </c:pt>
              </c:numCache>
            </c:numRef>
          </c:cat>
          <c:val>
            <c:numRef>
              <c:f>'KPI 7.1.6'!$D$26:$D$32</c:f>
              <c:numCache>
                <c:formatCode>General</c:formatCode>
                <c:ptCount val="7"/>
                <c:pt idx="0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154-4F58-B7C6-AE9992856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436552"/>
        <c:axId val="2084316113"/>
      </c:barChart>
      <c:catAx>
        <c:axId val="304436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th-TH" b="1" i="0">
                    <a:solidFill>
                      <a:srgbClr val="000000"/>
                    </a:solidFill>
                    <a:latin typeface="+mn-lt"/>
                  </a:rPr>
                  <a:t>ปีการศึกษา</a:t>
                </a:r>
              </a:p>
            </c:rich>
          </c:tx>
          <c:layout>
            <c:manualLayout>
              <c:xMode val="edge"/>
              <c:yMode val="edge"/>
              <c:x val="0.51336608839306386"/>
              <c:y val="0.8278600402883745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2084316113"/>
        <c:crosses val="autoZero"/>
        <c:auto val="1"/>
        <c:lblAlgn val="ctr"/>
        <c:lblOffset val="100"/>
        <c:noMultiLvlLbl val="1"/>
      </c:catAx>
      <c:valAx>
        <c:axId val="2084316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th-TH" b="1" i="0">
                    <a:solidFill>
                      <a:srgbClr val="000000"/>
                    </a:solidFill>
                    <a:latin typeface="+mn-lt"/>
                  </a:rPr>
                  <a:t>จำนวนคน</a:t>
                </a:r>
              </a:p>
            </c:rich>
          </c:tx>
          <c:layout>
            <c:manualLayout>
              <c:xMode val="edge"/>
              <c:yMode val="edge"/>
              <c:x val="4.7800958764451965E-2"/>
              <c:y val="0.376079790026246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304436552"/>
        <c:crosses val="autoZero"/>
        <c:crossBetween val="between"/>
        <c:minorUnit val="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7.1.6-2 จำนวนสัตวแพทย์ประจำบ้านที่รับเข้าศึกษาต่อแยกประเภทตามหลักสูตร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59258222770619"/>
          <c:y val="0.1261153666158806"/>
          <c:w val="0.80039908581701924"/>
          <c:h val="0.52427790480486902"/>
        </c:manualLayout>
      </c:layout>
      <c:barChart>
        <c:barDir val="col"/>
        <c:grouping val="clustered"/>
        <c:varyColors val="1"/>
        <c:ser>
          <c:idx val="0"/>
          <c:order val="0"/>
          <c:tx>
            <c:v>เวชศาสตร์ระบบสืบพันธุ์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7.1.6'!$A$26:$A$31</c:f>
              <c:numCache>
                <c:formatCode>General</c:formatCode>
                <c:ptCount val="6"/>
                <c:pt idx="0">
                  <c:v>2562</c:v>
                </c:pt>
                <c:pt idx="1">
                  <c:v>2563</c:v>
                </c:pt>
                <c:pt idx="2">
                  <c:v>2564</c:v>
                </c:pt>
                <c:pt idx="3">
                  <c:v>2565</c:v>
                </c:pt>
                <c:pt idx="4">
                  <c:v>2566</c:v>
                </c:pt>
                <c:pt idx="5">
                  <c:v>2567</c:v>
                </c:pt>
              </c:numCache>
            </c:numRef>
          </c:cat>
          <c:val>
            <c:numRef>
              <c:f>'KPI 7.1.6'!$B$26:$B$31</c:f>
              <c:numCache>
                <c:formatCode>General</c:formatCode>
                <c:ptCount val="6"/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2-4B9C-9C76-12CDFCAD1382}"/>
            </c:ext>
          </c:extLst>
        </c:ser>
        <c:ser>
          <c:idx val="1"/>
          <c:order val="1"/>
          <c:tx>
            <c:v>อายุรศาสตร์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7.1.6'!$A$26:$A$31</c:f>
              <c:numCache>
                <c:formatCode>General</c:formatCode>
                <c:ptCount val="6"/>
                <c:pt idx="0">
                  <c:v>2562</c:v>
                </c:pt>
                <c:pt idx="1">
                  <c:v>2563</c:v>
                </c:pt>
                <c:pt idx="2">
                  <c:v>2564</c:v>
                </c:pt>
                <c:pt idx="3">
                  <c:v>2565</c:v>
                </c:pt>
                <c:pt idx="4">
                  <c:v>2566</c:v>
                </c:pt>
                <c:pt idx="5">
                  <c:v>2567</c:v>
                </c:pt>
              </c:numCache>
            </c:numRef>
          </c:cat>
          <c:val>
            <c:numRef>
              <c:f>'KPI 7.1.6'!$C$26:$C$31</c:f>
              <c:numCache>
                <c:formatCode>General</c:formatCode>
                <c:ptCount val="6"/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2-4B9C-9C76-12CDFCAD1382}"/>
            </c:ext>
          </c:extLst>
        </c:ser>
        <c:ser>
          <c:idx val="2"/>
          <c:order val="2"/>
          <c:tx>
            <c:v>ศัลยศาสตร์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7.1.6'!$A$26:$A$31</c:f>
              <c:numCache>
                <c:formatCode>General</c:formatCode>
                <c:ptCount val="6"/>
                <c:pt idx="0">
                  <c:v>2562</c:v>
                </c:pt>
                <c:pt idx="1">
                  <c:v>2563</c:v>
                </c:pt>
                <c:pt idx="2">
                  <c:v>2564</c:v>
                </c:pt>
                <c:pt idx="3">
                  <c:v>2565</c:v>
                </c:pt>
                <c:pt idx="4">
                  <c:v>2566</c:v>
                </c:pt>
                <c:pt idx="5">
                  <c:v>2567</c:v>
                </c:pt>
              </c:numCache>
            </c:numRef>
          </c:cat>
          <c:val>
            <c:numRef>
              <c:f>'KPI 7.1.6'!$D$26:$D$31</c:f>
              <c:numCache>
                <c:formatCode>General</c:formatCode>
                <c:ptCount val="6"/>
                <c:pt idx="0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2-4B9C-9C76-12CDFCAD1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10466622"/>
        <c:axId val="2129118747"/>
      </c:barChart>
      <c:catAx>
        <c:axId val="71046662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ปีการศึกษา</a:t>
                </a:r>
              </a:p>
            </c:rich>
          </c:tx>
          <c:layout>
            <c:manualLayout>
              <c:xMode val="edge"/>
              <c:yMode val="edge"/>
              <c:x val="0.8838561900279428"/>
              <c:y val="0.682762081210436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2129118747"/>
        <c:crosses val="autoZero"/>
        <c:auto val="1"/>
        <c:lblAlgn val="ctr"/>
        <c:lblOffset val="100"/>
        <c:noMultiLvlLbl val="1"/>
      </c:catAx>
      <c:valAx>
        <c:axId val="2129118747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 sz="1800"/>
                  <a:t>จำนวน(คน)</a:t>
                </a:r>
              </a:p>
            </c:rich>
          </c:tx>
          <c:layout>
            <c:manualLayout>
              <c:xMode val="edge"/>
              <c:yMode val="edge"/>
              <c:x val="4.7800958764451965E-2"/>
              <c:y val="0.376079790026246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710466622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748013880815234"/>
          <c:y val="0.77942250200350038"/>
          <c:w val="0.38503954623121772"/>
          <c:h val="7.1082500940905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7.1.7-1 จำนวนสัตวแพทย์ที่ผ่านการอบรมการศึกษาต่อเนื่อง</a:t>
            </a:r>
          </a:p>
        </c:rich>
      </c:tx>
      <c:layout>
        <c:manualLayout>
          <c:xMode val="edge"/>
          <c:yMode val="edge"/>
          <c:x val="0.21684823879773649"/>
          <c:y val="5.184402847847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8.2497148589410624E-2"/>
          <c:y val="0.19480148900543848"/>
          <c:w val="0.89011226999766391"/>
          <c:h val="0.63353970911808255"/>
        </c:manualLayout>
      </c:layout>
      <c:barChart>
        <c:barDir val="col"/>
        <c:grouping val="clustered"/>
        <c:varyColors val="1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425-4D96-8021-6E71FF73A358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D425-4D96-8021-6E71FF73A358}"/>
              </c:ext>
            </c:extLst>
          </c:dPt>
          <c:dLbls>
            <c:dLbl>
              <c:idx val="0"/>
              <c:layout>
                <c:manualLayout>
                  <c:x val="0"/>
                  <c:y val="-8.705615970133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25-4D96-8021-6E71FF73A3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'KPI 7.1.7'!$B$6:$B$8</c:f>
              <c:numCache>
                <c:formatCode>General</c:formatCode>
                <c:ptCount val="3"/>
                <c:pt idx="0">
                  <c:v>2566</c:v>
                </c:pt>
                <c:pt idx="1">
                  <c:v>2567</c:v>
                </c:pt>
                <c:pt idx="2">
                  <c:v>2568</c:v>
                </c:pt>
              </c:numCache>
            </c:numRef>
          </c:cat>
          <c:val>
            <c:numRef>
              <c:f>'KPI 7.1.7'!$C$6:$C$8</c:f>
              <c:numCache>
                <c:formatCode>General</c:formatCode>
                <c:ptCount val="3"/>
                <c:pt idx="0">
                  <c:v>463</c:v>
                </c:pt>
                <c:pt idx="1">
                  <c:v>1620</c:v>
                </c:pt>
                <c:pt idx="2">
                  <c:v>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25-4D96-8021-6E71FF73A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2032342"/>
        <c:axId val="218199562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'KPI 7.1.7'!$B$6:$B$8</c:f>
              <c:numCache>
                <c:formatCode>General</c:formatCode>
                <c:ptCount val="3"/>
                <c:pt idx="0">
                  <c:v>2566</c:v>
                </c:pt>
                <c:pt idx="1">
                  <c:v>2567</c:v>
                </c:pt>
                <c:pt idx="2">
                  <c:v>2568</c:v>
                </c:pt>
              </c:numCache>
            </c:numRef>
          </c:cat>
          <c:val>
            <c:numRef>
              <c:f>'KPI 7.1.7'!$D$6:$D$8</c:f>
              <c:numCache>
                <c:formatCode>General</c:formatCode>
                <c:ptCount val="3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25-4D96-8021-6E71FF73A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032342"/>
        <c:axId val="218199562"/>
      </c:lineChart>
      <c:catAx>
        <c:axId val="121203234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218199562"/>
        <c:crosses val="autoZero"/>
        <c:auto val="1"/>
        <c:lblAlgn val="ctr"/>
        <c:lblOffset val="100"/>
        <c:noMultiLvlLbl val="1"/>
      </c:catAx>
      <c:valAx>
        <c:axId val="21819956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จำนวนผู้เข้ารับการฝึกอบรม</a:t>
                </a:r>
              </a:p>
            </c:rich>
          </c:tx>
          <c:layout>
            <c:manualLayout>
              <c:xMode val="edge"/>
              <c:yMode val="edge"/>
              <c:x val="2.4163947187209964E-2"/>
              <c:y val="0.21310936605942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2120323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7.1.7-2 จำนวนโครงการ/หลักสูตร/หัวข้อที่จัดอบรมให้สัตวแพทย์ แยกประเภทตามปีงบประมาณ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88036663810807"/>
          <c:y val="0.28430141884438359"/>
          <c:w val="0.70687772275888194"/>
          <c:h val="0.46601272880105682"/>
        </c:manualLayout>
      </c:layout>
      <c:barChart>
        <c:barDir val="col"/>
        <c:grouping val="clustered"/>
        <c:varyColors val="1"/>
        <c:ser>
          <c:idx val="0"/>
          <c:order val="0"/>
          <c:tx>
            <c:v>จำนวนหลักสูตร/โครงการ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E99D-4DDA-9ACE-7D654EEFAA4C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E99D-4DDA-9ACE-7D654EEFAA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'KPI 7.1.7'!$B$24:$B$26</c:f>
              <c:numCache>
                <c:formatCode>General</c:formatCode>
                <c:ptCount val="3"/>
                <c:pt idx="0">
                  <c:v>2566</c:v>
                </c:pt>
                <c:pt idx="1">
                  <c:v>2567</c:v>
                </c:pt>
                <c:pt idx="2">
                  <c:v>2568</c:v>
                </c:pt>
              </c:numCache>
            </c:numRef>
          </c:cat>
          <c:val>
            <c:numRef>
              <c:f>'KPI 7.1.7'!$C$24:$C$26</c:f>
              <c:numCache>
                <c:formatCode>General</c:formatCode>
                <c:ptCount val="3"/>
                <c:pt idx="0">
                  <c:v>14</c:v>
                </c:pt>
                <c:pt idx="1">
                  <c:v>25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9D-4DDA-9ACE-7D654EEFA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8101638"/>
        <c:axId val="802053154"/>
      </c:barChart>
      <c:lineChart>
        <c:grouping val="standard"/>
        <c:varyColors val="1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'KPI 7.1.7'!$B$24:$B$26</c:f>
              <c:numCache>
                <c:formatCode>General</c:formatCode>
                <c:ptCount val="3"/>
                <c:pt idx="0">
                  <c:v>2566</c:v>
                </c:pt>
                <c:pt idx="1">
                  <c:v>2567</c:v>
                </c:pt>
                <c:pt idx="2">
                  <c:v>2568</c:v>
                </c:pt>
              </c:numCache>
            </c:numRef>
          </c:cat>
          <c:val>
            <c:numRef>
              <c:f>'KPI 7.1.7'!$D$24:$D$25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9D-4DDA-9ACE-7D654EEFA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426928"/>
        <c:axId val="681417808"/>
      </c:lineChart>
      <c:catAx>
        <c:axId val="91810163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802053154"/>
        <c:crosses val="autoZero"/>
        <c:auto val="1"/>
        <c:lblAlgn val="ctr"/>
        <c:lblOffset val="100"/>
        <c:noMultiLvlLbl val="1"/>
      </c:catAx>
      <c:valAx>
        <c:axId val="80205315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จำนวนโครงการที่มีการจัดอบรม</a:t>
                </a:r>
              </a:p>
            </c:rich>
          </c:tx>
          <c:layout>
            <c:manualLayout>
              <c:xMode val="edge"/>
              <c:yMode val="edge"/>
              <c:x val="4.3250696755689044E-2"/>
              <c:y val="0.326159230096237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918101638"/>
        <c:crosses val="autoZero"/>
        <c:crossBetween val="between"/>
      </c:valAx>
      <c:valAx>
        <c:axId val="681417808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681426928"/>
        <c:crosses val="max"/>
        <c:crossBetween val="midCat"/>
      </c:valAx>
      <c:catAx>
        <c:axId val="68142692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68141780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7.1.8 ความก้าวหน้าความสำเร็จของการพัฒนาหลักสูตรใหม่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7.9802542546040342E-2"/>
          <c:y val="0.14810316710411203"/>
          <c:w val="0.84922020888795458"/>
          <c:h val="0.60229963254593177"/>
        </c:manualLayout>
      </c:layout>
      <c:barChart>
        <c:barDir val="col"/>
        <c:grouping val="clustered"/>
        <c:varyColors val="1"/>
        <c:ser>
          <c:idx val="0"/>
          <c:order val="0"/>
          <c:tx>
            <c:v>หลักสูตรใหม่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7.1.8'!$A$5:$A$11</c:f>
              <c:numCache>
                <c:formatCode>General</c:formatCode>
                <c:ptCount val="7"/>
                <c:pt idx="0">
                  <c:v>2563</c:v>
                </c:pt>
                <c:pt idx="1">
                  <c:v>2564</c:v>
                </c:pt>
                <c:pt idx="2">
                  <c:v>2565</c:v>
                </c:pt>
                <c:pt idx="3">
                  <c:v>2566</c:v>
                </c:pt>
                <c:pt idx="4">
                  <c:v>2567</c:v>
                </c:pt>
                <c:pt idx="5">
                  <c:v>2568</c:v>
                </c:pt>
                <c:pt idx="6">
                  <c:v>2569</c:v>
                </c:pt>
              </c:numCache>
            </c:numRef>
          </c:cat>
          <c:val>
            <c:numRef>
              <c:f>'KPI 7.1.8'!$B$5:$B$11</c:f>
              <c:numCache>
                <c:formatCode>General</c:formatCode>
                <c:ptCount val="7"/>
                <c:pt idx="0">
                  <c:v>1</c:v>
                </c:pt>
                <c:pt idx="2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1-4706-B9F9-F587B739A9E1}"/>
            </c:ext>
          </c:extLst>
        </c:ser>
        <c:ser>
          <c:idx val="1"/>
          <c:order val="1"/>
          <c:tx>
            <c:v>หลักสูตรปรับปรุง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7.1.8'!$A$5:$A$11</c:f>
              <c:numCache>
                <c:formatCode>General</c:formatCode>
                <c:ptCount val="7"/>
                <c:pt idx="0">
                  <c:v>2563</c:v>
                </c:pt>
                <c:pt idx="1">
                  <c:v>2564</c:v>
                </c:pt>
                <c:pt idx="2">
                  <c:v>2565</c:v>
                </c:pt>
                <c:pt idx="3">
                  <c:v>2566</c:v>
                </c:pt>
                <c:pt idx="4">
                  <c:v>2567</c:v>
                </c:pt>
                <c:pt idx="5">
                  <c:v>2568</c:v>
                </c:pt>
                <c:pt idx="6">
                  <c:v>2569</c:v>
                </c:pt>
              </c:numCache>
            </c:numRef>
          </c:cat>
          <c:val>
            <c:numRef>
              <c:f>'KPI 7.1.8'!$C$5:$C$11</c:f>
              <c:numCache>
                <c:formatCode>General</c:formatCode>
                <c:ptCount val="7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1-4706-B9F9-F587B739A9E1}"/>
            </c:ext>
          </c:extLst>
        </c:ser>
        <c:ser>
          <c:idx val="2"/>
          <c:order val="2"/>
          <c:tx>
            <c:v>อยู่ระหว่างขอปิดหลักสูตร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7.1.8'!$A$5:$A$11</c:f>
              <c:numCache>
                <c:formatCode>General</c:formatCode>
                <c:ptCount val="7"/>
                <c:pt idx="0">
                  <c:v>2563</c:v>
                </c:pt>
                <c:pt idx="1">
                  <c:v>2564</c:v>
                </c:pt>
                <c:pt idx="2">
                  <c:v>2565</c:v>
                </c:pt>
                <c:pt idx="3">
                  <c:v>2566</c:v>
                </c:pt>
                <c:pt idx="4">
                  <c:v>2567</c:v>
                </c:pt>
                <c:pt idx="5">
                  <c:v>2568</c:v>
                </c:pt>
                <c:pt idx="6">
                  <c:v>2569</c:v>
                </c:pt>
              </c:numCache>
            </c:numRef>
          </c:cat>
          <c:val>
            <c:numRef>
              <c:f>'KPI 7.1.8'!$D$5:$D$11</c:f>
              <c:numCache>
                <c:formatCode>General</c:formatCode>
                <c:ptCount val="7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1-4706-B9F9-F587B739A9E1}"/>
            </c:ext>
          </c:extLst>
        </c:ser>
        <c:ser>
          <c:idx val="3"/>
          <c:order val="3"/>
          <c:tx>
            <c:v>ดำเนินการปรับปรุงหลักสูตร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7.1.8'!$A$5:$A$11</c:f>
              <c:numCache>
                <c:formatCode>General</c:formatCode>
                <c:ptCount val="7"/>
                <c:pt idx="0">
                  <c:v>2563</c:v>
                </c:pt>
                <c:pt idx="1">
                  <c:v>2564</c:v>
                </c:pt>
                <c:pt idx="2">
                  <c:v>2565</c:v>
                </c:pt>
                <c:pt idx="3">
                  <c:v>2566</c:v>
                </c:pt>
                <c:pt idx="4">
                  <c:v>2567</c:v>
                </c:pt>
                <c:pt idx="5">
                  <c:v>2568</c:v>
                </c:pt>
                <c:pt idx="6">
                  <c:v>2569</c:v>
                </c:pt>
              </c:numCache>
            </c:numRef>
          </c:cat>
          <c:val>
            <c:numRef>
              <c:f>'KPI 7.1.8'!$E$5:$E$11</c:f>
              <c:numCache>
                <c:formatCode>General</c:formatCode>
                <c:ptCount val="7"/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C1-4706-B9F9-F587B739A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5225696"/>
        <c:axId val="1131681617"/>
      </c:barChart>
      <c:catAx>
        <c:axId val="193522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ปีการศึกษา</a:t>
                </a:r>
              </a:p>
            </c:rich>
          </c:tx>
          <c:layout>
            <c:manualLayout>
              <c:xMode val="edge"/>
              <c:yMode val="edge"/>
              <c:x val="0.4980346053960254"/>
              <c:y val="0.824885249343832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131681617"/>
        <c:crosses val="autoZero"/>
        <c:auto val="1"/>
        <c:lblAlgn val="ctr"/>
        <c:lblOffset val="100"/>
        <c:noMultiLvlLbl val="1"/>
      </c:catAx>
      <c:valAx>
        <c:axId val="11316816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จำนวนหลักสูตร</a:t>
                </a:r>
              </a:p>
            </c:rich>
          </c:tx>
          <c:layout>
            <c:manualLayout>
              <c:xMode val="edge"/>
              <c:yMode val="edge"/>
              <c:x val="2.5223511846572223E-2"/>
              <c:y val="0.342061242344706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93522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1600"/>
              <a:t>7.1.9 จำนวนสพ.และบุคลากรหน่วยงานบริการวิชาการที่มีส่วนร่วมในการให้การศึกษา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.11655341922963794"/>
          <c:y val="0.19572364060553038"/>
          <c:w val="0.84911384359479758"/>
          <c:h val="0.62265701635780379"/>
        </c:manualLayout>
      </c:layout>
      <c:barChart>
        <c:barDir val="col"/>
        <c:grouping val="clustered"/>
        <c:varyColors val="1"/>
        <c:ser>
          <c:idx val="0"/>
          <c:order val="0"/>
          <c:tx>
            <c:v>เชี่ยวชาญ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7.1.9'!$B$5:$B$9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7.1.9'!$C$5:$C$9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0-4A2D-9C9C-55EF37FD8223}"/>
            </c:ext>
          </c:extLst>
        </c:ser>
        <c:ser>
          <c:idx val="1"/>
          <c:order val="1"/>
          <c:tx>
            <c:v>ชำนาญการพิเศษ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7.1.9'!$B$5:$B$9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7.1.9'!$D$5:$D$9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E0-4A2D-9C9C-55EF37FD8223}"/>
            </c:ext>
          </c:extLst>
        </c:ser>
        <c:ser>
          <c:idx val="2"/>
          <c:order val="2"/>
          <c:tx>
            <c:v>ชำนาญการ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7.1.9'!$B$5:$B$9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7.1.9'!$E$5:$E$9</c:f>
              <c:numCache>
                <c:formatCode>General</c:formatCode>
                <c:ptCount val="5"/>
                <c:pt idx="0">
                  <c:v>22</c:v>
                </c:pt>
                <c:pt idx="1">
                  <c:v>25</c:v>
                </c:pt>
                <c:pt idx="2">
                  <c:v>28</c:v>
                </c:pt>
                <c:pt idx="3">
                  <c:v>37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E0-4A2D-9C9C-55EF37FD8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06568885"/>
        <c:axId val="1688796321"/>
      </c:barChart>
      <c:catAx>
        <c:axId val="110656888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688796321"/>
        <c:crosses val="autoZero"/>
        <c:auto val="1"/>
        <c:lblAlgn val="ctr"/>
        <c:lblOffset val="100"/>
        <c:noMultiLvlLbl val="1"/>
      </c:catAx>
      <c:valAx>
        <c:axId val="1688796321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 sz="1100"/>
                  <a:t>จำนวนคนบุคลากรทางสพ.ที่มีส่วนช่วยสอน</a:t>
                </a:r>
              </a:p>
            </c:rich>
          </c:tx>
          <c:layout>
            <c:manualLayout>
              <c:xMode val="edge"/>
              <c:yMode val="edge"/>
              <c:x val="4.100792813269475E-2"/>
              <c:y val="0.17313475967019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106568885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7.1.10 จำนวนนิสิตที่ไม่สามารถเรียนต่อจนสำเร็จการศึกษา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จำนวนนิสิตที่ไม่สามารถเรียนต่อได้เนื่องจาก สุขภาพกาย (คน)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'KPI 7.1.10'!$I$4:$M$4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7.1.10'!$I$6:$M$6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B-415A-8F09-D853975D430F}"/>
            </c:ext>
          </c:extLst>
        </c:ser>
        <c:ser>
          <c:idx val="1"/>
          <c:order val="1"/>
          <c:tx>
            <c:v>จำนวนนิสิตที่ไม่สามารถเรียนต่อได้เนื่องจาก สุขภาพจิต (คน)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'KPI 7.1.10'!$I$4:$M$4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7.1.10'!$I$7:$M$7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FB-415A-8F09-D853975D430F}"/>
            </c:ext>
          </c:extLst>
        </c:ser>
        <c:ser>
          <c:idx val="2"/>
          <c:order val="2"/>
          <c:tx>
            <c:v>จำนวนรวม (กาย + จิต) (คน)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'KPI 7.1.10'!$I$4:$M$4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7.1.10'!$I$8:$M$8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FB-415A-8F09-D853975D43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69521584"/>
        <c:axId val="991948062"/>
      </c:barChart>
      <c:catAx>
        <c:axId val="96952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 sz="1050"/>
                  <a:t>ปีการศึกษา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991948062"/>
        <c:crosses val="autoZero"/>
        <c:auto val="1"/>
        <c:lblAlgn val="ctr"/>
        <c:lblOffset val="100"/>
        <c:noMultiLvlLbl val="1"/>
      </c:catAx>
      <c:valAx>
        <c:axId val="991948062"/>
        <c:scaling>
          <c:orientation val="minMax"/>
          <c:max val="1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 (คน)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96952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/>
              <a:t>KPI 7.1.11-1 </a:t>
            </a:r>
            <a:r>
              <a:rPr lang="th-TH"/>
              <a:t>จำนวนอุบัติเหตุด้านความปลอดภัย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21935179450883"/>
          <c:y val="0.30900392401444871"/>
          <c:w val="0.73750190214987166"/>
          <c:h val="0.43073464826797647"/>
        </c:manualLayout>
      </c:layout>
      <c:barChart>
        <c:barDir val="col"/>
        <c:grouping val="clustered"/>
        <c:varyColors val="1"/>
        <c:ser>
          <c:idx val="1"/>
          <c:order val="1"/>
          <c:tx>
            <c:strRef>
              <c:f>'[1]KPI 7.3-5'!$B$6</c:f>
              <c:strCache>
                <c:ptCount val="1"/>
                <c:pt idx="0">
                  <c:v>จำนวนครั้งการเกิดอุบัติเหตุ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'[1]KPI 7.3-5'!$A$7:$A$10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'[1]KPI 7.3-5'!$B$7:$B$10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5-4DFE-8437-7FD13BDAFF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81730989"/>
        <c:axId val="2626829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'[1]KPI 7.3-5'!$A$6</c15:sqref>
                        </c15:formulaRef>
                      </c:ext>
                    </c:extLst>
                    <c:strCache>
                      <c:ptCount val="1"/>
                      <c:pt idx="0">
                        <c:v>ปีงบปฏิทิน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1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TH Sarabun New" panose="020B0500040200020003" pitchFamily="34" charset="-34"/>
                          <a:ea typeface="+mn-ea"/>
                          <a:cs typeface="TH Sarabun New" panose="020B0500040200020003" pitchFamily="34" charset="-34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'[1]KPI 7.3-5'!$A$7:$A$10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'[1]KPI 7.3-5'!$A$7:$A$10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005-4DFE-8437-7FD13BDAFF0A}"/>
                  </c:ext>
                </c:extLst>
              </c15:ser>
            </c15:filteredBarSeries>
          </c:ext>
        </c:extLst>
      </c:barChart>
      <c:catAx>
        <c:axId val="208173098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ปีปฏิทิน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6389902385797279"/>
              <c:y val="0.77148514851485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262682900"/>
        <c:crosses val="autoZero"/>
        <c:auto val="1"/>
        <c:lblAlgn val="ctr"/>
        <c:lblOffset val="100"/>
        <c:noMultiLvlLbl val="1"/>
      </c:catAx>
      <c:valAx>
        <c:axId val="2626829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 (ครั้ง)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6209066623978212E-2"/>
              <c:y val="0.32550196850393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173098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/>
              <a:t>KPI 7.1.11-2 </a:t>
            </a:r>
            <a:r>
              <a:rPr lang="th-TH"/>
              <a:t>จำนวนอุบัติเหตุด้านความปลอดภัย</a:t>
            </a:r>
          </a:p>
        </c:rich>
      </c:tx>
      <c:layout>
        <c:manualLayout>
          <c:xMode val="edge"/>
          <c:yMode val="edge"/>
          <c:x val="0.16242589676290464"/>
          <c:y val="6.25304588018200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532225138524"/>
          <c:y val="0.25034552499119428"/>
          <c:w val="0.79005750947798203"/>
          <c:h val="0.5466607583143016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'[1]KPI 7.3-5'!$B$12</c:f>
              <c:strCache>
                <c:ptCount val="1"/>
                <c:pt idx="0">
                  <c:v>จำนวนครั้ง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AF-4959-969E-6AFA6F0F6A6F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AF-4959-969E-6AFA6F0F6A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7.1.11'!$A$13:$A$15</c:f>
              <c:strCache>
                <c:ptCount val="3"/>
                <c:pt idx="0">
                  <c:v>บุคลากร</c:v>
                </c:pt>
                <c:pt idx="1">
                  <c:v>ผู้รับบริการ</c:v>
                </c:pt>
                <c:pt idx="2">
                  <c:v>นิสิต</c:v>
                </c:pt>
              </c:strCache>
            </c:strRef>
          </c:cat>
          <c:val>
            <c:numRef>
              <c:f>'[2]KPI 7'!$B$13:$B$15</c:f>
              <c:numCache>
                <c:formatCode>General</c:formatCode>
                <c:ptCount val="3"/>
                <c:pt idx="0">
                  <c:v>14</c:v>
                </c:pt>
                <c:pt idx="1">
                  <c:v>4</c:v>
                </c:pt>
                <c:pt idx="2">
                  <c:v>4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37AF-4959-969E-6AFA6F0F6A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83213571"/>
        <c:axId val="1703226089"/>
      </c:barChart>
      <c:catAx>
        <c:axId val="5832135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สถานะผู้แจ้ง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67396675415573"/>
              <c:y val="0.897409024745269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703226089"/>
        <c:crosses val="autoZero"/>
        <c:auto val="1"/>
        <c:lblAlgn val="ctr"/>
        <c:lblOffset val="100"/>
        <c:noMultiLvlLbl val="1"/>
      </c:catAx>
      <c:valAx>
        <c:axId val="170322608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 (ครั้ง)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4.9864333624963543E-2"/>
              <c:y val="0.40625382525874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832135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/>
              <a:t>KPI 7.1.11-3 </a:t>
            </a:r>
            <a:r>
              <a:rPr lang="th-TH"/>
              <a:t>จำนวนอุบัติเหตุด้านความปลอดภัย</a:t>
            </a:r>
          </a:p>
        </c:rich>
      </c:tx>
      <c:layout>
        <c:manualLayout>
          <c:xMode val="edge"/>
          <c:yMode val="edge"/>
          <c:x val="0.1990163391738195"/>
          <c:y val="3.40425531914893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70244260008041"/>
          <c:y val="0.23667481990283129"/>
          <c:w val="0.83019413113901319"/>
          <c:h val="0.5376896185849108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'[1]KPI 7.3-5'!$B$19</c:f>
              <c:strCache>
                <c:ptCount val="1"/>
                <c:pt idx="0">
                  <c:v>จำนวนครั้ง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60-4E60-ABC1-D0A9328DD096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'KPI 7.1.11'!$A$20:$A$22</c:f>
              <c:strCache>
                <c:ptCount val="3"/>
                <c:pt idx="0">
                  <c:v>เหลือง</c:v>
                </c:pt>
                <c:pt idx="1">
                  <c:v>ส้ม</c:v>
                </c:pt>
                <c:pt idx="2">
                  <c:v>แดง</c:v>
                </c:pt>
              </c:strCache>
            </c:strRef>
          </c:cat>
          <c:val>
            <c:numRef>
              <c:f>'[2]KPI 7'!$B$20:$B$22</c:f>
              <c:numCache>
                <c:formatCode>General</c:formatCode>
                <c:ptCount val="3"/>
                <c:pt idx="0">
                  <c:v>12</c:v>
                </c:pt>
                <c:pt idx="1">
                  <c:v>10</c:v>
                </c:pt>
                <c:pt idx="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D660-4E60-ABC1-D0A9328DD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1982028"/>
        <c:axId val="359793118"/>
      </c:barChart>
      <c:catAx>
        <c:axId val="2119820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ระดับความรุนแรง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12023834858478"/>
              <c:y val="0.87733333333333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359793118"/>
        <c:crosses val="autoZero"/>
        <c:auto val="1"/>
        <c:lblAlgn val="ctr"/>
        <c:lblOffset val="100"/>
        <c:noMultiLvlLbl val="1"/>
      </c:catAx>
      <c:valAx>
        <c:axId val="35979311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 (ครั้ง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2119820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จำนวนคนเข้าร่วมโครงการฝึกอบรมการป้องกันระงับอัคคีภัย การอพยพหนีไฟ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87519266975111"/>
          <c:y val="0.22185194592611407"/>
          <c:w val="0.7635633168664091"/>
          <c:h val="0.44282900121355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[5]Sheet1!$B$5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2D3-4B49-BBBB-A73784CDE72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2D3-4B49-BBBB-A73784CDE7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[5]Sheet1!$C$2:$E$2</c:f>
              <c:strCache>
                <c:ptCount val="3"/>
                <c:pt idx="0">
                  <c:v>ปี 2566</c:v>
                </c:pt>
                <c:pt idx="1">
                  <c:v>ปี 2567 </c:v>
                </c:pt>
                <c:pt idx="2">
                  <c:v>ปี 2568</c:v>
                </c:pt>
              </c:strCache>
            </c:strRef>
          </c:cat>
          <c:val>
            <c:numRef>
              <c:f>[5]Sheet1!$C$5:$E$5</c:f>
              <c:numCache>
                <c:formatCode>General</c:formatCode>
                <c:ptCount val="3"/>
                <c:pt idx="0">
                  <c:v>187</c:v>
                </c:pt>
                <c:pt idx="1">
                  <c:v>424</c:v>
                </c:pt>
                <c:pt idx="2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D3-4B49-BBBB-A73784CDE7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10815312"/>
        <c:axId val="21107941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[5]Sheet1!$B$3</c15:sqref>
                        </c15:formulaRef>
                      </c:ext>
                    </c:extLst>
                    <c:strCache>
                      <c:ptCount val="1"/>
                      <c:pt idx="0">
                        <c:v>บุคลากร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H Sarabun New" panose="020B0500040200020003" pitchFamily="34" charset="-34"/>
                          <a:ea typeface="+mn-ea"/>
                          <a:cs typeface="TH Sarabun New" panose="020B0500040200020003" pitchFamily="34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[5]Sheet1!$C$2:$E$2</c15:sqref>
                        </c15:formulaRef>
                      </c:ext>
                    </c:extLst>
                    <c:strCache>
                      <c:ptCount val="3"/>
                      <c:pt idx="0">
                        <c:v>ปี 2566</c:v>
                      </c:pt>
                      <c:pt idx="1">
                        <c:v>ปี 2567 </c:v>
                      </c:pt>
                      <c:pt idx="2">
                        <c:v>ปี 2568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[5]Sheet1!$C$3:$E$3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187</c:v>
                      </c:pt>
                      <c:pt idx="1">
                        <c:v>245</c:v>
                      </c:pt>
                      <c:pt idx="2">
                        <c:v>202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2D3-4B49-BBBB-A73784CDE72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[5]Sheet1!$B$4</c15:sqref>
                        </c15:formulaRef>
                      </c:ext>
                    </c:extLst>
                    <c:strCache>
                      <c:ptCount val="1"/>
                      <c:pt idx="0">
                        <c:v>นิสิต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H Sarabun New" panose="020B0500040200020003" pitchFamily="34" charset="-34"/>
                          <a:ea typeface="+mn-ea"/>
                          <a:cs typeface="TH Sarabun New" panose="020B0500040200020003" pitchFamily="34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[5]Sheet1!$C$2:$E$2</c15:sqref>
                        </c15:formulaRef>
                      </c:ext>
                    </c:extLst>
                    <c:strCache>
                      <c:ptCount val="3"/>
                      <c:pt idx="0">
                        <c:v>ปี 2566</c:v>
                      </c:pt>
                      <c:pt idx="1">
                        <c:v>ปี 2567 </c:v>
                      </c:pt>
                      <c:pt idx="2">
                        <c:v>ปี 2568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[5]Sheet1!$C$4:$E$4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179</c:v>
                      </c:pt>
                      <c:pt idx="2">
                        <c:v>295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2D3-4B49-BBBB-A73784CDE727}"/>
                  </c:ext>
                </c:extLst>
              </c15:ser>
            </c15:filteredBarSeries>
          </c:ext>
        </c:extLst>
      </c:barChart>
      <c:catAx>
        <c:axId val="211081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8401160679547778"/>
              <c:y val="0.79624971495258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2110794192"/>
        <c:crosses val="autoZero"/>
        <c:auto val="1"/>
        <c:lblAlgn val="ctr"/>
        <c:lblOffset val="100"/>
        <c:noMultiLvlLbl val="0"/>
      </c:catAx>
      <c:valAx>
        <c:axId val="211079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211081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7.1.13 จำนวนนักเรียนที่เข้าศึกษาต่อจากโรงเรียนมัธยมเครือข่าย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14437351482486"/>
          <c:y val="0.21482055949036524"/>
          <c:w val="0.77317485945171682"/>
          <c:h val="0.54082881599599042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B6-42CB-B558-5CAD57751CD4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B6-42CB-B558-5CAD57751CD4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5B6-42CB-B558-5CAD57751C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'KPI 7.1.13'!$B$6:$B$9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7.1.13'!$C$6:$C$9</c:f>
              <c:numCache>
                <c:formatCode>General</c:formatCode>
                <c:ptCount val="4"/>
                <c:pt idx="0">
                  <c:v>129</c:v>
                </c:pt>
                <c:pt idx="1">
                  <c:v>147</c:v>
                </c:pt>
                <c:pt idx="2">
                  <c:v>142</c:v>
                </c:pt>
                <c:pt idx="3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B6-42CB-B558-5CAD57751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4912994"/>
        <c:axId val="2027416459"/>
      </c:barChart>
      <c:catAx>
        <c:axId val="23491299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ปีการศึกษา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2027416459"/>
        <c:crosses val="autoZero"/>
        <c:auto val="1"/>
        <c:lblAlgn val="ctr"/>
        <c:lblOffset val="100"/>
        <c:noMultiLvlLbl val="1"/>
      </c:catAx>
      <c:valAx>
        <c:axId val="2027416459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 (โรงเรียน)</a:t>
                </a:r>
              </a:p>
            </c:rich>
          </c:tx>
          <c:layout>
            <c:manualLayout>
              <c:xMode val="edge"/>
              <c:yMode val="edge"/>
              <c:x val="3.0154449871848212E-2"/>
              <c:y val="0.446454582624408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23491299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th-TH" sz="1600" b="1" i="0">
                <a:solidFill>
                  <a:srgbClr val="757575"/>
                </a:solidFill>
                <a:latin typeface="+mn-lt"/>
              </a:rPr>
              <a:t>7.1.14 จำนวนนิสิตคงอยู่ในชั้นปีที่ 2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1285317195492034"/>
          <c:y val="0.21220534933133359"/>
          <c:w val="0.85411364870701845"/>
          <c:h val="0.55297181602299716"/>
        </c:manualLayout>
      </c:layout>
      <c:barChart>
        <c:barDir val="col"/>
        <c:grouping val="clustered"/>
        <c:varyColors val="1"/>
        <c:ser>
          <c:idx val="0"/>
          <c:order val="0"/>
          <c:tx>
            <c:v>จำนวนรับเข้า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7.1.14'!$A$5:$A$10</c:f>
              <c:numCache>
                <c:formatCode>General</c:formatCode>
                <c:ptCount val="6"/>
                <c:pt idx="0">
                  <c:v>2563</c:v>
                </c:pt>
                <c:pt idx="1">
                  <c:v>2564</c:v>
                </c:pt>
                <c:pt idx="2">
                  <c:v>2565</c:v>
                </c:pt>
                <c:pt idx="3">
                  <c:v>2566</c:v>
                </c:pt>
                <c:pt idx="4">
                  <c:v>2567</c:v>
                </c:pt>
                <c:pt idx="5">
                  <c:v>2568</c:v>
                </c:pt>
              </c:numCache>
            </c:numRef>
          </c:cat>
          <c:val>
            <c:numRef>
              <c:f>'KPI 7.1.14'!$B$5:$B$10</c:f>
              <c:numCache>
                <c:formatCode>General</c:formatCode>
                <c:ptCount val="6"/>
                <c:pt idx="0">
                  <c:v>150</c:v>
                </c:pt>
                <c:pt idx="1">
                  <c:v>147</c:v>
                </c:pt>
                <c:pt idx="2">
                  <c:v>151</c:v>
                </c:pt>
                <c:pt idx="3">
                  <c:v>147</c:v>
                </c:pt>
                <c:pt idx="4">
                  <c:v>147</c:v>
                </c:pt>
                <c:pt idx="5">
                  <c:v>142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9D-44D9-8BCB-28A344548FB8}"/>
            </c:ext>
          </c:extLst>
        </c:ser>
        <c:ser>
          <c:idx val="1"/>
          <c:order val="1"/>
          <c:tx>
            <c:v>จำนวนคงอยู่</c:v>
          </c:tx>
          <c:spPr>
            <a:solidFill>
              <a:srgbClr val="009999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'KPI 7.1.14'!$A$5:$A$10</c:f>
              <c:numCache>
                <c:formatCode>General</c:formatCode>
                <c:ptCount val="6"/>
                <c:pt idx="0">
                  <c:v>2563</c:v>
                </c:pt>
                <c:pt idx="1">
                  <c:v>2564</c:v>
                </c:pt>
                <c:pt idx="2">
                  <c:v>2565</c:v>
                </c:pt>
                <c:pt idx="3">
                  <c:v>2566</c:v>
                </c:pt>
                <c:pt idx="4">
                  <c:v>2567</c:v>
                </c:pt>
                <c:pt idx="5">
                  <c:v>2568</c:v>
                </c:pt>
              </c:numCache>
            </c:numRef>
          </c:cat>
          <c:val>
            <c:numRef>
              <c:f>'KPI 7.1.14'!$C$5:$C$10</c:f>
              <c:numCache>
                <c:formatCode>General</c:formatCode>
                <c:ptCount val="6"/>
                <c:pt idx="0">
                  <c:v>142</c:v>
                </c:pt>
                <c:pt idx="1">
                  <c:v>118</c:v>
                </c:pt>
                <c:pt idx="2">
                  <c:v>144</c:v>
                </c:pt>
                <c:pt idx="3">
                  <c:v>141</c:v>
                </c:pt>
                <c:pt idx="4">
                  <c:v>140</c:v>
                </c:pt>
                <c:pt idx="5">
                  <c:v>138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99D-44D9-8BCB-28A344548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5413721"/>
        <c:axId val="275339777"/>
      </c:barChart>
      <c:catAx>
        <c:axId val="1325413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th-TH" b="1" i="0">
                    <a:solidFill>
                      <a:srgbClr val="000000"/>
                    </a:solidFill>
                    <a:latin typeface="+mn-lt"/>
                  </a:rPr>
                  <a:t>ปีการศึกษา</a:t>
                </a:r>
              </a:p>
            </c:rich>
          </c:tx>
          <c:layout>
            <c:manualLayout>
              <c:xMode val="edge"/>
              <c:yMode val="edge"/>
              <c:x val="0.49032507727284169"/>
              <c:y val="0.844790338707661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275339777"/>
        <c:crosses val="autoZero"/>
        <c:auto val="1"/>
        <c:lblAlgn val="ctr"/>
        <c:lblOffset val="100"/>
        <c:noMultiLvlLbl val="1"/>
      </c:catAx>
      <c:valAx>
        <c:axId val="275339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th-TH" b="1" i="0">
                    <a:solidFill>
                      <a:srgbClr val="000000"/>
                    </a:solidFill>
                    <a:latin typeface="+mn-lt"/>
                  </a:rPr>
                  <a:t>จำนวน (คน)</a:t>
                </a:r>
              </a:p>
            </c:rich>
          </c:tx>
          <c:layout>
            <c:manualLayout>
              <c:xMode val="edge"/>
              <c:yMode val="edge"/>
              <c:x val="2.0141947259262358E-2"/>
              <c:y val="0.3446009873765779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32541372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69116220381196325"/>
          <c:y val="0.89413792025996741"/>
        </c:manualLayout>
      </c:layout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/>
              <a:t>KPI 7.1.14 </a:t>
            </a:r>
            <a:r>
              <a:rPr lang="th-TH"/>
              <a:t>อัตราการคงอยู่นิสิตชั้นปีที่ 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71278901340652"/>
          <c:y val="0.21076746849942726"/>
          <c:w val="0.68657213491467095"/>
          <c:h val="0.48135328444769149"/>
        </c:manualLayout>
      </c:layout>
      <c:barChart>
        <c:barDir val="col"/>
        <c:grouping val="clustered"/>
        <c:varyColors val="1"/>
        <c:ser>
          <c:idx val="0"/>
          <c:order val="0"/>
          <c:tx>
            <c:v>อัตราการคงอยู่</c:v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'KPI 7.1.14'!$A$5:$A$10</c:f>
              <c:numCache>
                <c:formatCode>General</c:formatCode>
                <c:ptCount val="6"/>
                <c:pt idx="0">
                  <c:v>2563</c:v>
                </c:pt>
                <c:pt idx="1">
                  <c:v>2564</c:v>
                </c:pt>
                <c:pt idx="2">
                  <c:v>2565</c:v>
                </c:pt>
                <c:pt idx="3">
                  <c:v>2566</c:v>
                </c:pt>
                <c:pt idx="4">
                  <c:v>2567</c:v>
                </c:pt>
                <c:pt idx="5">
                  <c:v>2568</c:v>
                </c:pt>
              </c:numCache>
            </c:numRef>
          </c:cat>
          <c:val>
            <c:numRef>
              <c:f>'KPI 7.1.14'!$D$5:$D$10</c:f>
              <c:numCache>
                <c:formatCode>0.00</c:formatCode>
                <c:ptCount val="6"/>
                <c:pt idx="0">
                  <c:v>94.666666666666671</c:v>
                </c:pt>
                <c:pt idx="1">
                  <c:v>80.27210884353741</c:v>
                </c:pt>
                <c:pt idx="2">
                  <c:v>95.36423841059603</c:v>
                </c:pt>
                <c:pt idx="3">
                  <c:v>95.91836734693878</c:v>
                </c:pt>
                <c:pt idx="4">
                  <c:v>95.238095238095241</c:v>
                </c:pt>
                <c:pt idx="5">
                  <c:v>97.183098591549296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D-4C63-8DAE-7DA0B78657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11801733"/>
        <c:axId val="1809877566"/>
      </c:barChart>
      <c:catAx>
        <c:axId val="171180173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ปีการศึกษา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571797301270954"/>
              <c:y val="0.820154233298157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809877566"/>
        <c:crosses val="autoZero"/>
        <c:auto val="1"/>
        <c:lblAlgn val="ctr"/>
        <c:lblOffset val="100"/>
        <c:noMultiLvlLbl val="1"/>
      </c:catAx>
      <c:valAx>
        <c:axId val="18098775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ร้อยละอัตรการคงอยู่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2987551867219917E-3"/>
              <c:y val="0.284823263071497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71180173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7.1.15 จำนวนสัตวแพทย์ที่สำเร็จการศึกษาหลักสูตรแพทย์ประจำบ้านจากสถาบันคู่เทียบ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74121608678557"/>
          <c:y val="0.22653714481342005"/>
          <c:w val="0.77017687129697776"/>
          <c:h val="0.50534577199589181"/>
        </c:manualLayout>
      </c:layout>
      <c:barChart>
        <c:barDir val="col"/>
        <c:grouping val="clustered"/>
        <c:varyColors val="1"/>
        <c:ser>
          <c:idx val="0"/>
          <c:order val="0"/>
          <c:tx>
            <c:v>ม.เทคโนโลยีฯ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'KPI 7.1.15'!$A$5:$A$11</c15:sqref>
                  </c15:fullRef>
                </c:ext>
              </c:extLst>
              <c:f>'KPI 7.1.15'!$A$5:$A$10</c:f>
              <c:numCache>
                <c:formatCode>General</c:formatCode>
                <c:ptCount val="6"/>
                <c:pt idx="0">
                  <c:v>2562</c:v>
                </c:pt>
                <c:pt idx="1">
                  <c:v>2563</c:v>
                </c:pt>
                <c:pt idx="2">
                  <c:v>2564</c:v>
                </c:pt>
                <c:pt idx="3">
                  <c:v>2565</c:v>
                </c:pt>
                <c:pt idx="4">
                  <c:v>2566</c:v>
                </c:pt>
                <c:pt idx="5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7.1.15'!$B$5:$B$11</c15:sqref>
                  </c15:fullRef>
                </c:ext>
              </c:extLst>
              <c:f>'KPI 7.1.15'!$B$5:$B$10</c:f>
              <c:numCache>
                <c:formatCode>General</c:formatCode>
                <c:ptCount val="6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0-487A-B615-E6D8AEBA6308}"/>
            </c:ext>
          </c:extLst>
        </c:ser>
        <c:ser>
          <c:idx val="1"/>
          <c:order val="1"/>
          <c:tx>
            <c:v>ม.สงขลาฯ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'KPI 7.1.15'!$A$5:$A$11</c15:sqref>
                  </c15:fullRef>
                </c:ext>
              </c:extLst>
              <c:f>'KPI 7.1.15'!$A$5:$A$10</c:f>
              <c:numCache>
                <c:formatCode>General</c:formatCode>
                <c:ptCount val="6"/>
                <c:pt idx="0">
                  <c:v>2562</c:v>
                </c:pt>
                <c:pt idx="1">
                  <c:v>2563</c:v>
                </c:pt>
                <c:pt idx="2">
                  <c:v>2564</c:v>
                </c:pt>
                <c:pt idx="3">
                  <c:v>2565</c:v>
                </c:pt>
                <c:pt idx="4">
                  <c:v>2566</c:v>
                </c:pt>
                <c:pt idx="5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7.1.15'!$C$5:$C$11</c15:sqref>
                  </c15:fullRef>
                </c:ext>
              </c:extLst>
              <c:f>'KPI 7.1.15'!$C$5:$C$10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7340-487A-B615-E6D8AEBA6308}"/>
            </c:ext>
          </c:extLst>
        </c:ser>
        <c:ser>
          <c:idx val="2"/>
          <c:order val="2"/>
          <c:tx>
            <c:v>ม.มหิดล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'KPI 7.1.15'!$A$5:$A$11</c15:sqref>
                  </c15:fullRef>
                </c:ext>
              </c:extLst>
              <c:f>'KPI 7.1.15'!$A$5:$A$10</c:f>
              <c:numCache>
                <c:formatCode>General</c:formatCode>
                <c:ptCount val="6"/>
                <c:pt idx="0">
                  <c:v>2562</c:v>
                </c:pt>
                <c:pt idx="1">
                  <c:v>2563</c:v>
                </c:pt>
                <c:pt idx="2">
                  <c:v>2564</c:v>
                </c:pt>
                <c:pt idx="3">
                  <c:v>2565</c:v>
                </c:pt>
                <c:pt idx="4">
                  <c:v>2566</c:v>
                </c:pt>
                <c:pt idx="5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7.1.15'!$D$5:$D$11</c15:sqref>
                  </c15:fullRef>
                </c:ext>
              </c:extLst>
              <c:f>'KPI 7.1.15'!$D$5:$D$10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7340-487A-B615-E6D8AEBA6308}"/>
            </c:ext>
          </c:extLst>
        </c:ser>
        <c:ser>
          <c:idx val="3"/>
          <c:order val="3"/>
          <c:tx>
            <c:v>ม.เกษตรศาสตร์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'KPI 7.1.15'!$A$5:$A$11</c15:sqref>
                  </c15:fullRef>
                </c:ext>
              </c:extLst>
              <c:f>'KPI 7.1.15'!$A$5:$A$10</c:f>
              <c:numCache>
                <c:formatCode>General</c:formatCode>
                <c:ptCount val="6"/>
                <c:pt idx="0">
                  <c:v>2562</c:v>
                </c:pt>
                <c:pt idx="1">
                  <c:v>2563</c:v>
                </c:pt>
                <c:pt idx="2">
                  <c:v>2564</c:v>
                </c:pt>
                <c:pt idx="3">
                  <c:v>2565</c:v>
                </c:pt>
                <c:pt idx="4">
                  <c:v>2566</c:v>
                </c:pt>
                <c:pt idx="5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7.1.15'!$E$5:$E$11</c15:sqref>
                  </c15:fullRef>
                </c:ext>
              </c:extLst>
              <c:f>'KPI 7.1.15'!$E$5:$E$10</c:f>
              <c:numCache>
                <c:formatCode>General</c:formatCode>
                <c:ptCount val="6"/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40-487A-B615-E6D8AEBA6308}"/>
            </c:ext>
          </c:extLst>
        </c:ser>
        <c:ser>
          <c:idx val="4"/>
          <c:order val="4"/>
          <c:tx>
            <c:v>ม.เชียงใหม่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'KPI 7.1.15'!$A$5:$A$11</c15:sqref>
                  </c15:fullRef>
                </c:ext>
              </c:extLst>
              <c:f>'KPI 7.1.15'!$A$5:$A$10</c:f>
              <c:numCache>
                <c:formatCode>General</c:formatCode>
                <c:ptCount val="6"/>
                <c:pt idx="0">
                  <c:v>2562</c:v>
                </c:pt>
                <c:pt idx="1">
                  <c:v>2563</c:v>
                </c:pt>
                <c:pt idx="2">
                  <c:v>2564</c:v>
                </c:pt>
                <c:pt idx="3">
                  <c:v>2565</c:v>
                </c:pt>
                <c:pt idx="4">
                  <c:v>2566</c:v>
                </c:pt>
                <c:pt idx="5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7.1.15'!$F$5:$F$11</c15:sqref>
                  </c15:fullRef>
                </c:ext>
              </c:extLst>
              <c:f>'KPI 7.1.15'!$F$5:$F$10</c:f>
              <c:numCache>
                <c:formatCode>General</c:formatCode>
                <c:ptCount val="6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40-487A-B615-E6D8AEBA6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2232572"/>
        <c:axId val="1703879863"/>
      </c:barChart>
      <c:catAx>
        <c:axId val="7922325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ปีการศึกษา</a:t>
                </a:r>
              </a:p>
            </c:rich>
          </c:tx>
          <c:layout>
            <c:manualLayout>
              <c:xMode val="edge"/>
              <c:yMode val="edge"/>
              <c:x val="0.8836157964249346"/>
              <c:y val="0.76882060938034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703879863"/>
        <c:crosses val="autoZero"/>
        <c:auto val="1"/>
        <c:lblAlgn val="ctr"/>
        <c:lblOffset val="100"/>
        <c:noMultiLvlLbl val="1"/>
      </c:catAx>
      <c:valAx>
        <c:axId val="1703879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 (คน)</a:t>
                </a:r>
              </a:p>
            </c:rich>
          </c:tx>
          <c:layout>
            <c:manualLayout>
              <c:xMode val="edge"/>
              <c:yMode val="edge"/>
              <c:x val="1.9788345918988044E-2"/>
              <c:y val="0.40936465822207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7922325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7.1.16 จำนวนทุนวิจัยจากแหล่งทุนภายใน</a:t>
            </a:r>
          </a:p>
        </c:rich>
      </c:tx>
      <c:layout>
        <c:manualLayout>
          <c:xMode val="edge"/>
          <c:yMode val="edge"/>
          <c:x val="0.35627546325762399"/>
          <c:y val="3.7209302325581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0.11400978341910495"/>
          <c:y val="0.19646169810169081"/>
          <c:w val="0.86453739702860466"/>
          <c:h val="0.64351120063480438"/>
        </c:manualLayout>
      </c:layout>
      <c:barChart>
        <c:barDir val="col"/>
        <c:grouping val="clustered"/>
        <c:varyColors val="1"/>
        <c:ser>
          <c:idx val="0"/>
          <c:order val="0"/>
          <c:tx>
            <c:v>จำนวนทุนวิจัยภายใน</c:v>
          </c:tx>
          <c:spPr>
            <a:solidFill>
              <a:srgbClr val="2F5597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6B-4B3C-9226-0CC46C3D7C8E}"/>
              </c:ext>
            </c:extLst>
          </c:dPt>
          <c:dPt>
            <c:idx val="2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6B-4B3C-9226-0CC46C3D7C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'KPI 7.1.16'!$B$6:$B$10</c15:sqref>
                  </c15:fullRef>
                </c:ext>
              </c:extLst>
              <c:f>'KPI 7.1.16'!$B$6:$B$9</c:f>
              <c:numCache>
                <c:formatCode>General</c:formatCode>
                <c:ptCount val="4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7.1.16'!$C$6:$C$10</c15:sqref>
                  </c15:fullRef>
                </c:ext>
              </c:extLst>
              <c:f>'KPI 7.1.16'!$C$6:$C$9</c:f>
              <c:numCache>
                <c:formatCode>General</c:formatCode>
                <c:ptCount val="4"/>
                <c:pt idx="0">
                  <c:v>31</c:v>
                </c:pt>
                <c:pt idx="1">
                  <c:v>36</c:v>
                </c:pt>
                <c:pt idx="2">
                  <c:v>39</c:v>
                </c:pt>
                <c:pt idx="3">
                  <c:v>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5="http://schemas.microsoft.com/office/drawing/2012/chart" uri="{02D57815-91ED-43cb-92C2-25804820EDAC}">
              <c15:categoryFilterExceptions>
                <c15:categoryFilterException>
                  <c15:sqref>'KPI 7.1.16'!$C$10</c15:sqref>
                  <c15:invertIfNegative val="1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496B-4B3C-9226-0CC46C3D7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9417771"/>
        <c:axId val="858690016"/>
      </c:barChart>
      <c:catAx>
        <c:axId val="4494177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858690016"/>
        <c:crosses val="autoZero"/>
        <c:auto val="1"/>
        <c:lblAlgn val="ctr"/>
        <c:lblOffset val="100"/>
        <c:noMultiLvlLbl val="1"/>
      </c:catAx>
      <c:valAx>
        <c:axId val="8586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จำนวนทุนวิจัย</a:t>
                </a:r>
              </a:p>
            </c:rich>
          </c:tx>
          <c:layout>
            <c:manualLayout>
              <c:xMode val="edge"/>
              <c:yMode val="edge"/>
              <c:x val="4.3819572304705685E-2"/>
              <c:y val="0.41371738997741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4494177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7.1.17 จำนวนเงินทุนวิจัยจากแหล่งทุนภายใน</a:t>
            </a:r>
          </a:p>
        </c:rich>
      </c:tx>
      <c:layout>
        <c:manualLayout>
          <c:xMode val="edge"/>
          <c:yMode val="edge"/>
          <c:x val="0.3022941286568035"/>
          <c:y val="6.5116279069767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358494992595201"/>
          <c:y val="0.28888799365195628"/>
          <c:w val="0.76369008343230838"/>
          <c:h val="0.47619581273271072"/>
        </c:manualLayout>
      </c:layout>
      <c:barChart>
        <c:barDir val="col"/>
        <c:grouping val="clustered"/>
        <c:varyColors val="1"/>
        <c:ser>
          <c:idx val="0"/>
          <c:order val="0"/>
          <c:tx>
            <c:v>จำนวนเงินทุนวิจัยภายใน</c:v>
          </c:tx>
          <c:spPr>
            <a:solidFill>
              <a:srgbClr val="2F5597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48-42D1-AE72-3C37A0A66CA5}"/>
              </c:ext>
            </c:extLst>
          </c:dPt>
          <c:dPt>
            <c:idx val="2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48-42D1-AE72-3C37A0A66C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'KPI7-1.17'!$B$6:$B$10</c15:sqref>
                  </c15:fullRef>
                </c:ext>
              </c:extLst>
              <c:f>'KPI7-1.17'!$B$6:$B$9</c:f>
              <c:numCache>
                <c:formatCode>General</c:formatCode>
                <c:ptCount val="4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'KPI7-1.17'!$C$6:$C$10</c15:sqref>
                  </c15:fullRef>
                </c:ext>
              </c:extLst>
              <c:f>'KPI7-1.17'!$C$6:$C$9</c:f>
              <c:numCache>
                <c:formatCode>#,##0</c:formatCode>
                <c:ptCount val="4"/>
                <c:pt idx="0">
                  <c:v>11236350</c:v>
                </c:pt>
                <c:pt idx="1">
                  <c:v>13164767</c:v>
                </c:pt>
                <c:pt idx="2">
                  <c:v>6911084</c:v>
                </c:pt>
                <c:pt idx="3">
                  <c:v>11348933.050000001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5="http://schemas.microsoft.com/office/drawing/2012/chart" uri="{02D57815-91ED-43cb-92C2-25804820EDAC}">
              <c15:categoryFilterExceptions>
                <c15:categoryFilterException>
                  <c15:sqref>'KPI7-1.17'!$C$10</c15:sqref>
                  <c15:invertIfNegative val="1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148-42D1-AE72-3C37A0A66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0283056"/>
        <c:axId val="1947472091"/>
      </c:barChart>
      <c:catAx>
        <c:axId val="950283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947472091"/>
        <c:crosses val="autoZero"/>
        <c:auto val="1"/>
        <c:lblAlgn val="ctr"/>
        <c:lblOffset val="100"/>
        <c:noMultiLvlLbl val="1"/>
      </c:catAx>
      <c:valAx>
        <c:axId val="19474720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จำนวนเงิน</a:t>
                </a:r>
              </a:p>
            </c:rich>
          </c:tx>
          <c:layout>
            <c:manualLayout>
              <c:xMode val="edge"/>
              <c:yMode val="edge"/>
              <c:x val="1.7683543746975871E-4"/>
              <c:y val="0.466430568271989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95028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7.1.18 จำนวนทุนวิจัยจากแหล่งทุนภายนอก</a:t>
            </a:r>
          </a:p>
        </c:rich>
      </c:tx>
      <c:layout>
        <c:manualLayout>
          <c:xMode val="edge"/>
          <c:yMode val="edge"/>
          <c:x val="0.28802653399668326"/>
          <c:y val="4.6511627906976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9.1852896497390563E-2"/>
          <c:y val="0.19026014771409391"/>
          <c:w val="0.85390893302516291"/>
          <c:h val="0.66831740218519198"/>
        </c:manualLayout>
      </c:layout>
      <c:barChart>
        <c:barDir val="col"/>
        <c:grouping val="clustered"/>
        <c:varyColors val="1"/>
        <c:ser>
          <c:idx val="0"/>
          <c:order val="0"/>
          <c:tx>
            <c:v>จำนวนทุนวิจัยภายนอก</c:v>
          </c:tx>
          <c:spPr>
            <a:solidFill>
              <a:srgbClr val="2F5597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DA-4B7C-9294-DBA333E27044}"/>
              </c:ext>
            </c:extLst>
          </c:dPt>
          <c:dPt>
            <c:idx val="2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DA-4B7C-9294-DBA333E270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'KPI 7.1.18'!$B$6:$B$10</c15:sqref>
                  </c15:fullRef>
                </c:ext>
              </c:extLst>
              <c:f>'KPI 7.1.18'!$B$6:$B$9</c:f>
              <c:numCache>
                <c:formatCode>General</c:formatCode>
                <c:ptCount val="4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7.1.18'!$C$6:$C$10</c15:sqref>
                  </c15:fullRef>
                </c:ext>
              </c:extLst>
              <c:f>'KPI 7.1.18'!$C$6:$C$9</c:f>
              <c:numCache>
                <c:formatCode>General</c:formatCode>
                <c:ptCount val="4"/>
                <c:pt idx="0">
                  <c:v>17</c:v>
                </c:pt>
                <c:pt idx="1">
                  <c:v>15</c:v>
                </c:pt>
                <c:pt idx="2">
                  <c:v>11</c:v>
                </c:pt>
                <c:pt idx="3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5="http://schemas.microsoft.com/office/drawing/2012/chart" uri="{02D57815-91ED-43cb-92C2-25804820EDAC}">
              <c15:categoryFilterExceptions>
                <c15:categoryFilterException>
                  <c15:sqref>'KPI 7.1.18'!$C$10</c15:sqref>
                  <c15:invertIfNegative val="1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C9DA-4B7C-9294-DBA333E2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7282093"/>
        <c:axId val="1677390043"/>
      </c:barChart>
      <c:catAx>
        <c:axId val="191728209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677390043"/>
        <c:crosses val="autoZero"/>
        <c:auto val="1"/>
        <c:lblAlgn val="ctr"/>
        <c:lblOffset val="100"/>
        <c:noMultiLvlLbl val="1"/>
      </c:catAx>
      <c:valAx>
        <c:axId val="16773900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จำนวนทุนวิจัย</a:t>
                </a:r>
              </a:p>
            </c:rich>
          </c:tx>
          <c:layout>
            <c:manualLayout>
              <c:xMode val="edge"/>
              <c:yMode val="edge"/>
              <c:x val="4.3847050239052068E-2"/>
              <c:y val="0.44472514191540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19172820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/>
              <a:t>7.1.19 จำนวนเงินวิจัยจากแหล่งทุนภายนอก</a:t>
            </a:r>
          </a:p>
        </c:rich>
      </c:tx>
      <c:layout>
        <c:manualLayout>
          <c:xMode val="edge"/>
          <c:yMode val="edge"/>
          <c:x val="0.27983407546693478"/>
          <c:y val="2.7906976744186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608460277653055"/>
          <c:y val="0.22137654886162486"/>
          <c:w val="0.71618834850094359"/>
          <c:h val="0.61475163279008727"/>
        </c:manualLayout>
      </c:layout>
      <c:barChart>
        <c:barDir val="col"/>
        <c:grouping val="clustered"/>
        <c:varyColors val="1"/>
        <c:ser>
          <c:idx val="0"/>
          <c:order val="0"/>
          <c:tx>
            <c:v>จำนวนเงินวิจัยภายนอก</c:v>
          </c:tx>
          <c:spPr>
            <a:solidFill>
              <a:srgbClr val="2F5597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B61-4D75-B370-4FAC5DDBEBC3}"/>
              </c:ext>
            </c:extLst>
          </c:dPt>
          <c:dPt>
            <c:idx val="2"/>
            <c:invertIfNegative val="1"/>
            <c:bubble3D val="0"/>
            <c:spPr>
              <a:solidFill>
                <a:srgbClr val="2F5597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B61-4D75-B370-4FAC5DDBEB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'KPI 7.1.19'!$B$6:$B$10</c15:sqref>
                  </c15:fullRef>
                </c:ext>
              </c:extLst>
              <c:f>'KPI 7.1.19'!$B$6:$B$9</c:f>
              <c:numCache>
                <c:formatCode>General</c:formatCode>
                <c:ptCount val="4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7.1.19'!$C$6:$C$10</c15:sqref>
                  </c15:fullRef>
                </c:ext>
              </c:extLst>
              <c:f>'KPI 7.1.19'!$C$6:$C$9</c:f>
              <c:numCache>
                <c:formatCode>#,##0.00</c:formatCode>
                <c:ptCount val="4"/>
                <c:pt idx="0">
                  <c:v>33510006</c:v>
                </c:pt>
                <c:pt idx="1">
                  <c:v>21812260</c:v>
                </c:pt>
                <c:pt idx="2">
                  <c:v>28402700</c:v>
                </c:pt>
                <c:pt idx="3">
                  <c:v>14017026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5="http://schemas.microsoft.com/office/drawing/2012/chart" uri="{02D57815-91ED-43cb-92C2-25804820EDAC}">
              <c15:categoryFilterExceptions>
                <c15:categoryFilterException>
                  <c15:sqref>'KPI 7.1.19'!$C$10</c15:sqref>
                  <c15:spPr xmlns:c15="http://schemas.microsoft.com/office/drawing/2012/chart"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15:spPr>
                  <c15:invertIfNegative val="1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2B61-4D75-B370-4FAC5DDBE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3636923"/>
        <c:axId val="825805502"/>
      </c:barChart>
      <c:catAx>
        <c:axId val="20236369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825805502"/>
        <c:crosses val="autoZero"/>
        <c:auto val="1"/>
        <c:lblAlgn val="ctr"/>
        <c:lblOffset val="100"/>
        <c:noMultiLvlLbl val="1"/>
      </c:catAx>
      <c:valAx>
        <c:axId val="8258055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จำนวนเงินทุนวิจัย</a:t>
                </a:r>
              </a:p>
            </c:rich>
          </c:tx>
          <c:layout>
            <c:manualLayout>
              <c:xMode val="edge"/>
              <c:yMode val="edge"/>
              <c:x val="1.3933466939720156E-2"/>
              <c:y val="0.44782591710919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20236369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 sz="1800"/>
              <a:t>KPI 7</a:t>
            </a:r>
            <a:r>
              <a:rPr lang="th-TH" sz="1800"/>
              <a:t>.</a:t>
            </a:r>
            <a:r>
              <a:rPr lang="en-US" sz="1800"/>
              <a:t>1.20 </a:t>
            </a:r>
            <a:r>
              <a:rPr lang="th-TH" sz="1800"/>
              <a:t>จำนวนโรงพยาบาลสัตว์ และคลินิกเครือข่ายและจำนวนสัตว์ป่วยส่งต่อ </a:t>
            </a:r>
            <a:endParaRPr lang="en-US" sz="1800"/>
          </a:p>
        </c:rich>
      </c:tx>
      <c:layout>
        <c:manualLayout>
          <c:xMode val="edge"/>
          <c:yMode val="edge"/>
          <c:x val="9.887368752976379E-2"/>
          <c:y val="5.3757677358979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72358026770253"/>
          <c:y val="0.22293468751188711"/>
          <c:w val="0.76799742095276047"/>
          <c:h val="0.46342234394613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 7.1.20'!$B$4</c:f>
              <c:strCache>
                <c:ptCount val="1"/>
                <c:pt idx="0">
                  <c:v>รพส.มก.บข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5E-49A7-8C11-21C0363877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7.1.20'!$A$5:$A$8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'[3]KPI7-1.20'!$B$5:$E$5</c:f>
              <c:numCache>
                <c:formatCode>General</c:formatCode>
                <c:ptCount val="4"/>
                <c:pt idx="0">
                  <c:v>550</c:v>
                </c:pt>
                <c:pt idx="1">
                  <c:v>0</c:v>
                </c:pt>
                <c:pt idx="2">
                  <c:v>82</c:v>
                </c:pt>
                <c:pt idx="3">
                  <c:v>72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385E-49A7-8C11-21C0363877D7}"/>
            </c:ext>
          </c:extLst>
        </c:ser>
        <c:ser>
          <c:idx val="1"/>
          <c:order val="1"/>
          <c:tx>
            <c:strRef>
              <c:f>'KPI 7.1.20'!$C$4</c:f>
              <c:strCache>
                <c:ptCount val="1"/>
                <c:pt idx="0">
                  <c:v>รพส.มก.กพส.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5E-49A7-8C11-21C0363877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7.1.20'!$A$5:$A$8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'[3]KPI7-1.20'!$B$6:$E$6</c:f>
              <c:numCache>
                <c:formatCode>General</c:formatCode>
                <c:ptCount val="4"/>
                <c:pt idx="0">
                  <c:v>589</c:v>
                </c:pt>
                <c:pt idx="1">
                  <c:v>0</c:v>
                </c:pt>
                <c:pt idx="2">
                  <c:v>87</c:v>
                </c:pt>
                <c:pt idx="3">
                  <c:v>51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385E-49A7-8C11-21C0363877D7}"/>
            </c:ext>
          </c:extLst>
        </c:ser>
        <c:ser>
          <c:idx val="2"/>
          <c:order val="2"/>
          <c:tx>
            <c:strRef>
              <c:f>'KPI 7.1.20'!$D$4</c:f>
              <c:strCache>
                <c:ptCount val="1"/>
                <c:pt idx="0">
                  <c:v>รพส.มก.นพ.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5E-49A7-8C11-21C0363877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7.1.20'!$A$5:$A$8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'[3]KPI7-1.20'!$B$7:$E$7</c:f>
              <c:numCache>
                <c:formatCode>General</c:formatCode>
                <c:ptCount val="4"/>
                <c:pt idx="0">
                  <c:v>616</c:v>
                </c:pt>
                <c:pt idx="1">
                  <c:v>0</c:v>
                </c:pt>
                <c:pt idx="2">
                  <c:v>91</c:v>
                </c:pt>
                <c:pt idx="3">
                  <c:v>77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385E-49A7-8C11-21C0363877D7}"/>
            </c:ext>
          </c:extLst>
        </c:ser>
        <c:ser>
          <c:idx val="3"/>
          <c:order val="3"/>
          <c:tx>
            <c:strRef>
              <c:f>'KPI 7.1.20'!$E$4</c:f>
              <c:strCache>
                <c:ptCount val="1"/>
                <c:pt idx="0">
                  <c:v>รพส.มก.หัวหิน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7.1.20'!$A$5:$A$8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'[3]KPI7-1.20'!$B$8:$E$8</c:f>
              <c:numCache>
                <c:formatCode>General</c:formatCode>
                <c:ptCount val="4"/>
                <c:pt idx="0">
                  <c:v>828</c:v>
                </c:pt>
                <c:pt idx="1">
                  <c:v>179</c:v>
                </c:pt>
                <c:pt idx="2">
                  <c:v>81</c:v>
                </c:pt>
                <c:pt idx="3">
                  <c:v>154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385E-49A7-8C11-21C036387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52098096"/>
        <c:axId val="1152104816"/>
      </c:barChart>
      <c:catAx>
        <c:axId val="115209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4702585248002604"/>
              <c:y val="0.74185294002428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152104816"/>
        <c:crosses val="autoZero"/>
        <c:auto val="1"/>
        <c:lblAlgn val="ctr"/>
        <c:lblOffset val="100"/>
        <c:noMultiLvlLbl val="0"/>
      </c:catAx>
      <c:valAx>
        <c:axId val="11521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จำนวนแห่ง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152098096"/>
        <c:crosses val="autoZero"/>
        <c:crossBetween val="between"/>
        <c:majorUnit val="200"/>
        <c:min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/>
              <a:t>KPI 7</a:t>
            </a:r>
            <a:r>
              <a:rPr lang="th-TH"/>
              <a:t>.</a:t>
            </a:r>
            <a:r>
              <a:rPr lang="en-US"/>
              <a:t>1.20 </a:t>
            </a:r>
            <a:r>
              <a:rPr lang="th-TH"/>
              <a:t>จำนวนสัตว์ป่วยส่งต่อ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69685538764708"/>
          <c:y val="0.22293468751188711"/>
          <c:w val="0.73802405800934201"/>
          <c:h val="0.4634223439461371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7.1.20'!$B$25</c:f>
              <c:strCache>
                <c:ptCount val="1"/>
                <c:pt idx="0">
                  <c:v>รพส.มก.บข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7.1.20'!$A$26:$A$29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7.1.20'!$B$26:$B$29</c:f>
              <c:numCache>
                <c:formatCode>General</c:formatCode>
                <c:ptCount val="4"/>
                <c:pt idx="0">
                  <c:v>1709</c:v>
                </c:pt>
                <c:pt idx="1">
                  <c:v>1987</c:v>
                </c:pt>
                <c:pt idx="2">
                  <c:v>2065</c:v>
                </c:pt>
                <c:pt idx="3">
                  <c:v>7472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DD-415D-932C-E64CD8E141B4}"/>
            </c:ext>
          </c:extLst>
        </c:ser>
        <c:ser>
          <c:idx val="2"/>
          <c:order val="2"/>
          <c:tx>
            <c:strRef>
              <c:f>'KPI 7.1.20'!$C$25</c:f>
              <c:strCache>
                <c:ptCount val="1"/>
                <c:pt idx="0">
                  <c:v>รพส.มก.กพส.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7.1.20'!$A$26:$A$29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7.1.20'!$C$26:$C$29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DD-415D-932C-E64CD8E141B4}"/>
            </c:ext>
          </c:extLst>
        </c:ser>
        <c:ser>
          <c:idx val="3"/>
          <c:order val="3"/>
          <c:tx>
            <c:strRef>
              <c:f>'KPI 7.1.20'!$D$25</c:f>
              <c:strCache>
                <c:ptCount val="1"/>
                <c:pt idx="0">
                  <c:v>รพส.มก.นพ.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7.1.20'!$A$26:$A$29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7.1.20'!$D$26:$D$29</c:f>
              <c:numCache>
                <c:formatCode>General</c:formatCode>
                <c:ptCount val="4"/>
                <c:pt idx="0">
                  <c:v>528</c:v>
                </c:pt>
                <c:pt idx="1">
                  <c:v>540</c:v>
                </c:pt>
                <c:pt idx="2">
                  <c:v>476</c:v>
                </c:pt>
                <c:pt idx="3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DD-415D-932C-E64CD8E141B4}"/>
            </c:ext>
          </c:extLst>
        </c:ser>
        <c:ser>
          <c:idx val="4"/>
          <c:order val="4"/>
          <c:tx>
            <c:strRef>
              <c:f>'KPI 7.1.20'!$E$25</c:f>
              <c:strCache>
                <c:ptCount val="1"/>
                <c:pt idx="0">
                  <c:v>รพส.มก.หัวหิน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7.1.20'!$A$26:$A$29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7.1.20'!$E$26:$E$29</c:f>
              <c:numCache>
                <c:formatCode>General</c:formatCode>
                <c:ptCount val="4"/>
                <c:pt idx="0">
                  <c:v>209</c:v>
                </c:pt>
                <c:pt idx="1">
                  <c:v>191</c:v>
                </c:pt>
                <c:pt idx="2">
                  <c:v>328</c:v>
                </c:pt>
                <c:pt idx="3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DD-415D-932C-E64CD8E141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52098096"/>
        <c:axId val="11521048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7.1.20'!$A$25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6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H Sarabun New" panose="020B0500040200020003" pitchFamily="34" charset="-34"/>
                          <a:ea typeface="+mn-ea"/>
                          <a:cs typeface="TH Sarabun New" panose="020B0500040200020003" pitchFamily="34" charset="-34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7.1.20'!$A$26:$A$29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7.1.20'!$A$26:$A$29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5DD-415D-932C-E64CD8E141B4}"/>
                  </c:ext>
                </c:extLst>
              </c15:ser>
            </c15:filteredBarSeries>
          </c:ext>
        </c:extLst>
      </c:barChart>
      <c:catAx>
        <c:axId val="115209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7373553234212498"/>
              <c:y val="0.734612582518094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152104816"/>
        <c:crosses val="autoZero"/>
        <c:auto val="1"/>
        <c:lblAlgn val="ctr"/>
        <c:lblOffset val="100"/>
        <c:noMultiLvlLbl val="0"/>
      </c:catAx>
      <c:valAx>
        <c:axId val="11521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 (ตัว)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15209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161925</xdr:colOff>
      <xdr:row>2</xdr:row>
      <xdr:rowOff>57150</xdr:rowOff>
    </xdr:from>
    <xdr:ext cx="5981700" cy="4000500"/>
    <xdr:graphicFrame macro="">
      <xdr:nvGraphicFramePr>
        <xdr:cNvPr id="790493311" name="Chart 1">
          <a:extLst>
            <a:ext uri="{FF2B5EF4-FFF2-40B4-BE49-F238E27FC236}">
              <a16:creationId xmlns:a16="http://schemas.microsoft.com/office/drawing/2014/main" id="{00000000-0008-0000-0000-00007FF81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258762</xdr:colOff>
      <xdr:row>5</xdr:row>
      <xdr:rowOff>274638</xdr:rowOff>
    </xdr:from>
    <xdr:ext cx="32385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196387" y="1782763"/>
          <a:ext cx="323850" cy="381000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600075</xdr:colOff>
      <xdr:row>2</xdr:row>
      <xdr:rowOff>76199</xdr:rowOff>
    </xdr:from>
    <xdr:ext cx="5905500" cy="4048125"/>
    <xdr:graphicFrame macro="">
      <xdr:nvGraphicFramePr>
        <xdr:cNvPr id="951126633" name="Chart 2">
          <a:extLst>
            <a:ext uri="{FF2B5EF4-FFF2-40B4-BE49-F238E27FC236}">
              <a16:creationId xmlns:a16="http://schemas.microsoft.com/office/drawing/2014/main" id="{00000000-0008-0000-0100-0000690AB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13</xdr:row>
      <xdr:rowOff>0</xdr:rowOff>
    </xdr:from>
    <xdr:ext cx="5981700" cy="4000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3997A-A7B0-4FC0-85DA-894F621B9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13</xdr:col>
      <xdr:colOff>544285</xdr:colOff>
      <xdr:row>4</xdr:row>
      <xdr:rowOff>117928</xdr:rowOff>
    </xdr:from>
    <xdr:to>
      <xdr:col>14</xdr:col>
      <xdr:colOff>335642</xdr:colOff>
      <xdr:row>5</xdr:row>
      <xdr:rowOff>181428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6E11BC7D-83FB-ADB9-FA7F-33A50965070F}"/>
            </a:ext>
          </a:extLst>
        </xdr:cNvPr>
        <xdr:cNvSpPr/>
      </xdr:nvSpPr>
      <xdr:spPr>
        <a:xfrm>
          <a:off x="12019642" y="1351642"/>
          <a:ext cx="444500" cy="371929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577850</xdr:colOff>
      <xdr:row>1</xdr:row>
      <xdr:rowOff>79375</xdr:rowOff>
    </xdr:from>
    <xdr:ext cx="5972175" cy="3724275"/>
    <xdr:graphicFrame macro="">
      <xdr:nvGraphicFramePr>
        <xdr:cNvPr id="1624692502" name="Chart 3">
          <a:extLst>
            <a:ext uri="{FF2B5EF4-FFF2-40B4-BE49-F238E27FC236}">
              <a16:creationId xmlns:a16="http://schemas.microsoft.com/office/drawing/2014/main" id="{00000000-0008-0000-0200-000016D7D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628650</xdr:colOff>
      <xdr:row>4</xdr:row>
      <xdr:rowOff>136525</xdr:rowOff>
    </xdr:from>
    <xdr:ext cx="323850" cy="3714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9925050" y="1355725"/>
          <a:ext cx="323850" cy="371475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12</xdr:row>
      <xdr:rowOff>82550</xdr:rowOff>
    </xdr:from>
    <xdr:ext cx="5905500" cy="404812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3108433-5614-475D-89F4-03CEEC822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13</xdr:row>
      <xdr:rowOff>28575</xdr:rowOff>
    </xdr:from>
    <xdr:ext cx="6057900" cy="3571875"/>
    <xdr:graphicFrame macro="">
      <xdr:nvGraphicFramePr>
        <xdr:cNvPr id="2096631697" name="Chart 4">
          <a:extLst>
            <a:ext uri="{FF2B5EF4-FFF2-40B4-BE49-F238E27FC236}">
              <a16:creationId xmlns:a16="http://schemas.microsoft.com/office/drawing/2014/main" id="{00000000-0008-0000-0400-0000910FF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104775</xdr:colOff>
      <xdr:row>31</xdr:row>
      <xdr:rowOff>180975</xdr:rowOff>
    </xdr:from>
    <xdr:ext cx="8505825" cy="4286250"/>
    <xdr:graphicFrame macro="">
      <xdr:nvGraphicFramePr>
        <xdr:cNvPr id="58890923" name="Chart 5">
          <a:extLst>
            <a:ext uri="{FF2B5EF4-FFF2-40B4-BE49-F238E27FC236}">
              <a16:creationId xmlns:a16="http://schemas.microsoft.com/office/drawing/2014/main" id="{00000000-0008-0000-0400-0000AB9A8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293159</xdr:colOff>
      <xdr:row>31</xdr:row>
      <xdr:rowOff>141816</xdr:rowOff>
    </xdr:from>
    <xdr:ext cx="7019924" cy="4260850"/>
    <xdr:graphicFrame macro="">
      <xdr:nvGraphicFramePr>
        <xdr:cNvPr id="2144217781" name="Chart 6">
          <a:extLst>
            <a:ext uri="{FF2B5EF4-FFF2-40B4-BE49-F238E27FC236}">
              <a16:creationId xmlns:a16="http://schemas.microsoft.com/office/drawing/2014/main" id="{00000000-0008-0000-0400-0000B52AC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628650</xdr:colOff>
      <xdr:row>0</xdr:row>
      <xdr:rowOff>85725</xdr:rowOff>
    </xdr:from>
    <xdr:ext cx="6477000" cy="3600450"/>
    <xdr:graphicFrame macro="">
      <xdr:nvGraphicFramePr>
        <xdr:cNvPr id="1600163426" name="Chart 7">
          <a:extLst>
            <a:ext uri="{FF2B5EF4-FFF2-40B4-BE49-F238E27FC236}">
              <a16:creationId xmlns:a16="http://schemas.microsoft.com/office/drawing/2014/main" id="{00000000-0008-0000-0400-0000628E6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1162050</xdr:colOff>
      <xdr:row>14</xdr:row>
      <xdr:rowOff>57150</xdr:rowOff>
    </xdr:from>
    <xdr:ext cx="333375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184075" y="3603788"/>
          <a:ext cx="323850" cy="35242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17</xdr:col>
      <xdr:colOff>169334</xdr:colOff>
      <xdr:row>2</xdr:row>
      <xdr:rowOff>222250</xdr:rowOff>
    </xdr:from>
    <xdr:to>
      <xdr:col>17</xdr:col>
      <xdr:colOff>560917</xdr:colOff>
      <xdr:row>4</xdr:row>
      <xdr:rowOff>31750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B5295A2E-E16B-CA95-6975-35FFCE035B6A}"/>
            </a:ext>
          </a:extLst>
        </xdr:cNvPr>
        <xdr:cNvSpPr/>
      </xdr:nvSpPr>
      <xdr:spPr>
        <a:xfrm>
          <a:off x="15832667" y="836083"/>
          <a:ext cx="391583" cy="42333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116417</xdr:colOff>
      <xdr:row>34</xdr:row>
      <xdr:rowOff>190499</xdr:rowOff>
    </xdr:from>
    <xdr:to>
      <xdr:col>7</xdr:col>
      <xdr:colOff>508000</xdr:colOff>
      <xdr:row>36</xdr:row>
      <xdr:rowOff>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6FB5C9F1-16FB-4478-9B89-59403FEE8C5F}"/>
            </a:ext>
          </a:extLst>
        </xdr:cNvPr>
        <xdr:cNvSpPr/>
      </xdr:nvSpPr>
      <xdr:spPr>
        <a:xfrm>
          <a:off x="8752417" y="10625666"/>
          <a:ext cx="391583" cy="42333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342901</xdr:colOff>
      <xdr:row>34</xdr:row>
      <xdr:rowOff>88899</xdr:rowOff>
    </xdr:from>
    <xdr:to>
      <xdr:col>18</xdr:col>
      <xdr:colOff>78317</xdr:colOff>
      <xdr:row>35</xdr:row>
      <xdr:rowOff>205317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ED198841-A72F-4CA9-A1DE-24AE68854651}"/>
            </a:ext>
          </a:extLst>
        </xdr:cNvPr>
        <xdr:cNvSpPr/>
      </xdr:nvSpPr>
      <xdr:spPr>
        <a:xfrm>
          <a:off x="16006234" y="10524066"/>
          <a:ext cx="391583" cy="42333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9</xdr:row>
      <xdr:rowOff>57150</xdr:rowOff>
    </xdr:from>
    <xdr:ext cx="5019675" cy="3200400"/>
    <xdr:graphicFrame macro="">
      <xdr:nvGraphicFramePr>
        <xdr:cNvPr id="15786473" name="Chart 8">
          <a:extLst>
            <a:ext uri="{FF2B5EF4-FFF2-40B4-BE49-F238E27FC236}">
              <a16:creationId xmlns:a16="http://schemas.microsoft.com/office/drawing/2014/main" id="{00000000-0008-0000-0500-0000E9E1F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304800</xdr:colOff>
      <xdr:row>21</xdr:row>
      <xdr:rowOff>28575</xdr:rowOff>
    </xdr:from>
    <xdr:ext cx="7886700" cy="3838575"/>
    <xdr:graphicFrame macro="">
      <xdr:nvGraphicFramePr>
        <xdr:cNvPr id="238552874" name="Chart 9">
          <a:extLst>
            <a:ext uri="{FF2B5EF4-FFF2-40B4-BE49-F238E27FC236}">
              <a16:creationId xmlns:a16="http://schemas.microsoft.com/office/drawing/2014/main" id="{00000000-0008-0000-0500-00002A073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514350</xdr:colOff>
      <xdr:row>9</xdr:row>
      <xdr:rowOff>142876</xdr:rowOff>
    </xdr:from>
    <xdr:ext cx="5676900" cy="3143249"/>
    <xdr:graphicFrame macro="">
      <xdr:nvGraphicFramePr>
        <xdr:cNvPr id="1922813250" name="Chart 10">
          <a:extLst>
            <a:ext uri="{FF2B5EF4-FFF2-40B4-BE49-F238E27FC236}">
              <a16:creationId xmlns:a16="http://schemas.microsoft.com/office/drawing/2014/main" id="{00000000-0008-0000-0500-000042CD9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577850</xdr:colOff>
      <xdr:row>13</xdr:row>
      <xdr:rowOff>117475</xdr:rowOff>
    </xdr:from>
    <xdr:ext cx="371475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438650" y="4079875"/>
          <a:ext cx="371475" cy="333375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  <a:ln w="12700" cap="flat" cmpd="sng">
          <a:solidFill>
            <a:srgbClr val="2F491D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577850</xdr:colOff>
      <xdr:row>12</xdr:row>
      <xdr:rowOff>60325</xdr:rowOff>
    </xdr:from>
    <xdr:ext cx="371475" cy="333375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6C004403-80FE-4B64-B8A1-2ABB698B422B}"/>
            </a:ext>
          </a:extLst>
        </xdr:cNvPr>
        <xdr:cNvSpPr/>
      </xdr:nvSpPr>
      <xdr:spPr>
        <a:xfrm>
          <a:off x="10299700" y="3717925"/>
          <a:ext cx="371475" cy="333375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  <a:ln w="12700" cap="flat" cmpd="sng">
          <a:solidFill>
            <a:srgbClr val="2F491D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123826</xdr:rowOff>
    </xdr:from>
    <xdr:ext cx="5010150" cy="2771774"/>
    <xdr:graphicFrame macro="">
      <xdr:nvGraphicFramePr>
        <xdr:cNvPr id="16350206" name="Chart 11">
          <a:extLst>
            <a:ext uri="{FF2B5EF4-FFF2-40B4-BE49-F238E27FC236}">
              <a16:creationId xmlns:a16="http://schemas.microsoft.com/office/drawing/2014/main" id="{00000000-0008-0000-0600-0000FE7BF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733425</xdr:colOff>
      <xdr:row>9</xdr:row>
      <xdr:rowOff>104776</xdr:rowOff>
    </xdr:from>
    <xdr:ext cx="4619625" cy="2914650"/>
    <xdr:graphicFrame macro="">
      <xdr:nvGraphicFramePr>
        <xdr:cNvPr id="1709856429" name="Chart 12">
          <a:extLst>
            <a:ext uri="{FF2B5EF4-FFF2-40B4-BE49-F238E27FC236}">
              <a16:creationId xmlns:a16="http://schemas.microsoft.com/office/drawing/2014/main" id="{00000000-0008-0000-0600-0000AD56E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428625</xdr:colOff>
      <xdr:row>29</xdr:row>
      <xdr:rowOff>114300</xdr:rowOff>
    </xdr:from>
    <xdr:ext cx="295275" cy="5048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 rot="10800000">
          <a:off x="5203125" y="3532350"/>
          <a:ext cx="285750" cy="495300"/>
        </a:xfrm>
        <a:prstGeom prst="downArrow">
          <a:avLst>
            <a:gd name="adj1" fmla="val 50000"/>
            <a:gd name="adj2" fmla="val 50000"/>
          </a:avLst>
        </a:prstGeom>
        <a:solidFill>
          <a:schemeClr val="accent6"/>
        </a:solidFill>
        <a:ln w="12700" cap="flat" cmpd="sng">
          <a:solidFill>
            <a:srgbClr val="2F491D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133350</xdr:colOff>
      <xdr:row>11</xdr:row>
      <xdr:rowOff>209550</xdr:rowOff>
    </xdr:from>
    <xdr:ext cx="371475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4457700" y="3562350"/>
          <a:ext cx="371475" cy="323850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539750</xdr:colOff>
      <xdr:row>11</xdr:row>
      <xdr:rowOff>184150</xdr:rowOff>
    </xdr:from>
    <xdr:ext cx="371475" cy="323850"/>
    <xdr:sp macro="" textlink="">
      <xdr:nvSpPr>
        <xdr:cNvPr id="2" name="Shape 8">
          <a:extLst>
            <a:ext uri="{FF2B5EF4-FFF2-40B4-BE49-F238E27FC236}">
              <a16:creationId xmlns:a16="http://schemas.microsoft.com/office/drawing/2014/main" id="{50B209E2-6C44-400D-B182-BEA93A45766F}"/>
            </a:ext>
          </a:extLst>
        </xdr:cNvPr>
        <xdr:cNvSpPr/>
      </xdr:nvSpPr>
      <xdr:spPr>
        <a:xfrm>
          <a:off x="9239250" y="3536950"/>
          <a:ext cx="371475" cy="323850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11</xdr:row>
      <xdr:rowOff>219075</xdr:rowOff>
    </xdr:from>
    <xdr:ext cx="8439150" cy="3571875"/>
    <xdr:graphicFrame macro="">
      <xdr:nvGraphicFramePr>
        <xdr:cNvPr id="2008231727" name="Chart 13">
          <a:extLst>
            <a:ext uri="{FF2B5EF4-FFF2-40B4-BE49-F238E27FC236}">
              <a16:creationId xmlns:a16="http://schemas.microsoft.com/office/drawing/2014/main" id="{00000000-0008-0000-0700-00002F2FB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447675</xdr:colOff>
      <xdr:row>9</xdr:row>
      <xdr:rowOff>114300</xdr:rowOff>
    </xdr:from>
    <xdr:ext cx="7391400" cy="3771900"/>
    <xdr:graphicFrame macro="">
      <xdr:nvGraphicFramePr>
        <xdr:cNvPr id="317350876" name="Chart 14">
          <a:extLst>
            <a:ext uri="{FF2B5EF4-FFF2-40B4-BE49-F238E27FC236}">
              <a16:creationId xmlns:a16="http://schemas.microsoft.com/office/drawing/2014/main" id="{00000000-0008-0000-0800-0000DC63E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0.92955</cdr:x>
      <cdr:y>0.06566</cdr:y>
    </cdr:from>
    <cdr:to>
      <cdr:x>0.99399</cdr:x>
      <cdr:y>0.16667</cdr:y>
    </cdr:to>
    <cdr:sp macro="" textlink="">
      <cdr:nvSpPr>
        <cdr:cNvPr id="2" name="Arrow: Up 1">
          <a:extLst xmlns:a="http://schemas.openxmlformats.org/drawingml/2006/main">
            <a:ext uri="{FF2B5EF4-FFF2-40B4-BE49-F238E27FC236}">
              <a16:creationId xmlns:a16="http://schemas.microsoft.com/office/drawing/2014/main" id="{B2C682EA-EF4C-64CE-74EA-A2318431899E}"/>
            </a:ext>
          </a:extLst>
        </cdr:cNvPr>
        <cdr:cNvSpPr/>
      </cdr:nvSpPr>
      <cdr:spPr>
        <a:xfrm xmlns:a="http://schemas.openxmlformats.org/drawingml/2006/main">
          <a:off x="6870700" y="247650"/>
          <a:ext cx="476250" cy="381000"/>
        </a:xfrm>
        <a:prstGeom xmlns:a="http://schemas.openxmlformats.org/drawingml/2006/main" prst="upArrow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428625</xdr:colOff>
      <xdr:row>10</xdr:row>
      <xdr:rowOff>47625</xdr:rowOff>
    </xdr:from>
    <xdr:ext cx="5324475" cy="3457575"/>
    <xdr:graphicFrame macro="">
      <xdr:nvGraphicFramePr>
        <xdr:cNvPr id="1970853800" name="Chart 15">
          <a:extLst>
            <a:ext uri="{FF2B5EF4-FFF2-40B4-BE49-F238E27FC236}">
              <a16:creationId xmlns:a16="http://schemas.microsoft.com/office/drawing/2014/main" id="{00000000-0008-0000-0900-0000A8D77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123825</xdr:colOff>
      <xdr:row>9</xdr:row>
      <xdr:rowOff>238125</xdr:rowOff>
    </xdr:from>
    <xdr:ext cx="3648075" cy="2152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381000</xdr:colOff>
      <xdr:row>4</xdr:row>
      <xdr:rowOff>152400</xdr:rowOff>
    </xdr:from>
    <xdr:ext cx="4997450" cy="2133600"/>
    <xdr:graphicFrame macro="">
      <xdr:nvGraphicFramePr>
        <xdr:cNvPr id="2" name="Chart 12">
          <a:extLst>
            <a:ext uri="{FF2B5EF4-FFF2-40B4-BE49-F238E27FC236}">
              <a16:creationId xmlns:a16="http://schemas.microsoft.com/office/drawing/2014/main" id="{4C432140-785B-4722-A2E0-7F3E8AB88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365124</xdr:colOff>
      <xdr:row>11</xdr:row>
      <xdr:rowOff>133350</xdr:rowOff>
    </xdr:from>
    <xdr:ext cx="5019675" cy="2200275"/>
    <xdr:graphicFrame macro="">
      <xdr:nvGraphicFramePr>
        <xdr:cNvPr id="3" name="Chart 13">
          <a:extLst>
            <a:ext uri="{FF2B5EF4-FFF2-40B4-BE49-F238E27FC236}">
              <a16:creationId xmlns:a16="http://schemas.microsoft.com/office/drawing/2014/main" id="{1145C265-8F10-4CAA-94C9-4FB26BA67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342900</xdr:colOff>
      <xdr:row>19</xdr:row>
      <xdr:rowOff>142875</xdr:rowOff>
    </xdr:from>
    <xdr:ext cx="4229100" cy="2238375"/>
    <xdr:graphicFrame macro="">
      <xdr:nvGraphicFramePr>
        <xdr:cNvPr id="4" name="Chart 14">
          <a:extLst>
            <a:ext uri="{FF2B5EF4-FFF2-40B4-BE49-F238E27FC236}">
              <a16:creationId xmlns:a16="http://schemas.microsoft.com/office/drawing/2014/main" id="{62FCC8F2-BE85-49BF-B539-2F5EDEBFF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290511</xdr:colOff>
      <xdr:row>18</xdr:row>
      <xdr:rowOff>200025</xdr:rowOff>
    </xdr:from>
    <xdr:to>
      <xdr:col>11</xdr:col>
      <xdr:colOff>276224</xdr:colOff>
      <xdr:row>30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247A8-9616-4F59-9DBB-0704987E0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0.89478</cdr:x>
      <cdr:y>0.12351</cdr:y>
    </cdr:from>
    <cdr:to>
      <cdr:x>0.96194</cdr:x>
      <cdr:y>0.23254</cdr:y>
    </cdr:to>
    <cdr:sp macro="" textlink="">
      <cdr:nvSpPr>
        <cdr:cNvPr id="2" name="Arrow: Up 1">
          <a:extLst xmlns:a="http://schemas.openxmlformats.org/drawingml/2006/main">
            <a:ext uri="{FF2B5EF4-FFF2-40B4-BE49-F238E27FC236}">
              <a16:creationId xmlns:a16="http://schemas.microsoft.com/office/drawing/2014/main" id="{AF07F244-E6B7-7686-547E-7712A8D8E540}"/>
            </a:ext>
          </a:extLst>
        </cdr:cNvPr>
        <cdr:cNvSpPr/>
      </cdr:nvSpPr>
      <cdr:spPr>
        <a:xfrm xmlns:a="http://schemas.openxmlformats.org/drawingml/2006/main">
          <a:off x="6345239" y="460375"/>
          <a:ext cx="476250" cy="406400"/>
        </a:xfrm>
        <a:prstGeom xmlns:a="http://schemas.openxmlformats.org/drawingml/2006/main" prst="upArrow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346075</xdr:colOff>
      <xdr:row>3</xdr:row>
      <xdr:rowOff>292100</xdr:rowOff>
    </xdr:from>
    <xdr:ext cx="6038850" cy="3790950"/>
    <xdr:graphicFrame macro="">
      <xdr:nvGraphicFramePr>
        <xdr:cNvPr id="93870332" name="Chart 19">
          <a:extLst>
            <a:ext uri="{FF2B5EF4-FFF2-40B4-BE49-F238E27FC236}">
              <a16:creationId xmlns:a16="http://schemas.microsoft.com/office/drawing/2014/main" id="{00000000-0008-0000-0C00-0000FC589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450850</xdr:colOff>
      <xdr:row>6</xdr:row>
      <xdr:rowOff>152400</xdr:rowOff>
    </xdr:from>
    <xdr:ext cx="266700" cy="3746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 rot="10800000">
          <a:off x="9220200" y="1981200"/>
          <a:ext cx="266700" cy="37465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12700" cap="flat" cmpd="sng">
          <a:solidFill>
            <a:srgbClr val="2F491D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676275</xdr:colOff>
      <xdr:row>4</xdr:row>
      <xdr:rowOff>47625</xdr:rowOff>
    </xdr:from>
    <xdr:ext cx="6115050" cy="3200400"/>
    <xdr:graphicFrame macro="">
      <xdr:nvGraphicFramePr>
        <xdr:cNvPr id="712839990" name="Chart 20">
          <a:extLst>
            <a:ext uri="{FF2B5EF4-FFF2-40B4-BE49-F238E27FC236}">
              <a16:creationId xmlns:a16="http://schemas.microsoft.com/office/drawing/2014/main" id="{00000000-0008-0000-0D00-000036137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904875</xdr:colOff>
      <xdr:row>11</xdr:row>
      <xdr:rowOff>238125</xdr:rowOff>
    </xdr:from>
    <xdr:ext cx="4591050" cy="2771775"/>
    <xdr:graphicFrame macro="">
      <xdr:nvGraphicFramePr>
        <xdr:cNvPr id="330485636" name="Chart 21">
          <a:extLst>
            <a:ext uri="{FF2B5EF4-FFF2-40B4-BE49-F238E27FC236}">
              <a16:creationId xmlns:a16="http://schemas.microsoft.com/office/drawing/2014/main" id="{00000000-0008-0000-0D00-000084CFB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0.87656</cdr:x>
      <cdr:y>0.13459</cdr:y>
    </cdr:from>
    <cdr:to>
      <cdr:x>0.95609</cdr:x>
      <cdr:y>0.26346</cdr:y>
    </cdr:to>
    <cdr:sp macro="" textlink="">
      <cdr:nvSpPr>
        <cdr:cNvPr id="2" name="Arrow: Down 1">
          <a:extLst xmlns:a="http://schemas.openxmlformats.org/drawingml/2006/main">
            <a:ext uri="{FF2B5EF4-FFF2-40B4-BE49-F238E27FC236}">
              <a16:creationId xmlns:a16="http://schemas.microsoft.com/office/drawing/2014/main" id="{CB4E8A9A-ADFE-6758-20C1-9F7F6CCAD11B}"/>
            </a:ext>
          </a:extLst>
        </cdr:cNvPr>
        <cdr:cNvSpPr/>
      </cdr:nvSpPr>
      <cdr:spPr>
        <a:xfrm xmlns:a="http://schemas.openxmlformats.org/drawingml/2006/main">
          <a:off x="4024313" y="373063"/>
          <a:ext cx="365125" cy="357187"/>
        </a:xfrm>
        <a:prstGeom xmlns:a="http://schemas.openxmlformats.org/drawingml/2006/main" prst="downArrow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11</xdr:row>
      <xdr:rowOff>171450</xdr:rowOff>
    </xdr:from>
    <xdr:ext cx="7439025" cy="3505200"/>
    <xdr:graphicFrame macro="">
      <xdr:nvGraphicFramePr>
        <xdr:cNvPr id="809703890" name="Chart 22">
          <a:extLst>
            <a:ext uri="{FF2B5EF4-FFF2-40B4-BE49-F238E27FC236}">
              <a16:creationId xmlns:a16="http://schemas.microsoft.com/office/drawing/2014/main" id="{00000000-0008-0000-0E00-0000D2194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28575</xdr:colOff>
      <xdr:row>13</xdr:row>
      <xdr:rowOff>114300</xdr:rowOff>
    </xdr:from>
    <xdr:ext cx="352425" cy="3524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6877050" y="4076700"/>
          <a:ext cx="352425" cy="352425"/>
        </a:xfrm>
        <a:prstGeom prst="upArrow">
          <a:avLst>
            <a:gd name="adj1" fmla="val 50000"/>
            <a:gd name="adj2" fmla="val 50000"/>
          </a:avLst>
        </a:prstGeom>
        <a:solidFill>
          <a:srgbClr val="FF0000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428625</xdr:colOff>
      <xdr:row>3</xdr:row>
      <xdr:rowOff>209550</xdr:rowOff>
    </xdr:from>
    <xdr:ext cx="6867525" cy="4095750"/>
    <xdr:graphicFrame macro="">
      <xdr:nvGraphicFramePr>
        <xdr:cNvPr id="2027522802" name="Chart 23">
          <a:extLst>
            <a:ext uri="{FF2B5EF4-FFF2-40B4-BE49-F238E27FC236}">
              <a16:creationId xmlns:a16="http://schemas.microsoft.com/office/drawing/2014/main" id="{00000000-0008-0000-0F00-0000F28AD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12</xdr:col>
      <xdr:colOff>539750</xdr:colOff>
      <xdr:row>6</xdr:row>
      <xdr:rowOff>87313</xdr:rowOff>
    </xdr:from>
    <xdr:to>
      <xdr:col>13</xdr:col>
      <xdr:colOff>388938</xdr:colOff>
      <xdr:row>7</xdr:row>
      <xdr:rowOff>134938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4B973F0C-B7B3-1E6A-7FEF-FC1F4625A145}"/>
            </a:ext>
          </a:extLst>
        </xdr:cNvPr>
        <xdr:cNvSpPr/>
      </xdr:nvSpPr>
      <xdr:spPr>
        <a:xfrm>
          <a:off x="10493375" y="1897063"/>
          <a:ext cx="500063" cy="349250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2</xdr:row>
      <xdr:rowOff>114300</xdr:rowOff>
    </xdr:from>
    <xdr:ext cx="6819900" cy="4095750"/>
    <xdr:graphicFrame macro="">
      <xdr:nvGraphicFramePr>
        <xdr:cNvPr id="875522364" name="Chart 24">
          <a:extLst>
            <a:ext uri="{FF2B5EF4-FFF2-40B4-BE49-F238E27FC236}">
              <a16:creationId xmlns:a16="http://schemas.microsoft.com/office/drawing/2014/main" id="{00000000-0008-0000-1000-00003C692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0.85684</cdr:x>
      <cdr:y>0.10194</cdr:y>
    </cdr:from>
    <cdr:to>
      <cdr:x>0.92435</cdr:x>
      <cdr:y>0.21628</cdr:y>
    </cdr:to>
    <cdr:sp macro="" textlink="">
      <cdr:nvSpPr>
        <cdr:cNvPr id="2" name="Arrow: Down 1">
          <a:extLst xmlns:a="http://schemas.openxmlformats.org/drawingml/2006/main">
            <a:ext uri="{FF2B5EF4-FFF2-40B4-BE49-F238E27FC236}">
              <a16:creationId xmlns:a16="http://schemas.microsoft.com/office/drawing/2014/main" id="{1D36A2B3-EDC8-3195-A972-44FCD30560BD}"/>
            </a:ext>
          </a:extLst>
        </cdr:cNvPr>
        <cdr:cNvSpPr/>
      </cdr:nvSpPr>
      <cdr:spPr>
        <a:xfrm xmlns:a="http://schemas.openxmlformats.org/drawingml/2006/main">
          <a:off x="5843587" y="417513"/>
          <a:ext cx="460375" cy="468312"/>
        </a:xfrm>
        <a:prstGeom xmlns:a="http://schemas.openxmlformats.org/drawingml/2006/main" prst="downArrow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228600</xdr:rowOff>
    </xdr:from>
    <xdr:ext cx="6886575" cy="4095750"/>
    <xdr:graphicFrame macro="">
      <xdr:nvGraphicFramePr>
        <xdr:cNvPr id="1808778301" name="Chart 25">
          <a:extLst>
            <a:ext uri="{FF2B5EF4-FFF2-40B4-BE49-F238E27FC236}">
              <a16:creationId xmlns:a16="http://schemas.microsoft.com/office/drawing/2014/main" id="{00000000-0008-0000-1100-00003DC4C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219075</xdr:colOff>
      <xdr:row>7</xdr:row>
      <xdr:rowOff>161925</xdr:rowOff>
    </xdr:from>
    <xdr:ext cx="361950" cy="3048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10925175" y="2295525"/>
          <a:ext cx="361950" cy="304800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12700" cap="flat" cmpd="sng">
          <a:solidFill>
            <a:srgbClr val="2F491D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127000</xdr:rowOff>
    </xdr:from>
    <xdr:ext cx="6848475" cy="4502150"/>
    <xdr:graphicFrame macro="">
      <xdr:nvGraphicFramePr>
        <xdr:cNvPr id="344683642" name="Chart 26">
          <a:extLst>
            <a:ext uri="{FF2B5EF4-FFF2-40B4-BE49-F238E27FC236}">
              <a16:creationId xmlns:a16="http://schemas.microsoft.com/office/drawing/2014/main" id="{00000000-0008-0000-1200-00007A748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119944</xdr:colOff>
      <xdr:row>6</xdr:row>
      <xdr:rowOff>232833</xdr:rowOff>
    </xdr:from>
    <xdr:ext cx="394406" cy="405341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/>
      </xdr:nvSpPr>
      <xdr:spPr>
        <a:xfrm>
          <a:off x="10809111" y="2053166"/>
          <a:ext cx="394406" cy="405341"/>
        </a:xfrm>
        <a:prstGeom prst="downArrow">
          <a:avLst>
            <a:gd name="adj1" fmla="val 50000"/>
            <a:gd name="adj2" fmla="val 50000"/>
          </a:avLst>
        </a:prstGeom>
        <a:solidFill>
          <a:srgbClr val="FF0000"/>
        </a:solidFill>
        <a:ln w="12700" cap="flat" cmpd="sng">
          <a:solidFill>
            <a:srgbClr val="2F491D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147636</xdr:colOff>
      <xdr:row>10</xdr:row>
      <xdr:rowOff>47624</xdr:rowOff>
    </xdr:from>
    <xdr:to>
      <xdr:col>6</xdr:col>
      <xdr:colOff>609600</xdr:colOff>
      <xdr:row>20</xdr:row>
      <xdr:rowOff>285749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1ED51-2822-40DE-93E4-686205DD8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657225</xdr:colOff>
      <xdr:row>10</xdr:row>
      <xdr:rowOff>57150</xdr:rowOff>
    </xdr:from>
    <xdr:to>
      <xdr:col>16</xdr:col>
      <xdr:colOff>447675</xdr:colOff>
      <xdr:row>20</xdr:row>
      <xdr:rowOff>247650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BA008D-447C-46A6-813A-0C6AA1BCE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0.9074</cdr:x>
      <cdr:y>0.1244</cdr:y>
    </cdr:from>
    <cdr:to>
      <cdr:x>0.96876</cdr:x>
      <cdr:y>0.25845</cdr:y>
    </cdr:to>
    <cdr:sp macro="" textlink="">
      <cdr:nvSpPr>
        <cdr:cNvPr id="2" name="Arrow: Up 1">
          <a:extLst xmlns:a="http://schemas.openxmlformats.org/drawingml/2006/main">
            <a:ext uri="{FF2B5EF4-FFF2-40B4-BE49-F238E27FC236}">
              <a16:creationId xmlns:a16="http://schemas.microsoft.com/office/drawing/2014/main" id="{92FDF4A3-AEED-2FA2-1ECA-27AEEC82D909}"/>
            </a:ext>
          </a:extLst>
        </cdr:cNvPr>
        <cdr:cNvSpPr/>
      </cdr:nvSpPr>
      <cdr:spPr>
        <a:xfrm xmlns:a="http://schemas.openxmlformats.org/drawingml/2006/main">
          <a:off x="6181197" y="398261"/>
          <a:ext cx="417961" cy="429156"/>
        </a:xfrm>
        <a:prstGeom xmlns:a="http://schemas.openxmlformats.org/drawingml/2006/main" prst="upArrow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6">
            <a:shade val="15000"/>
          </a:schemeClr>
        </a:lnRef>
        <a:fillRef xmlns:a="http://schemas.openxmlformats.org/drawingml/2006/main" idx="1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th-TH" sz="1100"/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0.89003</cdr:x>
      <cdr:y>0.11353</cdr:y>
    </cdr:from>
    <cdr:to>
      <cdr:x>0.97186</cdr:x>
      <cdr:y>0.25034</cdr:y>
    </cdr:to>
    <cdr:sp macro="" textlink="">
      <cdr:nvSpPr>
        <cdr:cNvPr id="2" name="Arrow: Up 1">
          <a:extLst xmlns:a="http://schemas.openxmlformats.org/drawingml/2006/main">
            <a:ext uri="{FF2B5EF4-FFF2-40B4-BE49-F238E27FC236}">
              <a16:creationId xmlns:a16="http://schemas.microsoft.com/office/drawing/2014/main" id="{92FDF4A3-AEED-2FA2-1ECA-27AEEC82D909}"/>
            </a:ext>
          </a:extLst>
        </cdr:cNvPr>
        <cdr:cNvSpPr/>
      </cdr:nvSpPr>
      <cdr:spPr>
        <a:xfrm xmlns:a="http://schemas.openxmlformats.org/drawingml/2006/main">
          <a:off x="5936192" y="358055"/>
          <a:ext cx="545742" cy="431462"/>
        </a:xfrm>
        <a:prstGeom xmlns:a="http://schemas.openxmlformats.org/drawingml/2006/main" prst="upArrow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6">
            <a:shade val="15000"/>
          </a:schemeClr>
        </a:lnRef>
        <a:fillRef xmlns:a="http://schemas.openxmlformats.org/drawingml/2006/main" idx="1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th-TH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hared%20drives\EdPEx%20Vet\2025_&#3611;&#3619;&#3633;&#3610;&#3649;&#3585;&#3657;&#3585;&#3619;&#3634;&#3615;&#3612;&#3621;&#3621;&#3633;&#3614;&#3608;&#3660;&#3627;&#3617;&#3623;&#3604;%207%20&#3648;&#3605;&#3619;&#3637;&#3618;&#3617;%2019%20&#3617;&#3588;.69\&#3585;&#3619;&#3634;&#3615;%20KPI7.3%20&#3629;&#3657;&#3629;&#3649;&#3585;&#3657;&#3652;&#3586;.xlsx" TargetMode="External"/><Relationship Id="rId1" Type="http://schemas.openxmlformats.org/officeDocument/2006/relationships/externalLinkPath" Target="file:///D:\Shared%20drives\EdPEx%20Vet\2025_&#3611;&#3619;&#3633;&#3610;&#3649;&#3585;&#3657;&#3585;&#3619;&#3634;&#3615;&#3612;&#3621;&#3621;&#3633;&#3614;&#3608;&#3660;&#3627;&#3617;&#3623;&#3604;%207%20&#3648;&#3605;&#3619;&#3637;&#3618;&#3617;%2019%20&#3617;&#3588;.69\&#3585;&#3619;&#3634;&#3615;%20KPI7.3%20&#3629;&#3657;&#3629;&#3649;&#3585;&#3657;&#3652;&#35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KPI%207.3-5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hared%20drives\&#3609;&#3650;&#3618;&#3610;&#3634;&#3618;&#3649;&#3621;&#3632;&#3649;&#3612;&#3609;\&#3591;&#3634;&#3609;&#3604;&#3657;&#3634;&#3609;&#3617;&#3634;&#3605;&#3619;&#3600;&#3634;&#3609;\1.%20&#3591;&#3634;&#3609;%20EdPEx\&#3586;&#3657;&#3629;&#3617;&#3641;&#3621;&#3585;&#3619;&#3634;&#3615;%20KPI%20&#3627;&#3617;&#3623;&#3604;%207%20&#3629;&#3657;&#3629;&#3649;&#3585;&#3657;&#3652;&#3586;\&#3585;&#3619;&#3634;&#3615;%20KPI%207-1.1%20_%207-1.21%20%20(7.1%20&#3612;&#3621;&#3621;&#3633;&#3614;&#3608;&#3660;&#3604;&#3657;&#3634;&#3609;&#3585;&#3634;&#3619;&#3648;&#3619;&#3637;&#3618;&#3609;&#3619;&#3641;&#3657;&#3586;&#3629;&#3591;&#3612;&#3641;&#3657;&#3648;&#3619;&#3637;&#3618;&#3609;)10-01-69%20.xlsx" TargetMode="External"/><Relationship Id="rId1" Type="http://schemas.openxmlformats.org/officeDocument/2006/relationships/externalLinkPath" Target="file:///D:\Shared%20drives\&#3609;&#3650;&#3618;&#3610;&#3634;&#3618;&#3649;&#3621;&#3632;&#3649;&#3612;&#3609;\&#3591;&#3634;&#3609;&#3604;&#3657;&#3634;&#3609;&#3617;&#3634;&#3605;&#3619;&#3600;&#3634;&#3609;\1.%20&#3591;&#3634;&#3609;%20EdPEx\&#3586;&#3657;&#3629;&#3617;&#3641;&#3621;&#3585;&#3619;&#3634;&#3615;%20KPI%20&#3627;&#3617;&#3623;&#3604;%207%20&#3629;&#3657;&#3629;&#3649;&#3585;&#3657;&#3652;&#3586;\&#3585;&#3619;&#3634;&#3615;%20KPI%207-1.1%20_%207-1.21%20%20(7.1%20&#3612;&#3621;&#3621;&#3633;&#3614;&#3608;&#3660;&#3604;&#3657;&#3634;&#3609;&#3585;&#3634;&#3619;&#3648;&#3619;&#3637;&#3618;&#3609;&#3619;&#3641;&#3657;&#3586;&#3629;&#3591;&#3612;&#3641;&#3657;&#3648;&#3619;&#3637;&#3618;&#3609;)10-01-69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ntip\Downloads\&#3619;&#3634;&#3618;&#3591;&#3634;&#3609;&#3585;&#3634;&#3619;&#3613;&#3638;&#3585;&#3629;&#3610;&#3619;&#3617;&#3611;&#3657;&#3629;&#3591;&#3585;&#3633;&#3609;&#3619;&#3632;&#3591;&#3633;&#3610;&#3629;&#3633;&#3588;&#3588;&#3637;&#3616;&#3633;&#3618;%20&#3627;&#3609;&#3637;.xlsx" TargetMode="External"/><Relationship Id="rId1" Type="http://schemas.openxmlformats.org/officeDocument/2006/relationships/externalLinkPath" Target="file:///C:\Users\Printip\Downloads\&#3619;&#3634;&#3618;&#3591;&#3634;&#3609;&#3585;&#3634;&#3619;&#3613;&#3638;&#3585;&#3629;&#3610;&#3619;&#3617;&#3611;&#3657;&#3629;&#3591;&#3585;&#3633;&#3609;&#3619;&#3632;&#3591;&#3633;&#3610;&#3629;&#3633;&#3588;&#3588;&#3637;&#3616;&#3633;&#3618;%20&#3627;&#3609;&#363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 7.3-1"/>
      <sheetName val="KPI 7.3-2"/>
      <sheetName val="KPI 7.3-3"/>
      <sheetName val="KPI 7.3-4"/>
      <sheetName val="KPI 7.3-5"/>
      <sheetName val="KPI 7.3-6"/>
      <sheetName val="KPI 7.3-7"/>
      <sheetName val="KPI 7.3-8"/>
      <sheetName val="KPI 7.3-9"/>
      <sheetName val="KPI 7.3-10"/>
      <sheetName val="KPI 7.3-11"/>
      <sheetName val="KPI 7.3-12"/>
    </sheetNames>
    <sheetDataSet>
      <sheetData sheetId="0"/>
      <sheetData sheetId="1"/>
      <sheetData sheetId="2"/>
      <sheetData sheetId="3"/>
      <sheetData sheetId="4">
        <row r="6">
          <cell r="A6" t="str">
            <v>ปีงบปฏิทิน</v>
          </cell>
          <cell r="B6" t="str">
            <v>จำนวนครั้งการเกิดอุบัติเหตุ</v>
          </cell>
        </row>
        <row r="7">
          <cell r="A7">
            <v>2565</v>
          </cell>
          <cell r="B7">
            <v>0</v>
          </cell>
        </row>
        <row r="8">
          <cell r="A8">
            <v>2566</v>
          </cell>
          <cell r="B8">
            <v>0</v>
          </cell>
        </row>
        <row r="9">
          <cell r="A9">
            <v>2567</v>
          </cell>
          <cell r="B9">
            <v>0</v>
          </cell>
        </row>
        <row r="10">
          <cell r="A10">
            <v>2568</v>
          </cell>
          <cell r="B10">
            <v>22</v>
          </cell>
        </row>
        <row r="12">
          <cell r="B12" t="str">
            <v>จำนวนครั้ง</v>
          </cell>
        </row>
        <row r="19">
          <cell r="B19" t="str">
            <v>จำนวนครั้ง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 7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7-1.1 "/>
      <sheetName val="KPI7-1.2"/>
      <sheetName val="KPI7-1.3"/>
      <sheetName val="KPI7-1.4"/>
      <sheetName val="KPI7-1.5"/>
      <sheetName val="KPI7-1.6"/>
      <sheetName val="KPI7-1.7"/>
      <sheetName val="KPI7-1.8"/>
      <sheetName val="KPI7-1.9"/>
      <sheetName val="KPI7-1.10"/>
      <sheetName val="KPI7-1.11"/>
      <sheetName val="KPI7-1.12"/>
      <sheetName val="KPI7-1.13"/>
      <sheetName val="KPI7-1.14"/>
      <sheetName val="KPI7-1.15"/>
      <sheetName val="KPI7-1.16"/>
      <sheetName val="KPI7-1.17"/>
      <sheetName val="KPI7-1.18"/>
      <sheetName val="KPI7-1.19"/>
      <sheetName val="KPI7-1.20"/>
      <sheetName val="KPI7-1.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">
          <cell r="B5">
            <v>550</v>
          </cell>
          <cell r="C5">
            <v>0</v>
          </cell>
          <cell r="D5">
            <v>82</v>
          </cell>
          <cell r="E5">
            <v>72</v>
          </cell>
        </row>
        <row r="6">
          <cell r="B6">
            <v>589</v>
          </cell>
          <cell r="C6">
            <v>0</v>
          </cell>
          <cell r="D6">
            <v>87</v>
          </cell>
          <cell r="E6">
            <v>51</v>
          </cell>
        </row>
        <row r="7">
          <cell r="B7">
            <v>616</v>
          </cell>
          <cell r="C7">
            <v>0</v>
          </cell>
          <cell r="D7">
            <v>91</v>
          </cell>
          <cell r="E7">
            <v>77</v>
          </cell>
        </row>
        <row r="8">
          <cell r="B8">
            <v>828</v>
          </cell>
          <cell r="C8">
            <v>179</v>
          </cell>
          <cell r="D8">
            <v>81</v>
          </cell>
          <cell r="E8">
            <v>154</v>
          </cell>
        </row>
      </sheetData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 7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 t="str">
            <v>ปี 2566</v>
          </cell>
          <cell r="D2" t="str">
            <v xml:space="preserve">ปี 2567 </v>
          </cell>
          <cell r="E2" t="str">
            <v>ปี 2568</v>
          </cell>
        </row>
        <row r="3">
          <cell r="B3" t="str">
            <v>บุคลากร</v>
          </cell>
          <cell r="C3">
            <v>187</v>
          </cell>
          <cell r="D3">
            <v>245</v>
          </cell>
          <cell r="E3">
            <v>202</v>
          </cell>
        </row>
        <row r="4">
          <cell r="B4" t="str">
            <v>นิสิต</v>
          </cell>
          <cell r="C4">
            <v>0</v>
          </cell>
          <cell r="D4">
            <v>179</v>
          </cell>
          <cell r="E4">
            <v>295</v>
          </cell>
        </row>
        <row r="5">
          <cell r="B5" t="str">
            <v>รวม</v>
          </cell>
          <cell r="C5">
            <v>187</v>
          </cell>
          <cell r="D5">
            <v>424</v>
          </cell>
          <cell r="E5">
            <v>497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6B58D-9072-4C30-8651-08748F2FA60D}" name="Table_1" displayName="Table_1" ref="D45:E52" headerRowCount="0" headerRowDxfId="3" totalsRowDxfId="2">
  <tableColumns count="2">
    <tableColumn id="1" xr3:uid="{D9AE8D6E-486F-4E90-94C5-02641228C9AD}" name="Column1" dataDxfId="1"/>
    <tableColumn id="2" xr3:uid="{5A5059AD-7AB3-4ED8-8B7C-7ED70776B6CD}" name="Column2" dataDxfId="0"/>
  </tableColumns>
  <tableStyleInfo name="สำเนาของ สรุปรายงาน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80" zoomScaleNormal="80" workbookViewId="0">
      <selection activeCell="D12" sqref="D12"/>
    </sheetView>
  </sheetViews>
  <sheetFormatPr defaultColWidth="12.58203125" defaultRowHeight="15" customHeight="1"/>
  <cols>
    <col min="1" max="1" width="9" customWidth="1"/>
    <col min="2" max="2" width="12.75" customWidth="1"/>
    <col min="3" max="6" width="9" customWidth="1"/>
    <col min="7" max="26" width="8.58203125" customWidth="1"/>
  </cols>
  <sheetData>
    <row r="1" spans="1:26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" t="s">
        <v>147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>
      <c r="A5" s="2"/>
      <c r="B5" s="3" t="s">
        <v>1</v>
      </c>
      <c r="C5" s="3" t="s">
        <v>2</v>
      </c>
      <c r="D5" s="3" t="s">
        <v>154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>
      <c r="A6" s="2"/>
      <c r="B6" s="4">
        <v>2564</v>
      </c>
      <c r="C6" s="4">
        <v>56.69</v>
      </c>
      <c r="D6" s="4">
        <v>100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>
      <c r="A7" s="2"/>
      <c r="B7" s="4">
        <v>2565</v>
      </c>
      <c r="C7" s="4">
        <v>69.06</v>
      </c>
      <c r="D7" s="4">
        <v>100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>
      <c r="A8" s="2"/>
      <c r="B8" s="4">
        <v>2566</v>
      </c>
      <c r="C8" s="4">
        <v>75</v>
      </c>
      <c r="D8" s="4">
        <v>100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>
      <c r="A9" s="2"/>
      <c r="B9" s="4">
        <v>2567</v>
      </c>
      <c r="C9" s="4">
        <v>81.7</v>
      </c>
      <c r="D9" s="4">
        <v>100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4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" zoomScale="70" zoomScaleNormal="70" workbookViewId="0">
      <selection activeCell="R14" sqref="R14"/>
    </sheetView>
  </sheetViews>
  <sheetFormatPr defaultColWidth="12.58203125" defaultRowHeight="15" customHeight="1"/>
  <cols>
    <col min="1" max="1" width="9" customWidth="1"/>
    <col min="2" max="2" width="25.5" customWidth="1"/>
    <col min="3" max="3" width="27.25" customWidth="1"/>
    <col min="4" max="4" width="9" customWidth="1"/>
    <col min="5" max="5" width="9.33203125" customWidth="1"/>
    <col min="6" max="9" width="9" customWidth="1"/>
    <col min="10" max="26" width="8.58203125" customWidth="1"/>
  </cols>
  <sheetData>
    <row r="1" spans="1:26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5" t="s">
        <v>148</v>
      </c>
      <c r="B2" s="5"/>
      <c r="C2" s="5"/>
      <c r="D2" s="5"/>
      <c r="E2" s="5"/>
      <c r="F2" s="5"/>
      <c r="G2" s="5"/>
      <c r="H2" s="5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2"/>
      <c r="B3" s="2"/>
      <c r="C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>
      <c r="A4" s="2"/>
      <c r="B4" s="3" t="s">
        <v>1</v>
      </c>
      <c r="C4" s="3" t="s">
        <v>4</v>
      </c>
      <c r="D4" s="3" t="s">
        <v>5</v>
      </c>
      <c r="E4" s="3" t="s">
        <v>154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>
      <c r="A5" s="2"/>
      <c r="B5" s="4" t="s">
        <v>6</v>
      </c>
      <c r="C5" s="4">
        <v>0</v>
      </c>
      <c r="D5" s="4">
        <v>100</v>
      </c>
      <c r="E5" s="4">
        <v>100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>
      <c r="A6" s="2"/>
      <c r="B6" s="4" t="s">
        <v>7</v>
      </c>
      <c r="C6" s="4">
        <v>5.38</v>
      </c>
      <c r="D6" s="4">
        <v>100</v>
      </c>
      <c r="E6" s="4">
        <v>100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>
      <c r="A7" s="2"/>
      <c r="B7" s="4" t="s">
        <v>8</v>
      </c>
      <c r="C7" s="4">
        <v>14.02</v>
      </c>
      <c r="D7" s="4">
        <v>100</v>
      </c>
      <c r="E7" s="4">
        <v>100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>
      <c r="A9" s="2"/>
      <c r="B9" s="6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4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H1" sqref="H1"/>
    </sheetView>
  </sheetViews>
  <sheetFormatPr defaultColWidth="12.58203125" defaultRowHeight="15" customHeight="1"/>
  <cols>
    <col min="1" max="1" width="9" customWidth="1"/>
    <col min="2" max="2" width="25.5" customWidth="1"/>
    <col min="3" max="6" width="9" customWidth="1"/>
    <col min="7" max="26" width="8.58203125" customWidth="1"/>
  </cols>
  <sheetData>
    <row r="1" spans="1:26" ht="24" customHeight="1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5" t="s">
        <v>149</v>
      </c>
      <c r="B2" s="5"/>
      <c r="C2" s="5"/>
      <c r="D2" s="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>
      <c r="A4" s="2"/>
      <c r="B4" s="3" t="s">
        <v>1</v>
      </c>
      <c r="C4" s="3" t="s">
        <v>2</v>
      </c>
      <c r="D4" s="3" t="s">
        <v>154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>
      <c r="A5" s="2"/>
      <c r="B5" s="4" t="s">
        <v>11</v>
      </c>
      <c r="C5" s="4">
        <v>174</v>
      </c>
      <c r="D5" s="4">
        <v>200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>
      <c r="A6" s="2"/>
      <c r="B6" s="4" t="s">
        <v>6</v>
      </c>
      <c r="C6" s="4">
        <v>255</v>
      </c>
      <c r="D6" s="4">
        <v>200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>
      <c r="A7" s="2"/>
      <c r="B7" s="4" t="s">
        <v>7</v>
      </c>
      <c r="C7" s="4">
        <v>299</v>
      </c>
      <c r="D7" s="4">
        <v>200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>
      <c r="A10" s="2"/>
      <c r="B10" s="2">
        <f>14*5*8</f>
        <v>560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4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A13" sqref="A13"/>
    </sheetView>
  </sheetViews>
  <sheetFormatPr defaultColWidth="12.58203125" defaultRowHeight="15" customHeight="1"/>
  <cols>
    <col min="1" max="1" width="21.83203125" customWidth="1"/>
    <col min="2" max="2" width="36.58203125" customWidth="1"/>
    <col min="3" max="3" width="37.83203125" customWidth="1"/>
    <col min="4" max="6" width="9" customWidth="1"/>
    <col min="7" max="26" width="8.58203125" customWidth="1"/>
  </cols>
  <sheetData>
    <row r="1" spans="1:26" ht="24" customHeight="1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5" t="s">
        <v>13</v>
      </c>
      <c r="B2" s="5"/>
      <c r="C2" s="5"/>
      <c r="D2" s="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>
      <c r="A4" s="7"/>
      <c r="B4" s="8" t="s">
        <v>14</v>
      </c>
      <c r="C4" s="8" t="s">
        <v>15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0.5" customHeight="1">
      <c r="A5" s="9" t="s">
        <v>16</v>
      </c>
      <c r="B5" s="10" t="s">
        <v>17</v>
      </c>
      <c r="C5" s="10" t="s">
        <v>18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6.25" customHeight="1">
      <c r="A6" s="9" t="s">
        <v>19</v>
      </c>
      <c r="B6" s="10" t="s">
        <v>20</v>
      </c>
      <c r="C6" s="10" t="s">
        <v>21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>
      <c r="A7" s="9" t="s">
        <v>22</v>
      </c>
      <c r="B7" s="10" t="s">
        <v>23</v>
      </c>
      <c r="C7" s="10" t="s">
        <v>24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>
      <c r="A8" s="9" t="s">
        <v>25</v>
      </c>
      <c r="B8" s="10" t="s">
        <v>26</v>
      </c>
      <c r="C8" s="10" t="s">
        <v>27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>
      <c r="A9" s="9" t="s">
        <v>28</v>
      </c>
      <c r="B9" s="10" t="s">
        <v>29</v>
      </c>
      <c r="C9" s="10" t="s">
        <v>30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>
      <c r="A10" s="9" t="s">
        <v>31</v>
      </c>
      <c r="B10" s="10" t="s">
        <v>32</v>
      </c>
      <c r="C10" s="10" t="s">
        <v>33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>
      <c r="A11" s="9" t="s">
        <v>34</v>
      </c>
      <c r="B11" s="10" t="s">
        <v>35</v>
      </c>
      <c r="C11" s="10" t="s">
        <v>36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4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60" zoomScaleNormal="60" workbookViewId="0">
      <selection activeCell="H32" sqref="H32"/>
    </sheetView>
  </sheetViews>
  <sheetFormatPr defaultColWidth="12.58203125" defaultRowHeight="15" customHeight="1"/>
  <cols>
    <col min="1" max="1" width="11.08203125" customWidth="1"/>
    <col min="2" max="2" width="22.08203125" customWidth="1"/>
    <col min="3" max="3" width="11.58203125" customWidth="1"/>
    <col min="4" max="4" width="11.75" customWidth="1"/>
    <col min="5" max="5" width="26.33203125" customWidth="1"/>
    <col min="6" max="6" width="19.58203125" customWidth="1"/>
    <col min="7" max="7" width="10.83203125" customWidth="1"/>
    <col min="8" max="8" width="10" customWidth="1"/>
    <col min="9" max="11" width="9" customWidth="1"/>
    <col min="12" max="12" width="12.08203125" customWidth="1"/>
    <col min="13" max="26" width="8.58203125" customWidth="1"/>
  </cols>
  <sheetData>
    <row r="1" spans="1:26" ht="24" customHeight="1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5" t="s">
        <v>151</v>
      </c>
      <c r="B2" s="5"/>
      <c r="C2" s="5"/>
      <c r="D2" s="5"/>
      <c r="E2" s="5"/>
      <c r="F2" s="5"/>
      <c r="G2" s="5"/>
      <c r="H2" s="5"/>
      <c r="I2" s="5"/>
      <c r="J2" s="5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  <c r="K4" s="1"/>
      <c r="L4" s="1" t="s">
        <v>39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>
      <c r="A5" s="3" t="s">
        <v>1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154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>
      <c r="A6" s="3">
        <v>2564</v>
      </c>
      <c r="B6" s="3">
        <v>19</v>
      </c>
      <c r="C6" s="3">
        <v>14</v>
      </c>
      <c r="D6" s="3">
        <v>4</v>
      </c>
      <c r="E6" s="3">
        <v>2</v>
      </c>
      <c r="F6" s="3">
        <v>3</v>
      </c>
      <c r="G6" s="3">
        <f t="shared" ref="G6:G10" si="0">SUM(B6:F6)</f>
        <v>42</v>
      </c>
      <c r="H6" s="3">
        <v>30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>
      <c r="A7" s="3">
        <v>2565</v>
      </c>
      <c r="B7" s="3">
        <v>10</v>
      </c>
      <c r="C7" s="3">
        <v>14</v>
      </c>
      <c r="D7" s="3">
        <v>8</v>
      </c>
      <c r="E7" s="3">
        <v>0</v>
      </c>
      <c r="F7" s="3">
        <v>0</v>
      </c>
      <c r="G7" s="3">
        <f t="shared" si="0"/>
        <v>32</v>
      </c>
      <c r="H7" s="3">
        <v>30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>
      <c r="A8" s="3">
        <v>2566</v>
      </c>
      <c r="B8" s="3">
        <v>22</v>
      </c>
      <c r="C8" s="3">
        <v>9</v>
      </c>
      <c r="D8" s="3">
        <v>0</v>
      </c>
      <c r="E8" s="3">
        <v>0</v>
      </c>
      <c r="F8" s="3">
        <v>0</v>
      </c>
      <c r="G8" s="3">
        <f t="shared" si="0"/>
        <v>31</v>
      </c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>
      <c r="A9" s="3">
        <v>2567</v>
      </c>
      <c r="B9" s="3">
        <v>17</v>
      </c>
      <c r="C9" s="3">
        <v>16</v>
      </c>
      <c r="D9" s="3">
        <v>6</v>
      </c>
      <c r="E9" s="3">
        <v>2</v>
      </c>
      <c r="F9" s="3">
        <v>0</v>
      </c>
      <c r="G9" s="3">
        <f t="shared" si="0"/>
        <v>41</v>
      </c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>
      <c r="A10" s="3">
        <v>2568</v>
      </c>
      <c r="B10" s="3">
        <v>18</v>
      </c>
      <c r="C10" s="3">
        <v>16</v>
      </c>
      <c r="D10" s="3">
        <v>2</v>
      </c>
      <c r="E10" s="3">
        <v>1</v>
      </c>
      <c r="F10" s="3">
        <v>0</v>
      </c>
      <c r="G10" s="3">
        <f t="shared" si="0"/>
        <v>37</v>
      </c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1" t="s">
        <v>46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 t="s">
        <v>39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" customHeight="1">
      <c r="A26" s="3" t="s">
        <v>1</v>
      </c>
      <c r="B26" s="3" t="s">
        <v>40</v>
      </c>
      <c r="C26" s="3" t="s">
        <v>41</v>
      </c>
      <c r="D26" s="3" t="s">
        <v>42</v>
      </c>
      <c r="E26" s="3" t="s">
        <v>47</v>
      </c>
      <c r="F26" s="3" t="s">
        <v>48</v>
      </c>
      <c r="G26" s="3" t="s">
        <v>45</v>
      </c>
      <c r="H26" s="3" t="s">
        <v>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>
      <c r="A27" s="3">
        <v>2564</v>
      </c>
      <c r="B27" s="3">
        <v>1</v>
      </c>
      <c r="C27" s="3">
        <v>1</v>
      </c>
      <c r="D27" s="3">
        <v>0</v>
      </c>
      <c r="E27" s="3">
        <v>0</v>
      </c>
      <c r="F27" s="3">
        <v>0</v>
      </c>
      <c r="G27" s="3">
        <f t="shared" ref="G27:G31" si="1">SUM(B27:F27)</f>
        <v>2</v>
      </c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3">
        <v>2565</v>
      </c>
      <c r="B28" s="3">
        <v>4</v>
      </c>
      <c r="C28" s="3">
        <v>2</v>
      </c>
      <c r="D28" s="3">
        <v>0</v>
      </c>
      <c r="E28" s="3">
        <v>0</v>
      </c>
      <c r="F28" s="3">
        <v>3</v>
      </c>
      <c r="G28" s="3">
        <f t="shared" si="1"/>
        <v>9</v>
      </c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>
      <c r="A29" s="3">
        <v>2566</v>
      </c>
      <c r="B29" s="3">
        <v>2</v>
      </c>
      <c r="C29" s="3">
        <v>2</v>
      </c>
      <c r="D29" s="3">
        <v>1</v>
      </c>
      <c r="E29" s="3">
        <v>3</v>
      </c>
      <c r="F29" s="3">
        <v>0</v>
      </c>
      <c r="G29" s="3">
        <f t="shared" si="1"/>
        <v>8</v>
      </c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3">
        <v>2567</v>
      </c>
      <c r="B30" s="3">
        <v>8</v>
      </c>
      <c r="C30" s="3">
        <v>1</v>
      </c>
      <c r="D30" s="3">
        <v>0</v>
      </c>
      <c r="E30" s="3">
        <v>6</v>
      </c>
      <c r="F30" s="3">
        <v>0</v>
      </c>
      <c r="G30" s="3">
        <f t="shared" si="1"/>
        <v>15</v>
      </c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>
      <c r="A31" s="3">
        <v>2568</v>
      </c>
      <c r="B31" s="3">
        <v>5</v>
      </c>
      <c r="C31" s="3">
        <v>5</v>
      </c>
      <c r="D31" s="3">
        <v>3</v>
      </c>
      <c r="E31" s="3">
        <v>6</v>
      </c>
      <c r="F31" s="3">
        <v>0</v>
      </c>
      <c r="G31" s="3">
        <f t="shared" si="1"/>
        <v>19</v>
      </c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>
      <c r="A48" s="2"/>
      <c r="B48" s="11" t="s">
        <v>1</v>
      </c>
      <c r="C48" s="12" t="s">
        <v>49</v>
      </c>
      <c r="D48" s="12" t="s">
        <v>50</v>
      </c>
      <c r="E48" s="12" t="s">
        <v>51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>
      <c r="A49" s="2"/>
      <c r="B49" s="13">
        <v>2568</v>
      </c>
      <c r="C49" s="14" t="s">
        <v>52</v>
      </c>
      <c r="D49" s="15" t="s">
        <v>53</v>
      </c>
      <c r="E49" s="15">
        <v>18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>
      <c r="A50" s="2"/>
      <c r="B50" s="16">
        <v>2568</v>
      </c>
      <c r="C50" s="17" t="s">
        <v>54</v>
      </c>
      <c r="D50" s="18" t="s">
        <v>53</v>
      </c>
      <c r="E50" s="18">
        <v>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>
      <c r="A51" s="2"/>
      <c r="B51" s="13">
        <v>2568</v>
      </c>
      <c r="C51" s="14" t="s">
        <v>55</v>
      </c>
      <c r="D51" s="15" t="s">
        <v>53</v>
      </c>
      <c r="E51" s="15">
        <v>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>
      <c r="A52" s="2"/>
      <c r="B52" s="16">
        <v>2568</v>
      </c>
      <c r="C52" s="17" t="s">
        <v>56</v>
      </c>
      <c r="D52" s="18" t="s">
        <v>53</v>
      </c>
      <c r="E52" s="18">
        <v>16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2"/>
      <c r="B53" s="13">
        <v>2567</v>
      </c>
      <c r="C53" s="14" t="s">
        <v>55</v>
      </c>
      <c r="D53" s="15" t="s">
        <v>53</v>
      </c>
      <c r="E53" s="15">
        <v>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>
      <c r="A54" s="2"/>
      <c r="B54" s="16">
        <v>2567</v>
      </c>
      <c r="C54" s="17" t="s">
        <v>56</v>
      </c>
      <c r="D54" s="18" t="s">
        <v>53</v>
      </c>
      <c r="E54" s="18">
        <v>16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>
      <c r="A55" s="2"/>
      <c r="B55" s="13">
        <v>2567</v>
      </c>
      <c r="C55" s="14" t="s">
        <v>54</v>
      </c>
      <c r="D55" s="15" t="s">
        <v>53</v>
      </c>
      <c r="E55" s="15">
        <v>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>
      <c r="A56" s="2"/>
      <c r="B56" s="16">
        <v>2567</v>
      </c>
      <c r="C56" s="17" t="s">
        <v>52</v>
      </c>
      <c r="D56" s="18" t="s">
        <v>53</v>
      </c>
      <c r="E56" s="18">
        <v>17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>
      <c r="A57" s="2"/>
      <c r="B57" s="13">
        <v>2566</v>
      </c>
      <c r="C57" s="14" t="s">
        <v>56</v>
      </c>
      <c r="D57" s="15" t="s">
        <v>53</v>
      </c>
      <c r="E57" s="15">
        <v>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>
      <c r="A58" s="2"/>
      <c r="B58" s="16">
        <v>2566</v>
      </c>
      <c r="C58" s="17" t="s">
        <v>52</v>
      </c>
      <c r="D58" s="18" t="s">
        <v>53</v>
      </c>
      <c r="E58" s="18">
        <v>22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2"/>
      <c r="B59" s="13">
        <v>2565</v>
      </c>
      <c r="C59" s="14" t="s">
        <v>56</v>
      </c>
      <c r="D59" s="15" t="s">
        <v>53</v>
      </c>
      <c r="E59" s="15">
        <v>14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>
      <c r="A60" s="2"/>
      <c r="B60" s="16">
        <v>2565</v>
      </c>
      <c r="C60" s="17" t="s">
        <v>55</v>
      </c>
      <c r="D60" s="18" t="s">
        <v>53</v>
      </c>
      <c r="E60" s="18">
        <v>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>
      <c r="A61" s="2"/>
      <c r="B61" s="13">
        <v>2565</v>
      </c>
      <c r="C61" s="14" t="s">
        <v>52</v>
      </c>
      <c r="D61" s="15" t="s">
        <v>53</v>
      </c>
      <c r="E61" s="15">
        <v>10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>
      <c r="A62" s="2"/>
      <c r="B62" s="16">
        <v>2564</v>
      </c>
      <c r="C62" s="17" t="s">
        <v>57</v>
      </c>
      <c r="D62" s="18" t="s">
        <v>53</v>
      </c>
      <c r="E62" s="18">
        <v>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2"/>
      <c r="B63" s="13">
        <v>2564</v>
      </c>
      <c r="C63" s="14" t="s">
        <v>58</v>
      </c>
      <c r="D63" s="15" t="s">
        <v>53</v>
      </c>
      <c r="E63" s="15">
        <v>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>
      <c r="A64" s="2"/>
      <c r="B64" s="16">
        <v>2564</v>
      </c>
      <c r="C64" s="17" t="s">
        <v>55</v>
      </c>
      <c r="D64" s="18" t="s">
        <v>53</v>
      </c>
      <c r="E64" s="18">
        <v>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>
      <c r="A65" s="2"/>
      <c r="B65" s="13">
        <v>2564</v>
      </c>
      <c r="C65" s="14" t="s">
        <v>56</v>
      </c>
      <c r="D65" s="15" t="s">
        <v>53</v>
      </c>
      <c r="E65" s="15">
        <v>14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>
      <c r="A66" s="2"/>
      <c r="B66" s="16">
        <v>2564</v>
      </c>
      <c r="C66" s="17" t="s">
        <v>52</v>
      </c>
      <c r="D66" s="18" t="s">
        <v>53</v>
      </c>
      <c r="E66" s="18">
        <v>19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>
      <c r="A67" s="2"/>
      <c r="B67" s="15">
        <v>2568</v>
      </c>
      <c r="C67" s="14" t="s">
        <v>55</v>
      </c>
      <c r="D67" s="15" t="s">
        <v>59</v>
      </c>
      <c r="E67" s="15">
        <v>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>
      <c r="A68" s="2"/>
      <c r="B68" s="18">
        <v>2568</v>
      </c>
      <c r="C68" s="17" t="s">
        <v>52</v>
      </c>
      <c r="D68" s="18" t="s">
        <v>59</v>
      </c>
      <c r="E68" s="18">
        <v>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>
      <c r="A69" s="2"/>
      <c r="B69" s="15">
        <v>2568</v>
      </c>
      <c r="C69" s="14" t="s">
        <v>60</v>
      </c>
      <c r="D69" s="15" t="s">
        <v>59</v>
      </c>
      <c r="E69" s="15">
        <v>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>
      <c r="A70" s="2"/>
      <c r="B70" s="18">
        <v>2568</v>
      </c>
      <c r="C70" s="17" t="s">
        <v>56</v>
      </c>
      <c r="D70" s="18" t="s">
        <v>59</v>
      </c>
      <c r="E70" s="18">
        <v>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>
      <c r="A71" s="2"/>
      <c r="B71" s="15">
        <v>2567</v>
      </c>
      <c r="C71" s="14" t="s">
        <v>56</v>
      </c>
      <c r="D71" s="15" t="s">
        <v>59</v>
      </c>
      <c r="E71" s="15">
        <v>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>
      <c r="A72" s="2"/>
      <c r="B72" s="18">
        <v>2567</v>
      </c>
      <c r="C72" s="17" t="s">
        <v>60</v>
      </c>
      <c r="D72" s="18" t="s">
        <v>59</v>
      </c>
      <c r="E72" s="18">
        <v>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>
      <c r="A73" s="2"/>
      <c r="B73" s="15">
        <v>2567</v>
      </c>
      <c r="C73" s="14" t="s">
        <v>52</v>
      </c>
      <c r="D73" s="15" t="s">
        <v>59</v>
      </c>
      <c r="E73" s="15">
        <v>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>
      <c r="A74" s="2"/>
      <c r="B74" s="18">
        <v>2566</v>
      </c>
      <c r="C74" s="17" t="s">
        <v>56</v>
      </c>
      <c r="D74" s="18" t="s">
        <v>59</v>
      </c>
      <c r="E74" s="18">
        <v>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>
      <c r="A75" s="2"/>
      <c r="B75" s="15">
        <v>2566</v>
      </c>
      <c r="C75" s="14" t="s">
        <v>60</v>
      </c>
      <c r="D75" s="15" t="s">
        <v>59</v>
      </c>
      <c r="E75" s="15">
        <v>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>
      <c r="A76" s="2"/>
      <c r="B76" s="18">
        <v>2566</v>
      </c>
      <c r="C76" s="17" t="s">
        <v>55</v>
      </c>
      <c r="D76" s="18" t="s">
        <v>59</v>
      </c>
      <c r="E76" s="18">
        <v>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>
      <c r="A77" s="2"/>
      <c r="B77" s="15">
        <v>2566</v>
      </c>
      <c r="C77" s="14" t="s">
        <v>52</v>
      </c>
      <c r="D77" s="15" t="s">
        <v>59</v>
      </c>
      <c r="E77" s="15">
        <v>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>
      <c r="A78" s="2"/>
      <c r="B78" s="18">
        <v>2565</v>
      </c>
      <c r="C78" s="17" t="s">
        <v>61</v>
      </c>
      <c r="D78" s="18" t="s">
        <v>59</v>
      </c>
      <c r="E78" s="18">
        <v>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>
      <c r="A79" s="2"/>
      <c r="B79" s="15">
        <v>2565</v>
      </c>
      <c r="C79" s="14" t="s">
        <v>56</v>
      </c>
      <c r="D79" s="15" t="s">
        <v>59</v>
      </c>
      <c r="E79" s="15">
        <v>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>
      <c r="A80" s="2"/>
      <c r="B80" s="18">
        <v>2565</v>
      </c>
      <c r="C80" s="17" t="s">
        <v>52</v>
      </c>
      <c r="D80" s="18" t="s">
        <v>59</v>
      </c>
      <c r="E80" s="18">
        <v>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>
      <c r="A81" s="2"/>
      <c r="B81" s="15">
        <v>2564</v>
      </c>
      <c r="C81" s="14" t="s">
        <v>56</v>
      </c>
      <c r="D81" s="15" t="s">
        <v>59</v>
      </c>
      <c r="E81" s="15">
        <v>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>
      <c r="A82" s="2"/>
      <c r="B82" s="18">
        <v>2564</v>
      </c>
      <c r="C82" s="17" t="s">
        <v>52</v>
      </c>
      <c r="D82" s="18" t="s">
        <v>59</v>
      </c>
      <c r="E82" s="18">
        <v>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4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48:K82" xr:uid="{00000000-0009-0000-0000-000004000000}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6" workbookViewId="0">
      <selection activeCell="E21" sqref="E21"/>
    </sheetView>
  </sheetViews>
  <sheetFormatPr defaultColWidth="12.58203125" defaultRowHeight="15" customHeight="1"/>
  <cols>
    <col min="1" max="1" width="17" customWidth="1"/>
    <col min="2" max="2" width="22.08203125" customWidth="1"/>
    <col min="3" max="3" width="11.58203125" customWidth="1"/>
    <col min="4" max="4" width="11.75" customWidth="1"/>
    <col min="5" max="5" width="26.33203125" customWidth="1"/>
    <col min="6" max="6" width="10.83203125" customWidth="1"/>
    <col min="7" max="7" width="10" customWidth="1"/>
    <col min="8" max="10" width="9" customWidth="1"/>
    <col min="11" max="26" width="8.58203125" customWidth="1"/>
  </cols>
  <sheetData>
    <row r="1" spans="1:26" ht="24" customHeight="1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5" t="s">
        <v>152</v>
      </c>
      <c r="B2" s="5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5"/>
      <c r="B3" s="5"/>
      <c r="C3" s="5"/>
      <c r="D3" s="5"/>
      <c r="E3" s="5"/>
      <c r="F3" s="5"/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45</v>
      </c>
      <c r="G4" s="3" t="s">
        <v>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>
      <c r="A5" s="3">
        <v>2565</v>
      </c>
      <c r="B5" s="3"/>
      <c r="C5" s="3"/>
      <c r="D5" s="3">
        <v>1</v>
      </c>
      <c r="E5" s="3"/>
      <c r="F5" s="3">
        <f t="shared" ref="F5:F8" si="0">SUM(B5:E5)</f>
        <v>1</v>
      </c>
      <c r="G5" s="3">
        <v>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>
      <c r="A6" s="3">
        <v>2566</v>
      </c>
      <c r="B6" s="3"/>
      <c r="C6" s="3">
        <v>2</v>
      </c>
      <c r="D6" s="3"/>
      <c r="E6" s="3"/>
      <c r="F6" s="3">
        <f t="shared" si="0"/>
        <v>2</v>
      </c>
      <c r="G6" s="3">
        <v>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>
      <c r="A7" s="3">
        <v>2567</v>
      </c>
      <c r="B7" s="3"/>
      <c r="C7" s="3">
        <v>3</v>
      </c>
      <c r="D7" s="3">
        <v>3</v>
      </c>
      <c r="E7" s="3"/>
      <c r="F7" s="3">
        <f t="shared" si="0"/>
        <v>6</v>
      </c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>
      <c r="A8" s="3">
        <v>2568</v>
      </c>
      <c r="B8" s="3">
        <v>1</v>
      </c>
      <c r="C8" s="3">
        <v>2</v>
      </c>
      <c r="D8" s="3">
        <v>2</v>
      </c>
      <c r="E8" s="3"/>
      <c r="F8" s="3">
        <f t="shared" si="0"/>
        <v>5</v>
      </c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3" t="s">
        <v>68</v>
      </c>
      <c r="B25" s="3" t="s">
        <v>64</v>
      </c>
      <c r="C25" s="3" t="s">
        <v>65</v>
      </c>
      <c r="D25" s="3" t="s">
        <v>66</v>
      </c>
      <c r="E25" s="3" t="s">
        <v>67</v>
      </c>
      <c r="F25" s="3" t="s">
        <v>45</v>
      </c>
      <c r="G25" s="3" t="s">
        <v>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3">
        <v>2562</v>
      </c>
      <c r="B26" s="3"/>
      <c r="C26" s="3"/>
      <c r="D26" s="3">
        <v>1</v>
      </c>
      <c r="E26" s="3"/>
      <c r="F26" s="3">
        <f t="shared" ref="F26:F32" si="1">SUM(B26:E26)</f>
        <v>1</v>
      </c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>
      <c r="A27" s="3">
        <v>2563</v>
      </c>
      <c r="B27" s="3"/>
      <c r="C27" s="3">
        <v>2</v>
      </c>
      <c r="D27" s="3"/>
      <c r="E27" s="3"/>
      <c r="F27" s="3">
        <f t="shared" si="1"/>
        <v>2</v>
      </c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3">
        <v>2564</v>
      </c>
      <c r="B28" s="3"/>
      <c r="C28" s="3">
        <v>3</v>
      </c>
      <c r="D28" s="3">
        <v>3</v>
      </c>
      <c r="E28" s="3"/>
      <c r="F28" s="3">
        <f t="shared" si="1"/>
        <v>6</v>
      </c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>
      <c r="A29" s="3">
        <v>2565</v>
      </c>
      <c r="B29" s="3">
        <v>1</v>
      </c>
      <c r="C29" s="3">
        <v>2</v>
      </c>
      <c r="D29" s="3">
        <v>2</v>
      </c>
      <c r="E29" s="3"/>
      <c r="F29" s="3">
        <f t="shared" si="1"/>
        <v>5</v>
      </c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3">
        <v>2566</v>
      </c>
      <c r="B30" s="3">
        <v>1</v>
      </c>
      <c r="C30" s="3">
        <v>3</v>
      </c>
      <c r="D30" s="3">
        <v>2</v>
      </c>
      <c r="E30" s="3">
        <v>2</v>
      </c>
      <c r="F30" s="3">
        <f t="shared" si="1"/>
        <v>8</v>
      </c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>
      <c r="A31" s="3">
        <v>2567</v>
      </c>
      <c r="B31" s="3">
        <v>1</v>
      </c>
      <c r="C31" s="3">
        <v>4</v>
      </c>
      <c r="D31" s="3">
        <v>2</v>
      </c>
      <c r="E31" s="3">
        <v>2</v>
      </c>
      <c r="F31" s="3">
        <f t="shared" si="1"/>
        <v>9</v>
      </c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>
      <c r="A32" s="3">
        <v>2568</v>
      </c>
      <c r="B32" s="3"/>
      <c r="C32" s="3">
        <v>3</v>
      </c>
      <c r="D32" s="3">
        <v>2</v>
      </c>
      <c r="E32" s="3"/>
      <c r="F32" s="3">
        <f t="shared" si="1"/>
        <v>5</v>
      </c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>
      <c r="A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4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A8" workbookViewId="0">
      <selection activeCell="L16" sqref="L16"/>
    </sheetView>
  </sheetViews>
  <sheetFormatPr defaultColWidth="12.58203125" defaultRowHeight="15" customHeight="1"/>
  <cols>
    <col min="1" max="1" width="9" customWidth="1"/>
    <col min="2" max="2" width="12.75" customWidth="1"/>
    <col min="3" max="3" width="35" customWidth="1"/>
    <col min="4" max="4" width="12.83203125" customWidth="1"/>
    <col min="5" max="8" width="9" customWidth="1"/>
    <col min="9" max="26" width="8.58203125" customWidth="1"/>
  </cols>
  <sheetData>
    <row r="1" spans="1:26" ht="24" customHeight="1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5" t="s">
        <v>153</v>
      </c>
      <c r="B2" s="5"/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>
      <c r="A5" s="2"/>
      <c r="B5" s="3" t="s">
        <v>70</v>
      </c>
      <c r="C5" s="3" t="s">
        <v>71</v>
      </c>
      <c r="D5" s="3" t="s">
        <v>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>
      <c r="A6" s="2"/>
      <c r="B6" s="4">
        <v>2566</v>
      </c>
      <c r="C6" s="4">
        <v>463</v>
      </c>
      <c r="D6" s="4">
        <v>1000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>
      <c r="A7" s="2"/>
      <c r="B7" s="4">
        <v>2567</v>
      </c>
      <c r="C7" s="4">
        <v>1620</v>
      </c>
      <c r="D7" s="4">
        <v>1000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>
      <c r="A8" s="2"/>
      <c r="B8" s="4">
        <v>2568</v>
      </c>
      <c r="C8" s="4">
        <v>1978</v>
      </c>
      <c r="D8" s="4">
        <v>1000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3" t="s">
        <v>70</v>
      </c>
      <c r="C23" s="3" t="s">
        <v>72</v>
      </c>
      <c r="D23" s="3" t="s">
        <v>154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>
      <c r="A24" s="2"/>
      <c r="B24" s="4">
        <v>2566</v>
      </c>
      <c r="C24" s="4">
        <v>14</v>
      </c>
      <c r="D24" s="4">
        <v>40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2"/>
      <c r="B25" s="4">
        <v>2567</v>
      </c>
      <c r="C25" s="4">
        <v>25</v>
      </c>
      <c r="D25" s="4">
        <v>40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2"/>
      <c r="B26" s="4">
        <v>2568</v>
      </c>
      <c r="C26" s="4">
        <v>46</v>
      </c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4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6" workbookViewId="0">
      <selection activeCell="I14" sqref="I14"/>
    </sheetView>
  </sheetViews>
  <sheetFormatPr defaultColWidth="12.58203125" defaultRowHeight="15" customHeight="1"/>
  <cols>
    <col min="1" max="1" width="11.08203125" customWidth="1"/>
    <col min="2" max="2" width="12.75" customWidth="1"/>
    <col min="3" max="3" width="15.58203125" customWidth="1"/>
    <col min="4" max="4" width="27" customWidth="1"/>
    <col min="5" max="5" width="26.83203125" customWidth="1"/>
    <col min="6" max="6" width="9" customWidth="1"/>
    <col min="7" max="26" width="8.58203125" customWidth="1"/>
  </cols>
  <sheetData>
    <row r="1" spans="1:26" ht="24" customHeight="1">
      <c r="A1" s="19" t="s">
        <v>73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24" customHeight="1">
      <c r="A2" s="19" t="s">
        <v>155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24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24" customHeight="1">
      <c r="A4" s="21" t="s">
        <v>1</v>
      </c>
      <c r="B4" s="21" t="s">
        <v>74</v>
      </c>
      <c r="C4" s="21" t="s">
        <v>75</v>
      </c>
      <c r="D4" s="22" t="s">
        <v>76</v>
      </c>
      <c r="E4" s="22" t="s">
        <v>77</v>
      </c>
      <c r="F4" s="23" t="s">
        <v>3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24" customHeight="1">
      <c r="A5" s="24">
        <v>2563</v>
      </c>
      <c r="B5" s="24">
        <v>1</v>
      </c>
      <c r="C5" s="24"/>
      <c r="D5" s="24"/>
      <c r="E5" s="24"/>
      <c r="F5" s="4">
        <v>1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24" customHeight="1">
      <c r="A6" s="24">
        <v>2564</v>
      </c>
      <c r="B6" s="24"/>
      <c r="C6" s="24">
        <v>2</v>
      </c>
      <c r="D6" s="24"/>
      <c r="E6" s="24"/>
      <c r="F6" s="4">
        <v>1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24" customHeight="1">
      <c r="A7" s="24">
        <v>2565</v>
      </c>
      <c r="B7" s="24">
        <v>1</v>
      </c>
      <c r="C7" s="24">
        <v>2</v>
      </c>
      <c r="D7" s="24"/>
      <c r="E7" s="24"/>
      <c r="F7" s="4">
        <v>1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4" customHeight="1">
      <c r="A8" s="24">
        <v>2566</v>
      </c>
      <c r="B8" s="24"/>
      <c r="C8" s="24">
        <v>2</v>
      </c>
      <c r="D8" s="24"/>
      <c r="E8" s="24"/>
      <c r="F8" s="4">
        <v>1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4" customHeight="1">
      <c r="A9" s="24">
        <v>2567</v>
      </c>
      <c r="B9" s="24">
        <v>1</v>
      </c>
      <c r="C9" s="24">
        <v>1</v>
      </c>
      <c r="D9" s="24"/>
      <c r="E9" s="24"/>
      <c r="F9" s="4">
        <v>1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4" customHeight="1">
      <c r="A10" s="24">
        <v>2568</v>
      </c>
      <c r="B10" s="24"/>
      <c r="C10" s="24"/>
      <c r="D10" s="24">
        <v>1</v>
      </c>
      <c r="E10" s="24"/>
      <c r="F10" s="4">
        <v>1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4" customHeight="1">
      <c r="A11" s="24">
        <v>2569</v>
      </c>
      <c r="B11" s="24"/>
      <c r="C11" s="24"/>
      <c r="D11" s="24"/>
      <c r="E11" s="24">
        <v>2</v>
      </c>
      <c r="F11" s="4">
        <v>1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4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4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4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24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4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4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4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4" customHeight="1">
      <c r="A19" s="20"/>
      <c r="B19" s="20"/>
      <c r="C19" s="25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4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4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4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24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24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24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24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4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24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24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24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24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24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24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24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24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24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24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24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24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24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24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24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24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24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24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24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24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24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24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24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24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24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24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24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24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24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24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24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24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24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24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24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24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24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24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24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24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24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24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24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24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24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24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24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24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24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24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24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24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24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24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24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24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24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24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24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24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24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24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24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24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24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24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24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24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24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24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24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24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24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24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24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24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24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24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24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24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24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24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24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24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24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24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24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24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24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24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24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24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24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24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24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24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24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24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24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24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24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24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24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24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24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24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24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24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24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24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24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24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24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24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24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24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24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24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24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24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24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24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24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24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24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24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24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24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24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24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24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24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24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24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24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24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24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24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24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24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24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24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24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24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24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24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24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24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24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24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24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24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24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24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24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24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24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24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24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24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24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24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24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24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24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24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24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24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24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24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24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24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24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24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24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24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24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24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24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24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24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24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24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24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24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24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24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24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24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24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24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24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24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24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24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24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24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24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24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24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24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24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24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24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24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24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24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24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24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24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24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24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24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24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24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24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24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24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24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24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24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24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24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24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24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24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24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24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24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24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24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24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24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24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24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24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24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24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24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24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24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24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24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24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24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24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24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24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24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24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24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24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24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24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24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24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24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24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24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24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24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24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24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24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24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24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24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24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24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24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24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24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24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24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24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24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24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24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24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24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24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24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24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24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24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24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24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24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24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24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24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24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24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24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24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24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24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24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24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24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24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24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24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24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24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24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24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24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24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24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24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24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24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24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24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24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24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24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24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24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24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24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24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24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24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24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24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24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24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24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24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24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24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24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24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24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24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24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24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24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24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24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24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24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24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24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24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24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24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24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24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24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24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24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24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24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24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24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24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24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24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24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24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24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24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24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24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24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24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24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24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24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24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24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24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24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24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24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24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24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24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24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24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24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24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24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24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24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24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24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24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24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24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24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24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24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24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24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24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24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24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24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24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24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24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24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24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24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24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24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24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24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24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24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24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24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24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24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24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24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24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24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24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24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24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24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24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24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24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24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24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24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24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24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24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24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24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24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24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24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24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24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24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24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24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24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24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24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24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24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24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24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24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24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24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24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24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24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24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24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24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24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24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24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24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24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24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24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24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24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24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24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24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24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24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24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24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24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24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24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24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24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24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24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24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24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24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24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24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24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24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24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24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24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24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24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24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24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24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24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24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24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24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24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24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24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24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24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24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24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24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24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24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24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24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24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24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24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24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24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24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24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24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24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24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24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24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24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24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24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24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24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24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24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24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24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24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24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24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24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24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24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24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24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24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24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24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24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24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24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24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24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24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24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24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24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24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24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24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24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24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24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24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24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24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24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24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24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24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24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24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24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24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24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24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24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24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24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24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24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24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24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24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24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24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24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24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24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24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24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24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24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24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24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24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24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24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24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24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24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24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24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24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24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24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24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24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24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24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24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24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24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24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24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24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24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24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24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24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24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24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24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24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24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24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24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24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24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24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24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24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24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24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24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24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24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24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24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24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24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24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24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24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24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24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24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24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24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24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24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24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24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24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24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24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24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24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24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24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24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24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24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24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24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24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24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24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24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24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24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24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24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24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24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24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24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24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24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24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24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24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24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24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24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24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24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24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24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24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24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24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24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24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24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24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24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24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24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24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24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24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24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24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24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24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24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24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24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24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24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24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24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24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24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24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24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24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24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24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24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24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24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24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24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24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24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24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24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24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24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24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24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24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24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24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24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24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24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24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24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24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24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24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24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24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24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24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24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24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24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24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24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24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24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24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24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24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24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24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24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24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24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24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24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24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24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24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24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24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24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24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24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24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24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24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24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24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24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24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24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24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24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24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24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24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24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24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24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24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24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24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24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24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24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24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24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24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24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24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24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24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24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24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24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24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24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24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24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24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24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24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24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24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24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24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24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24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24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24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24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24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24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24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24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24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24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24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24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24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24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24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24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24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24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24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24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24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24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24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24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24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24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24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24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24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24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24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24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24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24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24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24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24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24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24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24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24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24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24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24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24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24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24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24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24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24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24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24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24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24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24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24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24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24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24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24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24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24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24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24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24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24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24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24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24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24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24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24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24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24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24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24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24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24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24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24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24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24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24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24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24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24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24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24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24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24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24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24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24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24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24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24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24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24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24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24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24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24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24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24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24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24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24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24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24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24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24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24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24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24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24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24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24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24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24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24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24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24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24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24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24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24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24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24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24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24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24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24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24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24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24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24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24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24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24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24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24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24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24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24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24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24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24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24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24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24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24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24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24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24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24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24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24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14" workbookViewId="0">
      <selection activeCell="I10" sqref="I10"/>
    </sheetView>
  </sheetViews>
  <sheetFormatPr defaultColWidth="12.58203125" defaultRowHeight="15" customHeight="1"/>
  <cols>
    <col min="1" max="1" width="9" customWidth="1"/>
    <col min="2" max="2" width="12.5" customWidth="1"/>
    <col min="3" max="3" width="9" customWidth="1"/>
    <col min="4" max="4" width="14.33203125" customWidth="1"/>
    <col min="5" max="5" width="16.5" customWidth="1"/>
    <col min="6" max="8" width="9" customWidth="1"/>
    <col min="9" max="26" width="8.58203125" customWidth="1"/>
  </cols>
  <sheetData>
    <row r="1" spans="1:26" ht="24" customHeight="1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5" t="s">
        <v>150</v>
      </c>
      <c r="B2" s="5"/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>
      <c r="A4" s="2"/>
      <c r="B4" s="3" t="s">
        <v>1</v>
      </c>
      <c r="C4" s="3" t="s">
        <v>79</v>
      </c>
      <c r="D4" s="3" t="s">
        <v>80</v>
      </c>
      <c r="E4" s="3" t="s">
        <v>81</v>
      </c>
      <c r="F4" s="3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>
      <c r="A5" s="2"/>
      <c r="B5" s="3">
        <v>2564</v>
      </c>
      <c r="C5" s="3">
        <v>2</v>
      </c>
      <c r="D5" s="3">
        <v>7</v>
      </c>
      <c r="E5" s="3">
        <v>22</v>
      </c>
      <c r="F5" s="3">
        <v>30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>
      <c r="A6" s="2"/>
      <c r="B6" s="3">
        <v>2565</v>
      </c>
      <c r="C6" s="3">
        <v>2</v>
      </c>
      <c r="D6" s="3">
        <v>9</v>
      </c>
      <c r="E6" s="3">
        <v>25</v>
      </c>
      <c r="F6" s="3">
        <v>30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>
      <c r="A7" s="2"/>
      <c r="B7" s="3">
        <v>2566</v>
      </c>
      <c r="C7" s="3">
        <v>2</v>
      </c>
      <c r="D7" s="3">
        <v>10</v>
      </c>
      <c r="E7" s="3">
        <v>28</v>
      </c>
      <c r="F7" s="3">
        <v>30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>
      <c r="A8" s="2"/>
      <c r="B8" s="3">
        <v>2567</v>
      </c>
      <c r="C8" s="3">
        <v>2</v>
      </c>
      <c r="D8" s="3">
        <v>10</v>
      </c>
      <c r="E8" s="3">
        <v>37</v>
      </c>
      <c r="F8" s="3">
        <v>30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>
      <c r="A9" s="2"/>
      <c r="B9" s="3">
        <v>2568</v>
      </c>
      <c r="C9" s="3">
        <v>2</v>
      </c>
      <c r="D9" s="3">
        <v>10</v>
      </c>
      <c r="E9" s="3">
        <v>47</v>
      </c>
      <c r="F9" s="3">
        <v>30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4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topLeftCell="A10" workbookViewId="0">
      <selection activeCell="O21" sqref="O21"/>
    </sheetView>
  </sheetViews>
  <sheetFormatPr defaultColWidth="12.58203125" defaultRowHeight="15" customHeight="1"/>
  <cols>
    <col min="1" max="1" width="26.33203125" customWidth="1"/>
    <col min="2" max="6" width="7.5" customWidth="1"/>
    <col min="7" max="26" width="8.58203125" customWidth="1"/>
  </cols>
  <sheetData>
    <row r="1" spans="1:26" ht="24" customHeight="1">
      <c r="A1" s="19" t="s">
        <v>82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24" customHeight="1">
      <c r="A2" s="19" t="s">
        <v>83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24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24" customHeight="1">
      <c r="A4" s="26" t="s">
        <v>1</v>
      </c>
      <c r="B4" s="27">
        <v>2564</v>
      </c>
      <c r="C4" s="27">
        <v>2565</v>
      </c>
      <c r="D4" s="27">
        <v>2566</v>
      </c>
      <c r="E4" s="27">
        <v>2567</v>
      </c>
      <c r="F4" s="27">
        <v>2568</v>
      </c>
      <c r="G4" s="20"/>
      <c r="H4" s="28" t="s">
        <v>1</v>
      </c>
      <c r="I4" s="29">
        <v>2564</v>
      </c>
      <c r="J4" s="29">
        <v>2565</v>
      </c>
      <c r="K4" s="29">
        <v>2566</v>
      </c>
      <c r="L4" s="29">
        <v>2567</v>
      </c>
      <c r="M4" s="29">
        <v>2568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30" customHeight="1">
      <c r="A5" s="30" t="s">
        <v>84</v>
      </c>
      <c r="B5" s="31">
        <v>778</v>
      </c>
      <c r="C5" s="31">
        <v>794</v>
      </c>
      <c r="D5" s="31">
        <v>811</v>
      </c>
      <c r="E5" s="31">
        <v>814</v>
      </c>
      <c r="F5" s="31">
        <v>671</v>
      </c>
      <c r="G5" s="20"/>
      <c r="H5" s="32" t="s">
        <v>84</v>
      </c>
      <c r="I5" s="33">
        <v>778</v>
      </c>
      <c r="J5" s="33">
        <v>794</v>
      </c>
      <c r="K5" s="33">
        <v>811</v>
      </c>
      <c r="L5" s="33">
        <v>814</v>
      </c>
      <c r="M5" s="33">
        <v>671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24" customHeight="1">
      <c r="A6" s="30" t="s">
        <v>85</v>
      </c>
      <c r="B6" s="31">
        <v>0</v>
      </c>
      <c r="C6" s="31">
        <v>0</v>
      </c>
      <c r="D6" s="31">
        <v>0</v>
      </c>
      <c r="E6" s="31">
        <v>0</v>
      </c>
      <c r="F6" s="31">
        <v>0</v>
      </c>
      <c r="G6" s="20"/>
      <c r="H6" s="32" t="s">
        <v>86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47.25" customHeight="1">
      <c r="A7" s="30" t="s">
        <v>87</v>
      </c>
      <c r="B7" s="31">
        <v>0</v>
      </c>
      <c r="C7" s="31">
        <v>0</v>
      </c>
      <c r="D7" s="31">
        <v>0</v>
      </c>
      <c r="E7" s="31">
        <v>0</v>
      </c>
      <c r="F7" s="31">
        <v>0</v>
      </c>
      <c r="G7" s="20"/>
      <c r="H7" s="32" t="s">
        <v>88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38.25" customHeight="1">
      <c r="A8" s="30" t="s">
        <v>89</v>
      </c>
      <c r="B8" s="31">
        <v>0</v>
      </c>
      <c r="C8" s="31">
        <v>0</v>
      </c>
      <c r="D8" s="31">
        <v>0</v>
      </c>
      <c r="E8" s="31">
        <v>0</v>
      </c>
      <c r="F8" s="31">
        <v>0</v>
      </c>
      <c r="G8" s="20"/>
      <c r="H8" s="32" t="s">
        <v>90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4" customHeight="1">
      <c r="A9" s="34" t="s">
        <v>91</v>
      </c>
      <c r="B9" s="35"/>
      <c r="C9" s="35"/>
      <c r="D9" s="35"/>
      <c r="E9" s="35"/>
      <c r="F9" s="35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4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4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4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4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4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24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4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4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4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4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4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4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4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24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24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24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24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4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24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24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24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24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24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24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24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24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24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24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24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24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24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24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24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24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24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24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24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24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24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24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24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24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24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24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24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24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24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24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24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24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24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24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24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24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24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24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24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24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24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24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24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24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24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24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24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24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24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24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24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24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24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24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24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24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24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24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24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24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24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24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24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24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24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24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24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24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24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24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24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24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24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24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24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24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24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24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24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24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24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24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24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24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24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24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24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24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24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24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24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24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24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24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24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24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24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24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24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24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24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24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24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24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24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24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24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24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24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24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24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24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24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24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24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24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24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24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24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24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24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24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24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24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24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24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24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24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24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24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24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24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24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24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24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24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24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24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24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24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24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24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24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24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24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24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24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24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24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24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24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24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24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24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24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24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24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24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24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24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24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24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24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24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24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24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24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24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24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24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24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24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24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24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24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24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24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24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24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24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24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24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24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24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24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24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24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24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24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24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24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24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24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24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24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24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24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24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24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24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24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24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24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24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24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24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24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24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24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24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24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24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24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24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24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24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24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24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24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24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24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24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24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24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24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24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24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24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24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24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24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24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24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24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24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24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24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24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24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24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24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24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24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24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24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24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24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24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24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24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24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24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24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24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24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24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24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24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24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24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24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24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24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24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24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24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24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24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24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24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24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24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24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24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24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24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24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24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24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24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24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24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24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24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24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24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24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24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24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24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24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24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24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24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24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24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24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24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24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24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24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24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24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24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24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24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24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24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24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24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24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24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24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24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24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24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24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24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24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24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24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24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24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24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24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24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24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24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24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24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24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24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24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24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24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24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24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24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24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24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24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24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24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24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24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24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24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24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24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24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24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24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24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24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24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24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24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24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24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24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24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24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24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24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24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24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24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24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24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24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24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24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24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24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24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24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24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24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24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24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24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24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24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24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24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24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24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24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24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24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24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24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24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24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24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24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24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24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24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24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24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24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24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24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24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24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24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24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24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24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24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24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24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24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24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24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24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24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24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24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24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24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24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24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24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24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24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24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24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24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24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24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24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24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24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24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24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24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24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24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24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24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24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24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24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24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24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24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24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24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24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24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24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24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24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24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24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24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24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24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24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24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24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24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24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24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24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24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24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24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24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24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24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24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24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24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24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24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24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24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24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24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24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24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24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24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24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24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24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24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24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24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24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24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24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24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24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24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24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24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24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24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24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24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24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24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24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24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24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24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24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24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24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24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24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24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24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24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24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24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24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24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24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24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24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24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24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24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24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24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24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24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24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24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24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24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24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24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24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24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24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24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24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24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24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24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24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24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24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24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24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24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24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24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24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24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24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24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24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24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24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24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24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24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24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24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24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24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24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24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24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24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24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24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24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24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24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24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24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24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24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24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24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24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24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24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24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24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24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24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24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24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24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24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24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24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24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24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24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24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24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24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24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24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24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24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24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24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24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24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24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24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24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24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24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24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24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24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24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24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24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24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24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24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24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24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24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24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24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24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24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24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24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24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24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24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24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24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24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24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24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24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24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24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24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24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24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24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24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24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24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24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24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24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24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24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24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24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24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24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24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24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24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24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24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24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24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24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24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24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24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24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24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24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24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24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24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24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24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24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24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24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24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24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24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24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24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24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24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24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24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24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24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24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24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24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24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24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24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24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24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24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24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24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24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24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24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24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24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24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24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24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24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24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24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24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24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24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24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24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24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24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24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24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24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24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24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24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24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24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24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24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24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24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24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24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24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24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24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24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24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24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24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24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24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24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24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24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24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24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24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24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24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24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24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24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24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24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24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24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24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24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24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24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24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24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24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24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24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24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24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24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24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24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24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24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24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24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24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24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24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24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24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24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24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24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24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24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24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24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24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24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24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24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24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24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24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24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24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24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24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24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24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24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24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24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24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24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24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24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24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24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24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24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24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24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24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24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24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24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24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24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24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24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24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24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24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24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24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24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24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24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24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24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24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24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24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24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24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24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24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24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24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24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24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24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24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24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24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24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24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24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24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24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24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24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24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24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24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24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24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24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24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24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24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24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24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24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24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24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24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24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24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24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24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24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24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24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24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24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24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24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24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24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24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24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24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24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24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24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24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24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24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24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24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24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24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24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24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24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24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24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24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24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24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24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24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24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24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24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24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24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24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24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24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24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24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24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24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24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24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24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24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24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24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24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24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24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24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24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24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24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24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24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24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24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24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24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24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24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24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24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24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24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24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24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24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24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24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24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24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24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24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24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24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24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24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24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24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24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24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24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24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24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24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24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24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24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24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24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24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24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24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0.7" right="0.7" top="0.75" bottom="0.75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55"/>
  <sheetViews>
    <sheetView topLeftCell="A16" workbookViewId="0">
      <selection activeCell="J25" sqref="J25"/>
    </sheetView>
  </sheetViews>
  <sheetFormatPr defaultColWidth="12.58203125" defaultRowHeight="15" customHeight="1"/>
  <cols>
    <col min="1" max="1" width="10.33203125" customWidth="1"/>
    <col min="2" max="2" width="26.5" customWidth="1"/>
    <col min="3" max="3" width="15.58203125" customWidth="1"/>
    <col min="4" max="5" width="14.58203125" customWidth="1"/>
    <col min="6" max="6" width="14.33203125" customWidth="1"/>
    <col min="7" max="10" width="9" customWidth="1"/>
    <col min="11" max="11" width="17.5" customWidth="1"/>
    <col min="12" max="12" width="17.33203125" customWidth="1"/>
    <col min="13" max="14" width="9" customWidth="1"/>
    <col min="15" max="26" width="8.58203125" customWidth="1"/>
  </cols>
  <sheetData>
    <row r="1" spans="1:26" ht="24" customHeight="1">
      <c r="A1" s="19" t="s">
        <v>92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24" customHeight="1">
      <c r="A2" s="19" t="s">
        <v>212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24" customHeight="1">
      <c r="A3" s="36" t="s">
        <v>213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24" customHeight="1">
      <c r="A4" s="37"/>
      <c r="B4" s="37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s="55" customFormat="1" ht="24" customHeight="1">
      <c r="A5" s="52"/>
      <c r="B5" s="52"/>
      <c r="C5" s="53"/>
      <c r="D5" s="54"/>
      <c r="G5" s="54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s="55" customFormat="1" ht="24" customHeight="1">
      <c r="A6" s="57" t="s">
        <v>156</v>
      </c>
      <c r="B6" s="57" t="s">
        <v>157</v>
      </c>
      <c r="C6" s="53"/>
      <c r="D6" s="54"/>
      <c r="G6" s="54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s="55" customFormat="1" ht="24" customHeight="1">
      <c r="A7" s="57">
        <v>2565</v>
      </c>
      <c r="B7" s="57">
        <v>0</v>
      </c>
      <c r="C7" s="53"/>
      <c r="D7" s="54"/>
      <c r="G7" s="54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s="55" customFormat="1" ht="24" customHeight="1">
      <c r="A8" s="57">
        <v>2566</v>
      </c>
      <c r="B8" s="57">
        <v>0</v>
      </c>
      <c r="C8" s="53"/>
      <c r="D8" s="54"/>
      <c r="G8" s="54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s="55" customFormat="1" ht="24" customHeight="1">
      <c r="A9" s="57">
        <v>2567</v>
      </c>
      <c r="B9" s="57">
        <v>0</v>
      </c>
      <c r="C9" s="53"/>
      <c r="D9" s="54"/>
      <c r="G9" s="54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s="55" customFormat="1" ht="24" customHeight="1">
      <c r="A10" s="57">
        <v>2568</v>
      </c>
      <c r="B10" s="57">
        <v>22</v>
      </c>
      <c r="C10" s="53"/>
      <c r="D10" s="54"/>
      <c r="G10" s="54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s="55" customFormat="1" ht="24" customHeight="1">
      <c r="A11" s="54"/>
      <c r="B11" s="54"/>
      <c r="C11" s="54"/>
      <c r="D11" s="54"/>
      <c r="G11" s="54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s="55" customFormat="1" ht="24" customHeight="1">
      <c r="A12" s="58" t="s">
        <v>95</v>
      </c>
      <c r="B12" s="59" t="s">
        <v>93</v>
      </c>
      <c r="C12" s="54"/>
      <c r="D12" s="54"/>
      <c r="G12" s="54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s="55" customFormat="1" ht="24" customHeight="1">
      <c r="A13" s="60" t="s">
        <v>96</v>
      </c>
      <c r="B13" s="60">
        <v>14</v>
      </c>
      <c r="C13" s="54"/>
      <c r="D13" s="54"/>
      <c r="G13" s="54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s="55" customFormat="1" ht="24" customHeight="1">
      <c r="A14" s="60" t="s">
        <v>97</v>
      </c>
      <c r="B14" s="60">
        <v>4</v>
      </c>
      <c r="C14" s="54"/>
      <c r="D14" s="54"/>
      <c r="G14" s="54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s="55" customFormat="1" ht="24" customHeight="1">
      <c r="A15" s="60" t="s">
        <v>98</v>
      </c>
      <c r="B15" s="60">
        <v>4</v>
      </c>
      <c r="C15" s="54"/>
      <c r="D15" s="54"/>
      <c r="G15" s="54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s="55" customFormat="1" ht="24" customHeight="1">
      <c r="A16" s="61" t="s">
        <v>45</v>
      </c>
      <c r="B16" s="61">
        <f>SUM(B13:B15)</f>
        <v>22</v>
      </c>
      <c r="C16" s="54"/>
      <c r="D16" s="54"/>
      <c r="G16" s="54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s="55" customFormat="1" ht="24" customHeight="1">
      <c r="A17" s="54"/>
      <c r="B17" s="54"/>
      <c r="C17" s="54"/>
      <c r="D17" s="54"/>
      <c r="G17" s="54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s="55" customFormat="1" ht="24" customHeight="1">
      <c r="A18" s="54"/>
      <c r="B18" s="54"/>
      <c r="C18" s="54"/>
      <c r="D18" s="54"/>
      <c r="G18" s="54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s="55" customFormat="1" ht="24" customHeight="1">
      <c r="A19" s="62" t="s">
        <v>99</v>
      </c>
      <c r="B19" s="63" t="s">
        <v>93</v>
      </c>
      <c r="C19" s="54"/>
      <c r="D19" s="54"/>
      <c r="G19" s="54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s="55" customFormat="1" ht="24" customHeight="1">
      <c r="A20" s="60" t="s">
        <v>100</v>
      </c>
      <c r="B20" s="60">
        <v>12</v>
      </c>
      <c r="C20" s="54"/>
      <c r="D20" s="54"/>
      <c r="G20" s="54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s="55" customFormat="1" ht="24" customHeight="1">
      <c r="A21" s="60" t="s">
        <v>101</v>
      </c>
      <c r="B21" s="60">
        <v>10</v>
      </c>
      <c r="C21" s="54"/>
      <c r="D21" s="54"/>
      <c r="G21" s="54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s="55" customFormat="1" ht="24" customHeight="1">
      <c r="A22" s="60" t="s">
        <v>102</v>
      </c>
      <c r="B22" s="60">
        <v>0</v>
      </c>
      <c r="C22" s="54"/>
      <c r="D22" s="54"/>
      <c r="G22" s="54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s="55" customFormat="1" ht="24" customHeight="1">
      <c r="A23" s="64" t="s">
        <v>45</v>
      </c>
      <c r="B23" s="64">
        <f>SUM(B20:B22)</f>
        <v>22</v>
      </c>
      <c r="C23" s="54"/>
      <c r="D23" s="54"/>
      <c r="G23" s="54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s="55" customFormat="1" ht="24" customHeight="1">
      <c r="A24" s="54"/>
      <c r="B24" s="54"/>
      <c r="C24" s="54"/>
      <c r="D24" s="54"/>
      <c r="G24" s="54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s="55" customFormat="1" ht="24" customHeight="1">
      <c r="A25" s="53"/>
      <c r="B25" s="53"/>
      <c r="C25" s="53"/>
      <c r="D25" s="53"/>
      <c r="E25" s="56"/>
      <c r="F25" s="56"/>
      <c r="G25" s="53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s="55" customFormat="1" ht="24" customHeight="1">
      <c r="A26" s="54"/>
      <c r="B26" s="65"/>
      <c r="C26" s="65"/>
      <c r="D26" s="54"/>
      <c r="G26" s="54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s="55" customFormat="1" ht="24" customHeight="1">
      <c r="A27" s="54"/>
      <c r="B27" s="65"/>
      <c r="C27" s="65"/>
      <c r="D27" s="54"/>
      <c r="G27" s="54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s="55" customFormat="1" ht="24" customHeight="1">
      <c r="A28" s="54"/>
      <c r="B28" s="65"/>
      <c r="C28" s="65"/>
      <c r="D28" s="54"/>
      <c r="G28" s="54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s="55" customFormat="1" ht="24" customHeight="1">
      <c r="A29" s="54"/>
      <c r="B29" s="54"/>
      <c r="C29" s="54"/>
      <c r="D29" s="54"/>
      <c r="G29" s="54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s="55" customFormat="1" ht="41.25" customHeight="1">
      <c r="A30" s="66" t="s">
        <v>158</v>
      </c>
      <c r="B30" s="66" t="s">
        <v>159</v>
      </c>
      <c r="C30" s="66" t="s">
        <v>93</v>
      </c>
      <c r="D30" s="66" t="s">
        <v>160</v>
      </c>
      <c r="E30" s="67" t="s">
        <v>161</v>
      </c>
      <c r="F30" s="66" t="s">
        <v>162</v>
      </c>
      <c r="G30" s="66" t="s">
        <v>163</v>
      </c>
      <c r="H30" s="66" t="s">
        <v>99</v>
      </c>
      <c r="I30" s="68" t="s">
        <v>164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s="55" customFormat="1" ht="24" customHeight="1">
      <c r="A31" s="69">
        <v>1</v>
      </c>
      <c r="B31" s="70" t="s">
        <v>165</v>
      </c>
      <c r="C31" s="70">
        <v>1</v>
      </c>
      <c r="D31" s="70" t="s">
        <v>96</v>
      </c>
      <c r="E31" s="71" t="s">
        <v>94</v>
      </c>
      <c r="F31" s="71" t="s">
        <v>166</v>
      </c>
      <c r="G31" s="70" t="s">
        <v>167</v>
      </c>
      <c r="H31" s="72" t="s">
        <v>100</v>
      </c>
      <c r="I31" s="73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s="55" customFormat="1" ht="63" customHeight="1">
      <c r="A32" s="70">
        <v>2</v>
      </c>
      <c r="B32" s="70" t="s">
        <v>165</v>
      </c>
      <c r="C32" s="70">
        <v>1</v>
      </c>
      <c r="D32" s="70" t="s">
        <v>96</v>
      </c>
      <c r="E32" s="71" t="s">
        <v>94</v>
      </c>
      <c r="F32" s="71" t="s">
        <v>168</v>
      </c>
      <c r="G32" s="74" t="s">
        <v>169</v>
      </c>
      <c r="H32" s="72" t="s">
        <v>100</v>
      </c>
      <c r="I32" s="71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s="55" customFormat="1" ht="50.25" customHeight="1">
      <c r="A33" s="69">
        <v>3</v>
      </c>
      <c r="B33" s="70" t="s">
        <v>165</v>
      </c>
      <c r="C33" s="75">
        <v>1</v>
      </c>
      <c r="D33" s="70" t="s">
        <v>96</v>
      </c>
      <c r="E33" s="71" t="s">
        <v>94</v>
      </c>
      <c r="F33" s="76" t="s">
        <v>170</v>
      </c>
      <c r="G33" s="74" t="s">
        <v>171</v>
      </c>
      <c r="H33" s="72" t="s">
        <v>100</v>
      </c>
      <c r="I33" s="71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s="55" customFormat="1" ht="24" customHeight="1">
      <c r="A34" s="70">
        <v>4</v>
      </c>
      <c r="B34" s="70" t="s">
        <v>172</v>
      </c>
      <c r="C34" s="70">
        <v>1</v>
      </c>
      <c r="D34" s="70" t="s">
        <v>96</v>
      </c>
      <c r="E34" s="71" t="s">
        <v>94</v>
      </c>
      <c r="F34" s="76" t="s">
        <v>173</v>
      </c>
      <c r="G34" s="74" t="s">
        <v>174</v>
      </c>
      <c r="H34" s="76" t="s">
        <v>101</v>
      </c>
      <c r="I34" s="77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s="55" customFormat="1" ht="24" customHeight="1">
      <c r="A35" s="69">
        <v>5</v>
      </c>
      <c r="B35" s="70" t="s">
        <v>175</v>
      </c>
      <c r="C35" s="70">
        <v>1</v>
      </c>
      <c r="D35" s="70" t="s">
        <v>96</v>
      </c>
      <c r="E35" s="71" t="s">
        <v>94</v>
      </c>
      <c r="F35" s="76" t="s">
        <v>176</v>
      </c>
      <c r="G35" s="70" t="s">
        <v>177</v>
      </c>
      <c r="H35" s="72" t="s">
        <v>100</v>
      </c>
      <c r="I35" s="71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s="55" customFormat="1" ht="24" customHeight="1">
      <c r="A36" s="70">
        <v>6</v>
      </c>
      <c r="B36" s="70" t="s">
        <v>175</v>
      </c>
      <c r="C36" s="75">
        <v>1</v>
      </c>
      <c r="D36" s="70" t="s">
        <v>96</v>
      </c>
      <c r="E36" s="71" t="s">
        <v>94</v>
      </c>
      <c r="F36" s="76" t="s">
        <v>178</v>
      </c>
      <c r="G36" s="70" t="s">
        <v>179</v>
      </c>
      <c r="H36" s="72" t="s">
        <v>100</v>
      </c>
      <c r="I36" s="77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s="55" customFormat="1" ht="24" customHeight="1">
      <c r="A37" s="69">
        <v>7</v>
      </c>
      <c r="B37" s="70" t="s">
        <v>175</v>
      </c>
      <c r="C37" s="75">
        <v>1</v>
      </c>
      <c r="D37" s="70" t="s">
        <v>96</v>
      </c>
      <c r="E37" s="71" t="s">
        <v>94</v>
      </c>
      <c r="F37" s="76" t="s">
        <v>180</v>
      </c>
      <c r="G37" s="70" t="s">
        <v>181</v>
      </c>
      <c r="H37" s="72" t="s">
        <v>100</v>
      </c>
      <c r="I37" s="77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s="55" customFormat="1" ht="24" customHeight="1">
      <c r="A38" s="70">
        <v>8</v>
      </c>
      <c r="B38" s="70" t="s">
        <v>175</v>
      </c>
      <c r="C38" s="75">
        <v>1</v>
      </c>
      <c r="D38" s="70" t="s">
        <v>96</v>
      </c>
      <c r="E38" s="71" t="s">
        <v>94</v>
      </c>
      <c r="F38" s="76" t="s">
        <v>182</v>
      </c>
      <c r="G38" s="70" t="s">
        <v>183</v>
      </c>
      <c r="H38" s="76" t="s">
        <v>101</v>
      </c>
      <c r="I38" s="77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s="55" customFormat="1" ht="24" customHeight="1">
      <c r="A39" s="69">
        <v>9</v>
      </c>
      <c r="B39" s="70" t="s">
        <v>175</v>
      </c>
      <c r="C39" s="75">
        <v>1</v>
      </c>
      <c r="D39" s="70" t="s">
        <v>96</v>
      </c>
      <c r="E39" s="71" t="s">
        <v>94</v>
      </c>
      <c r="F39" s="76" t="s">
        <v>184</v>
      </c>
      <c r="G39" s="70" t="s">
        <v>185</v>
      </c>
      <c r="H39" s="76" t="s">
        <v>101</v>
      </c>
      <c r="I39" s="78" t="s">
        <v>186</v>
      </c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s="55" customFormat="1" ht="24" customHeight="1">
      <c r="A40" s="70">
        <v>10</v>
      </c>
      <c r="B40" s="70" t="s">
        <v>175</v>
      </c>
      <c r="C40" s="75">
        <v>1</v>
      </c>
      <c r="D40" s="70" t="s">
        <v>97</v>
      </c>
      <c r="E40" s="71" t="s">
        <v>94</v>
      </c>
      <c r="F40" s="76" t="s">
        <v>187</v>
      </c>
      <c r="G40" s="70" t="s">
        <v>177</v>
      </c>
      <c r="H40" s="72" t="s">
        <v>100</v>
      </c>
      <c r="I40" s="77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s="55" customFormat="1" ht="24" customHeight="1">
      <c r="A41" s="69">
        <v>11</v>
      </c>
      <c r="B41" s="70" t="s">
        <v>188</v>
      </c>
      <c r="C41" s="70">
        <v>1</v>
      </c>
      <c r="D41" s="70" t="s">
        <v>96</v>
      </c>
      <c r="E41" s="71" t="s">
        <v>94</v>
      </c>
      <c r="F41" s="79" t="s">
        <v>189</v>
      </c>
      <c r="G41" s="80" t="s">
        <v>177</v>
      </c>
      <c r="H41" s="81" t="s">
        <v>100</v>
      </c>
      <c r="I41" s="82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s="55" customFormat="1" ht="24" customHeight="1">
      <c r="A42" s="70">
        <v>12</v>
      </c>
      <c r="B42" s="70" t="s">
        <v>188</v>
      </c>
      <c r="C42" s="75">
        <v>1</v>
      </c>
      <c r="D42" s="70" t="s">
        <v>96</v>
      </c>
      <c r="E42" s="71" t="s">
        <v>94</v>
      </c>
      <c r="F42" s="82" t="s">
        <v>190</v>
      </c>
      <c r="G42" s="83" t="s">
        <v>191</v>
      </c>
      <c r="H42" s="81" t="s">
        <v>100</v>
      </c>
      <c r="I42" s="82" t="s">
        <v>192</v>
      </c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s="55" customFormat="1" ht="24" customHeight="1">
      <c r="A43" s="69">
        <v>13</v>
      </c>
      <c r="B43" s="70" t="s">
        <v>188</v>
      </c>
      <c r="C43" s="75">
        <v>1</v>
      </c>
      <c r="D43" s="70" t="s">
        <v>96</v>
      </c>
      <c r="E43" s="71" t="s">
        <v>94</v>
      </c>
      <c r="F43" s="84" t="s">
        <v>193</v>
      </c>
      <c r="G43" s="83" t="s">
        <v>194</v>
      </c>
      <c r="H43" s="81" t="s">
        <v>100</v>
      </c>
      <c r="I43" s="82" t="s">
        <v>195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s="55" customFormat="1" ht="24" customHeight="1">
      <c r="A44" s="70">
        <v>14</v>
      </c>
      <c r="B44" s="70" t="s">
        <v>188</v>
      </c>
      <c r="C44" s="75">
        <v>1</v>
      </c>
      <c r="D44" s="70" t="s">
        <v>97</v>
      </c>
      <c r="E44" s="71" t="s">
        <v>94</v>
      </c>
      <c r="F44" s="82" t="s">
        <v>187</v>
      </c>
      <c r="G44" s="83" t="s">
        <v>196</v>
      </c>
      <c r="H44" s="82" t="s">
        <v>101</v>
      </c>
      <c r="I44" s="82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s="55" customFormat="1" ht="24" customHeight="1">
      <c r="A45" s="69">
        <v>15</v>
      </c>
      <c r="B45" s="69" t="s">
        <v>197</v>
      </c>
      <c r="C45" s="69">
        <v>1</v>
      </c>
      <c r="D45" s="85" t="s">
        <v>97</v>
      </c>
      <c r="E45" s="71" t="s">
        <v>94</v>
      </c>
      <c r="F45" s="86" t="s">
        <v>198</v>
      </c>
      <c r="G45" s="87" t="s">
        <v>199</v>
      </c>
      <c r="H45" s="88" t="s">
        <v>101</v>
      </c>
      <c r="I45" s="8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s="55" customFormat="1" ht="24" customHeight="1">
      <c r="A46" s="70">
        <v>16</v>
      </c>
      <c r="B46" s="69" t="s">
        <v>197</v>
      </c>
      <c r="C46" s="75">
        <v>1</v>
      </c>
      <c r="D46" s="85" t="s">
        <v>98</v>
      </c>
      <c r="E46" s="71" t="s">
        <v>94</v>
      </c>
      <c r="F46" s="86" t="s">
        <v>200</v>
      </c>
      <c r="G46" s="89" t="s">
        <v>201</v>
      </c>
      <c r="H46" s="90" t="s">
        <v>100</v>
      </c>
      <c r="I46" s="8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s="55" customFormat="1" ht="24" customHeight="1">
      <c r="A47" s="69">
        <v>17</v>
      </c>
      <c r="B47" s="69" t="s">
        <v>197</v>
      </c>
      <c r="C47" s="75">
        <v>1</v>
      </c>
      <c r="D47" s="85" t="s">
        <v>96</v>
      </c>
      <c r="E47" s="71" t="s">
        <v>94</v>
      </c>
      <c r="F47" s="86" t="s">
        <v>202</v>
      </c>
      <c r="G47" s="91" t="s">
        <v>203</v>
      </c>
      <c r="H47" s="88" t="s">
        <v>101</v>
      </c>
      <c r="I47" s="8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s="55" customFormat="1" ht="24" customHeight="1">
      <c r="A48" s="70">
        <v>18</v>
      </c>
      <c r="B48" s="69" t="s">
        <v>197</v>
      </c>
      <c r="C48" s="75">
        <v>1</v>
      </c>
      <c r="D48" s="85" t="s">
        <v>97</v>
      </c>
      <c r="E48" s="71" t="s">
        <v>94</v>
      </c>
      <c r="F48" s="86" t="s">
        <v>198</v>
      </c>
      <c r="G48" s="89" t="s">
        <v>204</v>
      </c>
      <c r="H48" s="88" t="s">
        <v>101</v>
      </c>
      <c r="I48" s="8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s="55" customFormat="1" ht="24" customHeight="1">
      <c r="A49" s="69">
        <v>19</v>
      </c>
      <c r="B49" s="69" t="s">
        <v>197</v>
      </c>
      <c r="C49" s="75">
        <v>1</v>
      </c>
      <c r="D49" s="85" t="s">
        <v>96</v>
      </c>
      <c r="E49" s="71" t="s">
        <v>94</v>
      </c>
      <c r="F49" s="86" t="s">
        <v>205</v>
      </c>
      <c r="G49" s="87" t="s">
        <v>206</v>
      </c>
      <c r="H49" s="88" t="s">
        <v>101</v>
      </c>
      <c r="I49" s="8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s="55" customFormat="1" ht="24" customHeight="1">
      <c r="A50" s="70">
        <v>20</v>
      </c>
      <c r="B50" s="69" t="s">
        <v>197</v>
      </c>
      <c r="C50" s="75">
        <v>1</v>
      </c>
      <c r="D50" s="85" t="s">
        <v>98</v>
      </c>
      <c r="E50" s="71" t="s">
        <v>94</v>
      </c>
      <c r="F50" s="86" t="s">
        <v>207</v>
      </c>
      <c r="G50" s="92" t="s">
        <v>208</v>
      </c>
      <c r="H50" s="88" t="s">
        <v>101</v>
      </c>
      <c r="I50" s="8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s="55" customFormat="1" ht="24" customHeight="1">
      <c r="A51" s="69">
        <v>21</v>
      </c>
      <c r="B51" s="69" t="s">
        <v>197</v>
      </c>
      <c r="C51" s="75">
        <v>1</v>
      </c>
      <c r="D51" s="85" t="s">
        <v>98</v>
      </c>
      <c r="E51" s="71" t="s">
        <v>94</v>
      </c>
      <c r="F51" s="86" t="s">
        <v>209</v>
      </c>
      <c r="G51" s="87" t="s">
        <v>210</v>
      </c>
      <c r="H51" s="90" t="s">
        <v>100</v>
      </c>
      <c r="I51" s="8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s="55" customFormat="1" ht="24" customHeight="1">
      <c r="A52" s="70">
        <v>22</v>
      </c>
      <c r="B52" s="69" t="s">
        <v>197</v>
      </c>
      <c r="C52" s="75">
        <v>1</v>
      </c>
      <c r="D52" s="85" t="s">
        <v>98</v>
      </c>
      <c r="E52" s="71" t="s">
        <v>94</v>
      </c>
      <c r="F52" s="86" t="s">
        <v>207</v>
      </c>
      <c r="G52" s="89" t="s">
        <v>211</v>
      </c>
      <c r="H52" s="88" t="s">
        <v>101</v>
      </c>
      <c r="I52" s="8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s="55" customFormat="1" ht="24" customHeight="1">
      <c r="A53" s="53"/>
      <c r="B53" s="53"/>
      <c r="C53" s="53"/>
      <c r="D53" s="53"/>
      <c r="E53" s="56"/>
      <c r="F53" s="56"/>
      <c r="G53" s="53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s="55" customFormat="1" ht="24" customHeight="1">
      <c r="A54" s="53"/>
      <c r="B54" s="53"/>
      <c r="C54" s="53"/>
      <c r="D54" s="53"/>
      <c r="E54" s="56"/>
      <c r="F54" s="56"/>
      <c r="G54" s="53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s="55" customFormat="1" ht="24" customHeight="1">
      <c r="A55" s="53"/>
      <c r="B55" s="53"/>
      <c r="C55" s="53"/>
      <c r="D55" s="53"/>
      <c r="E55" s="56"/>
      <c r="F55" s="56"/>
      <c r="G55" s="53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s="55" customFormat="1" ht="24" customHeight="1">
      <c r="A56" s="53"/>
      <c r="B56" s="53"/>
      <c r="C56" s="53"/>
      <c r="D56" s="53"/>
      <c r="E56" s="56"/>
      <c r="F56" s="56"/>
      <c r="G56" s="53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s="55" customFormat="1" ht="24" customHeight="1">
      <c r="A57" s="53"/>
      <c r="B57" s="53"/>
      <c r="C57" s="53"/>
      <c r="D57" s="53"/>
      <c r="E57" s="56"/>
      <c r="F57" s="56"/>
      <c r="G57" s="53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s="55" customFormat="1" ht="24" customHeight="1">
      <c r="A58" s="53"/>
      <c r="B58" s="53"/>
      <c r="C58" s="53"/>
      <c r="D58" s="53"/>
      <c r="E58" s="56"/>
      <c r="F58" s="56"/>
      <c r="G58" s="53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s="55" customFormat="1" ht="24" customHeight="1">
      <c r="A59" s="53"/>
      <c r="B59" s="53"/>
      <c r="C59" s="53"/>
      <c r="D59" s="53"/>
      <c r="E59" s="56"/>
      <c r="F59" s="56"/>
      <c r="G59" s="53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s="55" customFormat="1" ht="24" customHeight="1">
      <c r="A60" s="53"/>
      <c r="B60" s="53"/>
      <c r="C60" s="53"/>
      <c r="D60" s="53"/>
      <c r="E60" s="56"/>
      <c r="F60" s="56"/>
      <c r="G60" s="53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s="55" customFormat="1" ht="24" customHeight="1">
      <c r="A61" s="53"/>
      <c r="B61" s="53"/>
      <c r="C61" s="53"/>
      <c r="D61" s="53"/>
      <c r="E61" s="56"/>
      <c r="F61" s="56"/>
      <c r="G61" s="53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s="55" customFormat="1" ht="24" customHeight="1">
      <c r="A62" s="53"/>
      <c r="B62" s="53"/>
      <c r="C62" s="53"/>
      <c r="D62" s="53"/>
      <c r="E62" s="56"/>
      <c r="F62" s="56"/>
      <c r="G62" s="53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s="55" customFormat="1" ht="24" customHeight="1">
      <c r="A63" s="53"/>
      <c r="B63" s="53"/>
      <c r="C63" s="53"/>
      <c r="D63" s="53"/>
      <c r="E63" s="56"/>
      <c r="F63" s="56"/>
      <c r="G63" s="53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s="55" customFormat="1" ht="24" customHeight="1">
      <c r="A64" s="53"/>
      <c r="B64" s="53"/>
      <c r="C64" s="53"/>
      <c r="D64" s="53"/>
      <c r="E64" s="56"/>
      <c r="F64" s="56"/>
      <c r="G64" s="53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s="55" customFormat="1" ht="24" customHeight="1">
      <c r="A65" s="53"/>
      <c r="B65" s="53"/>
      <c r="C65" s="53"/>
      <c r="D65" s="53"/>
      <c r="E65" s="56"/>
      <c r="F65" s="56"/>
      <c r="G65" s="53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s="55" customFormat="1" ht="24" customHeight="1">
      <c r="A66" s="53"/>
      <c r="B66" s="53"/>
      <c r="C66" s="53"/>
      <c r="D66" s="53"/>
      <c r="E66" s="56"/>
      <c r="F66" s="56"/>
      <c r="G66" s="53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s="55" customFormat="1" ht="24" customHeight="1">
      <c r="A67" s="53"/>
      <c r="B67" s="53"/>
      <c r="C67" s="53"/>
      <c r="D67" s="53"/>
      <c r="E67" s="56"/>
      <c r="F67" s="56"/>
      <c r="G67" s="53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s="55" customFormat="1" ht="24" customHeight="1">
      <c r="A68" s="53"/>
      <c r="B68" s="53"/>
      <c r="C68" s="53"/>
      <c r="D68" s="53"/>
      <c r="E68" s="56"/>
      <c r="F68" s="56"/>
      <c r="G68" s="53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s="55" customFormat="1" ht="24" customHeight="1">
      <c r="A69" s="53"/>
      <c r="B69" s="53"/>
      <c r="C69" s="53"/>
      <c r="D69" s="53"/>
      <c r="E69" s="56"/>
      <c r="F69" s="56"/>
      <c r="G69" s="53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s="55" customFormat="1" ht="24" customHeight="1">
      <c r="A70" s="53"/>
      <c r="B70" s="53"/>
      <c r="C70" s="53"/>
      <c r="D70" s="53"/>
      <c r="E70" s="56"/>
      <c r="F70" s="56"/>
      <c r="G70" s="53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s="55" customFormat="1" ht="24" customHeight="1">
      <c r="A71" s="53"/>
      <c r="B71" s="53"/>
      <c r="C71" s="53"/>
      <c r="D71" s="53"/>
      <c r="E71" s="56"/>
      <c r="F71" s="56"/>
      <c r="G71" s="53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s="55" customFormat="1" ht="24" customHeight="1">
      <c r="A72" s="53"/>
      <c r="B72" s="53"/>
      <c r="C72" s="53"/>
      <c r="D72" s="53"/>
      <c r="E72" s="56"/>
      <c r="F72" s="56"/>
      <c r="G72" s="53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s="55" customFormat="1" ht="24" customHeight="1">
      <c r="A73" s="53"/>
      <c r="B73" s="53"/>
      <c r="C73" s="53"/>
      <c r="D73" s="53"/>
      <c r="E73" s="56"/>
      <c r="F73" s="56"/>
      <c r="G73" s="53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s="55" customFormat="1" ht="24" customHeight="1">
      <c r="A74" s="53"/>
      <c r="B74" s="53"/>
      <c r="C74" s="53"/>
      <c r="D74" s="53"/>
      <c r="E74" s="56"/>
      <c r="F74" s="56"/>
      <c r="G74" s="53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s="55" customFormat="1" ht="24" customHeight="1">
      <c r="A75" s="53"/>
      <c r="B75" s="53"/>
      <c r="C75" s="53"/>
      <c r="D75" s="53"/>
      <c r="E75" s="56"/>
      <c r="F75" s="56"/>
      <c r="G75" s="53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s="55" customFormat="1" ht="24" customHeight="1">
      <c r="A76" s="53"/>
      <c r="B76" s="53"/>
      <c r="C76" s="53"/>
      <c r="D76" s="53"/>
      <c r="E76" s="56"/>
      <c r="F76" s="56"/>
      <c r="G76" s="53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s="55" customFormat="1" ht="24" customHeight="1">
      <c r="A77" s="53"/>
      <c r="B77" s="53"/>
      <c r="C77" s="53"/>
      <c r="D77" s="53"/>
      <c r="E77" s="56"/>
      <c r="F77" s="56"/>
      <c r="G77" s="53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s="55" customFormat="1" ht="24" customHeight="1">
      <c r="A78" s="53"/>
      <c r="B78" s="53"/>
      <c r="C78" s="53"/>
      <c r="D78" s="53"/>
      <c r="E78" s="56"/>
      <c r="F78" s="56"/>
      <c r="G78" s="53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s="55" customFormat="1" ht="24" customHeight="1">
      <c r="A79" s="53"/>
      <c r="B79" s="53"/>
      <c r="C79" s="53"/>
      <c r="D79" s="53"/>
      <c r="E79" s="56"/>
      <c r="F79" s="56"/>
      <c r="G79" s="53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s="55" customFormat="1" ht="24" customHeight="1">
      <c r="A80" s="53"/>
      <c r="B80" s="53"/>
      <c r="C80" s="53"/>
      <c r="D80" s="53"/>
      <c r="E80" s="56"/>
      <c r="F80" s="56"/>
      <c r="G80" s="53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s="55" customFormat="1" ht="24" customHeight="1">
      <c r="A81" s="53"/>
      <c r="B81" s="53"/>
      <c r="C81" s="53"/>
      <c r="D81" s="53"/>
      <c r="E81" s="56"/>
      <c r="F81" s="56"/>
      <c r="G81" s="53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s="55" customFormat="1" ht="24" customHeight="1">
      <c r="A82" s="53"/>
      <c r="B82" s="53"/>
      <c r="C82" s="53"/>
      <c r="D82" s="53"/>
      <c r="E82" s="56"/>
      <c r="F82" s="56"/>
      <c r="G82" s="53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s="55" customFormat="1" ht="24" customHeight="1">
      <c r="A83" s="53"/>
      <c r="B83" s="53"/>
      <c r="C83" s="53"/>
      <c r="D83" s="53"/>
      <c r="E83" s="56"/>
      <c r="F83" s="56"/>
      <c r="G83" s="53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s="55" customFormat="1" ht="24" customHeight="1">
      <c r="A84" s="53"/>
      <c r="B84" s="53"/>
      <c r="C84" s="53"/>
      <c r="D84" s="53"/>
      <c r="E84" s="56"/>
      <c r="F84" s="56"/>
      <c r="G84" s="53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s="55" customFormat="1" ht="24" customHeight="1">
      <c r="A85" s="53"/>
      <c r="B85" s="53"/>
      <c r="C85" s="53"/>
      <c r="D85" s="53"/>
      <c r="E85" s="56"/>
      <c r="F85" s="56"/>
      <c r="G85" s="53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s="55" customFormat="1" ht="24" customHeight="1">
      <c r="A86" s="53"/>
      <c r="B86" s="53"/>
      <c r="C86" s="53"/>
      <c r="D86" s="53"/>
      <c r="E86" s="56"/>
      <c r="F86" s="56"/>
      <c r="G86" s="53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s="55" customFormat="1" ht="24" customHeight="1">
      <c r="A87" s="53"/>
      <c r="B87" s="53"/>
      <c r="C87" s="53"/>
      <c r="D87" s="53"/>
      <c r="E87" s="56"/>
      <c r="F87" s="56"/>
      <c r="G87" s="53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s="55" customFormat="1" ht="24" customHeight="1">
      <c r="A88" s="53"/>
      <c r="B88" s="53"/>
      <c r="C88" s="53"/>
      <c r="D88" s="53"/>
      <c r="E88" s="56"/>
      <c r="F88" s="56"/>
      <c r="G88" s="53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s="55" customFormat="1" ht="24" customHeight="1">
      <c r="A89" s="53"/>
      <c r="B89" s="53"/>
      <c r="C89" s="53"/>
      <c r="D89" s="53"/>
      <c r="E89" s="56"/>
      <c r="F89" s="56"/>
      <c r="G89" s="53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s="55" customFormat="1" ht="24" customHeight="1">
      <c r="A90" s="53"/>
      <c r="B90" s="53"/>
      <c r="C90" s="53"/>
      <c r="D90" s="53"/>
      <c r="E90" s="56"/>
      <c r="F90" s="56"/>
      <c r="G90" s="53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s="55" customFormat="1" ht="24" customHeight="1">
      <c r="A91" s="53"/>
      <c r="B91" s="53"/>
      <c r="C91" s="53"/>
      <c r="D91" s="53"/>
      <c r="E91" s="56"/>
      <c r="F91" s="56"/>
      <c r="G91" s="53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s="55" customFormat="1" ht="24" customHeight="1">
      <c r="A92" s="53"/>
      <c r="B92" s="53"/>
      <c r="C92" s="53"/>
      <c r="D92" s="53"/>
      <c r="E92" s="56"/>
      <c r="F92" s="56"/>
      <c r="G92" s="53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s="55" customFormat="1" ht="24" customHeight="1">
      <c r="A93" s="53"/>
      <c r="B93" s="53"/>
      <c r="C93" s="53"/>
      <c r="D93" s="53"/>
      <c r="E93" s="56"/>
      <c r="F93" s="56"/>
      <c r="G93" s="53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s="55" customFormat="1" ht="24" customHeight="1">
      <c r="A94" s="53"/>
      <c r="B94" s="53"/>
      <c r="C94" s="53"/>
      <c r="D94" s="53"/>
      <c r="E94" s="56"/>
      <c r="F94" s="56"/>
      <c r="G94" s="53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s="55" customFormat="1" ht="24" customHeight="1">
      <c r="A95" s="53"/>
      <c r="B95" s="53"/>
      <c r="C95" s="53"/>
      <c r="D95" s="53"/>
      <c r="E95" s="56"/>
      <c r="F95" s="56"/>
      <c r="G95" s="53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s="55" customFormat="1" ht="24" customHeight="1">
      <c r="A96" s="53"/>
      <c r="B96" s="53"/>
      <c r="C96" s="53"/>
      <c r="D96" s="53"/>
      <c r="E96" s="56"/>
      <c r="F96" s="56"/>
      <c r="G96" s="53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s="55" customFormat="1" ht="24" customHeight="1">
      <c r="A97" s="53"/>
      <c r="B97" s="53"/>
      <c r="C97" s="53"/>
      <c r="D97" s="53"/>
      <c r="E97" s="56"/>
      <c r="F97" s="56"/>
      <c r="G97" s="53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s="55" customFormat="1" ht="24" customHeight="1">
      <c r="A98" s="53"/>
      <c r="B98" s="53"/>
      <c r="C98" s="53"/>
      <c r="D98" s="53"/>
      <c r="E98" s="56"/>
      <c r="F98" s="56"/>
      <c r="G98" s="53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s="55" customFormat="1" ht="24" customHeight="1">
      <c r="A99" s="53"/>
      <c r="B99" s="53"/>
      <c r="C99" s="53"/>
      <c r="D99" s="53"/>
      <c r="E99" s="56"/>
      <c r="F99" s="56"/>
      <c r="G99" s="53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s="55" customFormat="1" ht="24" customHeight="1">
      <c r="A100" s="53"/>
      <c r="B100" s="53"/>
      <c r="C100" s="53"/>
      <c r="D100" s="53"/>
      <c r="E100" s="56"/>
      <c r="F100" s="56"/>
      <c r="G100" s="53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s="55" customFormat="1" ht="24" customHeight="1">
      <c r="A101" s="53"/>
      <c r="B101" s="53"/>
      <c r="C101" s="53"/>
      <c r="D101" s="53"/>
      <c r="E101" s="56"/>
      <c r="F101" s="56"/>
      <c r="G101" s="53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s="55" customFormat="1" ht="24" customHeight="1">
      <c r="A102" s="53"/>
      <c r="B102" s="53"/>
      <c r="C102" s="53"/>
      <c r="D102" s="53"/>
      <c r="E102" s="56"/>
      <c r="F102" s="56"/>
      <c r="G102" s="53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s="55" customFormat="1" ht="24" customHeight="1">
      <c r="A103" s="53"/>
      <c r="B103" s="53"/>
      <c r="C103" s="53"/>
      <c r="D103" s="53"/>
      <c r="E103" s="56"/>
      <c r="F103" s="56"/>
      <c r="G103" s="53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s="55" customFormat="1" ht="24" customHeight="1">
      <c r="A104" s="53"/>
      <c r="B104" s="53"/>
      <c r="C104" s="53"/>
      <c r="D104" s="53"/>
      <c r="E104" s="56"/>
      <c r="F104" s="56"/>
      <c r="G104" s="53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s="55" customFormat="1" ht="24" customHeight="1">
      <c r="A105" s="53"/>
      <c r="B105" s="53"/>
      <c r="C105" s="53"/>
      <c r="D105" s="53"/>
      <c r="E105" s="56"/>
      <c r="F105" s="56"/>
      <c r="G105" s="53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s="55" customFormat="1" ht="24" customHeight="1">
      <c r="A106" s="53"/>
      <c r="B106" s="53"/>
      <c r="C106" s="53"/>
      <c r="D106" s="53"/>
      <c r="E106" s="56"/>
      <c r="F106" s="56"/>
      <c r="G106" s="53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s="55" customFormat="1" ht="24" customHeight="1">
      <c r="A107" s="53"/>
      <c r="B107" s="53"/>
      <c r="C107" s="53"/>
      <c r="D107" s="53"/>
      <c r="E107" s="56"/>
      <c r="F107" s="56"/>
      <c r="G107" s="53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s="55" customFormat="1" ht="24" customHeight="1">
      <c r="A108" s="53"/>
      <c r="B108" s="53"/>
      <c r="C108" s="53"/>
      <c r="D108" s="53"/>
      <c r="E108" s="56"/>
      <c r="F108" s="56"/>
      <c r="G108" s="53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s="55" customFormat="1" ht="24" customHeight="1">
      <c r="A109" s="53"/>
      <c r="B109" s="53"/>
      <c r="C109" s="53"/>
      <c r="D109" s="53"/>
      <c r="E109" s="56"/>
      <c r="F109" s="56"/>
      <c r="G109" s="53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s="55" customFormat="1" ht="24" customHeight="1">
      <c r="A110" s="53"/>
      <c r="B110" s="53"/>
      <c r="C110" s="53"/>
      <c r="D110" s="53"/>
      <c r="E110" s="56"/>
      <c r="F110" s="56"/>
      <c r="G110" s="53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s="55" customFormat="1" ht="24" customHeight="1">
      <c r="A111" s="53"/>
      <c r="B111" s="53"/>
      <c r="C111" s="53"/>
      <c r="D111" s="53"/>
      <c r="E111" s="56"/>
      <c r="F111" s="56"/>
      <c r="G111" s="53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s="55" customFormat="1" ht="24" customHeight="1">
      <c r="A112" s="53"/>
      <c r="B112" s="53"/>
      <c r="C112" s="53"/>
      <c r="D112" s="53"/>
      <c r="E112" s="56"/>
      <c r="F112" s="56"/>
      <c r="G112" s="53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24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24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24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24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24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24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24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24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24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24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24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24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24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24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24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24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24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24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24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24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24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24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24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24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24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24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24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24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24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24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24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24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24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24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24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24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24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24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24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24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24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24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24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24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24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24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24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24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24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24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24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24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24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24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24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24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24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24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24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24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24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24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24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24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24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24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24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24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24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24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24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24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24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24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24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24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24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24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24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24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24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24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24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24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24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24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24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24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24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24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24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24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24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24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24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24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24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24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24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24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24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24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24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24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24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24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24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24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24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24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24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24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24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24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24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24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24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24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24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24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24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24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24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24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24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24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24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24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24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24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24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24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24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24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24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24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24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24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24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24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24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24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24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24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24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24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24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24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24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24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24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24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24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24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24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24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24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24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24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24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24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24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24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24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24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24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24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24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24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24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24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24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24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24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24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24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24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24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24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24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24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24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24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24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24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24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24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24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24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24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24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24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24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24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24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24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24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24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24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24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24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24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24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24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24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24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24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24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24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24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24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24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24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24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24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24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24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24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24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24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24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24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24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24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24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24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24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24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24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24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24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24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24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24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24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24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24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24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24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24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24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24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24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24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24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24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24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24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24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24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24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24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24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24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24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24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24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24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24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24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24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24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24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24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24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24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24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24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24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24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24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24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24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24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24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24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24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24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24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24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24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24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24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24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24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24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24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24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24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24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24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24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24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24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24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24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24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24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24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24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24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24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24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24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24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24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24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24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24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24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24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24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24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24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24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24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24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24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24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24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24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24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24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24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24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24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24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24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24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24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24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24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24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24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24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24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24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24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24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24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24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24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24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24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24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24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24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24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24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24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24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24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24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24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24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24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24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24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24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24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24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24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24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24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24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24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24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24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24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24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24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24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24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24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24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24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24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24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24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24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24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24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24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24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24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24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24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24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24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24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24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24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24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24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24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24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24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24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24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24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24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24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24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24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24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24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24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24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24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24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24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24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24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24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24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24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24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24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24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24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24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24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24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24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24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24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24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24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24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24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24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24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24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24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24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24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24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24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24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24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24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24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24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24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24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24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24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24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24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24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24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24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24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24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24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24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24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24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24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24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24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24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24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24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24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24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24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24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24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24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24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24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24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24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24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24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24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24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24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24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24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24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24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24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24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24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24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24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24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24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24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24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24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24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24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24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24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24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24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24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24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24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24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24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24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24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24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24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24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24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24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24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24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24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24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24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24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24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24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24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24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24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24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24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24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24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24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24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24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24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24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24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24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24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24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24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24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24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24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24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24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24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24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24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24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24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24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24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24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24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24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24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24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24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24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24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24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24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24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24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24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24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24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24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24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24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24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24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24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24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24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24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24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24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24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24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24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24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24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24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24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24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24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24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24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24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24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24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24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24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24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24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24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24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24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24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24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24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24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24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24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24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24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24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24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24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24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24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24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24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24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24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24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24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24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24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24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24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24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24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24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24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24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24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24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24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24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24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24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24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24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24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24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24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24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24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24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24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24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24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24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24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24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24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24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24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24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24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24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24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24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24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24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24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24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24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24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24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24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24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24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24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24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24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24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24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24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24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24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24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24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24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24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24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24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24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24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24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24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24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24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24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24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24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24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24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24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24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24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24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24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24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24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24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24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24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24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24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24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24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24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24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24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24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24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24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24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24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24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24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24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24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24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24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24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24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24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24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24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24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24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24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24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24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24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24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24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24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24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24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24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24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24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24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24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24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24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24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24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24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24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24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24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24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24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24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24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24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24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24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24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24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24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24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24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24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24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24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24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24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24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24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24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24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24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24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24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24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24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24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24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24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24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24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24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24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24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24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24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24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24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24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24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24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24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24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24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24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24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24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24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24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24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24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24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24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24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24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24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24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24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24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24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24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24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24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24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24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24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24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24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24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24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24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24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24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24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24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24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24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24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24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24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24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24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24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24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24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24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24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24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24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24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24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24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24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24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24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24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24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24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24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24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</sheetData>
  <dataValidations count="2">
    <dataValidation type="list" allowBlank="1" showErrorMessage="1" sqref="H31:H52" xr:uid="{8EFB6C48-CE3E-4107-8FC4-777B5B547A96}">
      <formula1>"เหลือง,ส้ม,แดง"</formula1>
    </dataValidation>
    <dataValidation type="list" allowBlank="1" showErrorMessage="1" sqref="E31:E52" xr:uid="{10879201-E1B3-4F92-B727-B18C0110F84C}">
      <formula1>"การเจ็บป่วย,การบาดเจ็บ,อุบัติเหตุ,สาธารณูปโภค,ภัยธรรมชาติ,อื่นๆ"</formula1>
    </dataValidation>
  </dataValidations>
  <pageMargins left="0.7" right="0.7" top="0.75" bottom="0.75" header="0" footer="0"/>
  <pageSetup orientation="portrait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1"/>
  <sheetViews>
    <sheetView topLeftCell="A19" zoomScaleNormal="100" workbookViewId="0">
      <selection activeCell="N28" sqref="N28"/>
    </sheetView>
  </sheetViews>
  <sheetFormatPr defaultColWidth="12.58203125" defaultRowHeight="15" customHeight="1"/>
  <cols>
    <col min="1" max="1" width="10" style="55" customWidth="1"/>
    <col min="2" max="5" width="12" style="55" customWidth="1"/>
    <col min="6" max="6" width="14.33203125" style="55" customWidth="1"/>
    <col min="7" max="26" width="8.58203125" style="55" customWidth="1"/>
    <col min="27" max="16384" width="12.58203125" style="55"/>
  </cols>
  <sheetData>
    <row r="1" spans="1:26" ht="24" customHeight="1">
      <c r="A1" s="93" t="s">
        <v>103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 customHeight="1">
      <c r="A2" s="93" t="s">
        <v>214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24" customHeight="1">
      <c r="A3" s="95"/>
      <c r="B3" s="93"/>
      <c r="C3" s="94" t="s">
        <v>104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 ht="24" customHeight="1">
      <c r="A4" s="95"/>
      <c r="B4" s="93"/>
      <c r="C4" s="94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 s="101" customFormat="1" ht="24" customHeight="1">
      <c r="A5" s="99" t="s">
        <v>214</v>
      </c>
      <c r="B5" s="100"/>
      <c r="C5" s="100"/>
      <c r="D5" s="100"/>
      <c r="E5" s="100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24" customHeight="1">
      <c r="A6" s="122" t="s">
        <v>105</v>
      </c>
      <c r="B6" s="102" t="s">
        <v>106</v>
      </c>
      <c r="C6" s="102" t="s">
        <v>107</v>
      </c>
      <c r="D6" s="102" t="s">
        <v>108</v>
      </c>
      <c r="E6" s="102" t="s">
        <v>109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24" customHeight="1">
      <c r="A7" s="123"/>
      <c r="B7" s="103" t="s">
        <v>110</v>
      </c>
      <c r="C7" s="103" t="s">
        <v>111</v>
      </c>
      <c r="D7" s="103" t="s">
        <v>112</v>
      </c>
      <c r="E7" s="103" t="s">
        <v>113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24" customHeight="1">
      <c r="A8" s="96">
        <v>2565</v>
      </c>
      <c r="B8" s="97" t="s">
        <v>114</v>
      </c>
      <c r="C8" s="97" t="s">
        <v>114</v>
      </c>
      <c r="D8" s="98" t="s">
        <v>114</v>
      </c>
      <c r="E8" s="98" t="s">
        <v>114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24" customHeight="1">
      <c r="A9" s="96">
        <v>2566</v>
      </c>
      <c r="B9" s="97" t="s">
        <v>115</v>
      </c>
      <c r="C9" s="98"/>
      <c r="D9" s="98"/>
      <c r="E9" s="98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24" customHeight="1">
      <c r="A10" s="96">
        <v>2567</v>
      </c>
      <c r="B10" s="98"/>
      <c r="C10" s="97" t="s">
        <v>116</v>
      </c>
      <c r="D10" s="98"/>
      <c r="E10" s="98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24" customHeight="1">
      <c r="A11" s="96">
        <v>2568</v>
      </c>
      <c r="B11" s="98"/>
      <c r="C11" s="97" t="s">
        <v>116</v>
      </c>
      <c r="D11" s="97" t="s">
        <v>117</v>
      </c>
      <c r="E11" s="97" t="s">
        <v>118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24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24" customHeight="1">
      <c r="A13" s="133" t="s">
        <v>229</v>
      </c>
      <c r="B13" s="133"/>
      <c r="C13" s="133"/>
      <c r="D13" s="133"/>
      <c r="E13" s="133"/>
      <c r="F13" s="134"/>
      <c r="G13" s="134"/>
      <c r="H13" s="134"/>
      <c r="I13" s="134"/>
      <c r="J13" s="134"/>
      <c r="K13" s="134"/>
      <c r="L13" s="134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24" customHeight="1">
      <c r="A14" s="135" t="s">
        <v>158</v>
      </c>
      <c r="B14" s="135" t="s">
        <v>230</v>
      </c>
      <c r="C14" s="135" t="s">
        <v>141</v>
      </c>
      <c r="D14" s="135" t="s">
        <v>231</v>
      </c>
      <c r="E14" s="135" t="s">
        <v>143</v>
      </c>
      <c r="F14" s="134"/>
      <c r="G14" s="134"/>
      <c r="H14" s="134"/>
      <c r="I14" s="134"/>
      <c r="J14" s="134"/>
      <c r="K14" s="134"/>
      <c r="L14" s="134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24" customHeight="1">
      <c r="A15" s="136">
        <v>1</v>
      </c>
      <c r="B15" s="137" t="s">
        <v>96</v>
      </c>
      <c r="C15" s="136">
        <f>64+60+63</f>
        <v>187</v>
      </c>
      <c r="D15" s="136">
        <f>49+74+60+62</f>
        <v>245</v>
      </c>
      <c r="E15" s="136">
        <f>71+60+71</f>
        <v>202</v>
      </c>
      <c r="F15" s="134"/>
      <c r="G15" s="134"/>
      <c r="H15" s="134"/>
      <c r="I15" s="134"/>
      <c r="J15" s="134"/>
      <c r="K15" s="134"/>
      <c r="L15" s="134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24" customHeight="1">
      <c r="A16" s="136">
        <v>2</v>
      </c>
      <c r="B16" s="137" t="s">
        <v>98</v>
      </c>
      <c r="C16" s="136">
        <v>0</v>
      </c>
      <c r="D16" s="136">
        <f>52+127</f>
        <v>179</v>
      </c>
      <c r="E16" s="136">
        <f>145+150</f>
        <v>295</v>
      </c>
      <c r="F16" s="134"/>
      <c r="G16" s="134"/>
      <c r="H16" s="134"/>
      <c r="I16" s="134"/>
      <c r="J16" s="134"/>
      <c r="K16" s="134"/>
      <c r="L16" s="134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" customHeight="1">
      <c r="A17" s="136"/>
      <c r="B17" s="138" t="s">
        <v>45</v>
      </c>
      <c r="C17" s="135">
        <f>SUM(C15:C16)</f>
        <v>187</v>
      </c>
      <c r="D17" s="135">
        <f t="shared" ref="D17:E17" si="0">SUM(D15:D16)</f>
        <v>424</v>
      </c>
      <c r="E17" s="135">
        <f t="shared" si="0"/>
        <v>497</v>
      </c>
      <c r="F17" s="134"/>
      <c r="G17" s="134"/>
      <c r="H17" s="134"/>
      <c r="I17" s="134"/>
      <c r="J17" s="134"/>
      <c r="K17" s="134"/>
      <c r="L17" s="134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24" customHeight="1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24" customHeight="1">
      <c r="A19" s="139" t="s">
        <v>143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24" customHeight="1">
      <c r="A20" s="134">
        <v>1</v>
      </c>
      <c r="B20" s="140" t="s">
        <v>232</v>
      </c>
      <c r="C20" s="141"/>
      <c r="D20" s="134"/>
      <c r="E20" s="134"/>
      <c r="F20" s="134"/>
      <c r="G20" s="134"/>
      <c r="H20" s="134"/>
      <c r="I20" s="134"/>
      <c r="J20" s="134"/>
      <c r="K20" s="134"/>
      <c r="L20" s="134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24" customHeight="1">
      <c r="A21" s="134">
        <v>2</v>
      </c>
      <c r="B21" s="140" t="s">
        <v>233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24" customHeight="1">
      <c r="A22" s="134">
        <v>3</v>
      </c>
      <c r="B22" s="140" t="s">
        <v>234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24" customHeight="1">
      <c r="A23" s="134">
        <v>4</v>
      </c>
      <c r="B23" s="140" t="s">
        <v>235</v>
      </c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24" customHeight="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24" customHeight="1">
      <c r="A25" s="139" t="s">
        <v>142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24" customHeight="1">
      <c r="A26" s="134"/>
      <c r="B26" s="140" t="s">
        <v>236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24" customHeight="1">
      <c r="A27" s="134"/>
      <c r="B27" s="140" t="s">
        <v>237</v>
      </c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24" customHeight="1">
      <c r="A28" s="134"/>
      <c r="B28" s="140" t="s">
        <v>238</v>
      </c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24" customHeight="1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24" customHeight="1">
      <c r="A30" s="139" t="s">
        <v>141</v>
      </c>
      <c r="B30" s="140" t="s">
        <v>239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24" customHeight="1">
      <c r="A31" s="134"/>
      <c r="B31" s="140" t="s">
        <v>237</v>
      </c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24" customHeight="1">
      <c r="A32" s="134"/>
      <c r="B32" s="140" t="s">
        <v>240</v>
      </c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24" customHeight="1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24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24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24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24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24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24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24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24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24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24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24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24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24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24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24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24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24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24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24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24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24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24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24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24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24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24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24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24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24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24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24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24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24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24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24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24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24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24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24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24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24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24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24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24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24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24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24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24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24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24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24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24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24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24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24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24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24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24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24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24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24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24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24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24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24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24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24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24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24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24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24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24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24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24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24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24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24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24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24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24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24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24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24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24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24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24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24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24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24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24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24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24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24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24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24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24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24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24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24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24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24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24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24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24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24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24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24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24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24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24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24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24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24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24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24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24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24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24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24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24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24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24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24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24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24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24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24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24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24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24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24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24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24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24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24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24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24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24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24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24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24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24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24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24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24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24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24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24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24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24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24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24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24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24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24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24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24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24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24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24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24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24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24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24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24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24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24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24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24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24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24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24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24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24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24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24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24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24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24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24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24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24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24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24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24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24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24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24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24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24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24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24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24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24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24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24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24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24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24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24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24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24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24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24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24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24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24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24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24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24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24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24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24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24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24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24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24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24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24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24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24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24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24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24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24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24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24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24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24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24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24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24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24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24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24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24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24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24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24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24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24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24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24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24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24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24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24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24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24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24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24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24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24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24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24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24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24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24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24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24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24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24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24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24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24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24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24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24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24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24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24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24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24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24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24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24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24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24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24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24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24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24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24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24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24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24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24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24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24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24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24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24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24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24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24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24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24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24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24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24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24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24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24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24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24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24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24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24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24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24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24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24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24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24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24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24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24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24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24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24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24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24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24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24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24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24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24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24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24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24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24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24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24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24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24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24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24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24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24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24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24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24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24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24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24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24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24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24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24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24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24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24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24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24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24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24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24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24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24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24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24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24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24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24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24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24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24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24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24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24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24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24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24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24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24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24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24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24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24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24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24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24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24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24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24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24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24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24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24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24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24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24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24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24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24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24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24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24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24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24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24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24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24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24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24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24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24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24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24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24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24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24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24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24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24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24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24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24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24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24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24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24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24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24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24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24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24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24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24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24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24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24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24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24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24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24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24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24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24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24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24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24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24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24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24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24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24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24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24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24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24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24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24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24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24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24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24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24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24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24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24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24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24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24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24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24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24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24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24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24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24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24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24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24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24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24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24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24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24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24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24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24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24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24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24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24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24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24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24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24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24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24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24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24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24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24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24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24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24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24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24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24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24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24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24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24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24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24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24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24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24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24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24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24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24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24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24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24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24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24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24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24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24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24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24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24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24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24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24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24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24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24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24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24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24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24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24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24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24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24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24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24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24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24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24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24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24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24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24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24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24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24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24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24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24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24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24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24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24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24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24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24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24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24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24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24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24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24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24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24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24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24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24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24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24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24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24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24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24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24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24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24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24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24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24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24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24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24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24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24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24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24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24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24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24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24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24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24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24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24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24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24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24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24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24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24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24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24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24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24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24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24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24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24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24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24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24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24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24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24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24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24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24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24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24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24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24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24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24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24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24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24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24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24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24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24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24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24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24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24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24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24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24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24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24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24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24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24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24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24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24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24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24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24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24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24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24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24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24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24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24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24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24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24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24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24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24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24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24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24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24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24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24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24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24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24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24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24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24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24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24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24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24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24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24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24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24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24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24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24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24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24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24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24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24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24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24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24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24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24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24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24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24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24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24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24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24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24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24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24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24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24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24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24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24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24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24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24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24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24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24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24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24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24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24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24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24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24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24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24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24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24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24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24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24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24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24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24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24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24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24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24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24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24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24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24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24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24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24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24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24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24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24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24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24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24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24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24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24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24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24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24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24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24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24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24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24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24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24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24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24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24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24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24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24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24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24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24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24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24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24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24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24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24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24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24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24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24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24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24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24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24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24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24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24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24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24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24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24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24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24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24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24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24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24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24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24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24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24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24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24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24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24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24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24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24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24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24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24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24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24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24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24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24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24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24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24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24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24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24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24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24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24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24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24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24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24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24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24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24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24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24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24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24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24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24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24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24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24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24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24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24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24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24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24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24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24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24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24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24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24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24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24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24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24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24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24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24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24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24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24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24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24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24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24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24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24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24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24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24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24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24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24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24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24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24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24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24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24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24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24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24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24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24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24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24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24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24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24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24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24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24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24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24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24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24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24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24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24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24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24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24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24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24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24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24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24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24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24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24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24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24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24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24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24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24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24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24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24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24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24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24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24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24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24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24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24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24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24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24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24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24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24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24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24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24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24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24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24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24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24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24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24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24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24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24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24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24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24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24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24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24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24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24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24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24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24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  <row r="1001" spans="1:26" ht="24" customHeight="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</row>
  </sheetData>
  <mergeCells count="2">
    <mergeCell ref="A6:A7"/>
    <mergeCell ref="A13:E13"/>
  </mergeCells>
  <pageMargins left="0.7" right="0.7" top="0.75" bottom="0.75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topLeftCell="A4" workbookViewId="0">
      <selection activeCell="P12" sqref="P12"/>
    </sheetView>
  </sheetViews>
  <sheetFormatPr defaultColWidth="12.58203125" defaultRowHeight="15" customHeight="1"/>
  <cols>
    <col min="1" max="1" width="9" customWidth="1"/>
    <col min="2" max="2" width="12.75" customWidth="1"/>
    <col min="3" max="3" width="14.83203125" customWidth="1"/>
    <col min="4" max="6" width="9" customWidth="1"/>
    <col min="7" max="26" width="8.58203125" customWidth="1"/>
  </cols>
  <sheetData>
    <row r="1" spans="1:26" ht="24" customHeight="1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" t="s">
        <v>215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2"/>
      <c r="B3" s="40" t="s">
        <v>120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>
      <c r="A5" s="2"/>
      <c r="B5" s="3" t="s">
        <v>1</v>
      </c>
      <c r="C5" s="3" t="s">
        <v>121</v>
      </c>
      <c r="D5" s="3" t="s">
        <v>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>
      <c r="A6" s="2"/>
      <c r="B6" s="4">
        <v>2565</v>
      </c>
      <c r="C6" s="4">
        <v>129</v>
      </c>
      <c r="D6" s="4">
        <v>100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>
      <c r="A7" s="2"/>
      <c r="B7" s="4">
        <v>2566</v>
      </c>
      <c r="C7" s="4">
        <v>147</v>
      </c>
      <c r="D7" s="4">
        <v>100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>
      <c r="A8" s="2"/>
      <c r="B8" s="4">
        <v>2567</v>
      </c>
      <c r="C8" s="4">
        <v>142</v>
      </c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>
      <c r="A9" s="2"/>
      <c r="B9" s="4">
        <v>2568</v>
      </c>
      <c r="C9" s="4">
        <v>142</v>
      </c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4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topLeftCell="A6" zoomScale="80" zoomScaleNormal="80" workbookViewId="0">
      <selection activeCell="H22" sqref="H22"/>
    </sheetView>
  </sheetViews>
  <sheetFormatPr defaultColWidth="12.58203125" defaultRowHeight="15" customHeight="1"/>
  <cols>
    <col min="1" max="1" width="11.08203125" customWidth="1"/>
    <col min="2" max="2" width="12.75" customWidth="1"/>
    <col min="3" max="3" width="15.58203125" customWidth="1"/>
    <col min="4" max="12" width="9" customWidth="1"/>
    <col min="13" max="26" width="8.58203125" customWidth="1"/>
  </cols>
  <sheetData>
    <row r="1" spans="1:26" ht="24" customHeight="1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9" t="s">
        <v>216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24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24" customHeight="1">
      <c r="A4" s="21" t="s">
        <v>1</v>
      </c>
      <c r="B4" s="21" t="s">
        <v>122</v>
      </c>
      <c r="C4" s="21" t="s">
        <v>123</v>
      </c>
      <c r="D4" s="23" t="s">
        <v>124</v>
      </c>
      <c r="E4" s="20"/>
      <c r="F4" s="41" t="s">
        <v>125</v>
      </c>
      <c r="G4" s="20"/>
      <c r="H4" s="20"/>
      <c r="I4" s="20"/>
      <c r="J4" s="20"/>
      <c r="K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24" customHeight="1">
      <c r="A5" s="24">
        <v>2563</v>
      </c>
      <c r="B5" s="24">
        <v>150</v>
      </c>
      <c r="C5" s="24">
        <v>142</v>
      </c>
      <c r="D5" s="42">
        <f t="shared" ref="D5:D10" si="0">(C5*100)/B5</f>
        <v>94.666666666666671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24" customHeight="1">
      <c r="A6" s="24">
        <v>2564</v>
      </c>
      <c r="B6" s="24">
        <v>147</v>
      </c>
      <c r="C6" s="24">
        <v>118</v>
      </c>
      <c r="D6" s="42">
        <f t="shared" si="0"/>
        <v>80.27210884353741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24" customHeight="1">
      <c r="A7" s="24">
        <v>2565</v>
      </c>
      <c r="B7" s="24">
        <v>151</v>
      </c>
      <c r="C7" s="24">
        <v>144</v>
      </c>
      <c r="D7" s="42">
        <f t="shared" si="0"/>
        <v>95.36423841059603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4" customHeight="1">
      <c r="A8" s="24">
        <v>2566</v>
      </c>
      <c r="B8" s="24">
        <v>147</v>
      </c>
      <c r="C8" s="24">
        <v>141</v>
      </c>
      <c r="D8" s="42">
        <f t="shared" si="0"/>
        <v>95.91836734693878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4" customHeight="1">
      <c r="A9" s="24">
        <v>2567</v>
      </c>
      <c r="B9" s="24">
        <v>147</v>
      </c>
      <c r="C9" s="24">
        <v>140</v>
      </c>
      <c r="D9" s="42">
        <f t="shared" si="0"/>
        <v>95.238095238095241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4" customHeight="1">
      <c r="A10" s="24">
        <v>2568</v>
      </c>
      <c r="B10" s="24">
        <v>142</v>
      </c>
      <c r="C10" s="24">
        <v>138</v>
      </c>
      <c r="D10" s="42">
        <f t="shared" si="0"/>
        <v>97.183098591549296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4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4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4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4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24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4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4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4" customHeight="1">
      <c r="A18" s="20"/>
      <c r="B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4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4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4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4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24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24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24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24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4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24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24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24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24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24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24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24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24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24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24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24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24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24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24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24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24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24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24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24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24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24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24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24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24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24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24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24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24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24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24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24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24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24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24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24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24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24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24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24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24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24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24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24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24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24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24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24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24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24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24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24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24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24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24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24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24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24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24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24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24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24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24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24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24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24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24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24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24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24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24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24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24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24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24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24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24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24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24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24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24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24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24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24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24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24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24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24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24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24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24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24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24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24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24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24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24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24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24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24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24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24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24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24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24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24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24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24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24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24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24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24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24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24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24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24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24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24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24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24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24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24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24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24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24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24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24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24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24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24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24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24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24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24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24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24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24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24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24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24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24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24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24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24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24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24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24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24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24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24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24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24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24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24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24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24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24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24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24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24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24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24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24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24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24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24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24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24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24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24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24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24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24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24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24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24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24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24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24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24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24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24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24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24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24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24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24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24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24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24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24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24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24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24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24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24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24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24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24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24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24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24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24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24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24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24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24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24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24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24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24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24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24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24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24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24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24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24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24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24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24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24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24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24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24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24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24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24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24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24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24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24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24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24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24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24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24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24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24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24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24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24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24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24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24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24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24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24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24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24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24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24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24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24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24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24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24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24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24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24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24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24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24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24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24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24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24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24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24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24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24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24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24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24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24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24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24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24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24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24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24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24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24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24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24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24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24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24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24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24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24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24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24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24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24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24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24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24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24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24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24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24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24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24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24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24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24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24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24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24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24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24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24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24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24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24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24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24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24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24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24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24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24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24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24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24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24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24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24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24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24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24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24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24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24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24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24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24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24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24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24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24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24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24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24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24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24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24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24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24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24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24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24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24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24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24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24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24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24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24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24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24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24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24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24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24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24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24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24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24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24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24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24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24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24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24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24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24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24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24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24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24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24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24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24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24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24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24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24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24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24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24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24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24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24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24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24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24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24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24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24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24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24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24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24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24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24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24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24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24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24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24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24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24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24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24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24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24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24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24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24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24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24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24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24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24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24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24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24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24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24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24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24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24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24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24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24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24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24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24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24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24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24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24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24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24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24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24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24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24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24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24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24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24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24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24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24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24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24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24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24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24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24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24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24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24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24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24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24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24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24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24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24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24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24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24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24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24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24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24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24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24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24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24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24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24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24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24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24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24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24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24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24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24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24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24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24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24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24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24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24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24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24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24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24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24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24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24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24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24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24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24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24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24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24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24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24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24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24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24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24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24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24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24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24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24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24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24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24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24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24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24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24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24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24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24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24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24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24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24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24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24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24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24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24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24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24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24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24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24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24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24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24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24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24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24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24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24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24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24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24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24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24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24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24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24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24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24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24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24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24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24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24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24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24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24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24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24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24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24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24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24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24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24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24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24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24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24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24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24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24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24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24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24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24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24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24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24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24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24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24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24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24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24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24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24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24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24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24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24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24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24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24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24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24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24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24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24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24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24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24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24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24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24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24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24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24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24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24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24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24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24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24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24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24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24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24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24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24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24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24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24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24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24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24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24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24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24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24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24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24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24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24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24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24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24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24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24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24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24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24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24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24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24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24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24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24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24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24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24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24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24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24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24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24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24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24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24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24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24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24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24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24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24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24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24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24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24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24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24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24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24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24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24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24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24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24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24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24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24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24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24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24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24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24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24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24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24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24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24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24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24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24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24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24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24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24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24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24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24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24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24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24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24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24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24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24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24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24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24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24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24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24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24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24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24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24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24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24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24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24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24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24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24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24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24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24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24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24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24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24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24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24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24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24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24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24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24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24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24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24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24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24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24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24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24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24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24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24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24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24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24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24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24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24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24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24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24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24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24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24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24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24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24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24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24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24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24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24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24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24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24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24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24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24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24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24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24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24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24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24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24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24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24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24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24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24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24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24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24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24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24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24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24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24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24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24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24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24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24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24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24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24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24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24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24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24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24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24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24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24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24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24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24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24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24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24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24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24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24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24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24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24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24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24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24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24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24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24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24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24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24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24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24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24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24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24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24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24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24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24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24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24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24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24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24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24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24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24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24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24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24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24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24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24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24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24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24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24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24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24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24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24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24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24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24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24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24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24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24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24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24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24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24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24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24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24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24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24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24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24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24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24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24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24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24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24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24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24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24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24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24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24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24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24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24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24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24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24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24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24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24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24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24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24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24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24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24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24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24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24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24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24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24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24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24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24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24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24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24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24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24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24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24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24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24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24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24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24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24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24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24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24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24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24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24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24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24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24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24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24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24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24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24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24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24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24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24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24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24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24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24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24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24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topLeftCell="A10" workbookViewId="0">
      <selection activeCell="K18" sqref="K18"/>
    </sheetView>
  </sheetViews>
  <sheetFormatPr defaultColWidth="12.58203125" defaultRowHeight="15" customHeight="1"/>
  <cols>
    <col min="1" max="1" width="21.33203125" customWidth="1"/>
    <col min="2" max="4" width="12.75" customWidth="1"/>
    <col min="5" max="5" width="14.58203125" customWidth="1"/>
    <col min="6" max="6" width="15.58203125" customWidth="1"/>
    <col min="7" max="7" width="9" customWidth="1"/>
    <col min="8" max="26" width="8.58203125" customWidth="1"/>
  </cols>
  <sheetData>
    <row r="1" spans="1:26" ht="24" customHeight="1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9" t="s">
        <v>217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24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24" customHeight="1">
      <c r="A4" s="21" t="s">
        <v>126</v>
      </c>
      <c r="B4" s="21" t="s">
        <v>127</v>
      </c>
      <c r="C4" s="21" t="s">
        <v>128</v>
      </c>
      <c r="D4" s="21" t="s">
        <v>129</v>
      </c>
      <c r="E4" s="21" t="s">
        <v>130</v>
      </c>
      <c r="F4" s="21" t="s">
        <v>131</v>
      </c>
      <c r="G4" s="23" t="s">
        <v>3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24" customHeight="1">
      <c r="A5" s="24">
        <v>2562</v>
      </c>
      <c r="B5" s="24"/>
      <c r="C5" s="24"/>
      <c r="D5" s="24"/>
      <c r="E5" s="24"/>
      <c r="F5" s="24">
        <v>1</v>
      </c>
      <c r="G5" s="4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24" customHeight="1">
      <c r="A6" s="24">
        <v>2563</v>
      </c>
      <c r="B6" s="24"/>
      <c r="C6" s="24"/>
      <c r="D6" s="24"/>
      <c r="E6" s="24">
        <v>2</v>
      </c>
      <c r="F6" s="24"/>
      <c r="G6" s="4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24" customHeight="1">
      <c r="A7" s="24">
        <v>2564</v>
      </c>
      <c r="B7" s="24"/>
      <c r="C7" s="24"/>
      <c r="D7" s="24"/>
      <c r="E7" s="24">
        <v>5</v>
      </c>
      <c r="F7" s="24"/>
      <c r="G7" s="4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4" customHeight="1">
      <c r="A8" s="24">
        <v>2565</v>
      </c>
      <c r="B8" s="24"/>
      <c r="C8" s="24"/>
      <c r="D8" s="24"/>
      <c r="E8" s="24">
        <v>5</v>
      </c>
      <c r="F8" s="24"/>
      <c r="G8" s="4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4" customHeight="1">
      <c r="A9" s="24">
        <v>2566</v>
      </c>
      <c r="B9" s="24">
        <v>1</v>
      </c>
      <c r="C9" s="24"/>
      <c r="D9" s="24"/>
      <c r="E9" s="24">
        <v>7</v>
      </c>
      <c r="F9" s="24"/>
      <c r="G9" s="4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4" customHeight="1">
      <c r="A10" s="24">
        <v>2567</v>
      </c>
      <c r="B10" s="24"/>
      <c r="C10" s="24"/>
      <c r="D10" s="24"/>
      <c r="E10" s="24">
        <v>9</v>
      </c>
      <c r="F10" s="24"/>
      <c r="G10" s="4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4" customHeight="1">
      <c r="A11" s="24">
        <v>2568</v>
      </c>
      <c r="B11" s="24"/>
      <c r="C11" s="24">
        <v>1</v>
      </c>
      <c r="D11" s="24">
        <v>1</v>
      </c>
      <c r="E11" s="24">
        <v>2</v>
      </c>
      <c r="F11" s="24">
        <v>1</v>
      </c>
      <c r="G11" s="4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4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4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4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24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4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4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4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4" customHeight="1">
      <c r="A19" s="20"/>
      <c r="B19" s="20"/>
      <c r="C19" s="20"/>
      <c r="D19" s="20"/>
      <c r="E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4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4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4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24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24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24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24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24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24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24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24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24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24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24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24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24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24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24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24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24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24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24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24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24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24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24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24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24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24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24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24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24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24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24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24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24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24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24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24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24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24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24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24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24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24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24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24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24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24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24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24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24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24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24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24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24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24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24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24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24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24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24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24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24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24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24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24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24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24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24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24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24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24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24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24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24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24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24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24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24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24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24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24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24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24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24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24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24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24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24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24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24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24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24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24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24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24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24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24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24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24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24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24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24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24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24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24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24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24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24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24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24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24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24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24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24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24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24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24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24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24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24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24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24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24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24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24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24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24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24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24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24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24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24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24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24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24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24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24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24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24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24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24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24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24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24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24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24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24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24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24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24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24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24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24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24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24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24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24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24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24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24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24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24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24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24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24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24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24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24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24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24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24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24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24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24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24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24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24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24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24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24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24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24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24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24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24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24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24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24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24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24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24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24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24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24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24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24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24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24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24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24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24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24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24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24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24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24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24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24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24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24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24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24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24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24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24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24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24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24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24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24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24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24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24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24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24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24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24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24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24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24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24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24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24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24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24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24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24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24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24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24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24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24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24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24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24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24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24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24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24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24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24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24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24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24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24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24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24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24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24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24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24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24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24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24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24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24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24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24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24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24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24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24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24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24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24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24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24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24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24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24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24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24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24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24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24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24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24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24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24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24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24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24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24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24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24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24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24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24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24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24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24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24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24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24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24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24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24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24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24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24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24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24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24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24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24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24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24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24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24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24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24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24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24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24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24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24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24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24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24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24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24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24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24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24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24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24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24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24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24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24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24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24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24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24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24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24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24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24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24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24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24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24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24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24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24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24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24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24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24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24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24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24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24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24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24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24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24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24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24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24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24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24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24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24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24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24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24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24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24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24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24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24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24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24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24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24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24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24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24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24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24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24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24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24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24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24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24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24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24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24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24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24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24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24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24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24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24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24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24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24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24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24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24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24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24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24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24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24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24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24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24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24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24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24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24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24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24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24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24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24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24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24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24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24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24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24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24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24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24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24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24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24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24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24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24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24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24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24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24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24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24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24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24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24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24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24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24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24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24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24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24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24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24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24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24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24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24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24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24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24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24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24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24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24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24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24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24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24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24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24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24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24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24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24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24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24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24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24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24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24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24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24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24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24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24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24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24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24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24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24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24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24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24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24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24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24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24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24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24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24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24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24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24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24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24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24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24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24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24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24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24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24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24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24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24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24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24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24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24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24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24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24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24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24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24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24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24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24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24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24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24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24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24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24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24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24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24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24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24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24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24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24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24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24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24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24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24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24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24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24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24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24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24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24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24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24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24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24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24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24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24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24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24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24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24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24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24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24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24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24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24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24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24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24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24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24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24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24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24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24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24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24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24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24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24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24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24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24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24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24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24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24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24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24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24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24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24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24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24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24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24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24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24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24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24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24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24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24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24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24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24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24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24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24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24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24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24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24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24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24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24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24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24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24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24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24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24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24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24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24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24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24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24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24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24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24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24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24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24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24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24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24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24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24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24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24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24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24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24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24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24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24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24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24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24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24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24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24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24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24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24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24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24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24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24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24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24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24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24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24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24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24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24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24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24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24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24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24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24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24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24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24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24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24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24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24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24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24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24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24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24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24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24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24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24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24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24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24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24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24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24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24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24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24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24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24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24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24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24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24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24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24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24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24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24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24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24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24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24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24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24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24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24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24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24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24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24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24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24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24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24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24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24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24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24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24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24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24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24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24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24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24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24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24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24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24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24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24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24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24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24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24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24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24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24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24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24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24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24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24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24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24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24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24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24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24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24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24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24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24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24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24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24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24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24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24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24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24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24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24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24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24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24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24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24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24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24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24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24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24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24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24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24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24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24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24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24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24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24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24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24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24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24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24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24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24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24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24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24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24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24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24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24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24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24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24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24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24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24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24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24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24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24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24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24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24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24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24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24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24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24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24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24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24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24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24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24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24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24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24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24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24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24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24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24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24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24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24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24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24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24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24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24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24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24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24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24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24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24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24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24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24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24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24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24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24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24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24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24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24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24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24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24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24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24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24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24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24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24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24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24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24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24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24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24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24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24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24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24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24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24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24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24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24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24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24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24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24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24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24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24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24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24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24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24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24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24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24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24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24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24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24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24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24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24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24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24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24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24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24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24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24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24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24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24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24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24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24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24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24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24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24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24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24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24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24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24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24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24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24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24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24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24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24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24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24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24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24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24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24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24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24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24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24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24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24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24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24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24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24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24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24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24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24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24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24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24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24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24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zoomScale="80" zoomScaleNormal="80" workbookViewId="0">
      <selection activeCell="D14" sqref="D14"/>
    </sheetView>
  </sheetViews>
  <sheetFormatPr defaultColWidth="12.58203125" defaultRowHeight="15" customHeight="1"/>
  <cols>
    <col min="1" max="1" width="10.25" customWidth="1"/>
    <col min="2" max="2" width="12.75" customWidth="1"/>
    <col min="3" max="3" width="18.08203125" customWidth="1"/>
    <col min="4" max="4" width="9" customWidth="1"/>
    <col min="5" max="5" width="12.33203125" customWidth="1"/>
    <col min="6" max="6" width="11.58203125" customWidth="1"/>
    <col min="7" max="7" width="14.08203125" customWidth="1"/>
    <col min="8" max="26" width="8.58203125" customWidth="1"/>
  </cols>
  <sheetData>
    <row r="1" spans="1:26" ht="24" customHeight="1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" t="s">
        <v>218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" customHeight="1">
      <c r="A5" s="2"/>
      <c r="B5" s="3" t="s">
        <v>70</v>
      </c>
      <c r="C5" s="3" t="s">
        <v>133</v>
      </c>
      <c r="D5" s="3" t="s">
        <v>154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4" customHeight="1">
      <c r="A6" s="2"/>
      <c r="B6" s="4">
        <v>2564</v>
      </c>
      <c r="C6" s="43">
        <v>31</v>
      </c>
      <c r="D6" s="4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>
      <c r="A7" s="2"/>
      <c r="B7" s="4">
        <v>2565</v>
      </c>
      <c r="C7" s="43">
        <v>36</v>
      </c>
      <c r="D7" s="4">
        <v>20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>
      <c r="A8" s="2"/>
      <c r="B8" s="4">
        <v>2566</v>
      </c>
      <c r="C8" s="43">
        <v>39</v>
      </c>
      <c r="D8" s="4">
        <v>20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>
      <c r="A9" s="2"/>
      <c r="B9" s="4">
        <v>2567</v>
      </c>
      <c r="C9" s="43">
        <v>48</v>
      </c>
      <c r="D9" s="4">
        <v>20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>
      <c r="A10" s="2"/>
      <c r="B10" s="4">
        <v>2568</v>
      </c>
      <c r="C10" s="43">
        <v>26</v>
      </c>
      <c r="D10" s="4">
        <v>20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" customHeight="1">
      <c r="A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63" customHeight="1">
      <c r="A24" s="124" t="s">
        <v>134</v>
      </c>
      <c r="B24" s="125"/>
      <c r="C24" s="126"/>
      <c r="D24" s="2"/>
      <c r="E24" s="127" t="s">
        <v>135</v>
      </c>
      <c r="F24" s="125"/>
      <c r="G24" s="12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44"/>
      <c r="B25" s="44"/>
      <c r="C25" s="44"/>
      <c r="D25" s="2"/>
      <c r="E25" s="44"/>
      <c r="F25" s="44"/>
      <c r="G25" s="4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45" t="s">
        <v>70</v>
      </c>
      <c r="B26" s="46" t="s">
        <v>136</v>
      </c>
      <c r="C26" s="46" t="s">
        <v>137</v>
      </c>
      <c r="D26" s="2"/>
      <c r="E26" s="45" t="s">
        <v>70</v>
      </c>
      <c r="F26" s="46" t="s">
        <v>138</v>
      </c>
      <c r="G26" s="46" t="s">
        <v>137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" customHeight="1">
      <c r="A27" s="47" t="s">
        <v>139</v>
      </c>
      <c r="B27" s="48">
        <v>31</v>
      </c>
      <c r="C27" s="49">
        <v>11236350</v>
      </c>
      <c r="D27" s="2"/>
      <c r="E27" s="47" t="s">
        <v>139</v>
      </c>
      <c r="F27" s="48">
        <v>17</v>
      </c>
      <c r="G27" s="49">
        <v>33510006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" customHeight="1">
      <c r="A28" s="47" t="s">
        <v>140</v>
      </c>
      <c r="B28" s="48">
        <v>36</v>
      </c>
      <c r="C28" s="49">
        <v>13164767</v>
      </c>
      <c r="D28" s="2"/>
      <c r="E28" s="47" t="s">
        <v>140</v>
      </c>
      <c r="F28" s="48">
        <v>15</v>
      </c>
      <c r="G28" s="49">
        <v>21812260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" customHeight="1">
      <c r="A29" s="47" t="s">
        <v>141</v>
      </c>
      <c r="B29" s="48">
        <v>39</v>
      </c>
      <c r="C29" s="49">
        <v>6911084</v>
      </c>
      <c r="D29" s="2"/>
      <c r="E29" s="47" t="s">
        <v>141</v>
      </c>
      <c r="F29" s="48">
        <v>11</v>
      </c>
      <c r="G29" s="49">
        <v>28402700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47" t="s">
        <v>142</v>
      </c>
      <c r="B30" s="48">
        <v>48</v>
      </c>
      <c r="C30" s="49">
        <v>11348933.050000001</v>
      </c>
      <c r="D30" s="2"/>
      <c r="E30" s="47" t="s">
        <v>142</v>
      </c>
      <c r="F30" s="48">
        <v>6</v>
      </c>
      <c r="G30" s="49">
        <v>14017026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>
      <c r="A31" s="47" t="s">
        <v>143</v>
      </c>
      <c r="B31" s="48">
        <v>26</v>
      </c>
      <c r="C31" s="49">
        <v>5040775</v>
      </c>
      <c r="D31" s="2"/>
      <c r="E31" s="47" t="s">
        <v>143</v>
      </c>
      <c r="F31" s="48">
        <v>7</v>
      </c>
      <c r="G31" s="49">
        <v>8907300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3.25" customHeight="1">
      <c r="A32" s="50"/>
      <c r="B32" s="46">
        <v>180</v>
      </c>
      <c r="C32" s="51">
        <v>47701909.049999997</v>
      </c>
      <c r="D32" s="2"/>
      <c r="E32" s="50"/>
      <c r="F32" s="46">
        <v>56</v>
      </c>
      <c r="G32" s="51">
        <v>106649292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4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4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4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4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4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4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4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4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4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4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4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4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4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4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4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4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4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4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4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4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4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4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4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4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4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4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4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4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4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4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4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4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4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4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4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4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4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4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4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4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4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4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4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4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4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4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4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4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4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4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4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4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4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4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4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4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4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4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4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4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4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4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4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4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4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4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4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4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4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4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4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4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4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4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4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4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4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4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4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4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4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4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4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4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4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4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4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4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4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4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4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4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4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4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4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4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4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4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4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4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4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4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4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4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4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4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4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4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4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4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4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4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4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4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4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4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4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4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4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4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4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4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4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4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4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4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4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4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4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4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4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4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4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4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4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4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4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4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4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4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4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4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4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4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4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4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4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4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4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4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4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4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4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4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4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4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4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4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4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4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4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4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4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4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4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4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4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4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4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4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4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4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4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4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4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4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4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4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4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4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4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4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4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4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4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4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4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4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4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4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4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4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4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4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4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4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4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4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4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4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4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4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4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4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4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4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4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4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4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4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4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4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4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4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4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4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4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4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4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4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4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4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4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4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4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4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4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4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4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4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4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4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4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4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4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4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4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4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4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4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4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4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4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4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4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4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4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4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4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4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4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4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4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4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4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4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4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4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4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4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4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4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4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4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4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4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4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4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4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4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4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4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4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4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4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4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4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4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4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4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4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4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4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4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4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4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4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4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4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4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4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4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4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4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4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4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4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4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4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4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4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4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4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4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4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4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4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4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4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4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4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4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4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4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4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4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4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4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4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4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4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4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4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4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4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4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4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4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4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4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4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4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4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4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4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4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4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4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4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4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4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4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4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4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4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4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4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4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4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4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4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4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4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4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4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4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4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4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4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4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4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4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4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4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4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4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4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4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4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4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4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4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4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4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4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4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4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4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4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4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4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4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4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4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4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4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4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4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4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4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4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4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4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4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4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4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4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4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4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4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4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4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4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4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4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4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4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4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4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4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4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4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4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4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4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4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4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4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4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4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4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4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4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4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4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4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4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4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4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4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4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4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4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4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4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4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4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4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4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4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4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4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4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4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4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4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4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4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4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4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4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4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4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4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4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4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4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4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4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4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4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4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4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4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4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4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4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4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4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4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4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4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4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4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4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4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4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4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4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4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4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4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4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4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4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4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4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4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4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4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4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4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4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4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4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4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4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4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4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4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4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4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4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4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4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4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4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4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4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4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4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4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4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4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4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4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4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4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4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4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4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4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4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4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4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4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4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4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4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4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4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4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4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4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4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4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4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4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4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4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4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4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4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4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4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4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4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4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4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4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4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4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4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4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4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4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4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4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4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4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4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4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4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4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4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4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4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4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4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4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4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4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4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4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4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4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4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4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4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4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4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4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4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4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4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4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4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4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4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4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4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4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4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4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4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4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4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4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4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4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4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4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4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4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4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4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4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4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4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4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4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4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4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4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4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4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4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4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4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4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4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4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4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4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4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4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4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4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4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4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4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4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4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4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4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4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4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4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4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4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4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4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4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4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4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4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4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4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4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4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4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4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4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4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4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4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4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4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4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4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4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4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4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4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4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4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4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4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4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4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4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4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4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4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4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4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4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4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4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4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4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4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4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4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4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4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4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4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4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4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4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4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4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4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4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4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4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4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4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4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4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4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4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4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4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4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4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4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4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4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4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4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4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4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4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4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4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24:C24"/>
    <mergeCell ref="E24:G24"/>
  </mergeCells>
  <pageMargins left="0.7" right="0.7" top="0.75" bottom="0.75" header="0" footer="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zoomScale="80" zoomScaleNormal="80" workbookViewId="0">
      <selection activeCell="E14" sqref="E14"/>
    </sheetView>
  </sheetViews>
  <sheetFormatPr defaultColWidth="12.58203125" defaultRowHeight="15" customHeight="1"/>
  <cols>
    <col min="1" max="1" width="10.25" style="104" customWidth="1"/>
    <col min="2" max="2" width="12.75" style="104" customWidth="1"/>
    <col min="3" max="3" width="22.08203125" style="104" customWidth="1"/>
    <col min="4" max="4" width="14.08203125" style="104" customWidth="1"/>
    <col min="5" max="5" width="12.33203125" style="104" customWidth="1"/>
    <col min="6" max="6" width="11.58203125" style="104" customWidth="1"/>
    <col min="7" max="7" width="14.08203125" style="104" customWidth="1"/>
    <col min="8" max="26" width="8.58203125" style="104" customWidth="1"/>
    <col min="27" max="16384" width="12.58203125" style="104"/>
  </cols>
  <sheetData>
    <row r="1" spans="1:26" ht="24" customHeight="1">
      <c r="A1" s="101" t="s">
        <v>132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ht="24" customHeight="1">
      <c r="A2" s="101" t="s">
        <v>219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24" customHeight="1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24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24" customHeight="1">
      <c r="A5" s="55"/>
      <c r="B5" s="105" t="s">
        <v>70</v>
      </c>
      <c r="C5" s="105" t="s">
        <v>144</v>
      </c>
      <c r="D5" s="105" t="s">
        <v>154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24" customHeight="1">
      <c r="A6" s="55"/>
      <c r="B6" s="60">
        <v>2564</v>
      </c>
      <c r="C6" s="106">
        <v>11236350</v>
      </c>
      <c r="D6" s="107">
        <v>5000000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24" customHeight="1">
      <c r="A7" s="55"/>
      <c r="B7" s="60">
        <v>2565</v>
      </c>
      <c r="C7" s="106">
        <v>13164767</v>
      </c>
      <c r="D7" s="107">
        <v>5000000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24" customHeight="1">
      <c r="A8" s="55"/>
      <c r="B8" s="60">
        <v>2566</v>
      </c>
      <c r="C8" s="106">
        <v>6911084</v>
      </c>
      <c r="D8" s="107">
        <v>5000000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24" customHeight="1">
      <c r="A9" s="55"/>
      <c r="B9" s="60">
        <v>2567</v>
      </c>
      <c r="C9" s="106">
        <v>11348933.050000001</v>
      </c>
      <c r="D9" s="107">
        <v>5000000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24" customHeight="1">
      <c r="A10" s="55"/>
      <c r="B10" s="60">
        <v>2568</v>
      </c>
      <c r="C10" s="106">
        <v>5040775</v>
      </c>
      <c r="D10" s="107">
        <v>5000000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24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24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24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24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24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24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24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24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24" customHeight="1">
      <c r="A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24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24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24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63" customHeight="1">
      <c r="A24" s="128" t="s">
        <v>134</v>
      </c>
      <c r="B24" s="129"/>
      <c r="C24" s="130"/>
      <c r="D24" s="55"/>
      <c r="E24" s="131" t="s">
        <v>135</v>
      </c>
      <c r="F24" s="129"/>
      <c r="G24" s="130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24" customHeight="1">
      <c r="A25" s="108"/>
      <c r="B25" s="108"/>
      <c r="C25" s="108"/>
      <c r="D25" s="55"/>
      <c r="E25" s="108"/>
      <c r="F25" s="108"/>
      <c r="G25" s="108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24" customHeight="1">
      <c r="A26" s="109" t="s">
        <v>70</v>
      </c>
      <c r="B26" s="110" t="s">
        <v>136</v>
      </c>
      <c r="C26" s="110" t="s">
        <v>137</v>
      </c>
      <c r="D26" s="55"/>
      <c r="E26" s="109" t="s">
        <v>70</v>
      </c>
      <c r="F26" s="110" t="s">
        <v>138</v>
      </c>
      <c r="G26" s="110" t="s">
        <v>137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24" customHeight="1">
      <c r="A27" s="111" t="s">
        <v>139</v>
      </c>
      <c r="B27" s="97">
        <v>31</v>
      </c>
      <c r="C27" s="112">
        <v>11236350</v>
      </c>
      <c r="D27" s="55"/>
      <c r="E27" s="111" t="s">
        <v>139</v>
      </c>
      <c r="F27" s="97">
        <v>17</v>
      </c>
      <c r="G27" s="112">
        <v>33510006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24" customHeight="1">
      <c r="A28" s="111" t="s">
        <v>140</v>
      </c>
      <c r="B28" s="97">
        <v>36</v>
      </c>
      <c r="C28" s="112">
        <v>13164767</v>
      </c>
      <c r="D28" s="55"/>
      <c r="E28" s="111" t="s">
        <v>140</v>
      </c>
      <c r="F28" s="97">
        <v>15</v>
      </c>
      <c r="G28" s="112">
        <v>21812260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24" customHeight="1">
      <c r="A29" s="111" t="s">
        <v>141</v>
      </c>
      <c r="B29" s="97">
        <v>39</v>
      </c>
      <c r="C29" s="112">
        <v>6911084</v>
      </c>
      <c r="D29" s="55"/>
      <c r="E29" s="111" t="s">
        <v>141</v>
      </c>
      <c r="F29" s="97">
        <v>11</v>
      </c>
      <c r="G29" s="112">
        <v>28402700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24" customHeight="1">
      <c r="A30" s="111" t="s">
        <v>142</v>
      </c>
      <c r="B30" s="97">
        <v>48</v>
      </c>
      <c r="C30" s="112">
        <v>11348933.050000001</v>
      </c>
      <c r="D30" s="55"/>
      <c r="E30" s="111" t="s">
        <v>142</v>
      </c>
      <c r="F30" s="97">
        <v>6</v>
      </c>
      <c r="G30" s="112">
        <v>14017026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24" customHeight="1">
      <c r="A31" s="111" t="s">
        <v>143</v>
      </c>
      <c r="B31" s="97">
        <v>26</v>
      </c>
      <c r="C31" s="112">
        <v>5040775</v>
      </c>
      <c r="D31" s="55"/>
      <c r="E31" s="111" t="s">
        <v>143</v>
      </c>
      <c r="F31" s="97">
        <v>7</v>
      </c>
      <c r="G31" s="112">
        <v>8907300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23.25" customHeight="1">
      <c r="A32" s="113"/>
      <c r="B32" s="110">
        <v>180</v>
      </c>
      <c r="C32" s="114">
        <v>47701909.049999997</v>
      </c>
      <c r="D32" s="55"/>
      <c r="E32" s="113"/>
      <c r="F32" s="110">
        <v>56</v>
      </c>
      <c r="G32" s="114">
        <v>106649292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24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24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24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24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24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24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24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24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24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24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24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24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24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24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24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24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24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24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24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24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24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24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24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24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24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24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24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24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24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24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24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24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24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24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24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24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24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24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24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24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24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24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24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24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24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24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24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24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24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24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24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24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24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24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24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24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24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24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24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24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24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24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24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24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24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24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24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24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24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24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24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24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24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24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24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24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24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24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24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24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24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24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24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24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24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24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24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24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24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24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24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24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24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24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24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24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24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24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24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24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24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24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24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24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24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24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24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24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24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24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24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24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24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24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24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24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24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24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24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24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24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24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24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24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24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24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24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24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24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24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24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24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24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24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24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24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24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24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24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24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24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24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24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24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24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24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24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24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24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24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24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24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24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24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24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24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24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24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24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24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24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24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24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24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24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24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24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24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24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24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24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24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24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24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24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24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24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24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24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24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24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24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24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24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24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24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24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24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24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24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24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24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24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24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24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24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24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24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24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24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24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24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24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24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24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24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24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24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24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24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24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24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24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24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24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24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24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24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24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24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24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24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24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24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24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24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24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24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24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24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24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24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24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24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24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24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24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24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24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24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24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24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24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24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24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24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24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24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24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24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24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24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24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24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24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24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24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24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24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24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24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24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24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24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24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24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24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24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24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24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24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24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24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24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24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24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24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24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24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24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24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24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24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24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24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24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24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24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24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24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24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24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24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24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24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24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24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24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24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24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24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24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24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24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24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24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24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24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24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24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24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24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24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24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24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24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24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24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24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24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24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24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24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24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24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24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24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24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24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24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24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24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24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24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24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24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24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24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24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24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24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24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24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24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24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24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24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24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24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24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24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24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24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24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24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24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24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24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24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24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24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24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24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24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24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24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24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24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24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24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24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24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24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24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24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24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24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24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24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24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24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24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24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24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24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24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24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24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24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24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24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24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24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24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24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24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24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24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24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24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24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24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24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24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24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24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24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24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24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24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24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24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24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24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24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24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24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24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24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24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24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24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24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24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24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24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24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24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24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24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24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24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24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24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24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24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24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24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24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24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24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24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24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24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24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24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24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24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24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24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24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24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24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24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24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24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24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24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24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24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24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24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24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24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24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24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24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24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24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24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24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24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24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24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24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24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24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24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24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24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24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24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24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24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24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24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24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24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24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24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24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24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24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24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24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24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24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24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24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24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24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24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24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24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24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24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24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24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24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24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24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24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24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24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24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24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24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24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24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24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24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24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24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24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24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24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24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24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24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24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24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24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24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24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24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24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24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24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24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24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24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24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24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24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24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24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24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24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24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24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24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24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24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24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24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24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24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24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24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24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24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24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24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24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24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24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24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24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24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24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24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24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24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24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24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24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24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24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24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24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24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24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24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24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24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24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24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24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24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24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24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24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24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24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24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24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24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24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24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24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24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24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24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24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24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24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24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24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24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24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24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24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24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24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24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24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24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24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24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24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24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24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24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24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24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24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24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24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24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24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24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24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24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24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24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24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24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24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24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24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24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24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24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24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24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24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24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24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24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24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24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24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24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24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24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24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24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24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24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24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24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24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24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24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24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24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24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24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24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24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24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24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24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24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24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24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24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24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24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24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24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24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24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24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24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24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24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24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24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24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24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24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24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24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24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24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24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24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24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24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24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24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24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24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24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24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24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24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24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24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24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24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24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24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24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24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24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24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24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24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24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24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24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24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24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24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24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24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24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24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24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24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24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24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24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24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24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24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24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24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24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24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24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24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24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24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24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24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24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24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24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24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24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24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24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24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24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24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24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24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24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24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24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24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24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24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24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24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24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24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24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24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24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24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24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24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24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24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24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24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24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24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24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24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24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24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24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24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24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24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24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24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24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24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24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24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24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24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24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24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24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24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24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24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24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24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24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24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24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24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24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24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24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24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24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24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24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24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24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24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24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24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24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24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24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24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24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24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24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24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24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24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24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24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24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24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24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24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24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24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24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24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24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24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24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24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24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24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24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24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24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24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24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24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24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24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24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24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24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24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24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24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24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24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24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24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24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24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24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24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24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24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24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24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24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24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24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24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24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24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24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24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24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24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24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24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24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24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24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24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24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24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24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24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24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24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24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24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24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24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24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24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24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24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24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24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24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24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24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24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24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24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24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24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24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24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24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24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24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24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24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24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24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24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24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24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24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24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24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24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24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24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24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24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24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24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24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24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24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24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24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24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24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24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24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24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24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24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24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24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24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24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24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24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24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24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24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24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24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24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24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24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24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24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24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24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24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24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2">
    <mergeCell ref="A24:C24"/>
    <mergeCell ref="E24:G24"/>
  </mergeCells>
  <pageMargins left="0.7" right="0.7" top="0.75" bottom="0.75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topLeftCell="A2" workbookViewId="0">
      <selection activeCell="D12" sqref="D12"/>
    </sheetView>
  </sheetViews>
  <sheetFormatPr defaultColWidth="12.58203125" defaultRowHeight="15" customHeight="1"/>
  <cols>
    <col min="1" max="1" width="10.25" style="104" customWidth="1"/>
    <col min="2" max="2" width="12.75" style="104" customWidth="1"/>
    <col min="3" max="3" width="22.08203125" style="104" customWidth="1"/>
    <col min="4" max="4" width="14.08203125" style="104" customWidth="1"/>
    <col min="5" max="5" width="12.33203125" style="104" customWidth="1"/>
    <col min="6" max="6" width="11.58203125" style="104" customWidth="1"/>
    <col min="7" max="7" width="14.08203125" style="104" customWidth="1"/>
    <col min="8" max="26" width="8.58203125" style="104" customWidth="1"/>
    <col min="27" max="16384" width="12.58203125" style="104"/>
  </cols>
  <sheetData>
    <row r="1" spans="1:26" ht="24" customHeight="1">
      <c r="A1" s="101" t="s">
        <v>132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ht="24" customHeight="1">
      <c r="A2" s="101" t="s">
        <v>226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24" customHeight="1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24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24" customHeight="1">
      <c r="A5" s="55"/>
      <c r="B5" s="105" t="s">
        <v>70</v>
      </c>
      <c r="C5" s="105" t="s">
        <v>145</v>
      </c>
      <c r="D5" s="105" t="s">
        <v>154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24" customHeight="1">
      <c r="A6" s="55"/>
      <c r="B6" s="60">
        <v>2564</v>
      </c>
      <c r="C6" s="121">
        <v>17</v>
      </c>
      <c r="D6" s="107">
        <v>10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24" customHeight="1">
      <c r="A7" s="55"/>
      <c r="B7" s="60">
        <v>2565</v>
      </c>
      <c r="C7" s="121">
        <v>15</v>
      </c>
      <c r="D7" s="107">
        <v>10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24" customHeight="1">
      <c r="A8" s="55"/>
      <c r="B8" s="60">
        <v>2566</v>
      </c>
      <c r="C8" s="121">
        <v>11</v>
      </c>
      <c r="D8" s="107">
        <v>10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24" customHeight="1">
      <c r="A9" s="55"/>
      <c r="B9" s="60">
        <v>2567</v>
      </c>
      <c r="C9" s="121">
        <v>6</v>
      </c>
      <c r="D9" s="107">
        <v>10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24" customHeight="1">
      <c r="A10" s="55"/>
      <c r="B10" s="60">
        <v>2568</v>
      </c>
      <c r="C10" s="121">
        <v>7</v>
      </c>
      <c r="D10" s="107">
        <v>10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24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24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24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24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24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24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24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24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24" customHeight="1">
      <c r="A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24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24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24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63" customHeight="1">
      <c r="A24" s="128" t="s">
        <v>134</v>
      </c>
      <c r="B24" s="129"/>
      <c r="C24" s="130"/>
      <c r="D24" s="55"/>
      <c r="E24" s="131" t="s">
        <v>135</v>
      </c>
      <c r="F24" s="129"/>
      <c r="G24" s="130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24" customHeight="1">
      <c r="A25" s="108"/>
      <c r="B25" s="108"/>
      <c r="C25" s="108"/>
      <c r="D25" s="55"/>
      <c r="E25" s="108"/>
      <c r="F25" s="108"/>
      <c r="G25" s="108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24" customHeight="1">
      <c r="A26" s="109" t="s">
        <v>70</v>
      </c>
      <c r="B26" s="110" t="s">
        <v>136</v>
      </c>
      <c r="C26" s="110" t="s">
        <v>137</v>
      </c>
      <c r="D26" s="55"/>
      <c r="E26" s="109" t="s">
        <v>70</v>
      </c>
      <c r="F26" s="110" t="s">
        <v>138</v>
      </c>
      <c r="G26" s="110" t="s">
        <v>137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24" customHeight="1">
      <c r="A27" s="111" t="s">
        <v>139</v>
      </c>
      <c r="B27" s="97">
        <v>31</v>
      </c>
      <c r="C27" s="112">
        <v>11236350</v>
      </c>
      <c r="D27" s="55"/>
      <c r="E27" s="111" t="s">
        <v>139</v>
      </c>
      <c r="F27" s="97">
        <v>17</v>
      </c>
      <c r="G27" s="112">
        <v>33510006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24" customHeight="1">
      <c r="A28" s="111" t="s">
        <v>140</v>
      </c>
      <c r="B28" s="97">
        <v>36</v>
      </c>
      <c r="C28" s="112">
        <v>13164767</v>
      </c>
      <c r="D28" s="55"/>
      <c r="E28" s="111" t="s">
        <v>140</v>
      </c>
      <c r="F28" s="97">
        <v>15</v>
      </c>
      <c r="G28" s="112">
        <v>21812260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24" customHeight="1">
      <c r="A29" s="111" t="s">
        <v>141</v>
      </c>
      <c r="B29" s="97">
        <v>39</v>
      </c>
      <c r="C29" s="112">
        <v>6911084</v>
      </c>
      <c r="D29" s="55"/>
      <c r="E29" s="111" t="s">
        <v>141</v>
      </c>
      <c r="F29" s="97">
        <v>11</v>
      </c>
      <c r="G29" s="112">
        <v>28402700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24" customHeight="1">
      <c r="A30" s="111" t="s">
        <v>142</v>
      </c>
      <c r="B30" s="97">
        <v>48</v>
      </c>
      <c r="C30" s="112">
        <v>11348933.050000001</v>
      </c>
      <c r="D30" s="55"/>
      <c r="E30" s="111" t="s">
        <v>142</v>
      </c>
      <c r="F30" s="97">
        <v>6</v>
      </c>
      <c r="G30" s="112">
        <v>14017026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24" customHeight="1">
      <c r="A31" s="111" t="s">
        <v>143</v>
      </c>
      <c r="B31" s="97">
        <v>26</v>
      </c>
      <c r="C31" s="112">
        <v>5040775</v>
      </c>
      <c r="D31" s="55"/>
      <c r="E31" s="111" t="s">
        <v>143</v>
      </c>
      <c r="F31" s="97">
        <v>7</v>
      </c>
      <c r="G31" s="112">
        <v>8907300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23.25" customHeight="1">
      <c r="A32" s="113"/>
      <c r="B32" s="110">
        <v>180</v>
      </c>
      <c r="C32" s="114">
        <v>47701909.049999997</v>
      </c>
      <c r="D32" s="55"/>
      <c r="E32" s="113"/>
      <c r="F32" s="110">
        <v>56</v>
      </c>
      <c r="G32" s="114">
        <v>106649292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24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24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24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24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24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24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24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24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24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24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24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24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24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24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24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24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24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24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24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24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24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24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24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24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24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24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24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24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24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24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24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24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24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24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24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24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24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24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24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24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24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24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24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24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24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24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24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24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24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24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24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24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24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24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24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24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24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24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24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24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24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24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24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24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24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24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24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24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24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24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24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24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24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24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24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24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24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24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24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24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24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24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24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24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24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24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24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24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24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24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24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24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24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24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24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24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24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24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24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24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24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24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24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24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24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24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24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24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24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24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24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24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24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24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24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24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24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24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24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24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24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24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24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24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24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24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24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24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24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24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24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24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24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24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24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24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24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24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24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24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24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24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24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24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24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24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24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24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24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24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24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24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24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24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24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24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24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24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24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24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24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24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24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24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24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24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24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24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24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24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24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24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24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24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24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24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24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24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24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24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24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24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24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24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24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24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24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24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24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24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24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24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24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24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24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24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24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24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24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24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24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24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24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24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24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24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24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24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24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24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24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24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24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24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24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24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24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24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24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24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24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24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24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24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24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24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24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24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24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24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24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24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24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24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24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24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24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24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24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24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24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24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24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24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24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24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24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24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24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24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24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24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24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24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24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24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24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24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24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24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24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24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24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24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24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24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24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24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24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24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24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24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24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24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24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24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24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24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24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24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24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24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24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24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24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24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24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24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24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24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24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24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24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24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24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24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24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24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24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24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24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24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24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24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24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24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24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24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24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24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24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24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24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24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24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24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24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24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24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24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24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24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24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24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24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24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24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24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24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24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24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24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24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24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24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24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24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24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24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24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24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24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24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24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24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24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24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24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24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24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24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24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24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24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24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24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24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24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24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24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24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24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24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24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24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24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24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24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24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24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24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24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24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24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24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24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24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24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24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24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24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24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24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24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24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24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24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24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24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24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24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24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24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24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24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24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24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24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24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24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24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24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24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24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24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24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24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24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24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24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24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24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24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24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24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24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24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24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24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24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24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24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24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24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24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24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24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24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24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24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24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24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24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24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24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24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24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24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24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24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24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24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24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24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24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24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24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24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24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24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24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24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24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24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24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24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24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24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24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24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24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24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24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24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24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24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24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24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24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24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24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24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24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24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24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24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24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24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24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24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24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24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24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24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24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24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24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24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24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24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24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24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24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24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24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24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24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24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24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24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24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24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24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24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24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24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24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24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24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24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24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24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24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24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24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24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24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24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24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24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24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24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24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24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24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24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24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24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24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24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24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24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24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24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24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24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24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24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24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24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24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24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24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24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24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24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24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24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24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24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24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24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24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24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24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24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24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24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24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24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24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24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24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24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24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24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24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24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24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24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24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24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24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24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24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24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24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24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24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24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24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24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24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24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24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24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24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24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24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24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24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24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24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24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24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24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24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24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24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24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24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24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24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24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24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24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24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24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24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24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24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24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24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24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24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24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24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24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24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24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24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24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24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24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24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24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24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24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24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24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24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24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24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24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24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24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24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24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24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24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24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24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24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24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24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24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24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24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24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24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24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24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24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24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24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24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24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24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24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24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24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24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24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24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24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24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24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24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24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24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24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24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24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24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24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24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24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24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24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24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24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24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24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24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24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24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24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24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24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24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24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24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24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24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24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24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24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24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24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24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24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24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24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24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24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24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24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24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24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24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24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24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24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24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24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24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24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24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24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24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24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24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24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24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24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24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24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24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24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24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24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24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24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24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24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24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24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24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24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24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24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24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24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24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24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24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24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24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24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24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24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24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24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24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24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24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24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24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24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24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24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24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24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24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24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24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24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24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24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24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24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24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24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24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24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24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24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24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24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24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24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24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24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24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24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24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24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24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24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24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24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24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24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24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24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24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24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24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24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24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24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24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24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24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24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24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24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24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24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24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24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24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24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24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24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24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24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24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24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24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24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24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24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24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24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24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24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24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24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24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24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24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24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24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24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24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24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24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24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24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24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24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24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24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24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24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24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24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24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24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24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24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24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24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24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24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24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24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24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24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24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24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24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24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24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24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24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24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24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24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24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24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24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24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24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24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24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24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24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24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24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24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24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24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24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24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24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24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24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24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24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24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24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24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24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24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24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24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24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24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24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24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24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24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24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24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24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24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24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24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24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24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24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24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24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24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24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24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24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24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24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24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24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24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24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24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24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24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24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24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24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24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24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24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24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24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24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24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24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24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24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24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24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24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24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24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24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24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24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24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24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24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24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24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24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24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24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24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24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24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24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24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24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24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24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24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24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24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2">
    <mergeCell ref="A24:C24"/>
    <mergeCell ref="E24:G24"/>
  </mergeCells>
  <pageMargins left="0.7" right="0.7" top="0.75" bottom="0.75" header="0" footer="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zoomScale="90" zoomScaleNormal="90" workbookViewId="0">
      <selection activeCell="O9" sqref="O9"/>
    </sheetView>
  </sheetViews>
  <sheetFormatPr defaultColWidth="12.58203125" defaultRowHeight="15" customHeight="1"/>
  <cols>
    <col min="1" max="1" width="10.25" style="104" customWidth="1"/>
    <col min="2" max="2" width="12.75" style="104" customWidth="1"/>
    <col min="3" max="3" width="22.08203125" style="104" customWidth="1"/>
    <col min="4" max="4" width="14.08203125" style="104" customWidth="1"/>
    <col min="5" max="5" width="12.33203125" style="104" customWidth="1"/>
    <col min="6" max="6" width="11.58203125" style="104" customWidth="1"/>
    <col min="7" max="7" width="14.08203125" style="104" customWidth="1"/>
    <col min="8" max="26" width="8.58203125" style="104" customWidth="1"/>
    <col min="27" max="16384" width="12.58203125" style="104"/>
  </cols>
  <sheetData>
    <row r="1" spans="1:26" ht="24" customHeight="1">
      <c r="A1" s="101" t="s">
        <v>132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ht="24" customHeight="1">
      <c r="A2" s="101" t="s">
        <v>227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24" customHeight="1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24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24" customHeight="1">
      <c r="A5" s="55"/>
      <c r="B5" s="105" t="s">
        <v>70</v>
      </c>
      <c r="C5" s="105" t="s">
        <v>146</v>
      </c>
      <c r="D5" s="105" t="s">
        <v>154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24" customHeight="1">
      <c r="A6" s="55"/>
      <c r="B6" s="60">
        <v>2564</v>
      </c>
      <c r="C6" s="115">
        <v>33510006</v>
      </c>
      <c r="D6" s="107">
        <v>10000000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24" customHeight="1">
      <c r="A7" s="55"/>
      <c r="B7" s="60">
        <v>2565</v>
      </c>
      <c r="C7" s="115">
        <v>21812260</v>
      </c>
      <c r="D7" s="107">
        <v>10000000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24" customHeight="1">
      <c r="A8" s="55"/>
      <c r="B8" s="60">
        <v>2566</v>
      </c>
      <c r="C8" s="115">
        <v>28402700</v>
      </c>
      <c r="D8" s="107">
        <v>10000000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24" customHeight="1">
      <c r="A9" s="55"/>
      <c r="B9" s="60">
        <v>2567</v>
      </c>
      <c r="C9" s="115">
        <v>14017026</v>
      </c>
      <c r="D9" s="107">
        <v>10000000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24" customHeight="1">
      <c r="A10" s="55"/>
      <c r="B10" s="60">
        <v>2568</v>
      </c>
      <c r="C10" s="115">
        <v>8907300</v>
      </c>
      <c r="D10" s="107">
        <v>10000000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24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24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24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24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24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24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24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24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24" customHeight="1">
      <c r="A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24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24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24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63" customHeight="1">
      <c r="A24" s="128" t="s">
        <v>134</v>
      </c>
      <c r="B24" s="129"/>
      <c r="C24" s="130"/>
      <c r="D24" s="55"/>
      <c r="E24" s="131" t="s">
        <v>135</v>
      </c>
      <c r="F24" s="129"/>
      <c r="G24" s="130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24" customHeight="1">
      <c r="A25" s="108"/>
      <c r="B25" s="108"/>
      <c r="C25" s="108"/>
      <c r="D25" s="55"/>
      <c r="E25" s="108"/>
      <c r="F25" s="108"/>
      <c r="G25" s="108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24" customHeight="1">
      <c r="A26" s="109" t="s">
        <v>70</v>
      </c>
      <c r="B26" s="110" t="s">
        <v>136</v>
      </c>
      <c r="C26" s="110" t="s">
        <v>137</v>
      </c>
      <c r="D26" s="55"/>
      <c r="E26" s="109" t="s">
        <v>70</v>
      </c>
      <c r="F26" s="110" t="s">
        <v>138</v>
      </c>
      <c r="G26" s="110" t="s">
        <v>137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24" customHeight="1">
      <c r="A27" s="111" t="s">
        <v>139</v>
      </c>
      <c r="B27" s="97">
        <v>31</v>
      </c>
      <c r="C27" s="112">
        <v>11236350</v>
      </c>
      <c r="D27" s="55"/>
      <c r="E27" s="111" t="s">
        <v>139</v>
      </c>
      <c r="F27" s="97">
        <v>17</v>
      </c>
      <c r="G27" s="112">
        <v>33510006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24" customHeight="1">
      <c r="A28" s="111" t="s">
        <v>140</v>
      </c>
      <c r="B28" s="97">
        <v>36</v>
      </c>
      <c r="C28" s="112">
        <v>13164767</v>
      </c>
      <c r="D28" s="55"/>
      <c r="E28" s="111" t="s">
        <v>140</v>
      </c>
      <c r="F28" s="97">
        <v>15</v>
      </c>
      <c r="G28" s="112">
        <v>21812260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24" customHeight="1">
      <c r="A29" s="111" t="s">
        <v>141</v>
      </c>
      <c r="B29" s="97">
        <v>39</v>
      </c>
      <c r="C29" s="112">
        <v>6911084</v>
      </c>
      <c r="D29" s="55"/>
      <c r="E29" s="111" t="s">
        <v>141</v>
      </c>
      <c r="F29" s="97">
        <v>11</v>
      </c>
      <c r="G29" s="112">
        <v>28402700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24" customHeight="1">
      <c r="A30" s="111" t="s">
        <v>142</v>
      </c>
      <c r="B30" s="97">
        <v>48</v>
      </c>
      <c r="C30" s="112">
        <v>11348933.050000001</v>
      </c>
      <c r="D30" s="55"/>
      <c r="E30" s="111" t="s">
        <v>142</v>
      </c>
      <c r="F30" s="97">
        <v>6</v>
      </c>
      <c r="G30" s="112">
        <v>14017026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24" customHeight="1">
      <c r="A31" s="111" t="s">
        <v>143</v>
      </c>
      <c r="B31" s="97">
        <v>26</v>
      </c>
      <c r="C31" s="112">
        <v>5040775</v>
      </c>
      <c r="D31" s="55"/>
      <c r="E31" s="111" t="s">
        <v>143</v>
      </c>
      <c r="F31" s="97">
        <v>7</v>
      </c>
      <c r="G31" s="112">
        <v>8907300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23.25" customHeight="1">
      <c r="A32" s="113"/>
      <c r="B32" s="110">
        <v>180</v>
      </c>
      <c r="C32" s="114">
        <v>47701909.049999997</v>
      </c>
      <c r="D32" s="55"/>
      <c r="E32" s="113"/>
      <c r="F32" s="110">
        <v>56</v>
      </c>
      <c r="G32" s="114">
        <v>106649292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24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24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24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24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24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24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24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24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24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24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24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24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24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24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24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24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24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24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24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24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24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24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24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24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24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24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24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24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24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24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24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24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24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24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24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24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24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24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24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24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24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24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24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24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24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24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24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24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24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24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24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24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24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24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24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24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24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24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24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24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24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24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24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24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24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24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24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24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24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24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24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24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24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24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24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24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24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24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24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24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24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24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24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24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24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24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24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24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24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24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24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24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24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24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24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24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24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24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24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24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24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24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24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24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24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24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24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24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24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24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24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24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24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24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24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24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24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24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24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24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24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24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24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24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24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24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24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24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24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24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24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24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24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24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24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24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24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24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24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24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24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24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24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24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24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24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24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24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24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24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24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24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24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24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24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24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24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24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24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24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24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24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24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24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24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24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24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24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24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24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24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24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24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24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24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24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24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24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24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24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24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24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24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24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24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24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24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24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24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24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24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24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24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24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24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24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24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24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24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24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24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24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24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24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24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24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24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24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24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24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24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24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24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24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24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24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24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24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24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24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24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24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24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24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24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24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24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24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24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24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24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24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24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24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24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24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24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24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24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24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24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24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24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24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24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24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24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24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24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24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24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24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24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24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24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24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24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24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24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24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24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24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24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24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24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24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24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24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24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24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24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24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24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24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24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24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24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24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24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24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24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24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24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24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24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24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24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24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24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24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24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24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24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24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24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24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24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24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24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24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24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24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24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24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24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24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24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24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24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24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24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24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24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24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24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24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24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24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24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24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24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24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24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24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24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24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24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24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24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24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24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24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24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24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24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24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24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24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24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24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24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24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24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24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24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24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24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24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24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24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24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24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24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24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24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24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24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24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24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24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24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24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24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24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24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24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24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24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24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24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24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24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24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24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24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24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24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24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24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24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24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24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24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24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24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24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24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24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24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24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24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24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24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24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24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24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24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24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24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24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24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24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24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24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24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24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24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24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24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24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24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24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24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24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24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24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24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24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24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24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24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24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24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24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24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24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24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24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24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24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24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24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24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24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24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24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24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24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24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24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24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24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24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24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24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24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24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24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24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24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24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24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24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24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24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24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24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24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24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24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24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24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24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24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24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24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24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24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24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24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24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24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24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24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24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24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24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24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24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24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24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24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24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24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24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24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24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24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24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24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24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24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24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24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24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24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24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24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24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24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24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24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24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24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24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24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24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24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24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24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24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24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24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24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24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24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24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24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24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24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24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24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24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24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24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24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24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24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24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24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24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24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24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24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24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24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24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24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24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24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24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24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24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24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24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24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24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24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24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24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24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24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24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24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24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24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24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24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24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24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24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24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24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24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24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24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24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24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24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24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24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24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24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24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24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24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24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24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24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24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24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24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24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24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24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24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24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24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24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24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24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24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24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24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24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24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24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24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24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24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24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24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24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24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24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24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24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24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24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24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24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24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24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24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24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24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24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24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24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24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24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24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24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24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24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24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24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24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24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24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24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24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24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24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24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24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24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24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24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24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24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24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24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24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24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24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24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24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24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24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24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24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24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24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24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24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24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24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24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24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24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24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24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24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24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24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24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24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24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24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24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24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24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24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24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24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24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24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24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24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24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24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24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24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24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24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24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24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24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24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24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24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24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24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24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24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24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24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24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24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24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24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24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24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24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24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24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24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24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24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24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24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24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24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24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24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24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24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24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24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24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24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24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24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24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24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24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24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24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24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24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24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24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24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24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24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24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24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24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24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24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24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24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24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24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24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24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24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24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24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24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24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24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24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24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24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24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24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24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24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24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24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24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24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24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24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24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24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24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24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24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24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24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24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24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24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24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24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24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24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24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24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24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24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24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24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24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24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24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24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24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24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24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24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24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24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24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24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24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24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24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24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24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24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24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24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24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24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24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24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24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24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24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24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24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24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24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24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24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24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24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24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24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24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24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24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24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24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24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24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24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24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24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24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24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24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24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24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24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24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24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24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24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24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24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24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24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24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24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24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24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24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24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24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24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24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24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24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24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24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24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24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24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24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24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24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24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24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24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24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24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24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24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24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24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24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24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24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24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24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24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24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24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24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24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24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24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24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24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24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24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24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24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24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24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24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24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24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24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24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24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24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24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24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24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24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24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24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24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24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24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24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24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24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24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24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24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24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24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24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24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24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24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24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24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24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24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24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24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24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24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24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24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24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24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24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24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24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24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24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24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24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24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24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24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24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24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24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24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24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24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24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24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24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24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24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24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24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24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24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24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24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24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24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24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24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24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24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2">
    <mergeCell ref="A24:C24"/>
    <mergeCell ref="E24:G24"/>
  </mergeCells>
  <pageMargins left="0.7" right="0.7" top="0.75" bottom="0.75" header="0" footer="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9A06-6364-4FF4-8A80-B0EBB1B3601A}">
  <dimension ref="A1:I30"/>
  <sheetViews>
    <sheetView tabSelected="1" topLeftCell="A22" zoomScale="60" zoomScaleNormal="60" workbookViewId="0">
      <selection activeCell="S17" sqref="S17"/>
    </sheetView>
  </sheetViews>
  <sheetFormatPr defaultColWidth="9" defaultRowHeight="23"/>
  <cols>
    <col min="1" max="1" width="21.33203125" style="56" customWidth="1"/>
    <col min="2" max="4" width="12.75" style="56" customWidth="1"/>
    <col min="5" max="5" width="14.58203125" style="56" customWidth="1"/>
    <col min="6" max="16384" width="9" style="56"/>
  </cols>
  <sheetData>
    <row r="1" spans="1:9" s="101" customFormat="1">
      <c r="A1" s="101" t="s">
        <v>220</v>
      </c>
    </row>
    <row r="2" spans="1:9" s="93" customFormat="1">
      <c r="A2" s="132" t="s">
        <v>228</v>
      </c>
      <c r="B2" s="132"/>
      <c r="C2" s="132"/>
      <c r="D2" s="132"/>
      <c r="E2" s="132"/>
      <c r="F2" s="132"/>
      <c r="G2" s="132"/>
      <c r="H2" s="116"/>
      <c r="I2" s="116"/>
    </row>
    <row r="4" spans="1:9">
      <c r="A4" s="117" t="s">
        <v>70</v>
      </c>
      <c r="B4" s="117" t="s">
        <v>221</v>
      </c>
      <c r="C4" s="117" t="s">
        <v>222</v>
      </c>
      <c r="D4" s="117" t="s">
        <v>223</v>
      </c>
      <c r="E4" s="117" t="s">
        <v>224</v>
      </c>
    </row>
    <row r="5" spans="1:9">
      <c r="A5" s="118">
        <v>2565</v>
      </c>
      <c r="B5" s="118">
        <v>550</v>
      </c>
      <c r="C5" s="118">
        <v>0</v>
      </c>
      <c r="D5" s="118">
        <v>82</v>
      </c>
      <c r="E5" s="118">
        <v>72</v>
      </c>
    </row>
    <row r="6" spans="1:9">
      <c r="A6" s="118">
        <v>2566</v>
      </c>
      <c r="B6" s="118">
        <v>589</v>
      </c>
      <c r="C6" s="118">
        <v>0</v>
      </c>
      <c r="D6" s="118">
        <v>87</v>
      </c>
      <c r="E6" s="118">
        <v>51</v>
      </c>
    </row>
    <row r="7" spans="1:9">
      <c r="A7" s="118">
        <v>2567</v>
      </c>
      <c r="B7" s="118">
        <v>616</v>
      </c>
      <c r="C7" s="118">
        <v>0</v>
      </c>
      <c r="D7" s="118">
        <v>91</v>
      </c>
      <c r="E7" s="118">
        <v>77</v>
      </c>
    </row>
    <row r="8" spans="1:9">
      <c r="A8" s="118">
        <v>2568</v>
      </c>
      <c r="B8" s="118">
        <v>828</v>
      </c>
      <c r="C8" s="118">
        <v>179</v>
      </c>
      <c r="D8" s="118">
        <v>81</v>
      </c>
      <c r="E8" s="118">
        <v>154</v>
      </c>
    </row>
    <row r="9" spans="1:9">
      <c r="A9" s="119" t="s">
        <v>154</v>
      </c>
      <c r="B9" s="120"/>
      <c r="C9" s="120"/>
      <c r="D9" s="120"/>
      <c r="E9" s="120"/>
    </row>
    <row r="24" spans="1:5">
      <c r="A24" s="56" t="s">
        <v>225</v>
      </c>
    </row>
    <row r="25" spans="1:5">
      <c r="A25" s="117" t="s">
        <v>70</v>
      </c>
      <c r="B25" s="117" t="s">
        <v>221</v>
      </c>
      <c r="C25" s="117" t="s">
        <v>222</v>
      </c>
      <c r="D25" s="117" t="s">
        <v>223</v>
      </c>
      <c r="E25" s="117" t="s">
        <v>224</v>
      </c>
    </row>
    <row r="26" spans="1:5">
      <c r="A26" s="118">
        <v>2565</v>
      </c>
      <c r="B26" s="118">
        <v>1709</v>
      </c>
      <c r="C26" s="118">
        <v>0</v>
      </c>
      <c r="D26" s="118">
        <v>528</v>
      </c>
      <c r="E26" s="118">
        <v>209</v>
      </c>
    </row>
    <row r="27" spans="1:5">
      <c r="A27" s="118">
        <v>2566</v>
      </c>
      <c r="B27" s="118">
        <v>1987</v>
      </c>
      <c r="C27" s="118">
        <v>0</v>
      </c>
      <c r="D27" s="118">
        <v>540</v>
      </c>
      <c r="E27" s="118">
        <v>191</v>
      </c>
    </row>
    <row r="28" spans="1:5">
      <c r="A28" s="118">
        <v>2567</v>
      </c>
      <c r="B28" s="118">
        <v>2065</v>
      </c>
      <c r="C28" s="118">
        <v>0</v>
      </c>
      <c r="D28" s="118">
        <v>476</v>
      </c>
      <c r="E28" s="118">
        <v>328</v>
      </c>
    </row>
    <row r="29" spans="1:5">
      <c r="A29" s="118">
        <v>2568</v>
      </c>
      <c r="B29" s="118">
        <v>7472</v>
      </c>
      <c r="C29" s="118">
        <v>1067</v>
      </c>
      <c r="D29" s="118">
        <v>511</v>
      </c>
      <c r="E29" s="118">
        <v>527</v>
      </c>
    </row>
    <row r="30" spans="1:5">
      <c r="A30" s="119" t="s">
        <v>3</v>
      </c>
      <c r="B30" s="120"/>
      <c r="C30" s="120"/>
      <c r="D30" s="120"/>
      <c r="E30" s="120"/>
    </row>
  </sheetData>
  <mergeCells count="1">
    <mergeCell ref="A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KPI 7.1.1</vt:lpstr>
      <vt:lpstr>KPI 7.1.2</vt:lpstr>
      <vt:lpstr>KPI 7.1.3</vt:lpstr>
      <vt:lpstr>KPI7-1.4</vt:lpstr>
      <vt:lpstr>KPI 7.1.5</vt:lpstr>
      <vt:lpstr>KPI 7.1.6</vt:lpstr>
      <vt:lpstr>KPI 7.1.7</vt:lpstr>
      <vt:lpstr>KPI 7.1.8</vt:lpstr>
      <vt:lpstr>KPI 7.1.9</vt:lpstr>
      <vt:lpstr>KPI 7.1.10</vt:lpstr>
      <vt:lpstr>KPI 7.1.11</vt:lpstr>
      <vt:lpstr>KPI 7.1.12</vt:lpstr>
      <vt:lpstr>KPI 7.1.13</vt:lpstr>
      <vt:lpstr>KPI 7.1.14</vt:lpstr>
      <vt:lpstr>KPI 7.1.15</vt:lpstr>
      <vt:lpstr>KPI 7.1.16</vt:lpstr>
      <vt:lpstr>KPI7-1.17</vt:lpstr>
      <vt:lpstr>KPI 7.1.18</vt:lpstr>
      <vt:lpstr>KPI 7.1.19</vt:lpstr>
      <vt:lpstr>KPI 7.1.20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VET101268</dc:creator>
  <cp:lastModifiedBy>Printip</cp:lastModifiedBy>
  <dcterms:created xsi:type="dcterms:W3CDTF">2025-12-31T03:17:57Z</dcterms:created>
  <dcterms:modified xsi:type="dcterms:W3CDTF">2026-01-30T04:48:39Z</dcterms:modified>
</cp:coreProperties>
</file>