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<sst xmlns="http://schemas.openxmlformats.org/spreadsheetml/2006/main" count="1354" uniqueCount="473">
  <si>
    <t>File opened</t>
  </si>
  <si>
    <t>2020-10-27 13:51:31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</si>
  <si>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</si>
  <si>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</si>
  <si>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</si>
  <si>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</si>
  <si>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</si>
  <si>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</si>
  <si>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</si>
  <si>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</si>
  <si>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</si>
  <si>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</si>
  <si>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</si>
  <si>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{"flowbzero": "0.29097", "ssa_ref": "35809.5", "co2aspanconc1": "2500", "h2oaspanconc1": "12.28", "co2aspan2b": "0.306383", "h2obspan1": "0.99587", "co2aspanconc2": "299.2", "h2obspan2a": "0.0708892", "chamberpressurezero": "2.68126", "flowazero": "0.29042", "h2oaspan2": "0", "co2bspanconc1": "2500", "co2azero": "0.965182", "tbzero": "0.134552", "h2oaspan2a": "0.0696095", "co2aspan2": "-0.0279682", "h2obspan2": "0", "co2bspan2a": "0.310949", "co2bspan2": "-0.0301809", "co2aspan2a": "0.308883", "tazero": "0.0863571", "co2bspan1": "1.00108", "h2obspanconc1": "12.28", "h2oazero": "1.13424", "oxygen": "21", "co2bspan2b": "0.308367", "co2bspanconc2": "299.2", "flowmeterzero": "1.00299", "ssb_ref": "37377.7", "h2oaspanconc2": "0", "h2oaspan2b": "0.070146", "h2obspanconc2": "0", "co2bzero": "0.964262", "co2aspan1": "1.00054", "h2obzero": "1.1444", "h2oaspan1": "1.00771", "h2obspan2b": "0.0705964"}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</si>
  <si>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</si>
  <si>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</si>
  <si>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</si>
  <si>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</si>
  <si>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</si>
  <si>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</si>
  <si>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</si>
  <si>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</si>
  <si>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</si>
  <si>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13:51:31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</si>
  <si>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</si>
  <si>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</si>
  <si>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</si>
  <si>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</si>
  <si>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</si>
  <si>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</si>
  <si>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</si>
  <si>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</si>
  <si>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</si>
  <si>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</si>
  <si>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</si>
  <si>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</si>
  <si>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</si>
  <si>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</si>
  <si>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</si>
  <si>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</si>
  <si>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</si>
  <si>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</si>
  <si>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</si>
  <si>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</si>
  <si>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</si>
  <si>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</si>
  <si>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</si>
  <si>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</si>
  <si>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</si>
  <si>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</si>
  <si>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</si>
  <si>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</si>
  <si>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</si>
  <si>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</si>
  <si>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</si>
  <si>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</si>
  <si>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</si>
  <si>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</si>
  <si>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</si>
  <si>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</si>
  <si>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</si>
  <si>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</si>
  <si>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</si>
  <si>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</si>
  <si>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</si>
  <si>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</si>
  <si>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</si>
  <si>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</si>
  <si>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</si>
  <si>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</si>
  <si>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</si>
  <si>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</si>
  <si>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</si>
  <si>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</si>
  <si>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</si>
  <si>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</si>
  <si>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</si>
  <si>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</si>
  <si>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0.857928 67.3225 367.662 624.367 883.729 1103.09 1300.97 1484.03</t>
  </si>
  <si>
    <t>Fs_true</t>
  </si>
  <si>
    <t>0.074183 100.625 403.902 601.212 801.139 1000.67 1201.29 1400.58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</si>
  <si>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</si>
  <si>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</si>
  <si>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</si>
  <si>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</si>
  <si>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</si>
  <si>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</si>
  <si>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</si>
  <si>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</si>
  <si>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</si>
  <si>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</si>
  <si>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</si>
  <si>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</si>
  <si>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</si>
  <si>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</si>
  <si>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</si>
  <si>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</si>
  <si>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</si>
  <si>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</si>
  <si>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</si>
  <si>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</si>
  <si>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</si>
  <si>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</si>
  <si>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</si>
  <si>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</si>
  <si>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</si>
  <si>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</si>
  <si>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</si>
  <si>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</si>
  <si>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</si>
  <si>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</si>
  <si>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</si>
  <si>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</si>
  <si>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</si>
  <si>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</si>
  <si>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</si>
  <si>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</si>
  <si>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</si>
  <si>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</si>
  <si>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</si>
  <si>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</si>
  <si>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</si>
  <si>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</si>
  <si>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</si>
  <si>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</si>
  <si>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</si>
  <si>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</si>
  <si>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</si>
  <si>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</si>
  <si>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</si>
  <si>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</si>
  <si>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</si>
  <si>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</si>
  <si>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</si>
  <si>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</si>
  <si>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</si>
  <si>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</si>
  <si>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</si>
  <si>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</si>
  <si>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</si>
  <si>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</si>
  <si>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</si>
  <si>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</si>
  <si>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</si>
  <si>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</si>
  <si>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</si>
  <si>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</si>
  <si>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</si>
  <si>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</si>
  <si>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</si>
  <si>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</si>
  <si>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</si>
  <si>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</si>
  <si>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</si>
  <si>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</si>
  <si>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</si>
  <si>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</si>
  <si>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</si>
  <si>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</si>
  <si>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</si>
  <si>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</si>
  <si>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</si>
  <si>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</si>
  <si>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</si>
  <si>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</si>
  <si>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</si>
  <si>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</si>
  <si>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</si>
  <si>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</si>
  <si>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</si>
  <si>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</si>
  <si>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</si>
  <si>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</si>
  <si>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</si>
  <si>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</si>
  <si>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</si>
  <si>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</si>
  <si>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</si>
  <si>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</si>
  <si>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</si>
  <si>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</si>
  <si>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</si>
  <si>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</si>
  <si>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</si>
  <si>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</si>
  <si>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</si>
  <si>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</si>
  <si>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</si>
  <si>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</si>
  <si>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</si>
  <si>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</si>
  <si>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</si>
  <si>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</si>
  <si>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</si>
  <si>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</si>
  <si>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</si>
  <si>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</si>
  <si>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</si>
  <si>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</si>
  <si>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</si>
  <si>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</si>
  <si>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</si>
  <si>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</si>
  <si>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</si>
  <si>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</si>
  <si>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</si>
  <si>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</si>
  <si>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</si>
  <si>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</si>
  <si>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</si>
  <si>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</si>
  <si>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</si>
  <si>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</si>
  <si>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</si>
  <si>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</si>
  <si>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</si>
  <si>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</si>
  <si>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</si>
  <si>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</si>
  <si>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</si>
  <si>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</si>
  <si>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</si>
  <si>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</si>
  <si>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</si>
  <si>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</si>
  <si>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</si>
  <si>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</si>
  <si>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</si>
  <si>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</si>
  <si>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</si>
  <si>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</si>
  <si>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</si>
  <si>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</si>
  <si>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</si>
  <si>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</si>
  <si>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</si>
  <si>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</si>
  <si>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</si>
  <si>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</si>
  <si>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</si>
  <si>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</si>
  <si>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</si>
  <si>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</si>
  <si>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</si>
  <si>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</si>
  <si>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</si>
  <si>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</si>
  <si>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</si>
  <si>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</si>
  <si>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</si>
  <si>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</si>
  <si>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</si>
  <si>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</si>
  <si>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</si>
  <si>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</si>
  <si>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</si>
  <si>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</si>
  <si>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</si>
  <si>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</si>
  <si>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</si>
  <si>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</si>
  <si>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</si>
  <si>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</si>
  <si>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</si>
  <si>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</si>
  <si>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</si>
  <si>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</si>
  <si>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</si>
  <si>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</si>
  <si>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</si>
  <si>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</si>
  <si>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</si>
  <si>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</si>
  <si>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</si>
  <si>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</si>
  <si>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</si>
  <si>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</si>
  <si>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</si>
  <si>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</si>
  <si>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</si>
  <si>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</si>
  <si>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</si>
  <si>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</si>
  <si>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</si>
  <si>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13:56:04</t>
  </si>
  <si>
    <t>13:56:04</t>
  </si>
  <si>
    <t>b42-24</t>
  </si>
  <si>
    <t>_9</t>
  </si>
  <si>
    <t>RECT-4143-20200907-06_33_50</t>
  </si>
  <si>
    <t>RECT-4716-20201027-13_56_09</t>
  </si>
  <si>
    <t>DARK-4717-20201027-13_56_11</t>
  </si>
  <si>
    <t>0: Broadleaf</t>
  </si>
  <si>
    <t>--:--:--</t>
  </si>
  <si>
    <t>0/3</t>
  </si>
  <si>
    <t>20201027 13:58:04</t>
  </si>
  <si>
    <t>13:58:04</t>
  </si>
  <si>
    <t>RECT-4718-20201027-13_58_10</t>
  </si>
  <si>
    <t>DARK-4719-20201027-13_58_12</t>
  </si>
  <si>
    <t>1/3</t>
  </si>
  <si>
    <t>20201027 13:59:36</t>
  </si>
  <si>
    <t>13:59:36</t>
  </si>
  <si>
    <t>RECT-4720-20201027-13_59_41</t>
  </si>
  <si>
    <t>DARK-4721-20201027-13_59_43</t>
  </si>
  <si>
    <t>3/3</t>
  </si>
  <si>
    <t>20201027 14:00:47</t>
  </si>
  <si>
    <t>14:00:47</t>
  </si>
  <si>
    <t>RECT-4722-20201027-14_00_52</t>
  </si>
  <si>
    <t>DARK-4723-20201027-14_00_54</t>
  </si>
  <si>
    <t>20201027 14:02:47</t>
  </si>
  <si>
    <t>14:02:47</t>
  </si>
  <si>
    <t>RECT-4724-20201027-14_02_53</t>
  </si>
  <si>
    <t>DARK-4725-20201027-14_02_55</t>
  </si>
  <si>
    <t>20201027 14:04:48</t>
  </si>
  <si>
    <t>14:04:48</t>
  </si>
  <si>
    <t>RECT-4726-20201027-14_04_53</t>
  </si>
  <si>
    <t>DARK-4727-20201027-14_04_55</t>
  </si>
  <si>
    <t>2/3</t>
  </si>
  <si>
    <t>20201027 14:06:23</t>
  </si>
  <si>
    <t>14:06:23</t>
  </si>
  <si>
    <t>RECT-4728-20201027-14_06_28</t>
  </si>
  <si>
    <t>DARK-4729-20201027-14_06_30</t>
  </si>
  <si>
    <t>20201027 14:08:18</t>
  </si>
  <si>
    <t>14:08:18</t>
  </si>
  <si>
    <t>RECT-4730-20201027-14_08_23</t>
  </si>
  <si>
    <t>DARK-4731-20201027-14_08_25</t>
  </si>
  <si>
    <t>20201027 14:09:49</t>
  </si>
  <si>
    <t>14:09:49</t>
  </si>
  <si>
    <t>RECT-4732-20201027-14_09_54</t>
  </si>
  <si>
    <t>DARK-4733-20201027-14_09_56</t>
  </si>
  <si>
    <t>20201027 14:11:47</t>
  </si>
  <si>
    <t>14:11:47</t>
  </si>
  <si>
    <t>RECT-4734-20201027-14_11_52</t>
  </si>
  <si>
    <t>DARK-4735-20201027-14_11_54</t>
  </si>
  <si>
    <t>20201027 14:13:47</t>
  </si>
  <si>
    <t>14:13:47</t>
  </si>
  <si>
    <t>RECT-4736-20201027-14_13_53</t>
  </si>
  <si>
    <t>DARK-4737-20201027-14_13_55</t>
  </si>
  <si>
    <t>20201027 14:15:48</t>
  </si>
  <si>
    <t>14:15:48</t>
  </si>
  <si>
    <t>RECT-4738-20201027-14_15_53</t>
  </si>
  <si>
    <t>DARK-4739-20201027-14_15_55</t>
  </si>
  <si>
    <t>20201027 14:17:11</t>
  </si>
  <si>
    <t>14:17:11</t>
  </si>
  <si>
    <t>RECT-4740-20201027-14_17_16</t>
  </si>
  <si>
    <t>DARK-4741-20201027-14_17_18</t>
  </si>
  <si>
    <t>20201027 14:19:11</t>
  </si>
  <si>
    <t>14:19:11</t>
  </si>
  <si>
    <t>RECT-4742-20201027-14_19_17</t>
  </si>
  <si>
    <t>DARK-4743-20201027-14_19_19</t>
  </si>
  <si>
    <t>20201027 14:21:12</t>
  </si>
  <si>
    <t>14:21:12</t>
  </si>
  <si>
    <t>RECT-4744-20201027-14_21_17</t>
  </si>
  <si>
    <t>DARK-4745-20201027-14_21_19</t>
  </si>
  <si>
    <t>20201027 14:25:09</t>
  </si>
  <si>
    <t>14:25:09</t>
  </si>
  <si>
    <t>RECT-4746-20201027-14_25_14</t>
  </si>
  <si>
    <t>DARK-4747-20201027-14_25_16</t>
  </si>
  <si>
    <t>20201027 14:27:09</t>
  </si>
  <si>
    <t>14:27:09</t>
  </si>
  <si>
    <t>RECT-4748-20201027-14_27_15</t>
  </si>
  <si>
    <t>DARK-4749-20201027-14_27_17</t>
  </si>
  <si>
    <t>20201027 14:29:10</t>
  </si>
  <si>
    <t>14:29:10</t>
  </si>
  <si>
    <t>RECT-4750-20201027-14_29_15</t>
  </si>
  <si>
    <t>DARK-4751-20201027-14_29_17</t>
  </si>
  <si>
    <t>20201027 14:30:40</t>
  </si>
  <si>
    <t>14:30:40</t>
  </si>
  <si>
    <t>RECT-4752-20201027-14_30_46</t>
  </si>
  <si>
    <t>DARK-4753-20201027-14_30_48</t>
  </si>
  <si>
    <t>20201027 14:31:50</t>
  </si>
  <si>
    <t>14:31:50</t>
  </si>
  <si>
    <t>RECT-4754-20201027-14_31_56</t>
  </si>
  <si>
    <t>DARK-4755-20201027-14_31_58</t>
  </si>
  <si>
    <t>20201027 14:33:22</t>
  </si>
  <si>
    <t>14:33:22</t>
  </si>
  <si>
    <t>RECT-4756-20201027-14_33_28</t>
  </si>
  <si>
    <t>DARK-4757-20201027-14_33_30</t>
  </si>
  <si>
    <t>20201027 14:34:55</t>
  </si>
  <si>
    <t>14:34:55</t>
  </si>
  <si>
    <t>RECT-4758-20201027-14_35_01</t>
  </si>
  <si>
    <t>DARK-4759-20201027-14_35_03</t>
  </si>
  <si>
    <t>20201027 14:36:56</t>
  </si>
  <si>
    <t>14:36:56</t>
  </si>
  <si>
    <t>RECT-4760-20201027-14_37_01</t>
  </si>
  <si>
    <t>DARK-4761-20201027-14_37_03</t>
  </si>
  <si>
    <t>20201027 14:38:32</t>
  </si>
  <si>
    <t>14:38:32</t>
  </si>
  <si>
    <t>RECT-4762-20201027-14_38_38</t>
  </si>
  <si>
    <t>DARK-4763-20201027-14_38_40</t>
  </si>
  <si>
    <t>20201027 14:39:44</t>
  </si>
  <si>
    <t>14:39:44</t>
  </si>
  <si>
    <t>RECT-4764-20201027-14_39_50</t>
  </si>
  <si>
    <t>DARK-4765-20201027-14_39_52</t>
  </si>
  <si>
    <t>20201027 14:41:18</t>
  </si>
  <si>
    <t>14:41:18</t>
  </si>
  <si>
    <t>RECT-4766-20201027-14_41_24</t>
  </si>
  <si>
    <t>DARK-4767-20201027-14_41_26</t>
  </si>
  <si>
    <t>20201027 14:42:45</t>
  </si>
  <si>
    <t>14:42:45</t>
  </si>
  <si>
    <t>RECT-4768-20201027-14_42_51</t>
  </si>
  <si>
    <t>DARK-4769-20201027-14_42_53</t>
  </si>
  <si>
    <t>20201027 14:44:09</t>
  </si>
  <si>
    <t>14:44:09</t>
  </si>
  <si>
    <t>RECT-4770-20201027-14_44_15</t>
  </si>
  <si>
    <t>DARK-4771-20201027-14_44_17</t>
  </si>
  <si>
    <t>20201027 14:45:54</t>
  </si>
  <si>
    <t>14:45:54</t>
  </si>
  <si>
    <t>RECT-4772-20201027-14_46_00</t>
  </si>
  <si>
    <t>DARK-4773-20201027-14_46_02</t>
  </si>
  <si>
    <t>20201027 14:47:50</t>
  </si>
  <si>
    <t>14:47:50</t>
  </si>
  <si>
    <t>RECT-4774-20201027-14_47_56</t>
  </si>
  <si>
    <t>DARK-4775-20201027-14_47_58</t>
  </si>
  <si>
    <t>20201027 14:52:19</t>
  </si>
  <si>
    <t>14:52:19</t>
  </si>
  <si>
    <t>RECT-4776-20201027-14_52_25</t>
  </si>
  <si>
    <t>DARK-4777-20201027-14_52_27</t>
  </si>
  <si>
    <t>20201027 14:54:20</t>
  </si>
  <si>
    <t>14:54:20</t>
  </si>
  <si>
    <t>RECT-4778-20201027-14_54_25</t>
  </si>
  <si>
    <t>DARK-4779-20201027-14_54_27</t>
  </si>
  <si>
    <t>20201027 14:56:20</t>
  </si>
  <si>
    <t>14:56:20</t>
  </si>
  <si>
    <t>RECT-4780-20201027-14_56_26</t>
  </si>
  <si>
    <t>DARK-4781-20201027-14_56_28</t>
  </si>
  <si>
    <t>20201027 14:57:28</t>
  </si>
  <si>
    <t>14:57:28</t>
  </si>
  <si>
    <t>RECT-4782-20201027-14_57_34</t>
  </si>
  <si>
    <t>DARK-4783-20201027-14_57_36</t>
  </si>
  <si>
    <t>20201027 14:59:13</t>
  </si>
  <si>
    <t>14:59:13</t>
  </si>
  <si>
    <t>RECT-4784-20201027-14_59_19</t>
  </si>
  <si>
    <t>DARK-4785-20201027-14_59_21</t>
  </si>
  <si>
    <t>20201027 15:00:55</t>
  </si>
  <si>
    <t>15:00:55</t>
  </si>
  <si>
    <t>RECT-4786-20201027-15_01_01</t>
  </si>
  <si>
    <t>DARK-4787-20201027-15_01_03</t>
  </si>
  <si>
    <t>20201027 15:02:48</t>
  </si>
  <si>
    <t>15:02:48</t>
  </si>
  <si>
    <t>RECT-4788-20201027-15_02_54</t>
  </si>
  <si>
    <t>DARK-4789-20201027-15_02_56</t>
  </si>
  <si>
    <t>20201027 15:04:49</t>
  </si>
  <si>
    <t>15:04:49</t>
  </si>
  <si>
    <t>RECT-4790-20201027-15_04_54</t>
  </si>
  <si>
    <t>DARK-4791-20201027-15_04_56</t>
  </si>
  <si>
    <t>20201027 15:06:33</t>
  </si>
  <si>
    <t>15:06:33</t>
  </si>
  <si>
    <t>RECT-4792-20201027-15_06_39</t>
  </si>
  <si>
    <t>DARK-4793-20201027-15_06_41</t>
  </si>
  <si>
    <t>20201027 15:08:32</t>
  </si>
  <si>
    <t>15:08:32</t>
  </si>
  <si>
    <t>RECT-4794-20201027-15_08_38</t>
  </si>
  <si>
    <t>DARK-4795-20201027-15_08_40</t>
  </si>
  <si>
    <t>20201027 15:10:18</t>
  </si>
  <si>
    <t>15:10:18</t>
  </si>
  <si>
    <t>RECT-4796-20201027-15_10_24</t>
  </si>
  <si>
    <t>DARK-4797-20201027-15_10_26</t>
  </si>
  <si>
    <t>20201027 15:11:47</t>
  </si>
  <si>
    <t>15:11:47</t>
  </si>
  <si>
    <t>RECT-4798-20201027-15_11_53</t>
  </si>
  <si>
    <t>DARK-4799-20201027-15_11_55</t>
  </si>
  <si>
    <t>20201027 15:13:48</t>
  </si>
  <si>
    <t>15:13:48</t>
  </si>
  <si>
    <t>RECT-4800-20201027-15_13_53</t>
  </si>
  <si>
    <t>DARK-4801-20201027-15_13_55</t>
  </si>
  <si>
    <t>20201027 15:15:48</t>
  </si>
  <si>
    <t>15:15:48</t>
  </si>
  <si>
    <t>RECT-4802-20201027-15_15_54</t>
  </si>
  <si>
    <t>DARK-4803-20201027-15_15_56</t>
  </si>
  <si>
    <t>20201027 15:17:49</t>
  </si>
  <si>
    <t>15:17:49</t>
  </si>
  <si>
    <t>RECT-4804-20201027-15_17_54</t>
  </si>
  <si>
    <t>DARK-4805-20201027-15_17_56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</si>
</sst>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6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1603832164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1603832156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1407.608</v>
      </c>
      <c r="AR17">
        <v>1755.68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817.06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1603832156</v>
      </c>
      <c r="BQ17">
        <v>400.947967741935</v>
      </c>
      <c r="BR17">
        <v>413.316967741935</v>
      </c>
      <c r="BS17">
        <v>15.5119258064516</v>
      </c>
      <c r="BT17">
        <v>10.0715774193548</v>
      </c>
      <c r="BU17">
        <v>398.432903225807</v>
      </c>
      <c r="BV17">
        <v>15.5789290322581</v>
      </c>
      <c r="BW17">
        <v>500.027290322581</v>
      </c>
      <c r="BX17">
        <v>101.747387096774</v>
      </c>
      <c r="BY17">
        <v>0.100037722580645</v>
      </c>
      <c r="BZ17">
        <v>36.9414870967742</v>
      </c>
      <c r="CA17">
        <v>36.3479580645161</v>
      </c>
      <c r="CB17">
        <v>999.9</v>
      </c>
      <c r="CC17">
        <v>0</v>
      </c>
      <c r="CD17">
        <v>0</v>
      </c>
      <c r="CE17">
        <v>9994.47096774194</v>
      </c>
      <c r="CF17">
        <v>0</v>
      </c>
      <c r="CG17">
        <v>1163.26741935484</v>
      </c>
      <c r="CH17">
        <v>1300.00483870968</v>
      </c>
      <c r="CI17">
        <v>0.900001258064516</v>
      </c>
      <c r="CJ17">
        <v>0.0999986903225806</v>
      </c>
      <c r="CK17">
        <v>0</v>
      </c>
      <c r="CL17">
        <v>1410.1135483871</v>
      </c>
      <c r="CM17">
        <v>4.99975</v>
      </c>
      <c r="CN17">
        <v>18231.4032258065</v>
      </c>
      <c r="CO17">
        <v>11305.1161290323</v>
      </c>
      <c r="CP17">
        <v>49.4817741935484</v>
      </c>
      <c r="CQ17">
        <v>52.012</v>
      </c>
      <c r="CR17">
        <v>50.407</v>
      </c>
      <c r="CS17">
        <v>51.8708709677419</v>
      </c>
      <c r="CT17">
        <v>51.3567096774193</v>
      </c>
      <c r="CU17">
        <v>1165.50612903226</v>
      </c>
      <c r="CV17">
        <v>129.498709677419</v>
      </c>
      <c r="CW17">
        <v>0</v>
      </c>
      <c r="CX17">
        <v>319.5</v>
      </c>
      <c r="CY17">
        <v>0</v>
      </c>
      <c r="CZ17">
        <v>1407.608</v>
      </c>
      <c r="DA17">
        <v>-230.143846511063</v>
      </c>
      <c r="DB17">
        <v>-2980.56154316986</v>
      </c>
      <c r="DC17">
        <v>18198.62</v>
      </c>
      <c r="DD17">
        <v>15</v>
      </c>
      <c r="DE17">
        <v>0</v>
      </c>
      <c r="DF17" t="s">
        <v>292</v>
      </c>
      <c r="DG17">
        <v>1603752008</v>
      </c>
      <c r="DH17">
        <v>1603752025.5</v>
      </c>
      <c r="DI17">
        <v>0</v>
      </c>
      <c r="DJ17">
        <v>-0.017</v>
      </c>
      <c r="DK17">
        <v>-0.005</v>
      </c>
      <c r="DL17">
        <v>2.515</v>
      </c>
      <c r="DM17">
        <v>-0.067</v>
      </c>
      <c r="DN17">
        <v>400</v>
      </c>
      <c r="DO17">
        <v>4</v>
      </c>
      <c r="DP17">
        <v>0.27</v>
      </c>
      <c r="DQ17">
        <v>0.02</v>
      </c>
      <c r="DR17">
        <v>8.50350179815948</v>
      </c>
      <c r="DS17">
        <v>-3.41464099604817</v>
      </c>
      <c r="DT17">
        <v>0.246777035323605</v>
      </c>
      <c r="DU17">
        <v>0</v>
      </c>
      <c r="DV17">
        <v>-12.3885333333333</v>
      </c>
      <c r="DW17">
        <v>4.85859310344832</v>
      </c>
      <c r="DX17">
        <v>0.350950787939784</v>
      </c>
      <c r="DY17">
        <v>0</v>
      </c>
      <c r="DZ17">
        <v>5.44833066666667</v>
      </c>
      <c r="EA17">
        <v>-1.92853161290321</v>
      </c>
      <c r="EB17">
        <v>0.139107448445038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2.515</v>
      </c>
      <c r="EJ17">
        <v>-0.067</v>
      </c>
      <c r="EK17">
        <v>2.515</v>
      </c>
      <c r="EL17">
        <v>0</v>
      </c>
      <c r="EM17">
        <v>0</v>
      </c>
      <c r="EN17">
        <v>0</v>
      </c>
      <c r="EO17">
        <v>-0.067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1335.9</v>
      </c>
      <c r="EX17">
        <v>1335.6</v>
      </c>
      <c r="EY17">
        <v>2</v>
      </c>
      <c r="EZ17">
        <v>491.891</v>
      </c>
      <c r="FA17">
        <v>474.863</v>
      </c>
      <c r="FB17">
        <v>35.5696</v>
      </c>
      <c r="FC17">
        <v>33.2426</v>
      </c>
      <c r="FD17">
        <v>30.0013</v>
      </c>
      <c r="FE17">
        <v>32.9846</v>
      </c>
      <c r="FF17">
        <v>32.9432</v>
      </c>
      <c r="FG17">
        <v>23.5496</v>
      </c>
      <c r="FH17">
        <v>0</v>
      </c>
      <c r="FI17">
        <v>100</v>
      </c>
      <c r="FJ17">
        <v>-999.9</v>
      </c>
      <c r="FK17">
        <v>412.314</v>
      </c>
      <c r="FL17">
        <v>10.426</v>
      </c>
      <c r="FM17">
        <v>101.477</v>
      </c>
      <c r="FN17">
        <v>100.888</v>
      </c>
    </row>
    <row r="18" spans="1:170">
      <c r="A18">
        <v>2</v>
      </c>
      <c r="B18">
        <v>1603832284.6</v>
      </c>
      <c r="C18">
        <v>120.599999904633</v>
      </c>
      <c r="D18" t="s">
        <v>294</v>
      </c>
      <c r="E18" t="s">
        <v>295</v>
      </c>
      <c r="F18" t="s">
        <v>286</v>
      </c>
      <c r="G18" t="s">
        <v>287</v>
      </c>
      <c r="H18">
        <v>1603832276.6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903.073538461538</v>
      </c>
      <c r="AR18">
        <v>1039.77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780.49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1603832276.6</v>
      </c>
      <c r="BQ18">
        <v>49.6094225806452</v>
      </c>
      <c r="BR18">
        <v>47.4675741935484</v>
      </c>
      <c r="BS18">
        <v>12.9589580645161</v>
      </c>
      <c r="BT18">
        <v>9.99593483870968</v>
      </c>
      <c r="BU18">
        <v>47.0944258064516</v>
      </c>
      <c r="BV18">
        <v>13.0259612903226</v>
      </c>
      <c r="BW18">
        <v>500.024516129032</v>
      </c>
      <c r="BX18">
        <v>101.729774193548</v>
      </c>
      <c r="BY18">
        <v>0.0999646870967742</v>
      </c>
      <c r="BZ18">
        <v>37.376564516129</v>
      </c>
      <c r="CA18">
        <v>37.3093903225806</v>
      </c>
      <c r="CB18">
        <v>999.9</v>
      </c>
      <c r="CC18">
        <v>0</v>
      </c>
      <c r="CD18">
        <v>0</v>
      </c>
      <c r="CE18">
        <v>10006.7925806452</v>
      </c>
      <c r="CF18">
        <v>0</v>
      </c>
      <c r="CG18">
        <v>1170.39096774194</v>
      </c>
      <c r="CH18">
        <v>1300.04387096774</v>
      </c>
      <c r="CI18">
        <v>0.899994774193548</v>
      </c>
      <c r="CJ18">
        <v>0.100005222580645</v>
      </c>
      <c r="CK18">
        <v>0</v>
      </c>
      <c r="CL18">
        <v>903.270451612903</v>
      </c>
      <c r="CM18">
        <v>4.99975</v>
      </c>
      <c r="CN18">
        <v>11768.9161290323</v>
      </c>
      <c r="CO18">
        <v>11305.435483871</v>
      </c>
      <c r="CP18">
        <v>49.2357741935484</v>
      </c>
      <c r="CQ18">
        <v>51.5782580645161</v>
      </c>
      <c r="CR18">
        <v>50.012</v>
      </c>
      <c r="CS18">
        <v>51.437</v>
      </c>
      <c r="CT18">
        <v>51.137</v>
      </c>
      <c r="CU18">
        <v>1165.53451612903</v>
      </c>
      <c r="CV18">
        <v>129.50935483871</v>
      </c>
      <c r="CW18">
        <v>0</v>
      </c>
      <c r="CX18">
        <v>119.599999904633</v>
      </c>
      <c r="CY18">
        <v>0</v>
      </c>
      <c r="CZ18">
        <v>903.073538461538</v>
      </c>
      <c r="DA18">
        <v>-54.725470113021</v>
      </c>
      <c r="DB18">
        <v>-709.452991935347</v>
      </c>
      <c r="DC18">
        <v>11765.7961538462</v>
      </c>
      <c r="DD18">
        <v>15</v>
      </c>
      <c r="DE18">
        <v>0</v>
      </c>
      <c r="DF18" t="s">
        <v>292</v>
      </c>
      <c r="DG18">
        <v>1603752008</v>
      </c>
      <c r="DH18">
        <v>1603752025.5</v>
      </c>
      <c r="DI18">
        <v>0</v>
      </c>
      <c r="DJ18">
        <v>-0.017</v>
      </c>
      <c r="DK18">
        <v>-0.005</v>
      </c>
      <c r="DL18">
        <v>2.515</v>
      </c>
      <c r="DM18">
        <v>-0.067</v>
      </c>
      <c r="DN18">
        <v>400</v>
      </c>
      <c r="DO18">
        <v>4</v>
      </c>
      <c r="DP18">
        <v>0.27</v>
      </c>
      <c r="DQ18">
        <v>0.02</v>
      </c>
      <c r="DR18">
        <v>-1.90704086990015</v>
      </c>
      <c r="DS18">
        <v>-0.20388563391599</v>
      </c>
      <c r="DT18">
        <v>0.0220876374654093</v>
      </c>
      <c r="DU18">
        <v>1</v>
      </c>
      <c r="DV18">
        <v>2.14336466666667</v>
      </c>
      <c r="DW18">
        <v>0.246236262513908</v>
      </c>
      <c r="DX18">
        <v>0.026355665644327</v>
      </c>
      <c r="DY18">
        <v>0</v>
      </c>
      <c r="DZ18">
        <v>2.96163833333333</v>
      </c>
      <c r="EA18">
        <v>-0.305862780867637</v>
      </c>
      <c r="EB18">
        <v>0.0220898712963405</v>
      </c>
      <c r="EC18">
        <v>0</v>
      </c>
      <c r="ED18">
        <v>1</v>
      </c>
      <c r="EE18">
        <v>3</v>
      </c>
      <c r="EF18" t="s">
        <v>298</v>
      </c>
      <c r="EG18">
        <v>100</v>
      </c>
      <c r="EH18">
        <v>100</v>
      </c>
      <c r="EI18">
        <v>2.515</v>
      </c>
      <c r="EJ18">
        <v>-0.067</v>
      </c>
      <c r="EK18">
        <v>2.515</v>
      </c>
      <c r="EL18">
        <v>0</v>
      </c>
      <c r="EM18">
        <v>0</v>
      </c>
      <c r="EN18">
        <v>0</v>
      </c>
      <c r="EO18">
        <v>-0.067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1337.9</v>
      </c>
      <c r="EX18">
        <v>1337.7</v>
      </c>
      <c r="EY18">
        <v>2</v>
      </c>
      <c r="EZ18">
        <v>490.9</v>
      </c>
      <c r="FA18">
        <v>472.944</v>
      </c>
      <c r="FB18">
        <v>35.9032</v>
      </c>
      <c r="FC18">
        <v>33.5899</v>
      </c>
      <c r="FD18">
        <v>30.0013</v>
      </c>
      <c r="FE18">
        <v>33.2905</v>
      </c>
      <c r="FF18">
        <v>33.2417</v>
      </c>
      <c r="FG18">
        <v>6.82976</v>
      </c>
      <c r="FH18">
        <v>0</v>
      </c>
      <c r="FI18">
        <v>100</v>
      </c>
      <c r="FJ18">
        <v>-999.9</v>
      </c>
      <c r="FK18">
        <v>47.5997</v>
      </c>
      <c r="FL18">
        <v>15.1684</v>
      </c>
      <c r="FM18">
        <v>101.423</v>
      </c>
      <c r="FN18">
        <v>100.83</v>
      </c>
    </row>
    <row r="19" spans="1:170">
      <c r="A19">
        <v>3</v>
      </c>
      <c r="B19">
        <v>1603832376.1</v>
      </c>
      <c r="C19">
        <v>212.099999904633</v>
      </c>
      <c r="D19" t="s">
        <v>299</v>
      </c>
      <c r="E19" t="s">
        <v>300</v>
      </c>
      <c r="F19" t="s">
        <v>286</v>
      </c>
      <c r="G19" t="s">
        <v>287</v>
      </c>
      <c r="H19">
        <v>1603832368.1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856.271038461539</v>
      </c>
      <c r="AR19">
        <v>957.35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732.62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1603832368.1</v>
      </c>
      <c r="BQ19">
        <v>79.771935483871</v>
      </c>
      <c r="BR19">
        <v>78.4321516129032</v>
      </c>
      <c r="BS19">
        <v>12.5736903225806</v>
      </c>
      <c r="BT19">
        <v>9.92866161290323</v>
      </c>
      <c r="BU19">
        <v>77.256935483871</v>
      </c>
      <c r="BV19">
        <v>12.6406903225806</v>
      </c>
      <c r="BW19">
        <v>500.011483870968</v>
      </c>
      <c r="BX19">
        <v>101.735</v>
      </c>
      <c r="BY19">
        <v>0.0999810838709678</v>
      </c>
      <c r="BZ19">
        <v>37.5008225806452</v>
      </c>
      <c r="CA19">
        <v>37.4972677419355</v>
      </c>
      <c r="CB19">
        <v>999.9</v>
      </c>
      <c r="CC19">
        <v>0</v>
      </c>
      <c r="CD19">
        <v>0</v>
      </c>
      <c r="CE19">
        <v>10002.1051612903</v>
      </c>
      <c r="CF19">
        <v>0</v>
      </c>
      <c r="CG19">
        <v>1175.82677419355</v>
      </c>
      <c r="CH19">
        <v>1300.02838709677</v>
      </c>
      <c r="CI19">
        <v>0.900001870967742</v>
      </c>
      <c r="CJ19">
        <v>0.0999981129032258</v>
      </c>
      <c r="CK19">
        <v>0</v>
      </c>
      <c r="CL19">
        <v>856.380451612903</v>
      </c>
      <c r="CM19">
        <v>4.99975</v>
      </c>
      <c r="CN19">
        <v>11149.7774193548</v>
      </c>
      <c r="CO19">
        <v>11305.3096774194</v>
      </c>
      <c r="CP19">
        <v>49.066064516129</v>
      </c>
      <c r="CQ19">
        <v>51.379</v>
      </c>
      <c r="CR19">
        <v>49.812</v>
      </c>
      <c r="CS19">
        <v>51.29</v>
      </c>
      <c r="CT19">
        <v>51.028</v>
      </c>
      <c r="CU19">
        <v>1165.5264516129</v>
      </c>
      <c r="CV19">
        <v>129.501935483871</v>
      </c>
      <c r="CW19">
        <v>0</v>
      </c>
      <c r="CX19">
        <v>90.8999998569489</v>
      </c>
      <c r="CY19">
        <v>0</v>
      </c>
      <c r="CZ19">
        <v>856.271038461539</v>
      </c>
      <c r="DA19">
        <v>-11.8906324880676</v>
      </c>
      <c r="DB19">
        <v>-164.437606816579</v>
      </c>
      <c r="DC19">
        <v>11148.1384615385</v>
      </c>
      <c r="DD19">
        <v>15</v>
      </c>
      <c r="DE19">
        <v>0</v>
      </c>
      <c r="DF19" t="s">
        <v>292</v>
      </c>
      <c r="DG19">
        <v>1603752008</v>
      </c>
      <c r="DH19">
        <v>1603752025.5</v>
      </c>
      <c r="DI19">
        <v>0</v>
      </c>
      <c r="DJ19">
        <v>-0.017</v>
      </c>
      <c r="DK19">
        <v>-0.005</v>
      </c>
      <c r="DL19">
        <v>2.515</v>
      </c>
      <c r="DM19">
        <v>-0.067</v>
      </c>
      <c r="DN19">
        <v>400</v>
      </c>
      <c r="DO19">
        <v>4</v>
      </c>
      <c r="DP19">
        <v>0.27</v>
      </c>
      <c r="DQ19">
        <v>0.02</v>
      </c>
      <c r="DR19">
        <v>-1.29058719887707</v>
      </c>
      <c r="DS19">
        <v>-0.0211784212232562</v>
      </c>
      <c r="DT19">
        <v>0.0116170970180017</v>
      </c>
      <c r="DU19">
        <v>1</v>
      </c>
      <c r="DV19">
        <v>1.33753966666667</v>
      </c>
      <c r="DW19">
        <v>0.0663769521690787</v>
      </c>
      <c r="DX19">
        <v>0.0171883376127213</v>
      </c>
      <c r="DY19">
        <v>1</v>
      </c>
      <c r="DZ19">
        <v>2.64580433333333</v>
      </c>
      <c r="EA19">
        <v>-0.196155283648505</v>
      </c>
      <c r="EB19">
        <v>0.0141935047782036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2.515</v>
      </c>
      <c r="EJ19">
        <v>-0.067</v>
      </c>
      <c r="EK19">
        <v>2.515</v>
      </c>
      <c r="EL19">
        <v>0</v>
      </c>
      <c r="EM19">
        <v>0</v>
      </c>
      <c r="EN19">
        <v>0</v>
      </c>
      <c r="EO19">
        <v>-0.067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1339.5</v>
      </c>
      <c r="EX19">
        <v>1339.2</v>
      </c>
      <c r="EY19">
        <v>2</v>
      </c>
      <c r="EZ19">
        <v>491.239</v>
      </c>
      <c r="FA19">
        <v>472.389</v>
      </c>
      <c r="FB19">
        <v>36.1362</v>
      </c>
      <c r="FC19">
        <v>33.84</v>
      </c>
      <c r="FD19">
        <v>30.0009</v>
      </c>
      <c r="FE19">
        <v>33.5193</v>
      </c>
      <c r="FF19">
        <v>33.4612</v>
      </c>
      <c r="FG19">
        <v>8.25234</v>
      </c>
      <c r="FH19">
        <v>0</v>
      </c>
      <c r="FI19">
        <v>100</v>
      </c>
      <c r="FJ19">
        <v>-999.9</v>
      </c>
      <c r="FK19">
        <v>78.4486</v>
      </c>
      <c r="FL19">
        <v>12.8844</v>
      </c>
      <c r="FM19">
        <v>101.386</v>
      </c>
      <c r="FN19">
        <v>100.785</v>
      </c>
    </row>
    <row r="20" spans="1:170">
      <c r="A20">
        <v>4</v>
      </c>
      <c r="B20">
        <v>1603832447.1</v>
      </c>
      <c r="C20">
        <v>283.099999904633</v>
      </c>
      <c r="D20" t="s">
        <v>304</v>
      </c>
      <c r="E20" t="s">
        <v>305</v>
      </c>
      <c r="F20" t="s">
        <v>286</v>
      </c>
      <c r="G20" t="s">
        <v>287</v>
      </c>
      <c r="H20">
        <v>1603832439.35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838.727923076923</v>
      </c>
      <c r="AR20">
        <v>932.08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715.03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1603832439.35</v>
      </c>
      <c r="BQ20">
        <v>99.6149033333334</v>
      </c>
      <c r="BR20">
        <v>98.6754066666667</v>
      </c>
      <c r="BS20">
        <v>12.3723966666667</v>
      </c>
      <c r="BT20">
        <v>9.85970233333333</v>
      </c>
      <c r="BU20">
        <v>97.0999033333333</v>
      </c>
      <c r="BV20">
        <v>12.4394</v>
      </c>
      <c r="BW20">
        <v>500.008366666667</v>
      </c>
      <c r="BX20">
        <v>101.7311</v>
      </c>
      <c r="BY20">
        <v>0.09994187</v>
      </c>
      <c r="BZ20">
        <v>37.65547</v>
      </c>
      <c r="CA20">
        <v>37.6821133333333</v>
      </c>
      <c r="CB20">
        <v>999.9</v>
      </c>
      <c r="CC20">
        <v>0</v>
      </c>
      <c r="CD20">
        <v>0</v>
      </c>
      <c r="CE20">
        <v>9994.40866666667</v>
      </c>
      <c r="CF20">
        <v>0</v>
      </c>
      <c r="CG20">
        <v>1175.26233333333</v>
      </c>
      <c r="CH20">
        <v>1300.01166666667</v>
      </c>
      <c r="CI20">
        <v>0.900009433333333</v>
      </c>
      <c r="CJ20">
        <v>0.0999905133333333</v>
      </c>
      <c r="CK20">
        <v>0</v>
      </c>
      <c r="CL20">
        <v>838.755633333333</v>
      </c>
      <c r="CM20">
        <v>4.99975</v>
      </c>
      <c r="CN20">
        <v>10912.67</v>
      </c>
      <c r="CO20">
        <v>11305.1966666667</v>
      </c>
      <c r="CP20">
        <v>48.9412</v>
      </c>
      <c r="CQ20">
        <v>51.187</v>
      </c>
      <c r="CR20">
        <v>49.6828666666666</v>
      </c>
      <c r="CS20">
        <v>51.0998</v>
      </c>
      <c r="CT20">
        <v>50.8998</v>
      </c>
      <c r="CU20">
        <v>1165.52333333333</v>
      </c>
      <c r="CV20">
        <v>129.488333333333</v>
      </c>
      <c r="CW20">
        <v>0</v>
      </c>
      <c r="CX20">
        <v>70.3999998569489</v>
      </c>
      <c r="CY20">
        <v>0</v>
      </c>
      <c r="CZ20">
        <v>838.727923076923</v>
      </c>
      <c r="DA20">
        <v>-5.7317606821704</v>
      </c>
      <c r="DB20">
        <v>-84.0136751931116</v>
      </c>
      <c r="DC20">
        <v>10912.0923076923</v>
      </c>
      <c r="DD20">
        <v>15</v>
      </c>
      <c r="DE20">
        <v>0</v>
      </c>
      <c r="DF20" t="s">
        <v>292</v>
      </c>
      <c r="DG20">
        <v>1603752008</v>
      </c>
      <c r="DH20">
        <v>1603752025.5</v>
      </c>
      <c r="DI20">
        <v>0</v>
      </c>
      <c r="DJ20">
        <v>-0.017</v>
      </c>
      <c r="DK20">
        <v>-0.005</v>
      </c>
      <c r="DL20">
        <v>2.515</v>
      </c>
      <c r="DM20">
        <v>-0.067</v>
      </c>
      <c r="DN20">
        <v>400</v>
      </c>
      <c r="DO20">
        <v>4</v>
      </c>
      <c r="DP20">
        <v>0.27</v>
      </c>
      <c r="DQ20">
        <v>0.02</v>
      </c>
      <c r="DR20">
        <v>-0.990182647978811</v>
      </c>
      <c r="DS20">
        <v>-0.106551948259658</v>
      </c>
      <c r="DT20">
        <v>0.0193389783834571</v>
      </c>
      <c r="DU20">
        <v>1</v>
      </c>
      <c r="DV20">
        <v>0.9372239</v>
      </c>
      <c r="DW20">
        <v>0.0627559421579564</v>
      </c>
      <c r="DX20">
        <v>0.0183982428623859</v>
      </c>
      <c r="DY20">
        <v>1</v>
      </c>
      <c r="DZ20">
        <v>2.51299533333333</v>
      </c>
      <c r="EA20">
        <v>-0.0348290989988866</v>
      </c>
      <c r="EB20">
        <v>0.00275267958340395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2.515</v>
      </c>
      <c r="EJ20">
        <v>-0.067</v>
      </c>
      <c r="EK20">
        <v>2.515</v>
      </c>
      <c r="EL20">
        <v>0</v>
      </c>
      <c r="EM20">
        <v>0</v>
      </c>
      <c r="EN20">
        <v>0</v>
      </c>
      <c r="EO20">
        <v>-0.067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1340.7</v>
      </c>
      <c r="EX20">
        <v>1340.4</v>
      </c>
      <c r="EY20">
        <v>2</v>
      </c>
      <c r="EZ20">
        <v>491.343</v>
      </c>
      <c r="FA20">
        <v>472.462</v>
      </c>
      <c r="FB20">
        <v>36.283</v>
      </c>
      <c r="FC20">
        <v>33.9699</v>
      </c>
      <c r="FD20">
        <v>30.0007</v>
      </c>
      <c r="FE20">
        <v>33.6523</v>
      </c>
      <c r="FF20">
        <v>33.5918</v>
      </c>
      <c r="FG20">
        <v>9.20662</v>
      </c>
      <c r="FH20">
        <v>0</v>
      </c>
      <c r="FI20">
        <v>100</v>
      </c>
      <c r="FJ20">
        <v>-999.9</v>
      </c>
      <c r="FK20">
        <v>98.8549</v>
      </c>
      <c r="FL20">
        <v>12.5142</v>
      </c>
      <c r="FM20">
        <v>101.368</v>
      </c>
      <c r="FN20">
        <v>100.769</v>
      </c>
    </row>
    <row r="21" spans="1:170">
      <c r="A21">
        <v>5</v>
      </c>
      <c r="B21">
        <v>1603832567.6</v>
      </c>
      <c r="C21">
        <v>403.599999904633</v>
      </c>
      <c r="D21" t="s">
        <v>308</v>
      </c>
      <c r="E21" t="s">
        <v>309</v>
      </c>
      <c r="F21" t="s">
        <v>286</v>
      </c>
      <c r="G21" t="s">
        <v>287</v>
      </c>
      <c r="H21">
        <v>1603832559.6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825.190153846154</v>
      </c>
      <c r="AR21">
        <v>923.13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696.15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1603832559.6</v>
      </c>
      <c r="BQ21">
        <v>149.881129032258</v>
      </c>
      <c r="BR21">
        <v>150.067838709677</v>
      </c>
      <c r="BS21">
        <v>12.7412129032258</v>
      </c>
      <c r="BT21">
        <v>9.73155129032258</v>
      </c>
      <c r="BU21">
        <v>147.366129032258</v>
      </c>
      <c r="BV21">
        <v>12.8082129032258</v>
      </c>
      <c r="BW21">
        <v>500.023258064516</v>
      </c>
      <c r="BX21">
        <v>101.730516129032</v>
      </c>
      <c r="BY21">
        <v>0.100039009677419</v>
      </c>
      <c r="BZ21">
        <v>37.8319709677419</v>
      </c>
      <c r="CA21">
        <v>37.8663225806452</v>
      </c>
      <c r="CB21">
        <v>999.9</v>
      </c>
      <c r="CC21">
        <v>0</v>
      </c>
      <c r="CD21">
        <v>0</v>
      </c>
      <c r="CE21">
        <v>9996.3935483871</v>
      </c>
      <c r="CF21">
        <v>0</v>
      </c>
      <c r="CG21">
        <v>1170.88419354839</v>
      </c>
      <c r="CH21">
        <v>1300.0264516129</v>
      </c>
      <c r="CI21">
        <v>0.899996709677419</v>
      </c>
      <c r="CJ21">
        <v>0.100003293548387</v>
      </c>
      <c r="CK21">
        <v>0</v>
      </c>
      <c r="CL21">
        <v>825.207935483871</v>
      </c>
      <c r="CM21">
        <v>4.99975</v>
      </c>
      <c r="CN21">
        <v>10733.3387096774</v>
      </c>
      <c r="CO21">
        <v>11305.2903225806</v>
      </c>
      <c r="CP21">
        <v>48.683</v>
      </c>
      <c r="CQ21">
        <v>50.915</v>
      </c>
      <c r="CR21">
        <v>49.433</v>
      </c>
      <c r="CS21">
        <v>50.8262903225806</v>
      </c>
      <c r="CT21">
        <v>50.687064516129</v>
      </c>
      <c r="CU21">
        <v>1165.51903225806</v>
      </c>
      <c r="CV21">
        <v>129.507741935484</v>
      </c>
      <c r="CW21">
        <v>0</v>
      </c>
      <c r="CX21">
        <v>120.099999904633</v>
      </c>
      <c r="CY21">
        <v>0</v>
      </c>
      <c r="CZ21">
        <v>825.190153846154</v>
      </c>
      <c r="DA21">
        <v>-1.53894016686599</v>
      </c>
      <c r="DB21">
        <v>-14.9367522678793</v>
      </c>
      <c r="DC21">
        <v>10732.9115384615</v>
      </c>
      <c r="DD21">
        <v>15</v>
      </c>
      <c r="DE21">
        <v>0</v>
      </c>
      <c r="DF21" t="s">
        <v>292</v>
      </c>
      <c r="DG21">
        <v>1603752008</v>
      </c>
      <c r="DH21">
        <v>1603752025.5</v>
      </c>
      <c r="DI21">
        <v>0</v>
      </c>
      <c r="DJ21">
        <v>-0.017</v>
      </c>
      <c r="DK21">
        <v>-0.005</v>
      </c>
      <c r="DL21">
        <v>2.515</v>
      </c>
      <c r="DM21">
        <v>-0.067</v>
      </c>
      <c r="DN21">
        <v>400</v>
      </c>
      <c r="DO21">
        <v>4</v>
      </c>
      <c r="DP21">
        <v>0.27</v>
      </c>
      <c r="DQ21">
        <v>0.02</v>
      </c>
      <c r="DR21">
        <v>-0.226687802344563</v>
      </c>
      <c r="DS21">
        <v>0.100958943334537</v>
      </c>
      <c r="DT21">
        <v>0.0165322740879936</v>
      </c>
      <c r="DU21">
        <v>1</v>
      </c>
      <c r="DV21">
        <v>-0.1868921</v>
      </c>
      <c r="DW21">
        <v>-0.237592231368187</v>
      </c>
      <c r="DX21">
        <v>0.0253579621070648</v>
      </c>
      <c r="DY21">
        <v>0</v>
      </c>
      <c r="DZ21">
        <v>3.01151033333333</v>
      </c>
      <c r="EA21">
        <v>0.464399466073406</v>
      </c>
      <c r="EB21">
        <v>0.0335101248862025</v>
      </c>
      <c r="EC21">
        <v>0</v>
      </c>
      <c r="ED21">
        <v>1</v>
      </c>
      <c r="EE21">
        <v>3</v>
      </c>
      <c r="EF21" t="s">
        <v>298</v>
      </c>
      <c r="EG21">
        <v>100</v>
      </c>
      <c r="EH21">
        <v>100</v>
      </c>
      <c r="EI21">
        <v>2.515</v>
      </c>
      <c r="EJ21">
        <v>-0.067</v>
      </c>
      <c r="EK21">
        <v>2.515</v>
      </c>
      <c r="EL21">
        <v>0</v>
      </c>
      <c r="EM21">
        <v>0</v>
      </c>
      <c r="EN21">
        <v>0</v>
      </c>
      <c r="EO21">
        <v>-0.067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1342.7</v>
      </c>
      <c r="EX21">
        <v>1342.4</v>
      </c>
      <c r="EY21">
        <v>2</v>
      </c>
      <c r="EZ21">
        <v>492.553</v>
      </c>
      <c r="FA21">
        <v>471.811</v>
      </c>
      <c r="FB21">
        <v>36.5176</v>
      </c>
      <c r="FC21">
        <v>34.1687</v>
      </c>
      <c r="FD21">
        <v>30.0005</v>
      </c>
      <c r="FE21">
        <v>33.8587</v>
      </c>
      <c r="FF21">
        <v>33.796</v>
      </c>
      <c r="FG21">
        <v>11.6266</v>
      </c>
      <c r="FH21">
        <v>0</v>
      </c>
      <c r="FI21">
        <v>100</v>
      </c>
      <c r="FJ21">
        <v>-999.9</v>
      </c>
      <c r="FK21">
        <v>150.145</v>
      </c>
      <c r="FL21">
        <v>12.3086</v>
      </c>
      <c r="FM21">
        <v>101.335</v>
      </c>
      <c r="FN21">
        <v>100.732</v>
      </c>
    </row>
    <row r="22" spans="1:170">
      <c r="A22">
        <v>6</v>
      </c>
      <c r="B22">
        <v>1603832688.1</v>
      </c>
      <c r="C22">
        <v>524.099999904633</v>
      </c>
      <c r="D22" t="s">
        <v>312</v>
      </c>
      <c r="E22" t="s">
        <v>313</v>
      </c>
      <c r="F22" t="s">
        <v>286</v>
      </c>
      <c r="G22" t="s">
        <v>287</v>
      </c>
      <c r="H22">
        <v>1603832680.1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819.721576923077</v>
      </c>
      <c r="AR22">
        <v>938.24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690.73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1603832680.1</v>
      </c>
      <c r="BQ22">
        <v>199.857903225806</v>
      </c>
      <c r="BR22">
        <v>202.049935483871</v>
      </c>
      <c r="BS22">
        <v>13.4510967741935</v>
      </c>
      <c r="BT22">
        <v>9.55557451612903</v>
      </c>
      <c r="BU22">
        <v>197.342903225806</v>
      </c>
      <c r="BV22">
        <v>13.5180967741936</v>
      </c>
      <c r="BW22">
        <v>500.021193548387</v>
      </c>
      <c r="BX22">
        <v>101.734870967742</v>
      </c>
      <c r="BY22">
        <v>0.100036932258065</v>
      </c>
      <c r="BZ22">
        <v>37.9659064516129</v>
      </c>
      <c r="CA22">
        <v>37.9110580645161</v>
      </c>
      <c r="CB22">
        <v>999.9</v>
      </c>
      <c r="CC22">
        <v>0</v>
      </c>
      <c r="CD22">
        <v>0</v>
      </c>
      <c r="CE22">
        <v>9999.95967741935</v>
      </c>
      <c r="CF22">
        <v>0</v>
      </c>
      <c r="CG22">
        <v>1081.47516129032</v>
      </c>
      <c r="CH22">
        <v>1300.04387096774</v>
      </c>
      <c r="CI22">
        <v>0.900000290322581</v>
      </c>
      <c r="CJ22">
        <v>0.0999996903225807</v>
      </c>
      <c r="CK22">
        <v>0</v>
      </c>
      <c r="CL22">
        <v>819.697419354839</v>
      </c>
      <c r="CM22">
        <v>4.99975</v>
      </c>
      <c r="CN22">
        <v>10663.8838709677</v>
      </c>
      <c r="CO22">
        <v>11305.4516129032</v>
      </c>
      <c r="CP22">
        <v>48.495935483871</v>
      </c>
      <c r="CQ22">
        <v>50.683</v>
      </c>
      <c r="CR22">
        <v>49.1991935483871</v>
      </c>
      <c r="CS22">
        <v>50.6067096774193</v>
      </c>
      <c r="CT22">
        <v>50.506</v>
      </c>
      <c r="CU22">
        <v>1165.54290322581</v>
      </c>
      <c r="CV22">
        <v>129.500967741935</v>
      </c>
      <c r="CW22">
        <v>0</v>
      </c>
      <c r="CX22">
        <v>119.599999904633</v>
      </c>
      <c r="CY22">
        <v>0</v>
      </c>
      <c r="CZ22">
        <v>819.721576923077</v>
      </c>
      <c r="DA22">
        <v>4.8353846107877</v>
      </c>
      <c r="DB22">
        <v>57.4871795916886</v>
      </c>
      <c r="DC22">
        <v>10664.2653846154</v>
      </c>
      <c r="DD22">
        <v>15</v>
      </c>
      <c r="DE22">
        <v>0</v>
      </c>
      <c r="DF22" t="s">
        <v>292</v>
      </c>
      <c r="DG22">
        <v>1603752008</v>
      </c>
      <c r="DH22">
        <v>1603752025.5</v>
      </c>
      <c r="DI22">
        <v>0</v>
      </c>
      <c r="DJ22">
        <v>-0.017</v>
      </c>
      <c r="DK22">
        <v>-0.005</v>
      </c>
      <c r="DL22">
        <v>2.515</v>
      </c>
      <c r="DM22">
        <v>-0.067</v>
      </c>
      <c r="DN22">
        <v>400</v>
      </c>
      <c r="DO22">
        <v>4</v>
      </c>
      <c r="DP22">
        <v>0.27</v>
      </c>
      <c r="DQ22">
        <v>0.02</v>
      </c>
      <c r="DR22">
        <v>1.16894793496827</v>
      </c>
      <c r="DS22">
        <v>0.019628736365554</v>
      </c>
      <c r="DT22">
        <v>0.0215942339277402</v>
      </c>
      <c r="DU22">
        <v>1</v>
      </c>
      <c r="DV22">
        <v>-2.19141566666667</v>
      </c>
      <c r="DW22">
        <v>-0.0906583314794232</v>
      </c>
      <c r="DX22">
        <v>0.0270890658979269</v>
      </c>
      <c r="DY22">
        <v>1</v>
      </c>
      <c r="DZ22">
        <v>3.89436033333333</v>
      </c>
      <c r="EA22">
        <v>0.298266073414903</v>
      </c>
      <c r="EB22">
        <v>0.0215306401024731</v>
      </c>
      <c r="EC22">
        <v>0</v>
      </c>
      <c r="ED22">
        <v>2</v>
      </c>
      <c r="EE22">
        <v>3</v>
      </c>
      <c r="EF22" t="s">
        <v>316</v>
      </c>
      <c r="EG22">
        <v>100</v>
      </c>
      <c r="EH22">
        <v>100</v>
      </c>
      <c r="EI22">
        <v>2.515</v>
      </c>
      <c r="EJ22">
        <v>-0.067</v>
      </c>
      <c r="EK22">
        <v>2.515</v>
      </c>
      <c r="EL22">
        <v>0</v>
      </c>
      <c r="EM22">
        <v>0</v>
      </c>
      <c r="EN22">
        <v>0</v>
      </c>
      <c r="EO22">
        <v>-0.067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1344.7</v>
      </c>
      <c r="EX22">
        <v>1344.4</v>
      </c>
      <c r="EY22">
        <v>2</v>
      </c>
      <c r="EZ22">
        <v>493.867</v>
      </c>
      <c r="FA22">
        <v>471.365</v>
      </c>
      <c r="FB22">
        <v>36.7085</v>
      </c>
      <c r="FC22">
        <v>34.331</v>
      </c>
      <c r="FD22">
        <v>30.0006</v>
      </c>
      <c r="FE22">
        <v>34.0294</v>
      </c>
      <c r="FF22">
        <v>33.9682</v>
      </c>
      <c r="FG22">
        <v>14.0524</v>
      </c>
      <c r="FH22">
        <v>0</v>
      </c>
      <c r="FI22">
        <v>100</v>
      </c>
      <c r="FJ22">
        <v>-999.9</v>
      </c>
      <c r="FK22">
        <v>202.054</v>
      </c>
      <c r="FL22">
        <v>12.6283</v>
      </c>
      <c r="FM22">
        <v>101.309</v>
      </c>
      <c r="FN22">
        <v>100.705</v>
      </c>
    </row>
    <row r="23" spans="1:170">
      <c r="A23">
        <v>7</v>
      </c>
      <c r="B23">
        <v>1603832783.1</v>
      </c>
      <c r="C23">
        <v>619.099999904633</v>
      </c>
      <c r="D23" t="s">
        <v>317</v>
      </c>
      <c r="E23" t="s">
        <v>318</v>
      </c>
      <c r="F23" t="s">
        <v>286</v>
      </c>
      <c r="G23" t="s">
        <v>287</v>
      </c>
      <c r="H23">
        <v>1603832775.35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319</v>
      </c>
      <c r="AQ23">
        <v>820.697038461538</v>
      </c>
      <c r="AR23">
        <v>960.1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320</v>
      </c>
      <c r="BB23">
        <v>688.99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1603832775.35</v>
      </c>
      <c r="BQ23">
        <v>249.628233333333</v>
      </c>
      <c r="BR23">
        <v>254.053566666667</v>
      </c>
      <c r="BS23">
        <v>13.69915</v>
      </c>
      <c r="BT23">
        <v>9.36495333333333</v>
      </c>
      <c r="BU23">
        <v>247.113233333333</v>
      </c>
      <c r="BV23">
        <v>13.76615</v>
      </c>
      <c r="BW23">
        <v>500.0165</v>
      </c>
      <c r="BX23">
        <v>101.734233333333</v>
      </c>
      <c r="BY23">
        <v>0.09999868</v>
      </c>
      <c r="BZ23">
        <v>38.0230866666667</v>
      </c>
      <c r="CA23">
        <v>37.8180833333333</v>
      </c>
      <c r="CB23">
        <v>999.9</v>
      </c>
      <c r="CC23">
        <v>0</v>
      </c>
      <c r="CD23">
        <v>0</v>
      </c>
      <c r="CE23">
        <v>10000.9613333333</v>
      </c>
      <c r="CF23">
        <v>0</v>
      </c>
      <c r="CG23">
        <v>1153.826</v>
      </c>
      <c r="CH23">
        <v>1299.99366666667</v>
      </c>
      <c r="CI23">
        <v>0.8999994</v>
      </c>
      <c r="CJ23">
        <v>0.10000059</v>
      </c>
      <c r="CK23">
        <v>0</v>
      </c>
      <c r="CL23">
        <v>820.621433333333</v>
      </c>
      <c r="CM23">
        <v>4.99975</v>
      </c>
      <c r="CN23">
        <v>10676.3066666667</v>
      </c>
      <c r="CO23">
        <v>11305.0233333333</v>
      </c>
      <c r="CP23">
        <v>48.437</v>
      </c>
      <c r="CQ23">
        <v>50.625</v>
      </c>
      <c r="CR23">
        <v>49.125</v>
      </c>
      <c r="CS23">
        <v>50.562</v>
      </c>
      <c r="CT23">
        <v>50.4937</v>
      </c>
      <c r="CU23">
        <v>1165.49266666667</v>
      </c>
      <c r="CV23">
        <v>129.501</v>
      </c>
      <c r="CW23">
        <v>0</v>
      </c>
      <c r="CX23">
        <v>94.5</v>
      </c>
      <c r="CY23">
        <v>0</v>
      </c>
      <c r="CZ23">
        <v>820.697038461538</v>
      </c>
      <c r="DA23">
        <v>9.74505984272059</v>
      </c>
      <c r="DB23">
        <v>111.613675288032</v>
      </c>
      <c r="DC23">
        <v>10677.1192307692</v>
      </c>
      <c r="DD23">
        <v>15</v>
      </c>
      <c r="DE23">
        <v>0</v>
      </c>
      <c r="DF23" t="s">
        <v>292</v>
      </c>
      <c r="DG23">
        <v>1603752008</v>
      </c>
      <c r="DH23">
        <v>1603752025.5</v>
      </c>
      <c r="DI23">
        <v>0</v>
      </c>
      <c r="DJ23">
        <v>-0.017</v>
      </c>
      <c r="DK23">
        <v>-0.005</v>
      </c>
      <c r="DL23">
        <v>2.515</v>
      </c>
      <c r="DM23">
        <v>-0.067</v>
      </c>
      <c r="DN23">
        <v>400</v>
      </c>
      <c r="DO23">
        <v>4</v>
      </c>
      <c r="DP23">
        <v>0.27</v>
      </c>
      <c r="DQ23">
        <v>0.02</v>
      </c>
      <c r="DR23">
        <v>2.77752655961905</v>
      </c>
      <c r="DS23">
        <v>-0.103198246959462</v>
      </c>
      <c r="DT23">
        <v>0.0222400333668649</v>
      </c>
      <c r="DU23">
        <v>1</v>
      </c>
      <c r="DV23">
        <v>-4.42699766666667</v>
      </c>
      <c r="DW23">
        <v>0.0770992658509399</v>
      </c>
      <c r="DX23">
        <v>0.0260856373870544</v>
      </c>
      <c r="DY23">
        <v>1</v>
      </c>
      <c r="DZ23">
        <v>4.33271666666667</v>
      </c>
      <c r="EA23">
        <v>0.197163604004442</v>
      </c>
      <c r="EB23">
        <v>0.0142560376293305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2.515</v>
      </c>
      <c r="EJ23">
        <v>-0.067</v>
      </c>
      <c r="EK23">
        <v>2.515</v>
      </c>
      <c r="EL23">
        <v>0</v>
      </c>
      <c r="EM23">
        <v>0</v>
      </c>
      <c r="EN23">
        <v>0</v>
      </c>
      <c r="EO23">
        <v>-0.067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1346.3</v>
      </c>
      <c r="EX23">
        <v>1346</v>
      </c>
      <c r="EY23">
        <v>2</v>
      </c>
      <c r="EZ23">
        <v>494.599</v>
      </c>
      <c r="FA23">
        <v>471.024</v>
      </c>
      <c r="FB23">
        <v>36.8443</v>
      </c>
      <c r="FC23">
        <v>34.4479</v>
      </c>
      <c r="FD23">
        <v>30.0005</v>
      </c>
      <c r="FE23">
        <v>34.1468</v>
      </c>
      <c r="FF23">
        <v>34.0852</v>
      </c>
      <c r="FG23">
        <v>16.4567</v>
      </c>
      <c r="FH23">
        <v>0</v>
      </c>
      <c r="FI23">
        <v>100</v>
      </c>
      <c r="FJ23">
        <v>-999.9</v>
      </c>
      <c r="FK23">
        <v>254.282</v>
      </c>
      <c r="FL23">
        <v>13.3244</v>
      </c>
      <c r="FM23">
        <v>101.301</v>
      </c>
      <c r="FN23">
        <v>100.688</v>
      </c>
    </row>
    <row r="24" spans="1:170">
      <c r="A24">
        <v>8</v>
      </c>
      <c r="B24">
        <v>1603832898.1</v>
      </c>
      <c r="C24">
        <v>734.099999904633</v>
      </c>
      <c r="D24" t="s">
        <v>321</v>
      </c>
      <c r="E24" t="s">
        <v>322</v>
      </c>
      <c r="F24" t="s">
        <v>286</v>
      </c>
      <c r="G24" t="s">
        <v>287</v>
      </c>
      <c r="H24">
        <v>1603832890.35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840.83672</v>
      </c>
      <c r="AR24">
        <v>1026.42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691.71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1603832890.35</v>
      </c>
      <c r="BQ24">
        <v>399.651233333333</v>
      </c>
      <c r="BR24">
        <v>409.368</v>
      </c>
      <c r="BS24">
        <v>13.3879533333333</v>
      </c>
      <c r="BT24">
        <v>9.11835</v>
      </c>
      <c r="BU24">
        <v>397.136233333333</v>
      </c>
      <c r="BV24">
        <v>13.4549533333333</v>
      </c>
      <c r="BW24">
        <v>500.021333333333</v>
      </c>
      <c r="BX24">
        <v>101.727233333333</v>
      </c>
      <c r="BY24">
        <v>0.100022256666667</v>
      </c>
      <c r="BZ24">
        <v>38.1789366666667</v>
      </c>
      <c r="CA24">
        <v>37.8473066666667</v>
      </c>
      <c r="CB24">
        <v>999.9</v>
      </c>
      <c r="CC24">
        <v>0</v>
      </c>
      <c r="CD24">
        <v>0</v>
      </c>
      <c r="CE24">
        <v>9998.748</v>
      </c>
      <c r="CF24">
        <v>0</v>
      </c>
      <c r="CG24">
        <v>1071.62893333333</v>
      </c>
      <c r="CH24">
        <v>1300.00666666667</v>
      </c>
      <c r="CI24">
        <v>0.899997</v>
      </c>
      <c r="CJ24">
        <v>0.100003</v>
      </c>
      <c r="CK24">
        <v>0</v>
      </c>
      <c r="CL24">
        <v>840.589066666667</v>
      </c>
      <c r="CM24">
        <v>4.99975</v>
      </c>
      <c r="CN24">
        <v>10921.7566666667</v>
      </c>
      <c r="CO24">
        <v>11305.1266666667</v>
      </c>
      <c r="CP24">
        <v>48.312</v>
      </c>
      <c r="CQ24">
        <v>50.4643</v>
      </c>
      <c r="CR24">
        <v>49</v>
      </c>
      <c r="CS24">
        <v>50.437</v>
      </c>
      <c r="CT24">
        <v>50.3519</v>
      </c>
      <c r="CU24">
        <v>1165.50466666667</v>
      </c>
      <c r="CV24">
        <v>129.502</v>
      </c>
      <c r="CW24">
        <v>0</v>
      </c>
      <c r="CX24">
        <v>114.599999904633</v>
      </c>
      <c r="CY24">
        <v>0</v>
      </c>
      <c r="CZ24">
        <v>840.83672</v>
      </c>
      <c r="DA24">
        <v>16.8953846588286</v>
      </c>
      <c r="DB24">
        <v>112.584614641214</v>
      </c>
      <c r="DC24">
        <v>10922.684</v>
      </c>
      <c r="DD24">
        <v>15</v>
      </c>
      <c r="DE24">
        <v>0</v>
      </c>
      <c r="DF24" t="s">
        <v>292</v>
      </c>
      <c r="DG24">
        <v>1603752008</v>
      </c>
      <c r="DH24">
        <v>1603752025.5</v>
      </c>
      <c r="DI24">
        <v>0</v>
      </c>
      <c r="DJ24">
        <v>-0.017</v>
      </c>
      <c r="DK24">
        <v>-0.005</v>
      </c>
      <c r="DL24">
        <v>2.515</v>
      </c>
      <c r="DM24">
        <v>-0.067</v>
      </c>
      <c r="DN24">
        <v>400</v>
      </c>
      <c r="DO24">
        <v>4</v>
      </c>
      <c r="DP24">
        <v>0.27</v>
      </c>
      <c r="DQ24">
        <v>0.02</v>
      </c>
      <c r="DR24">
        <v>6.66129922761039</v>
      </c>
      <c r="DS24">
        <v>-0.140921103443371</v>
      </c>
      <c r="DT24">
        <v>0.0288234788115154</v>
      </c>
      <c r="DU24">
        <v>1</v>
      </c>
      <c r="DV24">
        <v>-9.71978533333333</v>
      </c>
      <c r="DW24">
        <v>0.127586562847637</v>
      </c>
      <c r="DX24">
        <v>0.0306914647997705</v>
      </c>
      <c r="DY24">
        <v>1</v>
      </c>
      <c r="DZ24">
        <v>4.27017866666667</v>
      </c>
      <c r="EA24">
        <v>-0.0748004449388282</v>
      </c>
      <c r="EB24">
        <v>0.00566822355083342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2.515</v>
      </c>
      <c r="EJ24">
        <v>-0.067</v>
      </c>
      <c r="EK24">
        <v>2.515</v>
      </c>
      <c r="EL24">
        <v>0</v>
      </c>
      <c r="EM24">
        <v>0</v>
      </c>
      <c r="EN24">
        <v>0</v>
      </c>
      <c r="EO24">
        <v>-0.067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1348.2</v>
      </c>
      <c r="EX24">
        <v>1347.9</v>
      </c>
      <c r="EY24">
        <v>2</v>
      </c>
      <c r="EZ24">
        <v>494.524</v>
      </c>
      <c r="FA24">
        <v>470.956</v>
      </c>
      <c r="FB24">
        <v>36.9766</v>
      </c>
      <c r="FC24">
        <v>34.5364</v>
      </c>
      <c r="FD24">
        <v>30.0004</v>
      </c>
      <c r="FE24">
        <v>34.2462</v>
      </c>
      <c r="FF24">
        <v>34.1877</v>
      </c>
      <c r="FG24">
        <v>23.3326</v>
      </c>
      <c r="FH24">
        <v>0</v>
      </c>
      <c r="FI24">
        <v>100</v>
      </c>
      <c r="FJ24">
        <v>-999.9</v>
      </c>
      <c r="FK24">
        <v>409.542</v>
      </c>
      <c r="FL24">
        <v>13.5591</v>
      </c>
      <c r="FM24">
        <v>101.283</v>
      </c>
      <c r="FN24">
        <v>100.676</v>
      </c>
    </row>
    <row r="25" spans="1:170">
      <c r="A25">
        <v>9</v>
      </c>
      <c r="B25">
        <v>1603832989.1</v>
      </c>
      <c r="C25">
        <v>825.099999904633</v>
      </c>
      <c r="D25" t="s">
        <v>325</v>
      </c>
      <c r="E25" t="s">
        <v>326</v>
      </c>
      <c r="F25" t="s">
        <v>286</v>
      </c>
      <c r="G25" t="s">
        <v>287</v>
      </c>
      <c r="H25">
        <v>1603832981.35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862.40128</v>
      </c>
      <c r="AR25">
        <v>1081.95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691.4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1603832981.35</v>
      </c>
      <c r="BQ25">
        <v>499.155833333333</v>
      </c>
      <c r="BR25">
        <v>512.699333333333</v>
      </c>
      <c r="BS25">
        <v>13.1970966666667</v>
      </c>
      <c r="BT25">
        <v>8.93891733333334</v>
      </c>
      <c r="BU25">
        <v>496.640833333333</v>
      </c>
      <c r="BV25">
        <v>13.2640966666667</v>
      </c>
      <c r="BW25">
        <v>500.0112</v>
      </c>
      <c r="BX25">
        <v>101.7255</v>
      </c>
      <c r="BY25">
        <v>0.09999894</v>
      </c>
      <c r="BZ25">
        <v>38.30975</v>
      </c>
      <c r="CA25">
        <v>37.9264933333333</v>
      </c>
      <c r="CB25">
        <v>999.9</v>
      </c>
      <c r="CC25">
        <v>0</v>
      </c>
      <c r="CD25">
        <v>0</v>
      </c>
      <c r="CE25">
        <v>10000.13</v>
      </c>
      <c r="CF25">
        <v>0</v>
      </c>
      <c r="CG25">
        <v>1162.53533333333</v>
      </c>
      <c r="CH25">
        <v>1299.96733333333</v>
      </c>
      <c r="CI25">
        <v>0.900006733333333</v>
      </c>
      <c r="CJ25">
        <v>0.0999932666666667</v>
      </c>
      <c r="CK25">
        <v>0</v>
      </c>
      <c r="CL25">
        <v>862.245733333333</v>
      </c>
      <c r="CM25">
        <v>4.99975</v>
      </c>
      <c r="CN25">
        <v>11211.3233333333</v>
      </c>
      <c r="CO25">
        <v>11304.8133333333</v>
      </c>
      <c r="CP25">
        <v>48.2624</v>
      </c>
      <c r="CQ25">
        <v>50.4287333333333</v>
      </c>
      <c r="CR25">
        <v>48.958</v>
      </c>
      <c r="CS25">
        <v>50.3582</v>
      </c>
      <c r="CT25">
        <v>50.312</v>
      </c>
      <c r="CU25">
        <v>1165.47766666667</v>
      </c>
      <c r="CV25">
        <v>129.49</v>
      </c>
      <c r="CW25">
        <v>0</v>
      </c>
      <c r="CX25">
        <v>90.2999999523163</v>
      </c>
      <c r="CY25">
        <v>0</v>
      </c>
      <c r="CZ25">
        <v>862.40128</v>
      </c>
      <c r="DA25">
        <v>20.6073076444003</v>
      </c>
      <c r="DB25">
        <v>259.723076565036</v>
      </c>
      <c r="DC25">
        <v>11213.736</v>
      </c>
      <c r="DD25">
        <v>15</v>
      </c>
      <c r="DE25">
        <v>0</v>
      </c>
      <c r="DF25" t="s">
        <v>292</v>
      </c>
      <c r="DG25">
        <v>1603752008</v>
      </c>
      <c r="DH25">
        <v>1603752025.5</v>
      </c>
      <c r="DI25">
        <v>0</v>
      </c>
      <c r="DJ25">
        <v>-0.017</v>
      </c>
      <c r="DK25">
        <v>-0.005</v>
      </c>
      <c r="DL25">
        <v>2.515</v>
      </c>
      <c r="DM25">
        <v>-0.067</v>
      </c>
      <c r="DN25">
        <v>400</v>
      </c>
      <c r="DO25">
        <v>4</v>
      </c>
      <c r="DP25">
        <v>0.27</v>
      </c>
      <c r="DQ25">
        <v>0.02</v>
      </c>
      <c r="DR25">
        <v>9.49819828751319</v>
      </c>
      <c r="DS25">
        <v>-0.210335116638209</v>
      </c>
      <c r="DT25">
        <v>0.0460991946673742</v>
      </c>
      <c r="DU25">
        <v>1</v>
      </c>
      <c r="DV25">
        <v>-13.5470966666667</v>
      </c>
      <c r="DW25">
        <v>0.182023581757496</v>
      </c>
      <c r="DX25">
        <v>0.0528098190575284</v>
      </c>
      <c r="DY25">
        <v>1</v>
      </c>
      <c r="DZ25">
        <v>4.25829866666667</v>
      </c>
      <c r="EA25">
        <v>-0.0112380867630736</v>
      </c>
      <c r="EB25">
        <v>0.00174913451614093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2.515</v>
      </c>
      <c r="EJ25">
        <v>-0.067</v>
      </c>
      <c r="EK25">
        <v>2.515</v>
      </c>
      <c r="EL25">
        <v>0</v>
      </c>
      <c r="EM25">
        <v>0</v>
      </c>
      <c r="EN25">
        <v>0</v>
      </c>
      <c r="EO25">
        <v>-0.067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1349.7</v>
      </c>
      <c r="EX25">
        <v>1349.4</v>
      </c>
      <c r="EY25">
        <v>2</v>
      </c>
      <c r="EZ25">
        <v>494.852</v>
      </c>
      <c r="FA25">
        <v>470.578</v>
      </c>
      <c r="FB25">
        <v>37.1086</v>
      </c>
      <c r="FC25">
        <v>34.622</v>
      </c>
      <c r="FD25">
        <v>30.0004</v>
      </c>
      <c r="FE25">
        <v>34.3312</v>
      </c>
      <c r="FF25">
        <v>34.2725</v>
      </c>
      <c r="FG25">
        <v>27.6784</v>
      </c>
      <c r="FH25">
        <v>0</v>
      </c>
      <c r="FI25">
        <v>100</v>
      </c>
      <c r="FJ25">
        <v>-999.9</v>
      </c>
      <c r="FK25">
        <v>512.964</v>
      </c>
      <c r="FL25">
        <v>13.2634</v>
      </c>
      <c r="FM25">
        <v>101.272</v>
      </c>
      <c r="FN25">
        <v>100.662</v>
      </c>
    </row>
    <row r="26" spans="1:170">
      <c r="A26">
        <v>10</v>
      </c>
      <c r="B26">
        <v>1603833107.1</v>
      </c>
      <c r="C26">
        <v>943.099999904633</v>
      </c>
      <c r="D26" t="s">
        <v>329</v>
      </c>
      <c r="E26" t="s">
        <v>330</v>
      </c>
      <c r="F26" t="s">
        <v>286</v>
      </c>
      <c r="G26" t="s">
        <v>287</v>
      </c>
      <c r="H26">
        <v>1603833099.35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900.888461538461</v>
      </c>
      <c r="AR26">
        <v>1158.35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702.57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1603833099.35</v>
      </c>
      <c r="BQ26">
        <v>599.818466666667</v>
      </c>
      <c r="BR26">
        <v>616.445566666667</v>
      </c>
      <c r="BS26">
        <v>12.89561</v>
      </c>
      <c r="BT26">
        <v>8.69037066666667</v>
      </c>
      <c r="BU26">
        <v>597.303466666667</v>
      </c>
      <c r="BV26">
        <v>12.9626133333333</v>
      </c>
      <c r="BW26">
        <v>500.026</v>
      </c>
      <c r="BX26">
        <v>101.717533333333</v>
      </c>
      <c r="BY26">
        <v>0.100025376666667</v>
      </c>
      <c r="BZ26">
        <v>38.3838133333333</v>
      </c>
      <c r="CA26">
        <v>37.9358466666667</v>
      </c>
      <c r="CB26">
        <v>999.9</v>
      </c>
      <c r="CC26">
        <v>0</v>
      </c>
      <c r="CD26">
        <v>0</v>
      </c>
      <c r="CE26">
        <v>10003.9083333333</v>
      </c>
      <c r="CF26">
        <v>0</v>
      </c>
      <c r="CG26">
        <v>1138.40533333333</v>
      </c>
      <c r="CH26">
        <v>1300.009</v>
      </c>
      <c r="CI26">
        <v>0.8999982</v>
      </c>
      <c r="CJ26">
        <v>0.1000018</v>
      </c>
      <c r="CK26">
        <v>0</v>
      </c>
      <c r="CL26">
        <v>900.8605</v>
      </c>
      <c r="CM26">
        <v>4.99975</v>
      </c>
      <c r="CN26">
        <v>11713.1033333333</v>
      </c>
      <c r="CO26">
        <v>11305.14</v>
      </c>
      <c r="CP26">
        <v>48.25</v>
      </c>
      <c r="CQ26">
        <v>50.375</v>
      </c>
      <c r="CR26">
        <v>48.906</v>
      </c>
      <c r="CS26">
        <v>50.3645</v>
      </c>
      <c r="CT26">
        <v>50.312</v>
      </c>
      <c r="CU26">
        <v>1165.507</v>
      </c>
      <c r="CV26">
        <v>129.503333333333</v>
      </c>
      <c r="CW26">
        <v>0</v>
      </c>
      <c r="CX26">
        <v>117.299999952316</v>
      </c>
      <c r="CY26">
        <v>0</v>
      </c>
      <c r="CZ26">
        <v>900.888461538461</v>
      </c>
      <c r="DA26">
        <v>18.3111794524709</v>
      </c>
      <c r="DB26">
        <v>58.1435896578751</v>
      </c>
      <c r="DC26">
        <v>11713.1884615385</v>
      </c>
      <c r="DD26">
        <v>15</v>
      </c>
      <c r="DE26">
        <v>0</v>
      </c>
      <c r="DF26" t="s">
        <v>292</v>
      </c>
      <c r="DG26">
        <v>1603752008</v>
      </c>
      <c r="DH26">
        <v>1603752025.5</v>
      </c>
      <c r="DI26">
        <v>0</v>
      </c>
      <c r="DJ26">
        <v>-0.017</v>
      </c>
      <c r="DK26">
        <v>-0.005</v>
      </c>
      <c r="DL26">
        <v>2.515</v>
      </c>
      <c r="DM26">
        <v>-0.067</v>
      </c>
      <c r="DN26">
        <v>400</v>
      </c>
      <c r="DO26">
        <v>4</v>
      </c>
      <c r="DP26">
        <v>0.27</v>
      </c>
      <c r="DQ26">
        <v>0.02</v>
      </c>
      <c r="DR26">
        <v>11.7304220604522</v>
      </c>
      <c r="DS26">
        <v>-0.109158632353961</v>
      </c>
      <c r="DT26">
        <v>0.0205336135067547</v>
      </c>
      <c r="DU26">
        <v>1</v>
      </c>
      <c r="DV26">
        <v>-16.6295866666667</v>
      </c>
      <c r="DW26">
        <v>0.199715239154639</v>
      </c>
      <c r="DX26">
        <v>0.0266719919682717</v>
      </c>
      <c r="DY26">
        <v>1</v>
      </c>
      <c r="DZ26">
        <v>4.20639266666667</v>
      </c>
      <c r="EA26">
        <v>-0.137470077864297</v>
      </c>
      <c r="EB26">
        <v>0.0099288951830279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2.515</v>
      </c>
      <c r="EJ26">
        <v>-0.067</v>
      </c>
      <c r="EK26">
        <v>2.515</v>
      </c>
      <c r="EL26">
        <v>0</v>
      </c>
      <c r="EM26">
        <v>0</v>
      </c>
      <c r="EN26">
        <v>0</v>
      </c>
      <c r="EO26">
        <v>-0.067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1351.7</v>
      </c>
      <c r="EX26">
        <v>1351.4</v>
      </c>
      <c r="EY26">
        <v>2</v>
      </c>
      <c r="EZ26">
        <v>495.331</v>
      </c>
      <c r="FA26">
        <v>469.987</v>
      </c>
      <c r="FB26">
        <v>37.2632</v>
      </c>
      <c r="FC26">
        <v>34.7482</v>
      </c>
      <c r="FD26">
        <v>30.0004</v>
      </c>
      <c r="FE26">
        <v>34.45</v>
      </c>
      <c r="FF26">
        <v>34.3901</v>
      </c>
      <c r="FG26">
        <v>31.8675</v>
      </c>
      <c r="FH26">
        <v>0</v>
      </c>
      <c r="FI26">
        <v>100</v>
      </c>
      <c r="FJ26">
        <v>-999.9</v>
      </c>
      <c r="FK26">
        <v>616.436</v>
      </c>
      <c r="FL26">
        <v>13.0662</v>
      </c>
      <c r="FM26">
        <v>101.249</v>
      </c>
      <c r="FN26">
        <v>100.639</v>
      </c>
    </row>
    <row r="27" spans="1:170">
      <c r="A27">
        <v>11</v>
      </c>
      <c r="B27">
        <v>1603833227.6</v>
      </c>
      <c r="C27">
        <v>1063.59999990463</v>
      </c>
      <c r="D27" t="s">
        <v>333</v>
      </c>
      <c r="E27" t="s">
        <v>334</v>
      </c>
      <c r="F27" t="s">
        <v>286</v>
      </c>
      <c r="G27" t="s">
        <v>287</v>
      </c>
      <c r="H27">
        <v>1603833219.6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927.988807692308</v>
      </c>
      <c r="AR27">
        <v>1208.76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715.89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1603833219.6</v>
      </c>
      <c r="BQ27">
        <v>700.018935483871</v>
      </c>
      <c r="BR27">
        <v>717.673774193548</v>
      </c>
      <c r="BS27">
        <v>12.0608064516129</v>
      </c>
      <c r="BT27">
        <v>8.42905903225807</v>
      </c>
      <c r="BU27">
        <v>697.503870967742</v>
      </c>
      <c r="BV27">
        <v>12.1278064516129</v>
      </c>
      <c r="BW27">
        <v>500.01264516129</v>
      </c>
      <c r="BX27">
        <v>101.705032258065</v>
      </c>
      <c r="BY27">
        <v>0.0999634451612903</v>
      </c>
      <c r="BZ27">
        <v>38.5083580645161</v>
      </c>
      <c r="CA27">
        <v>38.0503967741936</v>
      </c>
      <c r="CB27">
        <v>999.9</v>
      </c>
      <c r="CC27">
        <v>0</v>
      </c>
      <c r="CD27">
        <v>0</v>
      </c>
      <c r="CE27">
        <v>10000.6516129032</v>
      </c>
      <c r="CF27">
        <v>0</v>
      </c>
      <c r="CG27">
        <v>1109.32967741935</v>
      </c>
      <c r="CH27">
        <v>1299.98548387097</v>
      </c>
      <c r="CI27">
        <v>0.899994870967742</v>
      </c>
      <c r="CJ27">
        <v>0.100005129032258</v>
      </c>
      <c r="CK27">
        <v>0</v>
      </c>
      <c r="CL27">
        <v>927.956677419355</v>
      </c>
      <c r="CM27">
        <v>4.99975</v>
      </c>
      <c r="CN27">
        <v>12014.3193548387</v>
      </c>
      <c r="CO27">
        <v>11304.9225806452</v>
      </c>
      <c r="CP27">
        <v>48.191064516129</v>
      </c>
      <c r="CQ27">
        <v>50.316064516129</v>
      </c>
      <c r="CR27">
        <v>48.875</v>
      </c>
      <c r="CS27">
        <v>50.3465483870968</v>
      </c>
      <c r="CT27">
        <v>50.284</v>
      </c>
      <c r="CU27">
        <v>1165.47903225806</v>
      </c>
      <c r="CV27">
        <v>129.506451612903</v>
      </c>
      <c r="CW27">
        <v>0</v>
      </c>
      <c r="CX27">
        <v>119.700000047684</v>
      </c>
      <c r="CY27">
        <v>0</v>
      </c>
      <c r="CZ27">
        <v>927.988807692308</v>
      </c>
      <c r="DA27">
        <v>8.02615385104635</v>
      </c>
      <c r="DB27">
        <v>-27.5897434956748</v>
      </c>
      <c r="DC27">
        <v>12013.3461538462</v>
      </c>
      <c r="DD27">
        <v>15</v>
      </c>
      <c r="DE27">
        <v>0</v>
      </c>
      <c r="DF27" t="s">
        <v>292</v>
      </c>
      <c r="DG27">
        <v>1603752008</v>
      </c>
      <c r="DH27">
        <v>1603752025.5</v>
      </c>
      <c r="DI27">
        <v>0</v>
      </c>
      <c r="DJ27">
        <v>-0.017</v>
      </c>
      <c r="DK27">
        <v>-0.005</v>
      </c>
      <c r="DL27">
        <v>2.515</v>
      </c>
      <c r="DM27">
        <v>-0.067</v>
      </c>
      <c r="DN27">
        <v>400</v>
      </c>
      <c r="DO27">
        <v>4</v>
      </c>
      <c r="DP27">
        <v>0.27</v>
      </c>
      <c r="DQ27">
        <v>0.02</v>
      </c>
      <c r="DR27">
        <v>12.5732642031025</v>
      </c>
      <c r="DS27">
        <v>-0.970043226708255</v>
      </c>
      <c r="DT27">
        <v>0.0725168092744216</v>
      </c>
      <c r="DU27">
        <v>0</v>
      </c>
      <c r="DV27">
        <v>-17.6508433333333</v>
      </c>
      <c r="DW27">
        <v>1.46726496106786</v>
      </c>
      <c r="DX27">
        <v>0.107894771832971</v>
      </c>
      <c r="DY27">
        <v>0</v>
      </c>
      <c r="DZ27">
        <v>3.630443</v>
      </c>
      <c r="EA27">
        <v>-0.320330589543942</v>
      </c>
      <c r="EB27">
        <v>0.0231100627649516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2.515</v>
      </c>
      <c r="EJ27">
        <v>-0.067</v>
      </c>
      <c r="EK27">
        <v>2.515</v>
      </c>
      <c r="EL27">
        <v>0</v>
      </c>
      <c r="EM27">
        <v>0</v>
      </c>
      <c r="EN27">
        <v>0</v>
      </c>
      <c r="EO27">
        <v>-0.067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1353.7</v>
      </c>
      <c r="EX27">
        <v>1353.4</v>
      </c>
      <c r="EY27">
        <v>2</v>
      </c>
      <c r="EZ27">
        <v>494.934</v>
      </c>
      <c r="FA27">
        <v>469.646</v>
      </c>
      <c r="FB27">
        <v>37.4085</v>
      </c>
      <c r="FC27">
        <v>34.8859</v>
      </c>
      <c r="FD27">
        <v>30.0005</v>
      </c>
      <c r="FE27">
        <v>34.5794</v>
      </c>
      <c r="FF27">
        <v>34.5202</v>
      </c>
      <c r="FG27">
        <v>35.8334</v>
      </c>
      <c r="FH27">
        <v>0</v>
      </c>
      <c r="FI27">
        <v>100</v>
      </c>
      <c r="FJ27">
        <v>-999.9</v>
      </c>
      <c r="FK27">
        <v>717.331</v>
      </c>
      <c r="FL27">
        <v>12.8097</v>
      </c>
      <c r="FM27">
        <v>101.232</v>
      </c>
      <c r="FN27">
        <v>100.617</v>
      </c>
    </row>
    <row r="28" spans="1:170">
      <c r="A28">
        <v>12</v>
      </c>
      <c r="B28">
        <v>1603833348.1</v>
      </c>
      <c r="C28">
        <v>1184.09999990463</v>
      </c>
      <c r="D28" t="s">
        <v>337</v>
      </c>
      <c r="E28" t="s">
        <v>338</v>
      </c>
      <c r="F28" t="s">
        <v>286</v>
      </c>
      <c r="G28" t="s">
        <v>287</v>
      </c>
      <c r="H28">
        <v>1603833340.1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946.608846153846</v>
      </c>
      <c r="AR28">
        <v>1242.13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724.68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1603833340.1</v>
      </c>
      <c r="BQ28">
        <v>799.887387096774</v>
      </c>
      <c r="BR28">
        <v>817.938193548387</v>
      </c>
      <c r="BS28">
        <v>11.3449451612903</v>
      </c>
      <c r="BT28">
        <v>8.19161967741936</v>
      </c>
      <c r="BU28">
        <v>797.372322580645</v>
      </c>
      <c r="BV28">
        <v>11.4119451612903</v>
      </c>
      <c r="BW28">
        <v>500.011774193548</v>
      </c>
      <c r="BX28">
        <v>101.698032258065</v>
      </c>
      <c r="BY28">
        <v>0.0999883322580645</v>
      </c>
      <c r="BZ28">
        <v>38.6448290322581</v>
      </c>
      <c r="CA28">
        <v>38.2533451612903</v>
      </c>
      <c r="CB28">
        <v>999.9</v>
      </c>
      <c r="CC28">
        <v>0</v>
      </c>
      <c r="CD28">
        <v>0</v>
      </c>
      <c r="CE28">
        <v>10000.0406451613</v>
      </c>
      <c r="CF28">
        <v>0</v>
      </c>
      <c r="CG28">
        <v>519.214548387097</v>
      </c>
      <c r="CH28">
        <v>1300.00677419355</v>
      </c>
      <c r="CI28">
        <v>0.9</v>
      </c>
      <c r="CJ28">
        <v>0.1</v>
      </c>
      <c r="CK28">
        <v>0</v>
      </c>
      <c r="CL28">
        <v>946.499193548387</v>
      </c>
      <c r="CM28">
        <v>4.99975</v>
      </c>
      <c r="CN28">
        <v>12230.3387096774</v>
      </c>
      <c r="CO28">
        <v>11305.1258064516</v>
      </c>
      <c r="CP28">
        <v>48.129</v>
      </c>
      <c r="CQ28">
        <v>50.1046774193548</v>
      </c>
      <c r="CR28">
        <v>48.812</v>
      </c>
      <c r="CS28">
        <v>50.179</v>
      </c>
      <c r="CT28">
        <v>50.2235806451613</v>
      </c>
      <c r="CU28">
        <v>1165.50806451613</v>
      </c>
      <c r="CV28">
        <v>129.499032258064</v>
      </c>
      <c r="CW28">
        <v>0</v>
      </c>
      <c r="CX28">
        <v>119.700000047684</v>
      </c>
      <c r="CY28">
        <v>0</v>
      </c>
      <c r="CZ28">
        <v>946.608846153846</v>
      </c>
      <c r="DA28">
        <v>11.7474871657317</v>
      </c>
      <c r="DB28">
        <v>162.697435887943</v>
      </c>
      <c r="DC28">
        <v>12231.1730769231</v>
      </c>
      <c r="DD28">
        <v>15</v>
      </c>
      <c r="DE28">
        <v>0</v>
      </c>
      <c r="DF28" t="s">
        <v>292</v>
      </c>
      <c r="DG28">
        <v>1603752008</v>
      </c>
      <c r="DH28">
        <v>1603752025.5</v>
      </c>
      <c r="DI28">
        <v>0</v>
      </c>
      <c r="DJ28">
        <v>-0.017</v>
      </c>
      <c r="DK28">
        <v>-0.005</v>
      </c>
      <c r="DL28">
        <v>2.515</v>
      </c>
      <c r="DM28">
        <v>-0.067</v>
      </c>
      <c r="DN28">
        <v>400</v>
      </c>
      <c r="DO28">
        <v>4</v>
      </c>
      <c r="DP28">
        <v>0.27</v>
      </c>
      <c r="DQ28">
        <v>0.02</v>
      </c>
      <c r="DR28">
        <v>12.9223053374389</v>
      </c>
      <c r="DS28">
        <v>-0.247744568211288</v>
      </c>
      <c r="DT28">
        <v>0.0400614339799908</v>
      </c>
      <c r="DU28">
        <v>1</v>
      </c>
      <c r="DV28">
        <v>-18.0513566666667</v>
      </c>
      <c r="DW28">
        <v>0.23168409343714</v>
      </c>
      <c r="DX28">
        <v>0.0438595081545105</v>
      </c>
      <c r="DY28">
        <v>0</v>
      </c>
      <c r="DZ28">
        <v>3.15357733333333</v>
      </c>
      <c r="EA28">
        <v>-0.0538117908787557</v>
      </c>
      <c r="EB28">
        <v>0.00389741019424724</v>
      </c>
      <c r="EC28">
        <v>1</v>
      </c>
      <c r="ED28">
        <v>2</v>
      </c>
      <c r="EE28">
        <v>3</v>
      </c>
      <c r="EF28" t="s">
        <v>316</v>
      </c>
      <c r="EG28">
        <v>100</v>
      </c>
      <c r="EH28">
        <v>100</v>
      </c>
      <c r="EI28">
        <v>2.515</v>
      </c>
      <c r="EJ28">
        <v>-0.067</v>
      </c>
      <c r="EK28">
        <v>2.515</v>
      </c>
      <c r="EL28">
        <v>0</v>
      </c>
      <c r="EM28">
        <v>0</v>
      </c>
      <c r="EN28">
        <v>0</v>
      </c>
      <c r="EO28">
        <v>-0.067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1355.7</v>
      </c>
      <c r="EX28">
        <v>1355.4</v>
      </c>
      <c r="EY28">
        <v>2</v>
      </c>
      <c r="EZ28">
        <v>493.859</v>
      </c>
      <c r="FA28">
        <v>469.097</v>
      </c>
      <c r="FB28">
        <v>37.5574</v>
      </c>
      <c r="FC28">
        <v>34.9988</v>
      </c>
      <c r="FD28">
        <v>30.0003</v>
      </c>
      <c r="FE28">
        <v>34.691</v>
      </c>
      <c r="FF28">
        <v>34.63</v>
      </c>
      <c r="FG28">
        <v>39.6996</v>
      </c>
      <c r="FH28">
        <v>0</v>
      </c>
      <c r="FI28">
        <v>100</v>
      </c>
      <c r="FJ28">
        <v>-999.9</v>
      </c>
      <c r="FK28">
        <v>817.81</v>
      </c>
      <c r="FL28">
        <v>11.9727</v>
      </c>
      <c r="FM28">
        <v>101.219</v>
      </c>
      <c r="FN28">
        <v>100.597</v>
      </c>
    </row>
    <row r="29" spans="1:170">
      <c r="A29">
        <v>13</v>
      </c>
      <c r="B29">
        <v>1603833431.1</v>
      </c>
      <c r="C29">
        <v>1267.09999990463</v>
      </c>
      <c r="D29" t="s">
        <v>341</v>
      </c>
      <c r="E29" t="s">
        <v>342</v>
      </c>
      <c r="F29" t="s">
        <v>286</v>
      </c>
      <c r="G29" t="s">
        <v>287</v>
      </c>
      <c r="H29">
        <v>1603833423.1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970.101076923077</v>
      </c>
      <c r="AR29">
        <v>1284.28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721.41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1603833423.1</v>
      </c>
      <c r="BQ29">
        <v>898.587935483871</v>
      </c>
      <c r="BR29">
        <v>919.332129032258</v>
      </c>
      <c r="BS29">
        <v>11.1954967741935</v>
      </c>
      <c r="BT29">
        <v>8.04713064516129</v>
      </c>
      <c r="BU29">
        <v>896.072935483871</v>
      </c>
      <c r="BV29">
        <v>11.2624967741935</v>
      </c>
      <c r="BW29">
        <v>500.026580645161</v>
      </c>
      <c r="BX29">
        <v>101.698290322581</v>
      </c>
      <c r="BY29">
        <v>0.100029125806452</v>
      </c>
      <c r="BZ29">
        <v>38.7392580645161</v>
      </c>
      <c r="CA29">
        <v>38.3690258064516</v>
      </c>
      <c r="CB29">
        <v>999.9</v>
      </c>
      <c r="CC29">
        <v>0</v>
      </c>
      <c r="CD29">
        <v>0</v>
      </c>
      <c r="CE29">
        <v>10001.4935483871</v>
      </c>
      <c r="CF29">
        <v>0</v>
      </c>
      <c r="CG29">
        <v>381.528741935484</v>
      </c>
      <c r="CH29">
        <v>1300.00161290323</v>
      </c>
      <c r="CI29">
        <v>0.900002193548388</v>
      </c>
      <c r="CJ29">
        <v>0.0999978064516129</v>
      </c>
      <c r="CK29">
        <v>0</v>
      </c>
      <c r="CL29">
        <v>969.858870967742</v>
      </c>
      <c r="CM29">
        <v>4.99975</v>
      </c>
      <c r="CN29">
        <v>12544.8096774194</v>
      </c>
      <c r="CO29">
        <v>11305.0870967742</v>
      </c>
      <c r="CP29">
        <v>48.125</v>
      </c>
      <c r="CQ29">
        <v>49.937</v>
      </c>
      <c r="CR29">
        <v>48.754</v>
      </c>
      <c r="CS29">
        <v>49.9552903225806</v>
      </c>
      <c r="CT29">
        <v>50.187</v>
      </c>
      <c r="CU29">
        <v>1165.50774193548</v>
      </c>
      <c r="CV29">
        <v>129.496451612903</v>
      </c>
      <c r="CW29">
        <v>0</v>
      </c>
      <c r="CX29">
        <v>82.5</v>
      </c>
      <c r="CY29">
        <v>0</v>
      </c>
      <c r="CZ29">
        <v>970.101076923077</v>
      </c>
      <c r="DA29">
        <v>21.2134700933286</v>
      </c>
      <c r="DB29">
        <v>269.579487438198</v>
      </c>
      <c r="DC29">
        <v>12547.7769230769</v>
      </c>
      <c r="DD29">
        <v>15</v>
      </c>
      <c r="DE29">
        <v>0</v>
      </c>
      <c r="DF29" t="s">
        <v>292</v>
      </c>
      <c r="DG29">
        <v>1603752008</v>
      </c>
      <c r="DH29">
        <v>1603752025.5</v>
      </c>
      <c r="DI29">
        <v>0</v>
      </c>
      <c r="DJ29">
        <v>-0.017</v>
      </c>
      <c r="DK29">
        <v>-0.005</v>
      </c>
      <c r="DL29">
        <v>2.515</v>
      </c>
      <c r="DM29">
        <v>-0.067</v>
      </c>
      <c r="DN29">
        <v>400</v>
      </c>
      <c r="DO29">
        <v>4</v>
      </c>
      <c r="DP29">
        <v>0.27</v>
      </c>
      <c r="DQ29">
        <v>0.02</v>
      </c>
      <c r="DR29">
        <v>14.9109577071463</v>
      </c>
      <c r="DS29">
        <v>-0.259841142299696</v>
      </c>
      <c r="DT29">
        <v>0.0455859456566636</v>
      </c>
      <c r="DU29">
        <v>1</v>
      </c>
      <c r="DV29">
        <v>-20.74538</v>
      </c>
      <c r="DW29">
        <v>0.0776809788654195</v>
      </c>
      <c r="DX29">
        <v>0.0400091939433927</v>
      </c>
      <c r="DY29">
        <v>1</v>
      </c>
      <c r="DZ29">
        <v>3.14790233333333</v>
      </c>
      <c r="EA29">
        <v>0.0950744382647365</v>
      </c>
      <c r="EB29">
        <v>0.00688419188350304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2.515</v>
      </c>
      <c r="EJ29">
        <v>-0.067</v>
      </c>
      <c r="EK29">
        <v>2.515</v>
      </c>
      <c r="EL29">
        <v>0</v>
      </c>
      <c r="EM29">
        <v>0</v>
      </c>
      <c r="EN29">
        <v>0</v>
      </c>
      <c r="EO29">
        <v>-0.067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1357.1</v>
      </c>
      <c r="EX29">
        <v>1356.8</v>
      </c>
      <c r="EY29">
        <v>2</v>
      </c>
      <c r="EZ29">
        <v>493.601</v>
      </c>
      <c r="FA29">
        <v>468.71</v>
      </c>
      <c r="FB29">
        <v>37.6251</v>
      </c>
      <c r="FC29">
        <v>35.0629</v>
      </c>
      <c r="FD29">
        <v>30.0004</v>
      </c>
      <c r="FE29">
        <v>34.7619</v>
      </c>
      <c r="FF29">
        <v>34.7029</v>
      </c>
      <c r="FG29">
        <v>43.5277</v>
      </c>
      <c r="FH29">
        <v>0</v>
      </c>
      <c r="FI29">
        <v>100</v>
      </c>
      <c r="FJ29">
        <v>-999.9</v>
      </c>
      <c r="FK29">
        <v>919.838</v>
      </c>
      <c r="FL29">
        <v>11.2961</v>
      </c>
      <c r="FM29">
        <v>101.209</v>
      </c>
      <c r="FN29">
        <v>100.585</v>
      </c>
    </row>
    <row r="30" spans="1:170">
      <c r="A30">
        <v>14</v>
      </c>
      <c r="B30">
        <v>1603833551.6</v>
      </c>
      <c r="C30">
        <v>1387.59999990463</v>
      </c>
      <c r="D30" t="s">
        <v>345</v>
      </c>
      <c r="E30" t="s">
        <v>346</v>
      </c>
      <c r="F30" t="s">
        <v>286</v>
      </c>
      <c r="G30" t="s">
        <v>287</v>
      </c>
      <c r="H30">
        <v>1603833543.6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1032.06807692308</v>
      </c>
      <c r="AR30">
        <v>1383.42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726.73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1603833543.6</v>
      </c>
      <c r="BQ30">
        <v>1199.45612903226</v>
      </c>
      <c r="BR30">
        <v>1226.72677419355</v>
      </c>
      <c r="BS30">
        <v>11.2158516129032</v>
      </c>
      <c r="BT30">
        <v>7.86142290322581</v>
      </c>
      <c r="BU30">
        <v>1196.94225806452</v>
      </c>
      <c r="BV30">
        <v>11.2828516129032</v>
      </c>
      <c r="BW30">
        <v>500.022322580645</v>
      </c>
      <c r="BX30">
        <v>101.697290322581</v>
      </c>
      <c r="BY30">
        <v>0.0999245</v>
      </c>
      <c r="BZ30">
        <v>38.7746483870968</v>
      </c>
      <c r="CA30">
        <v>38.4438838709677</v>
      </c>
      <c r="CB30">
        <v>999.9</v>
      </c>
      <c r="CC30">
        <v>0</v>
      </c>
      <c r="CD30">
        <v>0</v>
      </c>
      <c r="CE30">
        <v>10001.7306451613</v>
      </c>
      <c r="CF30">
        <v>0</v>
      </c>
      <c r="CG30">
        <v>545.364096774193</v>
      </c>
      <c r="CH30">
        <v>1299.98903225806</v>
      </c>
      <c r="CI30">
        <v>0.900007580645162</v>
      </c>
      <c r="CJ30">
        <v>0.0999924483870968</v>
      </c>
      <c r="CK30">
        <v>0</v>
      </c>
      <c r="CL30">
        <v>1031.94709677419</v>
      </c>
      <c r="CM30">
        <v>4.99975</v>
      </c>
      <c r="CN30">
        <v>13342.9258064516</v>
      </c>
      <c r="CO30">
        <v>11304.9935483871</v>
      </c>
      <c r="CP30">
        <v>48.02</v>
      </c>
      <c r="CQ30">
        <v>49.875</v>
      </c>
      <c r="CR30">
        <v>48.679</v>
      </c>
      <c r="CS30">
        <v>49.75</v>
      </c>
      <c r="CT30">
        <v>50.0843548387097</v>
      </c>
      <c r="CU30">
        <v>1165.49967741935</v>
      </c>
      <c r="CV30">
        <v>129.489677419355</v>
      </c>
      <c r="CW30">
        <v>0</v>
      </c>
      <c r="CX30">
        <v>120</v>
      </c>
      <c r="CY30">
        <v>0</v>
      </c>
      <c r="CZ30">
        <v>1032.06807692308</v>
      </c>
      <c r="DA30">
        <v>10.0099145302663</v>
      </c>
      <c r="DB30">
        <v>196.400000096129</v>
      </c>
      <c r="DC30">
        <v>13344.9115384615</v>
      </c>
      <c r="DD30">
        <v>15</v>
      </c>
      <c r="DE30">
        <v>0</v>
      </c>
      <c r="DF30" t="s">
        <v>292</v>
      </c>
      <c r="DG30">
        <v>1603752008</v>
      </c>
      <c r="DH30">
        <v>1603752025.5</v>
      </c>
      <c r="DI30">
        <v>0</v>
      </c>
      <c r="DJ30">
        <v>-0.017</v>
      </c>
      <c r="DK30">
        <v>-0.005</v>
      </c>
      <c r="DL30">
        <v>2.515</v>
      </c>
      <c r="DM30">
        <v>-0.067</v>
      </c>
      <c r="DN30">
        <v>400</v>
      </c>
      <c r="DO30">
        <v>4</v>
      </c>
      <c r="DP30">
        <v>0.27</v>
      </c>
      <c r="DQ30">
        <v>0.02</v>
      </c>
      <c r="DR30">
        <v>19.3406746302975</v>
      </c>
      <c r="DS30">
        <v>-1.38630675805174</v>
      </c>
      <c r="DT30">
        <v>0.102808485075657</v>
      </c>
      <c r="DU30">
        <v>0</v>
      </c>
      <c r="DV30">
        <v>-27.2620266666667</v>
      </c>
      <c r="DW30">
        <v>1.7228956618465</v>
      </c>
      <c r="DX30">
        <v>0.127873035816347</v>
      </c>
      <c r="DY30">
        <v>0</v>
      </c>
      <c r="DZ30">
        <v>3.35418933333333</v>
      </c>
      <c r="EA30">
        <v>-0.066889788654068</v>
      </c>
      <c r="EB30">
        <v>0.00493016830904943</v>
      </c>
      <c r="EC30">
        <v>1</v>
      </c>
      <c r="ED30">
        <v>1</v>
      </c>
      <c r="EE30">
        <v>3</v>
      </c>
      <c r="EF30" t="s">
        <v>298</v>
      </c>
      <c r="EG30">
        <v>100</v>
      </c>
      <c r="EH30">
        <v>100</v>
      </c>
      <c r="EI30">
        <v>2.52</v>
      </c>
      <c r="EJ30">
        <v>-0.067</v>
      </c>
      <c r="EK30">
        <v>2.515</v>
      </c>
      <c r="EL30">
        <v>0</v>
      </c>
      <c r="EM30">
        <v>0</v>
      </c>
      <c r="EN30">
        <v>0</v>
      </c>
      <c r="EO30">
        <v>-0.067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1359.1</v>
      </c>
      <c r="EX30">
        <v>1358.8</v>
      </c>
      <c r="EY30">
        <v>2</v>
      </c>
      <c r="EZ30">
        <v>491.498</v>
      </c>
      <c r="FA30">
        <v>469.208</v>
      </c>
      <c r="FB30">
        <v>37.6616</v>
      </c>
      <c r="FC30">
        <v>35.1066</v>
      </c>
      <c r="FD30">
        <v>30.0004</v>
      </c>
      <c r="FE30">
        <v>34.831</v>
      </c>
      <c r="FF30">
        <v>34.7717</v>
      </c>
      <c r="FG30">
        <v>54.5434</v>
      </c>
      <c r="FH30">
        <v>0</v>
      </c>
      <c r="FI30">
        <v>100</v>
      </c>
      <c r="FJ30">
        <v>-999.9</v>
      </c>
      <c r="FK30">
        <v>1226.88</v>
      </c>
      <c r="FL30">
        <v>11.122</v>
      </c>
      <c r="FM30">
        <v>101.199</v>
      </c>
      <c r="FN30">
        <v>100.573</v>
      </c>
    </row>
    <row r="31" spans="1:170">
      <c r="A31">
        <v>15</v>
      </c>
      <c r="B31">
        <v>1603833672.1</v>
      </c>
      <c r="C31">
        <v>1508.09999990463</v>
      </c>
      <c r="D31" t="s">
        <v>349</v>
      </c>
      <c r="E31" t="s">
        <v>350</v>
      </c>
      <c r="F31" t="s">
        <v>286</v>
      </c>
      <c r="G31" t="s">
        <v>287</v>
      </c>
      <c r="H31">
        <v>1603833664.1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1069.65423076923</v>
      </c>
      <c r="AR31">
        <v>1438.93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734.53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1603833664.1</v>
      </c>
      <c r="BQ31">
        <v>1399.63064516129</v>
      </c>
      <c r="BR31">
        <v>1429.66580645161</v>
      </c>
      <c r="BS31">
        <v>10.9258774193548</v>
      </c>
      <c r="BT31">
        <v>7.7396</v>
      </c>
      <c r="BU31">
        <v>1397.11483870968</v>
      </c>
      <c r="BV31">
        <v>10.9928774193548</v>
      </c>
      <c r="BW31">
        <v>500.00764516129</v>
      </c>
      <c r="BX31">
        <v>101.694225806452</v>
      </c>
      <c r="BY31">
        <v>0.0999858903225806</v>
      </c>
      <c r="BZ31">
        <v>38.786935483871</v>
      </c>
      <c r="CA31">
        <v>38.5310612903226</v>
      </c>
      <c r="CB31">
        <v>999.9</v>
      </c>
      <c r="CC31">
        <v>0</v>
      </c>
      <c r="CD31">
        <v>0</v>
      </c>
      <c r="CE31">
        <v>10002.9329032258</v>
      </c>
      <c r="CF31">
        <v>0</v>
      </c>
      <c r="CG31">
        <v>1072.5</v>
      </c>
      <c r="CH31">
        <v>1300.04193548387</v>
      </c>
      <c r="CI31">
        <v>0.900002838709678</v>
      </c>
      <c r="CJ31">
        <v>0.0999971967741935</v>
      </c>
      <c r="CK31">
        <v>0</v>
      </c>
      <c r="CL31">
        <v>1069.54516129032</v>
      </c>
      <c r="CM31">
        <v>4.99975</v>
      </c>
      <c r="CN31">
        <v>13850.0258064516</v>
      </c>
      <c r="CO31">
        <v>11305.4387096774</v>
      </c>
      <c r="CP31">
        <v>48.008</v>
      </c>
      <c r="CQ31">
        <v>49.9634193548387</v>
      </c>
      <c r="CR31">
        <v>48.687</v>
      </c>
      <c r="CS31">
        <v>49.8384193548387</v>
      </c>
      <c r="CT31">
        <v>50.120935483871</v>
      </c>
      <c r="CU31">
        <v>1165.54387096774</v>
      </c>
      <c r="CV31">
        <v>129.498709677419</v>
      </c>
      <c r="CW31">
        <v>0</v>
      </c>
      <c r="CX31">
        <v>120</v>
      </c>
      <c r="CY31">
        <v>0</v>
      </c>
      <c r="CZ31">
        <v>1069.65423076923</v>
      </c>
      <c r="DA31">
        <v>10.8488888953449</v>
      </c>
      <c r="DB31">
        <v>130.430769189319</v>
      </c>
      <c r="DC31">
        <v>13851.2346153846</v>
      </c>
      <c r="DD31">
        <v>15</v>
      </c>
      <c r="DE31">
        <v>0</v>
      </c>
      <c r="DF31" t="s">
        <v>292</v>
      </c>
      <c r="DG31">
        <v>1603752008</v>
      </c>
      <c r="DH31">
        <v>1603752025.5</v>
      </c>
      <c r="DI31">
        <v>0</v>
      </c>
      <c r="DJ31">
        <v>-0.017</v>
      </c>
      <c r="DK31">
        <v>-0.005</v>
      </c>
      <c r="DL31">
        <v>2.515</v>
      </c>
      <c r="DM31">
        <v>-0.067</v>
      </c>
      <c r="DN31">
        <v>400</v>
      </c>
      <c r="DO31">
        <v>4</v>
      </c>
      <c r="DP31">
        <v>0.27</v>
      </c>
      <c r="DQ31">
        <v>0.02</v>
      </c>
      <c r="DR31">
        <v>21.2955246152954</v>
      </c>
      <c r="DS31">
        <v>-0.75196609166608</v>
      </c>
      <c r="DT31">
        <v>0.121633572557296</v>
      </c>
      <c r="DU31">
        <v>0</v>
      </c>
      <c r="DV31">
        <v>-30.03834</v>
      </c>
      <c r="DW31">
        <v>0.587644938820952</v>
      </c>
      <c r="DX31">
        <v>0.117536529357189</v>
      </c>
      <c r="DY31">
        <v>0</v>
      </c>
      <c r="DZ31">
        <v>3.18671133333333</v>
      </c>
      <c r="EA31">
        <v>-0.0967725917686357</v>
      </c>
      <c r="EB31">
        <v>0.00701604671845588</v>
      </c>
      <c r="EC31">
        <v>1</v>
      </c>
      <c r="ED31">
        <v>1</v>
      </c>
      <c r="EE31">
        <v>3</v>
      </c>
      <c r="EF31" t="s">
        <v>298</v>
      </c>
      <c r="EG31">
        <v>100</v>
      </c>
      <c r="EH31">
        <v>100</v>
      </c>
      <c r="EI31">
        <v>2.51</v>
      </c>
      <c r="EJ31">
        <v>-0.067</v>
      </c>
      <c r="EK31">
        <v>2.515</v>
      </c>
      <c r="EL31">
        <v>0</v>
      </c>
      <c r="EM31">
        <v>0</v>
      </c>
      <c r="EN31">
        <v>0</v>
      </c>
      <c r="EO31">
        <v>-0.067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1361.1</v>
      </c>
      <c r="EX31">
        <v>1360.8</v>
      </c>
      <c r="EY31">
        <v>2</v>
      </c>
      <c r="EZ31">
        <v>491.726</v>
      </c>
      <c r="FA31">
        <v>468.751</v>
      </c>
      <c r="FB31">
        <v>37.6922</v>
      </c>
      <c r="FC31">
        <v>35.1602</v>
      </c>
      <c r="FD31">
        <v>30.0001</v>
      </c>
      <c r="FE31">
        <v>34.8854</v>
      </c>
      <c r="FF31">
        <v>34.826</v>
      </c>
      <c r="FG31">
        <v>61.426</v>
      </c>
      <c r="FH31">
        <v>0</v>
      </c>
      <c r="FI31">
        <v>100</v>
      </c>
      <c r="FJ31">
        <v>-999.9</v>
      </c>
      <c r="FK31">
        <v>1429.68</v>
      </c>
      <c r="FL31">
        <v>11.1402</v>
      </c>
      <c r="FM31">
        <v>101.192</v>
      </c>
      <c r="FN31">
        <v>100.564</v>
      </c>
    </row>
    <row r="32" spans="1:170">
      <c r="A32">
        <v>16</v>
      </c>
      <c r="B32">
        <v>1603833909</v>
      </c>
      <c r="C32">
        <v>1745</v>
      </c>
      <c r="D32" t="s">
        <v>353</v>
      </c>
      <c r="E32" t="s">
        <v>354</v>
      </c>
      <c r="F32" t="s">
        <v>286</v>
      </c>
      <c r="G32" t="s">
        <v>287</v>
      </c>
      <c r="H32">
        <v>1603833901.25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288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355</v>
      </c>
      <c r="AQ32">
        <v>927.395923076923</v>
      </c>
      <c r="AR32">
        <v>1155.09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356</v>
      </c>
      <c r="BB32">
        <v>731.38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291</v>
      </c>
      <c r="BO32">
        <v>2</v>
      </c>
      <c r="BP32">
        <v>1603833901.25</v>
      </c>
      <c r="BQ32">
        <v>402.208866666667</v>
      </c>
      <c r="BR32">
        <v>409.405066666667</v>
      </c>
      <c r="BS32">
        <v>11.43627</v>
      </c>
      <c r="BT32">
        <v>7.53937133333333</v>
      </c>
      <c r="BU32">
        <v>399.693866666667</v>
      </c>
      <c r="BV32">
        <v>11.50327</v>
      </c>
      <c r="BW32">
        <v>500.0038</v>
      </c>
      <c r="BX32">
        <v>101.693033333333</v>
      </c>
      <c r="BY32">
        <v>0.0999587966666667</v>
      </c>
      <c r="BZ32">
        <v>38.7755466666667</v>
      </c>
      <c r="CA32">
        <v>38.1979566666667</v>
      </c>
      <c r="CB32">
        <v>999.9</v>
      </c>
      <c r="CC32">
        <v>0</v>
      </c>
      <c r="CD32">
        <v>0</v>
      </c>
      <c r="CE32">
        <v>10000.26</v>
      </c>
      <c r="CF32">
        <v>0</v>
      </c>
      <c r="CG32">
        <v>1559.545</v>
      </c>
      <c r="CH32">
        <v>1299.99933333333</v>
      </c>
      <c r="CI32">
        <v>0.8999962</v>
      </c>
      <c r="CJ32">
        <v>0.10000384</v>
      </c>
      <c r="CK32">
        <v>0</v>
      </c>
      <c r="CL32">
        <v>927.544833333333</v>
      </c>
      <c r="CM32">
        <v>4.99975</v>
      </c>
      <c r="CN32">
        <v>12020.6033333333</v>
      </c>
      <c r="CO32">
        <v>11305.0533333333</v>
      </c>
      <c r="CP32">
        <v>47.937</v>
      </c>
      <c r="CQ32">
        <v>50.1332666666667</v>
      </c>
      <c r="CR32">
        <v>48.6954</v>
      </c>
      <c r="CS32">
        <v>49.9328666666666</v>
      </c>
      <c r="CT32">
        <v>50.062</v>
      </c>
      <c r="CU32">
        <v>1165.49733333333</v>
      </c>
      <c r="CV32">
        <v>129.503</v>
      </c>
      <c r="CW32">
        <v>0</v>
      </c>
      <c r="CX32">
        <v>236.399999856949</v>
      </c>
      <c r="CY32">
        <v>0</v>
      </c>
      <c r="CZ32">
        <v>927.395923076923</v>
      </c>
      <c r="DA32">
        <v>-25.8206495781814</v>
      </c>
      <c r="DB32">
        <v>-334.714529857018</v>
      </c>
      <c r="DC32">
        <v>12019.1461538462</v>
      </c>
      <c r="DD32">
        <v>15</v>
      </c>
      <c r="DE32">
        <v>0</v>
      </c>
      <c r="DF32" t="s">
        <v>292</v>
      </c>
      <c r="DG32">
        <v>1603752008</v>
      </c>
      <c r="DH32">
        <v>1603752025.5</v>
      </c>
      <c r="DI32">
        <v>0</v>
      </c>
      <c r="DJ32">
        <v>-0.017</v>
      </c>
      <c r="DK32">
        <v>-0.005</v>
      </c>
      <c r="DL32">
        <v>2.515</v>
      </c>
      <c r="DM32">
        <v>-0.067</v>
      </c>
      <c r="DN32">
        <v>400</v>
      </c>
      <c r="DO32">
        <v>4</v>
      </c>
      <c r="DP32">
        <v>0.27</v>
      </c>
      <c r="DQ32">
        <v>0.02</v>
      </c>
      <c r="DR32">
        <v>4.64825446227094</v>
      </c>
      <c r="DS32">
        <v>2.08137614345207</v>
      </c>
      <c r="DT32">
        <v>0.157000912378879</v>
      </c>
      <c r="DU32">
        <v>0</v>
      </c>
      <c r="DV32">
        <v>-7.19617</v>
      </c>
      <c r="DW32">
        <v>-2.29026206896551</v>
      </c>
      <c r="DX32">
        <v>0.167240984889072</v>
      </c>
      <c r="DY32">
        <v>0</v>
      </c>
      <c r="DZ32">
        <v>3.89689166666667</v>
      </c>
      <c r="EA32">
        <v>-0.0847755283648363</v>
      </c>
      <c r="EB32">
        <v>0.00621752313135134</v>
      </c>
      <c r="EC32">
        <v>1</v>
      </c>
      <c r="ED32">
        <v>1</v>
      </c>
      <c r="EE32">
        <v>3</v>
      </c>
      <c r="EF32" t="s">
        <v>298</v>
      </c>
      <c r="EG32">
        <v>100</v>
      </c>
      <c r="EH32">
        <v>100</v>
      </c>
      <c r="EI32">
        <v>2.515</v>
      </c>
      <c r="EJ32">
        <v>-0.067</v>
      </c>
      <c r="EK32">
        <v>2.515</v>
      </c>
      <c r="EL32">
        <v>0</v>
      </c>
      <c r="EM32">
        <v>0</v>
      </c>
      <c r="EN32">
        <v>0</v>
      </c>
      <c r="EO32">
        <v>-0.067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1365</v>
      </c>
      <c r="EX32">
        <v>1364.7</v>
      </c>
      <c r="EY32">
        <v>2</v>
      </c>
      <c r="EZ32">
        <v>513.404</v>
      </c>
      <c r="FA32">
        <v>464.677</v>
      </c>
      <c r="FB32">
        <v>37.7208</v>
      </c>
      <c r="FC32">
        <v>35.2053</v>
      </c>
      <c r="FD32">
        <v>30.0002</v>
      </c>
      <c r="FE32">
        <v>34.9267</v>
      </c>
      <c r="FF32">
        <v>34.864</v>
      </c>
      <c r="FG32">
        <v>23.2223</v>
      </c>
      <c r="FH32">
        <v>0</v>
      </c>
      <c r="FI32">
        <v>100</v>
      </c>
      <c r="FJ32">
        <v>-999.9</v>
      </c>
      <c r="FK32">
        <v>408.701</v>
      </c>
      <c r="FL32">
        <v>10.866</v>
      </c>
      <c r="FM32">
        <v>101.193</v>
      </c>
      <c r="FN32">
        <v>100.556</v>
      </c>
    </row>
    <row r="33" spans="1:170">
      <c r="A33">
        <v>17</v>
      </c>
      <c r="B33">
        <v>1603834029.5</v>
      </c>
      <c r="C33">
        <v>1865.5</v>
      </c>
      <c r="D33" t="s">
        <v>357</v>
      </c>
      <c r="E33" t="s">
        <v>358</v>
      </c>
      <c r="F33" t="s">
        <v>286</v>
      </c>
      <c r="G33" t="s">
        <v>287</v>
      </c>
      <c r="H33">
        <v>1603834021.5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288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359</v>
      </c>
      <c r="AQ33">
        <v>862.543346153846</v>
      </c>
      <c r="AR33">
        <v>972.52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360</v>
      </c>
      <c r="BB33">
        <v>739.59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291</v>
      </c>
      <c r="BO33">
        <v>2</v>
      </c>
      <c r="BP33">
        <v>1603834021.5</v>
      </c>
      <c r="BQ33">
        <v>49.6182193548387</v>
      </c>
      <c r="BR33">
        <v>47.049335483871</v>
      </c>
      <c r="BS33">
        <v>11.9161806451613</v>
      </c>
      <c r="BT33">
        <v>7.44782870967742</v>
      </c>
      <c r="BU33">
        <v>47.1032193548387</v>
      </c>
      <c r="BV33">
        <v>11.9831806451613</v>
      </c>
      <c r="BW33">
        <v>500.025064516129</v>
      </c>
      <c r="BX33">
        <v>101.689806451613</v>
      </c>
      <c r="BY33">
        <v>0.0999862580645161</v>
      </c>
      <c r="BZ33">
        <v>39.0202032258064</v>
      </c>
      <c r="CA33">
        <v>38.4994806451613</v>
      </c>
      <c r="CB33">
        <v>999.9</v>
      </c>
      <c r="CC33">
        <v>0</v>
      </c>
      <c r="CD33">
        <v>0</v>
      </c>
      <c r="CE33">
        <v>10000.6858064516</v>
      </c>
      <c r="CF33">
        <v>0</v>
      </c>
      <c r="CG33">
        <v>1550.47806451613</v>
      </c>
      <c r="CH33">
        <v>1300.00870967742</v>
      </c>
      <c r="CI33">
        <v>0.899996322580645</v>
      </c>
      <c r="CJ33">
        <v>0.100003696774194</v>
      </c>
      <c r="CK33">
        <v>0</v>
      </c>
      <c r="CL33">
        <v>862.59364516129</v>
      </c>
      <c r="CM33">
        <v>4.99975</v>
      </c>
      <c r="CN33">
        <v>11210.1967741935</v>
      </c>
      <c r="CO33">
        <v>11305.1258064516</v>
      </c>
      <c r="CP33">
        <v>48.125</v>
      </c>
      <c r="CQ33">
        <v>50.286</v>
      </c>
      <c r="CR33">
        <v>48.8567096774194</v>
      </c>
      <c r="CS33">
        <v>49.9857096774194</v>
      </c>
      <c r="CT33">
        <v>50.183</v>
      </c>
      <c r="CU33">
        <v>1165.50548387097</v>
      </c>
      <c r="CV33">
        <v>129.503225806452</v>
      </c>
      <c r="CW33">
        <v>0</v>
      </c>
      <c r="CX33">
        <v>120</v>
      </c>
      <c r="CY33">
        <v>0</v>
      </c>
      <c r="CZ33">
        <v>862.543346153846</v>
      </c>
      <c r="DA33">
        <v>-4.52365811756733</v>
      </c>
      <c r="DB33">
        <v>-119.883760672626</v>
      </c>
      <c r="DC33">
        <v>11206.9769230769</v>
      </c>
      <c r="DD33">
        <v>15</v>
      </c>
      <c r="DE33">
        <v>0</v>
      </c>
      <c r="DF33" t="s">
        <v>292</v>
      </c>
      <c r="DG33">
        <v>1603752008</v>
      </c>
      <c r="DH33">
        <v>1603752025.5</v>
      </c>
      <c r="DI33">
        <v>0</v>
      </c>
      <c r="DJ33">
        <v>-0.017</v>
      </c>
      <c r="DK33">
        <v>-0.005</v>
      </c>
      <c r="DL33">
        <v>2.515</v>
      </c>
      <c r="DM33">
        <v>-0.067</v>
      </c>
      <c r="DN33">
        <v>400</v>
      </c>
      <c r="DO33">
        <v>4</v>
      </c>
      <c r="DP33">
        <v>0.27</v>
      </c>
      <c r="DQ33">
        <v>0.02</v>
      </c>
      <c r="DR33">
        <v>-2.32191233852929</v>
      </c>
      <c r="DS33">
        <v>-0.382155925593623</v>
      </c>
      <c r="DT33">
        <v>0.0308637453333129</v>
      </c>
      <c r="DU33">
        <v>1</v>
      </c>
      <c r="DV33">
        <v>2.56728933333333</v>
      </c>
      <c r="DW33">
        <v>0.422827141268076</v>
      </c>
      <c r="DX33">
        <v>0.0338112705009571</v>
      </c>
      <c r="DY33">
        <v>0</v>
      </c>
      <c r="DZ33">
        <v>4.465755</v>
      </c>
      <c r="EA33">
        <v>0.62767154616241</v>
      </c>
      <c r="EB33">
        <v>0.0452897993481976</v>
      </c>
      <c r="EC33">
        <v>0</v>
      </c>
      <c r="ED33">
        <v>1</v>
      </c>
      <c r="EE33">
        <v>3</v>
      </c>
      <c r="EF33" t="s">
        <v>298</v>
      </c>
      <c r="EG33">
        <v>100</v>
      </c>
      <c r="EH33">
        <v>100</v>
      </c>
      <c r="EI33">
        <v>2.515</v>
      </c>
      <c r="EJ33">
        <v>-0.067</v>
      </c>
      <c r="EK33">
        <v>2.515</v>
      </c>
      <c r="EL33">
        <v>0</v>
      </c>
      <c r="EM33">
        <v>0</v>
      </c>
      <c r="EN33">
        <v>0</v>
      </c>
      <c r="EO33">
        <v>-0.067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1367</v>
      </c>
      <c r="EX33">
        <v>1366.7</v>
      </c>
      <c r="EY33">
        <v>2</v>
      </c>
      <c r="EZ33">
        <v>514.317</v>
      </c>
      <c r="FA33">
        <v>463.186</v>
      </c>
      <c r="FB33">
        <v>37.8489</v>
      </c>
      <c r="FC33">
        <v>35.2494</v>
      </c>
      <c r="FD33">
        <v>30.0006</v>
      </c>
      <c r="FE33">
        <v>34.9754</v>
      </c>
      <c r="FF33">
        <v>34.9226</v>
      </c>
      <c r="FG33">
        <v>6.67528</v>
      </c>
      <c r="FH33">
        <v>0</v>
      </c>
      <c r="FI33">
        <v>100</v>
      </c>
      <c r="FJ33">
        <v>-999.9</v>
      </c>
      <c r="FK33">
        <v>47.2089</v>
      </c>
      <c r="FL33">
        <v>11.3231</v>
      </c>
      <c r="FM33">
        <v>101.189</v>
      </c>
      <c r="FN33">
        <v>100.548</v>
      </c>
    </row>
    <row r="34" spans="1:170">
      <c r="A34">
        <v>18</v>
      </c>
      <c r="B34">
        <v>1603834150</v>
      </c>
      <c r="C34">
        <v>1986</v>
      </c>
      <c r="D34" t="s">
        <v>361</v>
      </c>
      <c r="E34" t="s">
        <v>362</v>
      </c>
      <c r="F34" t="s">
        <v>286</v>
      </c>
      <c r="G34" t="s">
        <v>287</v>
      </c>
      <c r="H34">
        <v>1603834142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288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363</v>
      </c>
      <c r="AQ34">
        <v>851.225346153846</v>
      </c>
      <c r="AR34">
        <v>938.4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364</v>
      </c>
      <c r="BB34">
        <v>734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291</v>
      </c>
      <c r="BO34">
        <v>2</v>
      </c>
      <c r="BP34">
        <v>1603834142</v>
      </c>
      <c r="BQ34">
        <v>79.9284161290323</v>
      </c>
      <c r="BR34">
        <v>78.5095064516129</v>
      </c>
      <c r="BS34">
        <v>13.3850580645161</v>
      </c>
      <c r="BT34">
        <v>7.3859635483871</v>
      </c>
      <c r="BU34">
        <v>77.4134161290323</v>
      </c>
      <c r="BV34">
        <v>13.4520580645161</v>
      </c>
      <c r="BW34">
        <v>500.034064516129</v>
      </c>
      <c r="BX34">
        <v>101.673129032258</v>
      </c>
      <c r="BY34">
        <v>0.100084196774194</v>
      </c>
      <c r="BZ34">
        <v>39.2617935483871</v>
      </c>
      <c r="CA34">
        <v>38.7800903225807</v>
      </c>
      <c r="CB34">
        <v>999.9</v>
      </c>
      <c r="CC34">
        <v>0</v>
      </c>
      <c r="CD34">
        <v>0</v>
      </c>
      <c r="CE34">
        <v>10000.7677419355</v>
      </c>
      <c r="CF34">
        <v>0</v>
      </c>
      <c r="CG34">
        <v>1528.23161290323</v>
      </c>
      <c r="CH34">
        <v>1299.99258064516</v>
      </c>
      <c r="CI34">
        <v>0.900000967741935</v>
      </c>
      <c r="CJ34">
        <v>0.0999990903225806</v>
      </c>
      <c r="CK34">
        <v>0</v>
      </c>
      <c r="CL34">
        <v>851.269741935484</v>
      </c>
      <c r="CM34">
        <v>4.99975</v>
      </c>
      <c r="CN34">
        <v>11062.5193548387</v>
      </c>
      <c r="CO34">
        <v>11305.0096774194</v>
      </c>
      <c r="CP34">
        <v>48.375</v>
      </c>
      <c r="CQ34">
        <v>50.625</v>
      </c>
      <c r="CR34">
        <v>49.125</v>
      </c>
      <c r="CS34">
        <v>50.375</v>
      </c>
      <c r="CT34">
        <v>50.4491935483871</v>
      </c>
      <c r="CU34">
        <v>1165.49580645161</v>
      </c>
      <c r="CV34">
        <v>129.496774193548</v>
      </c>
      <c r="CW34">
        <v>0</v>
      </c>
      <c r="CX34">
        <v>120.099999904633</v>
      </c>
      <c r="CY34">
        <v>0</v>
      </c>
      <c r="CZ34">
        <v>851.225346153846</v>
      </c>
      <c r="DA34">
        <v>-1.14629060177802</v>
      </c>
      <c r="DB34">
        <v>-17.3059828776726</v>
      </c>
      <c r="DC34">
        <v>11062.4461538462</v>
      </c>
      <c r="DD34">
        <v>15</v>
      </c>
      <c r="DE34">
        <v>0</v>
      </c>
      <c r="DF34" t="s">
        <v>292</v>
      </c>
      <c r="DG34">
        <v>1603752008</v>
      </c>
      <c r="DH34">
        <v>1603752025.5</v>
      </c>
      <c r="DI34">
        <v>0</v>
      </c>
      <c r="DJ34">
        <v>-0.017</v>
      </c>
      <c r="DK34">
        <v>-0.005</v>
      </c>
      <c r="DL34">
        <v>2.515</v>
      </c>
      <c r="DM34">
        <v>-0.067</v>
      </c>
      <c r="DN34">
        <v>400</v>
      </c>
      <c r="DO34">
        <v>4</v>
      </c>
      <c r="DP34">
        <v>0.27</v>
      </c>
      <c r="DQ34">
        <v>0.02</v>
      </c>
      <c r="DR34">
        <v>-1.58774215901529</v>
      </c>
      <c r="DS34">
        <v>-0.0909319102998974</v>
      </c>
      <c r="DT34">
        <v>0.0155697452984189</v>
      </c>
      <c r="DU34">
        <v>1</v>
      </c>
      <c r="DV34">
        <v>1.418869</v>
      </c>
      <c r="DW34">
        <v>0.0376671857619569</v>
      </c>
      <c r="DX34">
        <v>0.0174397869539739</v>
      </c>
      <c r="DY34">
        <v>1</v>
      </c>
      <c r="DZ34">
        <v>6.00217666666667</v>
      </c>
      <c r="EA34">
        <v>0.722013437152403</v>
      </c>
      <c r="EB34">
        <v>0.052102955023897</v>
      </c>
      <c r="EC34">
        <v>0</v>
      </c>
      <c r="ED34">
        <v>2</v>
      </c>
      <c r="EE34">
        <v>3</v>
      </c>
      <c r="EF34" t="s">
        <v>316</v>
      </c>
      <c r="EG34">
        <v>100</v>
      </c>
      <c r="EH34">
        <v>100</v>
      </c>
      <c r="EI34">
        <v>2.515</v>
      </c>
      <c r="EJ34">
        <v>-0.067</v>
      </c>
      <c r="EK34">
        <v>2.515</v>
      </c>
      <c r="EL34">
        <v>0</v>
      </c>
      <c r="EM34">
        <v>0</v>
      </c>
      <c r="EN34">
        <v>0</v>
      </c>
      <c r="EO34">
        <v>-0.067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1369</v>
      </c>
      <c r="EX34">
        <v>1368.7</v>
      </c>
      <c r="EY34">
        <v>2</v>
      </c>
      <c r="EZ34">
        <v>515.566</v>
      </c>
      <c r="FA34">
        <v>461.958</v>
      </c>
      <c r="FB34">
        <v>38.0754</v>
      </c>
      <c r="FC34">
        <v>35.4075</v>
      </c>
      <c r="FD34">
        <v>30.0004</v>
      </c>
      <c r="FE34">
        <v>35.1067</v>
      </c>
      <c r="FF34">
        <v>35.0478</v>
      </c>
      <c r="FG34">
        <v>8.11691</v>
      </c>
      <c r="FH34">
        <v>0</v>
      </c>
      <c r="FI34">
        <v>100</v>
      </c>
      <c r="FJ34">
        <v>-999.9</v>
      </c>
      <c r="FK34">
        <v>78.5244</v>
      </c>
      <c r="FL34">
        <v>11.6881</v>
      </c>
      <c r="FM34">
        <v>101.156</v>
      </c>
      <c r="FN34">
        <v>100.528</v>
      </c>
    </row>
    <row r="35" spans="1:170">
      <c r="A35">
        <v>19</v>
      </c>
      <c r="B35">
        <v>1603834240.5</v>
      </c>
      <c r="C35">
        <v>2076.5</v>
      </c>
      <c r="D35" t="s">
        <v>365</v>
      </c>
      <c r="E35" t="s">
        <v>366</v>
      </c>
      <c r="F35" t="s">
        <v>286</v>
      </c>
      <c r="G35" t="s">
        <v>287</v>
      </c>
      <c r="H35">
        <v>1603834232.5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288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367</v>
      </c>
      <c r="AQ35">
        <v>841.903884615385</v>
      </c>
      <c r="AR35">
        <v>928.97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368</v>
      </c>
      <c r="BB35">
        <v>725.56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291</v>
      </c>
      <c r="BO35">
        <v>2</v>
      </c>
      <c r="BP35">
        <v>1603834232.5</v>
      </c>
      <c r="BQ35">
        <v>99.8336258064516</v>
      </c>
      <c r="BR35">
        <v>99.2133451612903</v>
      </c>
      <c r="BS35">
        <v>13.9529548387097</v>
      </c>
      <c r="BT35">
        <v>7.34249064516129</v>
      </c>
      <c r="BU35">
        <v>97.3186258064516</v>
      </c>
      <c r="BV35">
        <v>14.0199548387097</v>
      </c>
      <c r="BW35">
        <v>500.019290322581</v>
      </c>
      <c r="BX35">
        <v>101.670387096774</v>
      </c>
      <c r="BY35">
        <v>0.100006893548387</v>
      </c>
      <c r="BZ35">
        <v>39.3453129032258</v>
      </c>
      <c r="CA35">
        <v>38.8060129032258</v>
      </c>
      <c r="CB35">
        <v>999.9</v>
      </c>
      <c r="CC35">
        <v>0</v>
      </c>
      <c r="CD35">
        <v>0</v>
      </c>
      <c r="CE35">
        <v>9998.62903225806</v>
      </c>
      <c r="CF35">
        <v>0</v>
      </c>
      <c r="CG35">
        <v>1493.08387096774</v>
      </c>
      <c r="CH35">
        <v>1299.99387096774</v>
      </c>
      <c r="CI35">
        <v>0.900000967741935</v>
      </c>
      <c r="CJ35">
        <v>0.0999990903225806</v>
      </c>
      <c r="CK35">
        <v>0</v>
      </c>
      <c r="CL35">
        <v>841.92135483871</v>
      </c>
      <c r="CM35">
        <v>4.99975</v>
      </c>
      <c r="CN35">
        <v>10942.8806451613</v>
      </c>
      <c r="CO35">
        <v>11305.0193548387</v>
      </c>
      <c r="CP35">
        <v>48.437</v>
      </c>
      <c r="CQ35">
        <v>50.687</v>
      </c>
      <c r="CR35">
        <v>49.187</v>
      </c>
      <c r="CS35">
        <v>50.437</v>
      </c>
      <c r="CT35">
        <v>50.54</v>
      </c>
      <c r="CU35">
        <v>1165.49580645161</v>
      </c>
      <c r="CV35">
        <v>129.498064516129</v>
      </c>
      <c r="CW35">
        <v>0</v>
      </c>
      <c r="CX35">
        <v>89.5999999046326</v>
      </c>
      <c r="CY35">
        <v>0</v>
      </c>
      <c r="CZ35">
        <v>841.903884615385</v>
      </c>
      <c r="DA35">
        <v>-0.642222223761918</v>
      </c>
      <c r="DB35">
        <v>-11.0290598004971</v>
      </c>
      <c r="DC35">
        <v>10942.9230769231</v>
      </c>
      <c r="DD35">
        <v>15</v>
      </c>
      <c r="DE35">
        <v>0</v>
      </c>
      <c r="DF35" t="s">
        <v>292</v>
      </c>
      <c r="DG35">
        <v>1603752008</v>
      </c>
      <c r="DH35">
        <v>1603752025.5</v>
      </c>
      <c r="DI35">
        <v>0</v>
      </c>
      <c r="DJ35">
        <v>-0.017</v>
      </c>
      <c r="DK35">
        <v>-0.005</v>
      </c>
      <c r="DL35">
        <v>2.515</v>
      </c>
      <c r="DM35">
        <v>-0.067</v>
      </c>
      <c r="DN35">
        <v>400</v>
      </c>
      <c r="DO35">
        <v>4</v>
      </c>
      <c r="DP35">
        <v>0.27</v>
      </c>
      <c r="DQ35">
        <v>0.02</v>
      </c>
      <c r="DR35">
        <v>-1.07368341350295</v>
      </c>
      <c r="DS35">
        <v>-0.224286143275543</v>
      </c>
      <c r="DT35">
        <v>0.0274799847675144</v>
      </c>
      <c r="DU35">
        <v>1</v>
      </c>
      <c r="DV35">
        <v>0.6213234</v>
      </c>
      <c r="DW35">
        <v>0.169612885428254</v>
      </c>
      <c r="DX35">
        <v>0.0309696122380202</v>
      </c>
      <c r="DY35">
        <v>1</v>
      </c>
      <c r="DZ35">
        <v>6.60957733333333</v>
      </c>
      <c r="EA35">
        <v>0.189364004449396</v>
      </c>
      <c r="EB35">
        <v>0.0136946351864111</v>
      </c>
      <c r="EC35">
        <v>1</v>
      </c>
      <c r="ED35">
        <v>3</v>
      </c>
      <c r="EE35">
        <v>3</v>
      </c>
      <c r="EF35" t="s">
        <v>303</v>
      </c>
      <c r="EG35">
        <v>100</v>
      </c>
      <c r="EH35">
        <v>100</v>
      </c>
      <c r="EI35">
        <v>2.515</v>
      </c>
      <c r="EJ35">
        <v>-0.067</v>
      </c>
      <c r="EK35">
        <v>2.515</v>
      </c>
      <c r="EL35">
        <v>0</v>
      </c>
      <c r="EM35">
        <v>0</v>
      </c>
      <c r="EN35">
        <v>0</v>
      </c>
      <c r="EO35">
        <v>-0.067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1370.5</v>
      </c>
      <c r="EX35">
        <v>1370.2</v>
      </c>
      <c r="EY35">
        <v>2</v>
      </c>
      <c r="EZ35">
        <v>516.11</v>
      </c>
      <c r="FA35">
        <v>461.59</v>
      </c>
      <c r="FB35">
        <v>38.2098</v>
      </c>
      <c r="FC35">
        <v>35.4584</v>
      </c>
      <c r="FD35">
        <v>29.9999</v>
      </c>
      <c r="FE35">
        <v>35.1488</v>
      </c>
      <c r="FF35">
        <v>35.0832</v>
      </c>
      <c r="FG35">
        <v>9.06284</v>
      </c>
      <c r="FH35">
        <v>0</v>
      </c>
      <c r="FI35">
        <v>100</v>
      </c>
      <c r="FJ35">
        <v>-999.9</v>
      </c>
      <c r="FK35">
        <v>99.2364</v>
      </c>
      <c r="FL35">
        <v>13.1115</v>
      </c>
      <c r="FM35">
        <v>101.156</v>
      </c>
      <c r="FN35">
        <v>100.527</v>
      </c>
    </row>
    <row r="36" spans="1:170">
      <c r="A36">
        <v>20</v>
      </c>
      <c r="B36">
        <v>1603834310.5</v>
      </c>
      <c r="C36">
        <v>2146.5</v>
      </c>
      <c r="D36" t="s">
        <v>369</v>
      </c>
      <c r="E36" t="s">
        <v>370</v>
      </c>
      <c r="F36" t="s">
        <v>286</v>
      </c>
      <c r="G36" t="s">
        <v>287</v>
      </c>
      <c r="H36">
        <v>1603834302.75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288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371</v>
      </c>
      <c r="AQ36">
        <v>833.451153846154</v>
      </c>
      <c r="AR36">
        <v>933.55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372</v>
      </c>
      <c r="BB36">
        <v>714.17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291</v>
      </c>
      <c r="BO36">
        <v>2</v>
      </c>
      <c r="BP36">
        <v>1603834302.75</v>
      </c>
      <c r="BQ36">
        <v>148.9472</v>
      </c>
      <c r="BR36">
        <v>150.2043</v>
      </c>
      <c r="BS36">
        <v>13.9673733333333</v>
      </c>
      <c r="BT36">
        <v>7.31317066666667</v>
      </c>
      <c r="BU36">
        <v>146.4322</v>
      </c>
      <c r="BV36">
        <v>14.0343733333333</v>
      </c>
      <c r="BW36">
        <v>500.011333333333</v>
      </c>
      <c r="BX36">
        <v>101.671466666667</v>
      </c>
      <c r="BY36">
        <v>0.100005133333333</v>
      </c>
      <c r="BZ36">
        <v>39.3937266666667</v>
      </c>
      <c r="CA36">
        <v>38.7897433333333</v>
      </c>
      <c r="CB36">
        <v>999.9</v>
      </c>
      <c r="CC36">
        <v>0</v>
      </c>
      <c r="CD36">
        <v>0</v>
      </c>
      <c r="CE36">
        <v>9999.073</v>
      </c>
      <c r="CF36">
        <v>0</v>
      </c>
      <c r="CG36">
        <v>1482.82733333333</v>
      </c>
      <c r="CH36">
        <v>1299.99</v>
      </c>
      <c r="CI36">
        <v>0.9000012</v>
      </c>
      <c r="CJ36">
        <v>0.09999886</v>
      </c>
      <c r="CK36">
        <v>0</v>
      </c>
      <c r="CL36">
        <v>833.4448</v>
      </c>
      <c r="CM36">
        <v>4.99975</v>
      </c>
      <c r="CN36">
        <v>10831.8066666667</v>
      </c>
      <c r="CO36">
        <v>11304.9866666667</v>
      </c>
      <c r="CP36">
        <v>48.435</v>
      </c>
      <c r="CQ36">
        <v>50.625</v>
      </c>
      <c r="CR36">
        <v>49.187</v>
      </c>
      <c r="CS36">
        <v>50.3561</v>
      </c>
      <c r="CT36">
        <v>50.5475333333333</v>
      </c>
      <c r="CU36">
        <v>1165.49233333333</v>
      </c>
      <c r="CV36">
        <v>129.497666666667</v>
      </c>
      <c r="CW36">
        <v>0</v>
      </c>
      <c r="CX36">
        <v>69.2000000476837</v>
      </c>
      <c r="CY36">
        <v>0</v>
      </c>
      <c r="CZ36">
        <v>833.451153846154</v>
      </c>
      <c r="DA36">
        <v>-0.356717951425402</v>
      </c>
      <c r="DB36">
        <v>-16.7145297566458</v>
      </c>
      <c r="DC36">
        <v>10831.9730769231</v>
      </c>
      <c r="DD36">
        <v>15</v>
      </c>
      <c r="DE36">
        <v>0</v>
      </c>
      <c r="DF36" t="s">
        <v>292</v>
      </c>
      <c r="DG36">
        <v>1603752008</v>
      </c>
      <c r="DH36">
        <v>1603752025.5</v>
      </c>
      <c r="DI36">
        <v>0</v>
      </c>
      <c r="DJ36">
        <v>-0.017</v>
      </c>
      <c r="DK36">
        <v>-0.005</v>
      </c>
      <c r="DL36">
        <v>2.515</v>
      </c>
      <c r="DM36">
        <v>-0.067</v>
      </c>
      <c r="DN36">
        <v>400</v>
      </c>
      <c r="DO36">
        <v>4</v>
      </c>
      <c r="DP36">
        <v>0.27</v>
      </c>
      <c r="DQ36">
        <v>0.02</v>
      </c>
      <c r="DR36">
        <v>0.21588847032333</v>
      </c>
      <c r="DS36">
        <v>-0.143170287023001</v>
      </c>
      <c r="DT36">
        <v>0.0557306080327272</v>
      </c>
      <c r="DU36">
        <v>1</v>
      </c>
      <c r="DV36">
        <v>-1.259868</v>
      </c>
      <c r="DW36">
        <v>-0.0114575305895408</v>
      </c>
      <c r="DX36">
        <v>0.0583886166074633</v>
      </c>
      <c r="DY36">
        <v>1</v>
      </c>
      <c r="DZ36">
        <v>6.65551733333333</v>
      </c>
      <c r="EA36">
        <v>-0.168105183537264</v>
      </c>
      <c r="EB36">
        <v>0.0121805155701865</v>
      </c>
      <c r="EC36">
        <v>1</v>
      </c>
      <c r="ED36">
        <v>3</v>
      </c>
      <c r="EE36">
        <v>3</v>
      </c>
      <c r="EF36" t="s">
        <v>303</v>
      </c>
      <c r="EG36">
        <v>100</v>
      </c>
      <c r="EH36">
        <v>100</v>
      </c>
      <c r="EI36">
        <v>2.515</v>
      </c>
      <c r="EJ36">
        <v>-0.067</v>
      </c>
      <c r="EK36">
        <v>2.515</v>
      </c>
      <c r="EL36">
        <v>0</v>
      </c>
      <c r="EM36">
        <v>0</v>
      </c>
      <c r="EN36">
        <v>0</v>
      </c>
      <c r="EO36">
        <v>-0.067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1371.7</v>
      </c>
      <c r="EX36">
        <v>1371.4</v>
      </c>
      <c r="EY36">
        <v>2</v>
      </c>
      <c r="EZ36">
        <v>516.126</v>
      </c>
      <c r="FA36">
        <v>461.642</v>
      </c>
      <c r="FB36">
        <v>38.2868</v>
      </c>
      <c r="FC36">
        <v>35.4418</v>
      </c>
      <c r="FD36">
        <v>29.9996</v>
      </c>
      <c r="FE36">
        <v>35.1341</v>
      </c>
      <c r="FF36">
        <v>35.0663</v>
      </c>
      <c r="FG36">
        <v>11.478</v>
      </c>
      <c r="FH36">
        <v>0</v>
      </c>
      <c r="FI36">
        <v>100</v>
      </c>
      <c r="FJ36">
        <v>-999.9</v>
      </c>
      <c r="FK36">
        <v>150.752</v>
      </c>
      <c r="FL36">
        <v>13.7082</v>
      </c>
      <c r="FM36">
        <v>101.172</v>
      </c>
      <c r="FN36">
        <v>100.543</v>
      </c>
    </row>
    <row r="37" spans="1:170">
      <c r="A37">
        <v>21</v>
      </c>
      <c r="B37">
        <v>1603834402.5</v>
      </c>
      <c r="C37">
        <v>2238.5</v>
      </c>
      <c r="D37" t="s">
        <v>373</v>
      </c>
      <c r="E37" t="s">
        <v>374</v>
      </c>
      <c r="F37" t="s">
        <v>286</v>
      </c>
      <c r="G37" t="s">
        <v>287</v>
      </c>
      <c r="H37">
        <v>1603834394.75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288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375</v>
      </c>
      <c r="AQ37">
        <v>829.55144</v>
      </c>
      <c r="AR37">
        <v>957.69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376</v>
      </c>
      <c r="BB37">
        <v>718.11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291</v>
      </c>
      <c r="BO37">
        <v>2</v>
      </c>
      <c r="BP37">
        <v>1603834394.75</v>
      </c>
      <c r="BQ37">
        <v>199.5733</v>
      </c>
      <c r="BR37">
        <v>202.8008</v>
      </c>
      <c r="BS37">
        <v>13.60244</v>
      </c>
      <c r="BT37">
        <v>7.28217</v>
      </c>
      <c r="BU37">
        <v>197.0583</v>
      </c>
      <c r="BV37">
        <v>13.6694433333333</v>
      </c>
      <c r="BW37">
        <v>500.006566666667</v>
      </c>
      <c r="BX37">
        <v>101.672033333333</v>
      </c>
      <c r="BY37">
        <v>0.09996412</v>
      </c>
      <c r="BZ37">
        <v>39.4543966666667</v>
      </c>
      <c r="CA37">
        <v>38.8040066666667</v>
      </c>
      <c r="CB37">
        <v>999.9</v>
      </c>
      <c r="CC37">
        <v>0</v>
      </c>
      <c r="CD37">
        <v>0</v>
      </c>
      <c r="CE37">
        <v>10002.74</v>
      </c>
      <c r="CF37">
        <v>0</v>
      </c>
      <c r="CG37">
        <v>1456.94866666667</v>
      </c>
      <c r="CH37">
        <v>1299.98966666667</v>
      </c>
      <c r="CI37">
        <v>0.9000004</v>
      </c>
      <c r="CJ37">
        <v>0.0999996533333333</v>
      </c>
      <c r="CK37">
        <v>0</v>
      </c>
      <c r="CL37">
        <v>829.474366666667</v>
      </c>
      <c r="CM37">
        <v>4.99975</v>
      </c>
      <c r="CN37">
        <v>10782.0266666667</v>
      </c>
      <c r="CO37">
        <v>11304.9666666667</v>
      </c>
      <c r="CP37">
        <v>48.3393</v>
      </c>
      <c r="CQ37">
        <v>50.5537333333333</v>
      </c>
      <c r="CR37">
        <v>49.1208</v>
      </c>
      <c r="CS37">
        <v>50.187</v>
      </c>
      <c r="CT37">
        <v>50.4643</v>
      </c>
      <c r="CU37">
        <v>1165.491</v>
      </c>
      <c r="CV37">
        <v>129.498666666667</v>
      </c>
      <c r="CW37">
        <v>0</v>
      </c>
      <c r="CX37">
        <v>91.5</v>
      </c>
      <c r="CY37">
        <v>0</v>
      </c>
      <c r="CZ37">
        <v>829.55144</v>
      </c>
      <c r="DA37">
        <v>5.60530769100505</v>
      </c>
      <c r="DB37">
        <v>73.8230769083786</v>
      </c>
      <c r="DC37">
        <v>10782.796</v>
      </c>
      <c r="DD37">
        <v>15</v>
      </c>
      <c r="DE37">
        <v>0</v>
      </c>
      <c r="DF37" t="s">
        <v>292</v>
      </c>
      <c r="DG37">
        <v>1603752008</v>
      </c>
      <c r="DH37">
        <v>1603752025.5</v>
      </c>
      <c r="DI37">
        <v>0</v>
      </c>
      <c r="DJ37">
        <v>-0.017</v>
      </c>
      <c r="DK37">
        <v>-0.005</v>
      </c>
      <c r="DL37">
        <v>2.515</v>
      </c>
      <c r="DM37">
        <v>-0.067</v>
      </c>
      <c r="DN37">
        <v>400</v>
      </c>
      <c r="DO37">
        <v>4</v>
      </c>
      <c r="DP37">
        <v>0.27</v>
      </c>
      <c r="DQ37">
        <v>0.02</v>
      </c>
      <c r="DR37">
        <v>1.62910569182286</v>
      </c>
      <c r="DS37">
        <v>-0.159195839698975</v>
      </c>
      <c r="DT37">
        <v>0.0306261089620341</v>
      </c>
      <c r="DU37">
        <v>1</v>
      </c>
      <c r="DV37">
        <v>-3.23062066666667</v>
      </c>
      <c r="DW37">
        <v>0.165499621802004</v>
      </c>
      <c r="DX37">
        <v>0.0341959471217798</v>
      </c>
      <c r="DY37">
        <v>1</v>
      </c>
      <c r="DZ37">
        <v>6.321923</v>
      </c>
      <c r="EA37">
        <v>-0.197421223581758</v>
      </c>
      <c r="EB37">
        <v>0.0143505544956749</v>
      </c>
      <c r="EC37">
        <v>1</v>
      </c>
      <c r="ED37">
        <v>3</v>
      </c>
      <c r="EE37">
        <v>3</v>
      </c>
      <c r="EF37" t="s">
        <v>303</v>
      </c>
      <c r="EG37">
        <v>100</v>
      </c>
      <c r="EH37">
        <v>100</v>
      </c>
      <c r="EI37">
        <v>2.515</v>
      </c>
      <c r="EJ37">
        <v>-0.067</v>
      </c>
      <c r="EK37">
        <v>2.515</v>
      </c>
      <c r="EL37">
        <v>0</v>
      </c>
      <c r="EM37">
        <v>0</v>
      </c>
      <c r="EN37">
        <v>0</v>
      </c>
      <c r="EO37">
        <v>-0.067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1373.2</v>
      </c>
      <c r="EX37">
        <v>1373</v>
      </c>
      <c r="EY37">
        <v>2</v>
      </c>
      <c r="EZ37">
        <v>515.583</v>
      </c>
      <c r="FA37">
        <v>461.618</v>
      </c>
      <c r="FB37">
        <v>38.3652</v>
      </c>
      <c r="FC37">
        <v>35.3735</v>
      </c>
      <c r="FD37">
        <v>29.9997</v>
      </c>
      <c r="FE37">
        <v>35.0797</v>
      </c>
      <c r="FF37">
        <v>35.0178</v>
      </c>
      <c r="FG37">
        <v>13.9174</v>
      </c>
      <c r="FH37">
        <v>0</v>
      </c>
      <c r="FI37">
        <v>100</v>
      </c>
      <c r="FJ37">
        <v>-999.9</v>
      </c>
      <c r="FK37">
        <v>202.947</v>
      </c>
      <c r="FL37">
        <v>13.7149</v>
      </c>
      <c r="FM37">
        <v>101.195</v>
      </c>
      <c r="FN37">
        <v>100.566</v>
      </c>
    </row>
    <row r="38" spans="1:170">
      <c r="A38">
        <v>22</v>
      </c>
      <c r="B38">
        <v>1603834495.5</v>
      </c>
      <c r="C38">
        <v>2331.5</v>
      </c>
      <c r="D38" t="s">
        <v>377</v>
      </c>
      <c r="E38" t="s">
        <v>378</v>
      </c>
      <c r="F38" t="s">
        <v>286</v>
      </c>
      <c r="G38" t="s">
        <v>287</v>
      </c>
      <c r="H38">
        <v>1603834487.75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288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379</v>
      </c>
      <c r="AQ38">
        <v>833.275769230769</v>
      </c>
      <c r="AR38">
        <v>992.31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380</v>
      </c>
      <c r="BB38">
        <v>729.41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291</v>
      </c>
      <c r="BO38">
        <v>2</v>
      </c>
      <c r="BP38">
        <v>1603834487.75</v>
      </c>
      <c r="BQ38">
        <v>249.6211</v>
      </c>
      <c r="BR38">
        <v>254.913533333333</v>
      </c>
      <c r="BS38">
        <v>13.2795433333333</v>
      </c>
      <c r="BT38">
        <v>7.291828</v>
      </c>
      <c r="BU38">
        <v>247.1061</v>
      </c>
      <c r="BV38">
        <v>13.3465433333333</v>
      </c>
      <c r="BW38">
        <v>500.006</v>
      </c>
      <c r="BX38">
        <v>101.672066666667</v>
      </c>
      <c r="BY38">
        <v>0.09999499</v>
      </c>
      <c r="BZ38">
        <v>39.5074366666667</v>
      </c>
      <c r="CA38">
        <v>38.80137</v>
      </c>
      <c r="CB38">
        <v>999.9</v>
      </c>
      <c r="CC38">
        <v>0</v>
      </c>
      <c r="CD38">
        <v>0</v>
      </c>
      <c r="CE38">
        <v>10000.3866666667</v>
      </c>
      <c r="CF38">
        <v>0</v>
      </c>
      <c r="CG38">
        <v>1414.677</v>
      </c>
      <c r="CH38">
        <v>1299.99433333333</v>
      </c>
      <c r="CI38">
        <v>0.9000004</v>
      </c>
      <c r="CJ38">
        <v>0.0999996533333333</v>
      </c>
      <c r="CK38">
        <v>0</v>
      </c>
      <c r="CL38">
        <v>833.195533333333</v>
      </c>
      <c r="CM38">
        <v>4.99975</v>
      </c>
      <c r="CN38">
        <v>10833.73</v>
      </c>
      <c r="CO38">
        <v>11305.0166666667</v>
      </c>
      <c r="CP38">
        <v>48.2748</v>
      </c>
      <c r="CQ38">
        <v>50.4454</v>
      </c>
      <c r="CR38">
        <v>49.0578666666666</v>
      </c>
      <c r="CS38">
        <v>50.0662</v>
      </c>
      <c r="CT38">
        <v>50.3914666666667</v>
      </c>
      <c r="CU38">
        <v>1165.496</v>
      </c>
      <c r="CV38">
        <v>129.498333333333</v>
      </c>
      <c r="CW38">
        <v>0</v>
      </c>
      <c r="CX38">
        <v>92.3999998569489</v>
      </c>
      <c r="CY38">
        <v>0</v>
      </c>
      <c r="CZ38">
        <v>833.275769230769</v>
      </c>
      <c r="DA38">
        <v>12.390564093259</v>
      </c>
      <c r="DB38">
        <v>150.724786313648</v>
      </c>
      <c r="DC38">
        <v>10834.6269230769</v>
      </c>
      <c r="DD38">
        <v>15</v>
      </c>
      <c r="DE38">
        <v>0</v>
      </c>
      <c r="DF38" t="s">
        <v>292</v>
      </c>
      <c r="DG38">
        <v>1603752008</v>
      </c>
      <c r="DH38">
        <v>1603752025.5</v>
      </c>
      <c r="DI38">
        <v>0</v>
      </c>
      <c r="DJ38">
        <v>-0.017</v>
      </c>
      <c r="DK38">
        <v>-0.005</v>
      </c>
      <c r="DL38">
        <v>2.515</v>
      </c>
      <c r="DM38">
        <v>-0.067</v>
      </c>
      <c r="DN38">
        <v>400</v>
      </c>
      <c r="DO38">
        <v>4</v>
      </c>
      <c r="DP38">
        <v>0.27</v>
      </c>
      <c r="DQ38">
        <v>0.02</v>
      </c>
      <c r="DR38">
        <v>3.15109160393473</v>
      </c>
      <c r="DS38">
        <v>-0.139397846682849</v>
      </c>
      <c r="DT38">
        <v>0.0192614697253342</v>
      </c>
      <c r="DU38">
        <v>1</v>
      </c>
      <c r="DV38">
        <v>-5.294059</v>
      </c>
      <c r="DW38">
        <v>0.180183937708577</v>
      </c>
      <c r="DX38">
        <v>0.0231985102036028</v>
      </c>
      <c r="DY38">
        <v>1</v>
      </c>
      <c r="DZ38">
        <v>5.988859</v>
      </c>
      <c r="EA38">
        <v>-0.125604894327015</v>
      </c>
      <c r="EB38">
        <v>0.00910452647496466</v>
      </c>
      <c r="EC38">
        <v>1</v>
      </c>
      <c r="ED38">
        <v>3</v>
      </c>
      <c r="EE38">
        <v>3</v>
      </c>
      <c r="EF38" t="s">
        <v>303</v>
      </c>
      <c r="EG38">
        <v>100</v>
      </c>
      <c r="EH38">
        <v>100</v>
      </c>
      <c r="EI38">
        <v>2.515</v>
      </c>
      <c r="EJ38">
        <v>-0.067</v>
      </c>
      <c r="EK38">
        <v>2.515</v>
      </c>
      <c r="EL38">
        <v>0</v>
      </c>
      <c r="EM38">
        <v>0</v>
      </c>
      <c r="EN38">
        <v>0</v>
      </c>
      <c r="EO38">
        <v>-0.067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1374.8</v>
      </c>
      <c r="EX38">
        <v>1374.5</v>
      </c>
      <c r="EY38">
        <v>2</v>
      </c>
      <c r="EZ38">
        <v>515.195</v>
      </c>
      <c r="FA38">
        <v>461.501</v>
      </c>
      <c r="FB38">
        <v>38.4266</v>
      </c>
      <c r="FC38">
        <v>35.3078</v>
      </c>
      <c r="FD38">
        <v>29.9997</v>
      </c>
      <c r="FE38">
        <v>35.0236</v>
      </c>
      <c r="FF38">
        <v>34.9661</v>
      </c>
      <c r="FG38">
        <v>16.3502</v>
      </c>
      <c r="FH38">
        <v>0</v>
      </c>
      <c r="FI38">
        <v>100</v>
      </c>
      <c r="FJ38">
        <v>-999.9</v>
      </c>
      <c r="FK38">
        <v>255.108</v>
      </c>
      <c r="FL38">
        <v>13.3943</v>
      </c>
      <c r="FM38">
        <v>101.213</v>
      </c>
      <c r="FN38">
        <v>100.588</v>
      </c>
    </row>
    <row r="39" spans="1:170">
      <c r="A39">
        <v>23</v>
      </c>
      <c r="B39">
        <v>1603834616</v>
      </c>
      <c r="C39">
        <v>2452</v>
      </c>
      <c r="D39" t="s">
        <v>381</v>
      </c>
      <c r="E39" t="s">
        <v>382</v>
      </c>
      <c r="F39" t="s">
        <v>286</v>
      </c>
      <c r="G39" t="s">
        <v>287</v>
      </c>
      <c r="H39">
        <v>1603834608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288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383</v>
      </c>
      <c r="AQ39">
        <v>861.326923076923</v>
      </c>
      <c r="AR39">
        <v>1075.72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384</v>
      </c>
      <c r="BB39">
        <v>722.85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291</v>
      </c>
      <c r="BO39">
        <v>2</v>
      </c>
      <c r="BP39">
        <v>1603834608</v>
      </c>
      <c r="BQ39">
        <v>399.684193548387</v>
      </c>
      <c r="BR39">
        <v>410.842838709677</v>
      </c>
      <c r="BS39">
        <v>12.8961580645161</v>
      </c>
      <c r="BT39">
        <v>7.46451096774194</v>
      </c>
      <c r="BU39">
        <v>397.169193548387</v>
      </c>
      <c r="BV39">
        <v>12.9631580645161</v>
      </c>
      <c r="BW39">
        <v>500.003451612903</v>
      </c>
      <c r="BX39">
        <v>101.672774193548</v>
      </c>
      <c r="BY39">
        <v>0.099994464516129</v>
      </c>
      <c r="BZ39">
        <v>39.539964516129</v>
      </c>
      <c r="CA39">
        <v>38.7787064516129</v>
      </c>
      <c r="CB39">
        <v>999.9</v>
      </c>
      <c r="CC39">
        <v>0</v>
      </c>
      <c r="CD39">
        <v>0</v>
      </c>
      <c r="CE39">
        <v>9998.13548387097</v>
      </c>
      <c r="CF39">
        <v>0</v>
      </c>
      <c r="CG39">
        <v>635.770032258064</v>
      </c>
      <c r="CH39">
        <v>1300.00677419355</v>
      </c>
      <c r="CI39">
        <v>0.899997096774193</v>
      </c>
      <c r="CJ39">
        <v>0.100002929032258</v>
      </c>
      <c r="CK39">
        <v>0</v>
      </c>
      <c r="CL39">
        <v>861.104161290323</v>
      </c>
      <c r="CM39">
        <v>4.99975</v>
      </c>
      <c r="CN39">
        <v>11189.9741935484</v>
      </c>
      <c r="CO39">
        <v>11305.1258064516</v>
      </c>
      <c r="CP39">
        <v>48.1006129032258</v>
      </c>
      <c r="CQ39">
        <v>50.2337419354839</v>
      </c>
      <c r="CR39">
        <v>48.875</v>
      </c>
      <c r="CS39">
        <v>49.933</v>
      </c>
      <c r="CT39">
        <v>50.26</v>
      </c>
      <c r="CU39">
        <v>1165.50483870968</v>
      </c>
      <c r="CV39">
        <v>129.501935483871</v>
      </c>
      <c r="CW39">
        <v>0</v>
      </c>
      <c r="CX39">
        <v>120.099999904633</v>
      </c>
      <c r="CY39">
        <v>0</v>
      </c>
      <c r="CZ39">
        <v>861.326923076923</v>
      </c>
      <c r="DA39">
        <v>17.365333344238</v>
      </c>
      <c r="DB39">
        <v>223.593162607426</v>
      </c>
      <c r="DC39">
        <v>11192.9346153846</v>
      </c>
      <c r="DD39">
        <v>15</v>
      </c>
      <c r="DE39">
        <v>0</v>
      </c>
      <c r="DF39" t="s">
        <v>292</v>
      </c>
      <c r="DG39">
        <v>1603752008</v>
      </c>
      <c r="DH39">
        <v>1603752025.5</v>
      </c>
      <c r="DI39">
        <v>0</v>
      </c>
      <c r="DJ39">
        <v>-0.017</v>
      </c>
      <c r="DK39">
        <v>-0.005</v>
      </c>
      <c r="DL39">
        <v>2.515</v>
      </c>
      <c r="DM39">
        <v>-0.067</v>
      </c>
      <c r="DN39">
        <v>400</v>
      </c>
      <c r="DO39">
        <v>4</v>
      </c>
      <c r="DP39">
        <v>0.27</v>
      </c>
      <c r="DQ39">
        <v>0.02</v>
      </c>
      <c r="DR39">
        <v>7.46642945992812</v>
      </c>
      <c r="DS39">
        <v>0.127627724988333</v>
      </c>
      <c r="DT39">
        <v>0.0296003742758999</v>
      </c>
      <c r="DU39">
        <v>1</v>
      </c>
      <c r="DV39">
        <v>-11.1587</v>
      </c>
      <c r="DW39">
        <v>-0.043765962180208</v>
      </c>
      <c r="DX39">
        <v>0.0347355437556403</v>
      </c>
      <c r="DY39">
        <v>1</v>
      </c>
      <c r="DZ39">
        <v>5.43064066666667</v>
      </c>
      <c r="EA39">
        <v>-0.235393281423792</v>
      </c>
      <c r="EB39">
        <v>0.0170522901557404</v>
      </c>
      <c r="EC39">
        <v>0</v>
      </c>
      <c r="ED39">
        <v>2</v>
      </c>
      <c r="EE39">
        <v>3</v>
      </c>
      <c r="EF39" t="s">
        <v>316</v>
      </c>
      <c r="EG39">
        <v>100</v>
      </c>
      <c r="EH39">
        <v>100</v>
      </c>
      <c r="EI39">
        <v>2.515</v>
      </c>
      <c r="EJ39">
        <v>-0.067</v>
      </c>
      <c r="EK39">
        <v>2.515</v>
      </c>
      <c r="EL39">
        <v>0</v>
      </c>
      <c r="EM39">
        <v>0</v>
      </c>
      <c r="EN39">
        <v>0</v>
      </c>
      <c r="EO39">
        <v>-0.067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1376.8</v>
      </c>
      <c r="EX39">
        <v>1376.5</v>
      </c>
      <c r="EY39">
        <v>2</v>
      </c>
      <c r="EZ39">
        <v>514.661</v>
      </c>
      <c r="FA39">
        <v>461.939</v>
      </c>
      <c r="FB39">
        <v>38.4928</v>
      </c>
      <c r="FC39">
        <v>35.172</v>
      </c>
      <c r="FD39">
        <v>29.9993</v>
      </c>
      <c r="FE39">
        <v>34.896</v>
      </c>
      <c r="FF39">
        <v>34.8406</v>
      </c>
      <c r="FG39">
        <v>23.3323</v>
      </c>
      <c r="FH39">
        <v>0</v>
      </c>
      <c r="FI39">
        <v>100</v>
      </c>
      <c r="FJ39">
        <v>-999.9</v>
      </c>
      <c r="FK39">
        <v>410.954</v>
      </c>
      <c r="FL39">
        <v>13.049</v>
      </c>
      <c r="FM39">
        <v>101.25</v>
      </c>
      <c r="FN39">
        <v>100.625</v>
      </c>
    </row>
    <row r="40" spans="1:170">
      <c r="A40">
        <v>24</v>
      </c>
      <c r="B40">
        <v>1603834712.5</v>
      </c>
      <c r="C40">
        <v>2548.5</v>
      </c>
      <c r="D40" t="s">
        <v>385</v>
      </c>
      <c r="E40" t="s">
        <v>386</v>
      </c>
      <c r="F40" t="s">
        <v>286</v>
      </c>
      <c r="G40" t="s">
        <v>287</v>
      </c>
      <c r="H40">
        <v>1603834704.5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288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387</v>
      </c>
      <c r="AQ40">
        <v>889.017269230769</v>
      </c>
      <c r="AR40">
        <v>1139.49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388</v>
      </c>
      <c r="BB40">
        <v>721.52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291</v>
      </c>
      <c r="BO40">
        <v>2</v>
      </c>
      <c r="BP40">
        <v>1603834704.5</v>
      </c>
      <c r="BQ40">
        <v>499.295322580645</v>
      </c>
      <c r="BR40">
        <v>514.382419354839</v>
      </c>
      <c r="BS40">
        <v>12.946</v>
      </c>
      <c r="BT40">
        <v>7.77751870967742</v>
      </c>
      <c r="BU40">
        <v>496.780322580645</v>
      </c>
      <c r="BV40">
        <v>13.013</v>
      </c>
      <c r="BW40">
        <v>500.006322580645</v>
      </c>
      <c r="BX40">
        <v>101.661258064516</v>
      </c>
      <c r="BY40">
        <v>0.099979129032258</v>
      </c>
      <c r="BZ40">
        <v>39.5770225806452</v>
      </c>
      <c r="CA40">
        <v>38.7920870967742</v>
      </c>
      <c r="CB40">
        <v>999.9</v>
      </c>
      <c r="CC40">
        <v>0</v>
      </c>
      <c r="CD40">
        <v>0</v>
      </c>
      <c r="CE40">
        <v>10000.8774193548</v>
      </c>
      <c r="CF40">
        <v>0</v>
      </c>
      <c r="CG40">
        <v>408.566193548387</v>
      </c>
      <c r="CH40">
        <v>1300.01096774194</v>
      </c>
      <c r="CI40">
        <v>0.899994</v>
      </c>
      <c r="CJ40">
        <v>0.100006</v>
      </c>
      <c r="CK40">
        <v>0</v>
      </c>
      <c r="CL40">
        <v>888.941483870968</v>
      </c>
      <c r="CM40">
        <v>4.99975</v>
      </c>
      <c r="CN40">
        <v>11538.4483870968</v>
      </c>
      <c r="CO40">
        <v>11305.1387096774</v>
      </c>
      <c r="CP40">
        <v>47.941064516129</v>
      </c>
      <c r="CQ40">
        <v>49.9695161290322</v>
      </c>
      <c r="CR40">
        <v>48.691064516129</v>
      </c>
      <c r="CS40">
        <v>49.754</v>
      </c>
      <c r="CT40">
        <v>50.173</v>
      </c>
      <c r="CU40">
        <v>1165.50096774194</v>
      </c>
      <c r="CV40">
        <v>129.51</v>
      </c>
      <c r="CW40">
        <v>0</v>
      </c>
      <c r="CX40">
        <v>95.7000000476837</v>
      </c>
      <c r="CY40">
        <v>0</v>
      </c>
      <c r="CZ40">
        <v>889.017269230769</v>
      </c>
      <c r="DA40">
        <v>19.5036239459304</v>
      </c>
      <c r="DB40">
        <v>245.641025810209</v>
      </c>
      <c r="DC40">
        <v>11539.4307692308</v>
      </c>
      <c r="DD40">
        <v>15</v>
      </c>
      <c r="DE40">
        <v>0</v>
      </c>
      <c r="DF40" t="s">
        <v>292</v>
      </c>
      <c r="DG40">
        <v>1603752008</v>
      </c>
      <c r="DH40">
        <v>1603752025.5</v>
      </c>
      <c r="DI40">
        <v>0</v>
      </c>
      <c r="DJ40">
        <v>-0.017</v>
      </c>
      <c r="DK40">
        <v>-0.005</v>
      </c>
      <c r="DL40">
        <v>2.515</v>
      </c>
      <c r="DM40">
        <v>-0.067</v>
      </c>
      <c r="DN40">
        <v>400</v>
      </c>
      <c r="DO40">
        <v>4</v>
      </c>
      <c r="DP40">
        <v>0.27</v>
      </c>
      <c r="DQ40">
        <v>0.02</v>
      </c>
      <c r="DR40">
        <v>10.3967226482773</v>
      </c>
      <c r="DS40">
        <v>-0.154410719996056</v>
      </c>
      <c r="DT40">
        <v>0.0218245440644506</v>
      </c>
      <c r="DU40">
        <v>1</v>
      </c>
      <c r="DV40">
        <v>-15.0877566666667</v>
      </c>
      <c r="DW40">
        <v>0.193636484983283</v>
      </c>
      <c r="DX40">
        <v>0.0262954835581238</v>
      </c>
      <c r="DY40">
        <v>1</v>
      </c>
      <c r="DZ40">
        <v>5.168814</v>
      </c>
      <c r="EA40">
        <v>-0.0795230255839843</v>
      </c>
      <c r="EB40">
        <v>0.00579271013142098</v>
      </c>
      <c r="EC40">
        <v>1</v>
      </c>
      <c r="ED40">
        <v>3</v>
      </c>
      <c r="EE40">
        <v>3</v>
      </c>
      <c r="EF40" t="s">
        <v>303</v>
      </c>
      <c r="EG40">
        <v>100</v>
      </c>
      <c r="EH40">
        <v>100</v>
      </c>
      <c r="EI40">
        <v>2.515</v>
      </c>
      <c r="EJ40">
        <v>-0.067</v>
      </c>
      <c r="EK40">
        <v>2.515</v>
      </c>
      <c r="EL40">
        <v>0</v>
      </c>
      <c r="EM40">
        <v>0</v>
      </c>
      <c r="EN40">
        <v>0</v>
      </c>
      <c r="EO40">
        <v>-0.067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1378.4</v>
      </c>
      <c r="EX40">
        <v>1378.1</v>
      </c>
      <c r="EY40">
        <v>2</v>
      </c>
      <c r="EZ40">
        <v>514.231</v>
      </c>
      <c r="FA40">
        <v>461.996</v>
      </c>
      <c r="FB40">
        <v>38.5431</v>
      </c>
      <c r="FC40">
        <v>35.0266</v>
      </c>
      <c r="FD40">
        <v>29.9993</v>
      </c>
      <c r="FE40">
        <v>34.7586</v>
      </c>
      <c r="FF40">
        <v>34.7064</v>
      </c>
      <c r="FG40">
        <v>27.7407</v>
      </c>
      <c r="FH40">
        <v>0</v>
      </c>
      <c r="FI40">
        <v>100</v>
      </c>
      <c r="FJ40">
        <v>-999.9</v>
      </c>
      <c r="FK40">
        <v>514.704</v>
      </c>
      <c r="FL40">
        <v>12.7188</v>
      </c>
      <c r="FM40">
        <v>101.277</v>
      </c>
      <c r="FN40">
        <v>100.66</v>
      </c>
    </row>
    <row r="41" spans="1:170">
      <c r="A41">
        <v>25</v>
      </c>
      <c r="B41">
        <v>1603834784.5</v>
      </c>
      <c r="C41">
        <v>2620.5</v>
      </c>
      <c r="D41" t="s">
        <v>389</v>
      </c>
      <c r="E41" t="s">
        <v>390</v>
      </c>
      <c r="F41" t="s">
        <v>286</v>
      </c>
      <c r="G41" t="s">
        <v>287</v>
      </c>
      <c r="H41">
        <v>1603834776.75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288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391</v>
      </c>
      <c r="AQ41">
        <v>914.956307692308</v>
      </c>
      <c r="AR41">
        <v>1193.07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392</v>
      </c>
      <c r="BB41">
        <v>726.87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291</v>
      </c>
      <c r="BO41">
        <v>2</v>
      </c>
      <c r="BP41">
        <v>1603834776.75</v>
      </c>
      <c r="BQ41">
        <v>597.555966666667</v>
      </c>
      <c r="BR41">
        <v>616.659033333333</v>
      </c>
      <c r="BS41">
        <v>13.1182433333333</v>
      </c>
      <c r="BT41">
        <v>8.08840533333333</v>
      </c>
      <c r="BU41">
        <v>595.040966666667</v>
      </c>
      <c r="BV41">
        <v>13.1852433333333</v>
      </c>
      <c r="BW41">
        <v>500.006966666667</v>
      </c>
      <c r="BX41">
        <v>101.6571</v>
      </c>
      <c r="BY41">
        <v>0.09997219</v>
      </c>
      <c r="BZ41">
        <v>39.61142</v>
      </c>
      <c r="CA41">
        <v>38.8159833333333</v>
      </c>
      <c r="CB41">
        <v>999.9</v>
      </c>
      <c r="CC41">
        <v>0</v>
      </c>
      <c r="CD41">
        <v>0</v>
      </c>
      <c r="CE41">
        <v>9998.309</v>
      </c>
      <c r="CF41">
        <v>0</v>
      </c>
      <c r="CG41">
        <v>506.356833333333</v>
      </c>
      <c r="CH41">
        <v>1299.998</v>
      </c>
      <c r="CI41">
        <v>0.900014733333333</v>
      </c>
      <c r="CJ41">
        <v>0.0999855366666666</v>
      </c>
      <c r="CK41">
        <v>0</v>
      </c>
      <c r="CL41">
        <v>914.7297</v>
      </c>
      <c r="CM41">
        <v>4.99975</v>
      </c>
      <c r="CN41">
        <v>11859.5533333333</v>
      </c>
      <c r="CO41">
        <v>11305.1033333333</v>
      </c>
      <c r="CP41">
        <v>47.8770666666667</v>
      </c>
      <c r="CQ41">
        <v>49.812</v>
      </c>
      <c r="CR41">
        <v>48.6019</v>
      </c>
      <c r="CS41">
        <v>49.6270666666667</v>
      </c>
      <c r="CT41">
        <v>50.0977</v>
      </c>
      <c r="CU41">
        <v>1165.515</v>
      </c>
      <c r="CV41">
        <v>129.483</v>
      </c>
      <c r="CW41">
        <v>0</v>
      </c>
      <c r="CX41">
        <v>71.5999999046326</v>
      </c>
      <c r="CY41">
        <v>0</v>
      </c>
      <c r="CZ41">
        <v>914.956307692308</v>
      </c>
      <c r="DA41">
        <v>22.2107350553181</v>
      </c>
      <c r="DB41">
        <v>274.123077107327</v>
      </c>
      <c r="DC41">
        <v>11862.2807692308</v>
      </c>
      <c r="DD41">
        <v>15</v>
      </c>
      <c r="DE41">
        <v>0</v>
      </c>
      <c r="DF41" t="s">
        <v>292</v>
      </c>
      <c r="DG41">
        <v>1603752008</v>
      </c>
      <c r="DH41">
        <v>1603752025.5</v>
      </c>
      <c r="DI41">
        <v>0</v>
      </c>
      <c r="DJ41">
        <v>-0.017</v>
      </c>
      <c r="DK41">
        <v>-0.005</v>
      </c>
      <c r="DL41">
        <v>2.515</v>
      </c>
      <c r="DM41">
        <v>-0.067</v>
      </c>
      <c r="DN41">
        <v>400</v>
      </c>
      <c r="DO41">
        <v>4</v>
      </c>
      <c r="DP41">
        <v>0.27</v>
      </c>
      <c r="DQ41">
        <v>0.02</v>
      </c>
      <c r="DR41">
        <v>13.376970127948</v>
      </c>
      <c r="DS41">
        <v>0.381095879152035</v>
      </c>
      <c r="DT41">
        <v>0.132379895471354</v>
      </c>
      <c r="DU41">
        <v>1</v>
      </c>
      <c r="DV41">
        <v>-19.1021233333333</v>
      </c>
      <c r="DW41">
        <v>0.104123692992228</v>
      </c>
      <c r="DX41">
        <v>0.150659232891833</v>
      </c>
      <c r="DY41">
        <v>1</v>
      </c>
      <c r="DZ41">
        <v>5.03112666666667</v>
      </c>
      <c r="EA41">
        <v>-0.154904382647403</v>
      </c>
      <c r="EB41">
        <v>0.0111857782722327</v>
      </c>
      <c r="EC41">
        <v>1</v>
      </c>
      <c r="ED41">
        <v>3</v>
      </c>
      <c r="EE41">
        <v>3</v>
      </c>
      <c r="EF41" t="s">
        <v>303</v>
      </c>
      <c r="EG41">
        <v>100</v>
      </c>
      <c r="EH41">
        <v>100</v>
      </c>
      <c r="EI41">
        <v>2.515</v>
      </c>
      <c r="EJ41">
        <v>-0.067</v>
      </c>
      <c r="EK41">
        <v>2.515</v>
      </c>
      <c r="EL41">
        <v>0</v>
      </c>
      <c r="EM41">
        <v>0</v>
      </c>
      <c r="EN41">
        <v>0</v>
      </c>
      <c r="EO41">
        <v>-0.067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1379.6</v>
      </c>
      <c r="EX41">
        <v>1379.3</v>
      </c>
      <c r="EY41">
        <v>2</v>
      </c>
      <c r="EZ41">
        <v>513.973</v>
      </c>
      <c r="FA41">
        <v>462.179</v>
      </c>
      <c r="FB41">
        <v>38.5796</v>
      </c>
      <c r="FC41">
        <v>34.9116</v>
      </c>
      <c r="FD41">
        <v>29.9994</v>
      </c>
      <c r="FE41">
        <v>34.6468</v>
      </c>
      <c r="FF41">
        <v>34.5966</v>
      </c>
      <c r="FG41">
        <v>31.9514</v>
      </c>
      <c r="FH41">
        <v>0</v>
      </c>
      <c r="FI41">
        <v>100</v>
      </c>
      <c r="FJ41">
        <v>-999.9</v>
      </c>
      <c r="FK41">
        <v>617.472</v>
      </c>
      <c r="FL41">
        <v>12.7596</v>
      </c>
      <c r="FM41">
        <v>101.297</v>
      </c>
      <c r="FN41">
        <v>100.686</v>
      </c>
    </row>
    <row r="42" spans="1:170">
      <c r="A42">
        <v>26</v>
      </c>
      <c r="B42">
        <v>1603834878.5</v>
      </c>
      <c r="C42">
        <v>2714.5</v>
      </c>
      <c r="D42" t="s">
        <v>393</v>
      </c>
      <c r="E42" t="s">
        <v>394</v>
      </c>
      <c r="F42" t="s">
        <v>286</v>
      </c>
      <c r="G42" t="s">
        <v>287</v>
      </c>
      <c r="H42">
        <v>1603834870.75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288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395</v>
      </c>
      <c r="AQ42">
        <v>949.686807692308</v>
      </c>
      <c r="AR42">
        <v>1259.41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396</v>
      </c>
      <c r="BB42">
        <v>740.18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291</v>
      </c>
      <c r="BO42">
        <v>2</v>
      </c>
      <c r="BP42">
        <v>1603834870.75</v>
      </c>
      <c r="BQ42">
        <v>699.1919</v>
      </c>
      <c r="BR42">
        <v>720.6886</v>
      </c>
      <c r="BS42">
        <v>13.3486833333333</v>
      </c>
      <c r="BT42">
        <v>8.54249966666667</v>
      </c>
      <c r="BU42">
        <v>696.6769</v>
      </c>
      <c r="BV42">
        <v>13.4156833333333</v>
      </c>
      <c r="BW42">
        <v>500.005533333333</v>
      </c>
      <c r="BX42">
        <v>101.665833333333</v>
      </c>
      <c r="BY42">
        <v>0.0999924533333333</v>
      </c>
      <c r="BZ42">
        <v>39.6210366666667</v>
      </c>
      <c r="CA42">
        <v>38.8426266666667</v>
      </c>
      <c r="CB42">
        <v>999.9</v>
      </c>
      <c r="CC42">
        <v>0</v>
      </c>
      <c r="CD42">
        <v>0</v>
      </c>
      <c r="CE42">
        <v>9999.43466666667</v>
      </c>
      <c r="CF42">
        <v>0</v>
      </c>
      <c r="CG42">
        <v>1019.43376666667</v>
      </c>
      <c r="CH42">
        <v>1299.98933333333</v>
      </c>
      <c r="CI42">
        <v>0.900005933333333</v>
      </c>
      <c r="CJ42">
        <v>0.0999942266666667</v>
      </c>
      <c r="CK42">
        <v>0</v>
      </c>
      <c r="CL42">
        <v>949.6244</v>
      </c>
      <c r="CM42">
        <v>4.99975</v>
      </c>
      <c r="CN42">
        <v>12289.3633333333</v>
      </c>
      <c r="CO42">
        <v>11305.0066666667</v>
      </c>
      <c r="CP42">
        <v>47.7603333333333</v>
      </c>
      <c r="CQ42">
        <v>49.6849333333333</v>
      </c>
      <c r="CR42">
        <v>48.4769</v>
      </c>
      <c r="CS42">
        <v>49.5434</v>
      </c>
      <c r="CT42">
        <v>50</v>
      </c>
      <c r="CU42">
        <v>1165.5</v>
      </c>
      <c r="CV42">
        <v>129.491333333333</v>
      </c>
      <c r="CW42">
        <v>0</v>
      </c>
      <c r="CX42">
        <v>93.2999999523163</v>
      </c>
      <c r="CY42">
        <v>0</v>
      </c>
      <c r="CZ42">
        <v>949.686807692308</v>
      </c>
      <c r="DA42">
        <v>18.8622563867979</v>
      </c>
      <c r="DB42">
        <v>226.690597863791</v>
      </c>
      <c r="DC42">
        <v>12290.1346153846</v>
      </c>
      <c r="DD42">
        <v>15</v>
      </c>
      <c r="DE42">
        <v>0</v>
      </c>
      <c r="DF42" t="s">
        <v>292</v>
      </c>
      <c r="DG42">
        <v>1603752008</v>
      </c>
      <c r="DH42">
        <v>1603752025.5</v>
      </c>
      <c r="DI42">
        <v>0</v>
      </c>
      <c r="DJ42">
        <v>-0.017</v>
      </c>
      <c r="DK42">
        <v>-0.005</v>
      </c>
      <c r="DL42">
        <v>2.515</v>
      </c>
      <c r="DM42">
        <v>-0.067</v>
      </c>
      <c r="DN42">
        <v>400</v>
      </c>
      <c r="DO42">
        <v>4</v>
      </c>
      <c r="DP42">
        <v>0.27</v>
      </c>
      <c r="DQ42">
        <v>0.02</v>
      </c>
      <c r="DR42">
        <v>15.0762684596377</v>
      </c>
      <c r="DS42">
        <v>0.190763675896631</v>
      </c>
      <c r="DT42">
        <v>0.0551249182253143</v>
      </c>
      <c r="DU42">
        <v>1</v>
      </c>
      <c r="DV42">
        <v>-21.4977833333333</v>
      </c>
      <c r="DW42">
        <v>-0.0330100111234178</v>
      </c>
      <c r="DX42">
        <v>0.0652259359627917</v>
      </c>
      <c r="DY42">
        <v>1</v>
      </c>
      <c r="DZ42">
        <v>4.80707933333333</v>
      </c>
      <c r="EA42">
        <v>-0.111917953281423</v>
      </c>
      <c r="EB42">
        <v>0.00808767660634929</v>
      </c>
      <c r="EC42">
        <v>1</v>
      </c>
      <c r="ED42">
        <v>3</v>
      </c>
      <c r="EE42">
        <v>3</v>
      </c>
      <c r="EF42" t="s">
        <v>303</v>
      </c>
      <c r="EG42">
        <v>100</v>
      </c>
      <c r="EH42">
        <v>100</v>
      </c>
      <c r="EI42">
        <v>2.515</v>
      </c>
      <c r="EJ42">
        <v>-0.067</v>
      </c>
      <c r="EK42">
        <v>2.515</v>
      </c>
      <c r="EL42">
        <v>0</v>
      </c>
      <c r="EM42">
        <v>0</v>
      </c>
      <c r="EN42">
        <v>0</v>
      </c>
      <c r="EO42">
        <v>-0.067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1381.2</v>
      </c>
      <c r="EX42">
        <v>1380.9</v>
      </c>
      <c r="EY42">
        <v>2</v>
      </c>
      <c r="EZ42">
        <v>513.688</v>
      </c>
      <c r="FA42">
        <v>462.489</v>
      </c>
      <c r="FB42">
        <v>38.6115</v>
      </c>
      <c r="FC42">
        <v>34.7609</v>
      </c>
      <c r="FD42">
        <v>29.9994</v>
      </c>
      <c r="FE42">
        <v>34.4952</v>
      </c>
      <c r="FF42">
        <v>34.4456</v>
      </c>
      <c r="FG42">
        <v>36.0696</v>
      </c>
      <c r="FH42">
        <v>0</v>
      </c>
      <c r="FI42">
        <v>100</v>
      </c>
      <c r="FJ42">
        <v>-999.9</v>
      </c>
      <c r="FK42">
        <v>721.008</v>
      </c>
      <c r="FL42">
        <v>12.93</v>
      </c>
      <c r="FM42">
        <v>101.328</v>
      </c>
      <c r="FN42">
        <v>100.722</v>
      </c>
    </row>
    <row r="43" spans="1:170">
      <c r="A43">
        <v>27</v>
      </c>
      <c r="B43">
        <v>1603834965.5</v>
      </c>
      <c r="C43">
        <v>2801.5</v>
      </c>
      <c r="D43" t="s">
        <v>397</v>
      </c>
      <c r="E43" t="s">
        <v>398</v>
      </c>
      <c r="F43" t="s">
        <v>286</v>
      </c>
      <c r="G43" t="s">
        <v>287</v>
      </c>
      <c r="H43">
        <v>1603834957.75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288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399</v>
      </c>
      <c r="AQ43">
        <v>980.186307692308</v>
      </c>
      <c r="AR43">
        <v>1313.49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400</v>
      </c>
      <c r="BB43">
        <v>751.64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291</v>
      </c>
      <c r="BO43">
        <v>2</v>
      </c>
      <c r="BP43">
        <v>1603834957.75</v>
      </c>
      <c r="BQ43">
        <v>798.9216</v>
      </c>
      <c r="BR43">
        <v>822.9234</v>
      </c>
      <c r="BS43">
        <v>13.61926</v>
      </c>
      <c r="BT43">
        <v>8.98740133333333</v>
      </c>
      <c r="BU43">
        <v>796.4066</v>
      </c>
      <c r="BV43">
        <v>13.68626</v>
      </c>
      <c r="BW43">
        <v>500.007133333333</v>
      </c>
      <c r="BX43">
        <v>101.669966666667</v>
      </c>
      <c r="BY43">
        <v>0.0999764533333333</v>
      </c>
      <c r="BZ43">
        <v>39.6152033333333</v>
      </c>
      <c r="CA43">
        <v>38.84865</v>
      </c>
      <c r="CB43">
        <v>999.9</v>
      </c>
      <c r="CC43">
        <v>0</v>
      </c>
      <c r="CD43">
        <v>0</v>
      </c>
      <c r="CE43">
        <v>9998.75</v>
      </c>
      <c r="CF43">
        <v>0</v>
      </c>
      <c r="CG43">
        <v>1413.16333333333</v>
      </c>
      <c r="CH43">
        <v>1300.01266666667</v>
      </c>
      <c r="CI43">
        <v>0.899995633333333</v>
      </c>
      <c r="CJ43">
        <v>0.100004406666667</v>
      </c>
      <c r="CK43">
        <v>0</v>
      </c>
      <c r="CL43">
        <v>980.131666666667</v>
      </c>
      <c r="CM43">
        <v>4.99975</v>
      </c>
      <c r="CN43">
        <v>12662.7066666667</v>
      </c>
      <c r="CO43">
        <v>11305.1566666667</v>
      </c>
      <c r="CP43">
        <v>47.6373333333333</v>
      </c>
      <c r="CQ43">
        <v>49.583</v>
      </c>
      <c r="CR43">
        <v>48.3288666666666</v>
      </c>
      <c r="CS43">
        <v>49.3998</v>
      </c>
      <c r="CT43">
        <v>49.875</v>
      </c>
      <c r="CU43">
        <v>1165.50833333333</v>
      </c>
      <c r="CV43">
        <v>129.505</v>
      </c>
      <c r="CW43">
        <v>0</v>
      </c>
      <c r="CX43">
        <v>86.3999998569489</v>
      </c>
      <c r="CY43">
        <v>0</v>
      </c>
      <c r="CZ43">
        <v>980.186307692308</v>
      </c>
      <c r="DA43">
        <v>16.0572991480871</v>
      </c>
      <c r="DB43">
        <v>202.940170866759</v>
      </c>
      <c r="DC43">
        <v>12663.4</v>
      </c>
      <c r="DD43">
        <v>15</v>
      </c>
      <c r="DE43">
        <v>0</v>
      </c>
      <c r="DF43" t="s">
        <v>292</v>
      </c>
      <c r="DG43">
        <v>1603752008</v>
      </c>
      <c r="DH43">
        <v>1603752025.5</v>
      </c>
      <c r="DI43">
        <v>0</v>
      </c>
      <c r="DJ43">
        <v>-0.017</v>
      </c>
      <c r="DK43">
        <v>-0.005</v>
      </c>
      <c r="DL43">
        <v>2.515</v>
      </c>
      <c r="DM43">
        <v>-0.067</v>
      </c>
      <c r="DN43">
        <v>400</v>
      </c>
      <c r="DO43">
        <v>4</v>
      </c>
      <c r="DP43">
        <v>0.27</v>
      </c>
      <c r="DQ43">
        <v>0.02</v>
      </c>
      <c r="DR43">
        <v>16.8821563873808</v>
      </c>
      <c r="DS43">
        <v>-0.118746296844377</v>
      </c>
      <c r="DT43">
        <v>0.0586959560384815</v>
      </c>
      <c r="DU43">
        <v>1</v>
      </c>
      <c r="DV43">
        <v>-24.0058</v>
      </c>
      <c r="DW43">
        <v>0.178550389321426</v>
      </c>
      <c r="DX43">
        <v>0.0694024543273988</v>
      </c>
      <c r="DY43">
        <v>1</v>
      </c>
      <c r="DZ43">
        <v>4.632598</v>
      </c>
      <c r="EA43">
        <v>-0.0989440711902121</v>
      </c>
      <c r="EB43">
        <v>0.00718107624245837</v>
      </c>
      <c r="EC43">
        <v>1</v>
      </c>
      <c r="ED43">
        <v>3</v>
      </c>
      <c r="EE43">
        <v>3</v>
      </c>
      <c r="EF43" t="s">
        <v>303</v>
      </c>
      <c r="EG43">
        <v>100</v>
      </c>
      <c r="EH43">
        <v>100</v>
      </c>
      <c r="EI43">
        <v>2.515</v>
      </c>
      <c r="EJ43">
        <v>-0.067</v>
      </c>
      <c r="EK43">
        <v>2.515</v>
      </c>
      <c r="EL43">
        <v>0</v>
      </c>
      <c r="EM43">
        <v>0</v>
      </c>
      <c r="EN43">
        <v>0</v>
      </c>
      <c r="EO43">
        <v>-0.067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1382.6</v>
      </c>
      <c r="EX43">
        <v>1382.3</v>
      </c>
      <c r="EY43">
        <v>2</v>
      </c>
      <c r="EZ43">
        <v>513.26</v>
      </c>
      <c r="FA43">
        <v>462.504</v>
      </c>
      <c r="FB43">
        <v>38.6223</v>
      </c>
      <c r="FC43">
        <v>34.6172</v>
      </c>
      <c r="FD43">
        <v>29.9994</v>
      </c>
      <c r="FE43">
        <v>34.349</v>
      </c>
      <c r="FF43">
        <v>34.3</v>
      </c>
      <c r="FG43">
        <v>40.0367</v>
      </c>
      <c r="FH43">
        <v>0</v>
      </c>
      <c r="FI43">
        <v>100</v>
      </c>
      <c r="FJ43">
        <v>-999.9</v>
      </c>
      <c r="FK43">
        <v>823.391</v>
      </c>
      <c r="FL43">
        <v>13.1677</v>
      </c>
      <c r="FM43">
        <v>101.356</v>
      </c>
      <c r="FN43">
        <v>100.752</v>
      </c>
    </row>
    <row r="44" spans="1:170">
      <c r="A44">
        <v>28</v>
      </c>
      <c r="B44">
        <v>1603835049.5</v>
      </c>
      <c r="C44">
        <v>2885.5</v>
      </c>
      <c r="D44" t="s">
        <v>401</v>
      </c>
      <c r="E44" t="s">
        <v>402</v>
      </c>
      <c r="F44" t="s">
        <v>286</v>
      </c>
      <c r="G44" t="s">
        <v>287</v>
      </c>
      <c r="H44">
        <v>1603835041.75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288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403</v>
      </c>
      <c r="AQ44">
        <v>1008.348</v>
      </c>
      <c r="AR44">
        <v>1359.83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404</v>
      </c>
      <c r="BB44">
        <v>759.14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291</v>
      </c>
      <c r="BO44">
        <v>2</v>
      </c>
      <c r="BP44">
        <v>1603835041.75</v>
      </c>
      <c r="BQ44">
        <v>898.7337</v>
      </c>
      <c r="BR44">
        <v>925.1161</v>
      </c>
      <c r="BS44">
        <v>13.8992833333333</v>
      </c>
      <c r="BT44">
        <v>9.386767</v>
      </c>
      <c r="BU44">
        <v>896.218633333333</v>
      </c>
      <c r="BV44">
        <v>13.9662833333333</v>
      </c>
      <c r="BW44">
        <v>500.003666666667</v>
      </c>
      <c r="BX44">
        <v>101.6682</v>
      </c>
      <c r="BY44">
        <v>0.09995772</v>
      </c>
      <c r="BZ44">
        <v>39.6004566666667</v>
      </c>
      <c r="CA44">
        <v>38.8516066666667</v>
      </c>
      <c r="CB44">
        <v>999.9</v>
      </c>
      <c r="CC44">
        <v>0</v>
      </c>
      <c r="CD44">
        <v>0</v>
      </c>
      <c r="CE44">
        <v>9997.79333333333</v>
      </c>
      <c r="CF44">
        <v>0</v>
      </c>
      <c r="CG44">
        <v>1443.12866666667</v>
      </c>
      <c r="CH44">
        <v>1300.001</v>
      </c>
      <c r="CI44">
        <v>0.900001</v>
      </c>
      <c r="CJ44">
        <v>0.0999991</v>
      </c>
      <c r="CK44">
        <v>0</v>
      </c>
      <c r="CL44">
        <v>1008.16533333333</v>
      </c>
      <c r="CM44">
        <v>4.99975</v>
      </c>
      <c r="CN44">
        <v>13009.3066666667</v>
      </c>
      <c r="CO44">
        <v>11305.08</v>
      </c>
      <c r="CP44">
        <v>47.5683</v>
      </c>
      <c r="CQ44">
        <v>49.5725</v>
      </c>
      <c r="CR44">
        <v>48.2561333333333</v>
      </c>
      <c r="CS44">
        <v>49.3078666666666</v>
      </c>
      <c r="CT44">
        <v>49.8058</v>
      </c>
      <c r="CU44">
        <v>1165.50166666667</v>
      </c>
      <c r="CV44">
        <v>129.502333333333</v>
      </c>
      <c r="CW44">
        <v>0</v>
      </c>
      <c r="CX44">
        <v>83.5</v>
      </c>
      <c r="CY44">
        <v>0</v>
      </c>
      <c r="CZ44">
        <v>1008.348</v>
      </c>
      <c r="DA44">
        <v>14.7246153822322</v>
      </c>
      <c r="DB44">
        <v>171.730769163529</v>
      </c>
      <c r="DC44">
        <v>13011.372</v>
      </c>
      <c r="DD44">
        <v>15</v>
      </c>
      <c r="DE44">
        <v>0</v>
      </c>
      <c r="DF44" t="s">
        <v>292</v>
      </c>
      <c r="DG44">
        <v>1603752008</v>
      </c>
      <c r="DH44">
        <v>1603752025.5</v>
      </c>
      <c r="DI44">
        <v>0</v>
      </c>
      <c r="DJ44">
        <v>-0.017</v>
      </c>
      <c r="DK44">
        <v>-0.005</v>
      </c>
      <c r="DL44">
        <v>2.515</v>
      </c>
      <c r="DM44">
        <v>-0.067</v>
      </c>
      <c r="DN44">
        <v>400</v>
      </c>
      <c r="DO44">
        <v>4</v>
      </c>
      <c r="DP44">
        <v>0.27</v>
      </c>
      <c r="DQ44">
        <v>0.02</v>
      </c>
      <c r="DR44">
        <v>18.5696192589017</v>
      </c>
      <c r="DS44">
        <v>-0.388764242354722</v>
      </c>
      <c r="DT44">
        <v>0.118233732304535</v>
      </c>
      <c r="DU44">
        <v>1</v>
      </c>
      <c r="DV44">
        <v>-26.3887533333333</v>
      </c>
      <c r="DW44">
        <v>0.136103225806521</v>
      </c>
      <c r="DX44">
        <v>0.128220047141189</v>
      </c>
      <c r="DY44">
        <v>1</v>
      </c>
      <c r="DZ44">
        <v>4.513119</v>
      </c>
      <c r="EA44">
        <v>-0.0822852947719714</v>
      </c>
      <c r="EB44">
        <v>0.0060344319533822</v>
      </c>
      <c r="EC44">
        <v>1</v>
      </c>
      <c r="ED44">
        <v>3</v>
      </c>
      <c r="EE44">
        <v>3</v>
      </c>
      <c r="EF44" t="s">
        <v>303</v>
      </c>
      <c r="EG44">
        <v>100</v>
      </c>
      <c r="EH44">
        <v>100</v>
      </c>
      <c r="EI44">
        <v>2.515</v>
      </c>
      <c r="EJ44">
        <v>-0.067</v>
      </c>
      <c r="EK44">
        <v>2.515</v>
      </c>
      <c r="EL44">
        <v>0</v>
      </c>
      <c r="EM44">
        <v>0</v>
      </c>
      <c r="EN44">
        <v>0</v>
      </c>
      <c r="EO44">
        <v>-0.067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1384</v>
      </c>
      <c r="EX44">
        <v>1383.7</v>
      </c>
      <c r="EY44">
        <v>2</v>
      </c>
      <c r="EZ44">
        <v>512.914</v>
      </c>
      <c r="FA44">
        <v>462.718</v>
      </c>
      <c r="FB44">
        <v>38.6071</v>
      </c>
      <c r="FC44">
        <v>34.4964</v>
      </c>
      <c r="FD44">
        <v>29.9997</v>
      </c>
      <c r="FE44">
        <v>34.2253</v>
      </c>
      <c r="FF44">
        <v>34.1768</v>
      </c>
      <c r="FG44">
        <v>43.9075</v>
      </c>
      <c r="FH44">
        <v>0</v>
      </c>
      <c r="FI44">
        <v>100</v>
      </c>
      <c r="FJ44">
        <v>-999.9</v>
      </c>
      <c r="FK44">
        <v>925.753</v>
      </c>
      <c r="FL44">
        <v>13.4348</v>
      </c>
      <c r="FM44">
        <v>101.377</v>
      </c>
      <c r="FN44">
        <v>100.774</v>
      </c>
    </row>
    <row r="45" spans="1:170">
      <c r="A45">
        <v>29</v>
      </c>
      <c r="B45">
        <v>1603835154.5</v>
      </c>
      <c r="C45">
        <v>2990.5</v>
      </c>
      <c r="D45" t="s">
        <v>405</v>
      </c>
      <c r="E45" t="s">
        <v>406</v>
      </c>
      <c r="F45" t="s">
        <v>286</v>
      </c>
      <c r="G45" t="s">
        <v>287</v>
      </c>
      <c r="H45">
        <v>1603835146.75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288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407</v>
      </c>
      <c r="AQ45">
        <v>1058.725</v>
      </c>
      <c r="AR45">
        <v>1439.78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408</v>
      </c>
      <c r="BB45">
        <v>773.75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291</v>
      </c>
      <c r="BO45">
        <v>2</v>
      </c>
      <c r="BP45">
        <v>1603835146.75</v>
      </c>
      <c r="BQ45">
        <v>1198.756</v>
      </c>
      <c r="BR45">
        <v>1230.70633333333</v>
      </c>
      <c r="BS45">
        <v>14.1335066666667</v>
      </c>
      <c r="BT45">
        <v>9.81312166666667</v>
      </c>
      <c r="BU45">
        <v>1196.23866666667</v>
      </c>
      <c r="BV45">
        <v>14.2005066666667</v>
      </c>
      <c r="BW45">
        <v>500.0017</v>
      </c>
      <c r="BX45">
        <v>101.6617</v>
      </c>
      <c r="BY45">
        <v>0.0999711333333333</v>
      </c>
      <c r="BZ45">
        <v>39.55101</v>
      </c>
      <c r="CA45">
        <v>38.8032833333333</v>
      </c>
      <c r="CB45">
        <v>999.9</v>
      </c>
      <c r="CC45">
        <v>0</v>
      </c>
      <c r="CD45">
        <v>0</v>
      </c>
      <c r="CE45">
        <v>9998.37333333333</v>
      </c>
      <c r="CF45">
        <v>0</v>
      </c>
      <c r="CG45">
        <v>1348.98733333333</v>
      </c>
      <c r="CH45">
        <v>1299.992</v>
      </c>
      <c r="CI45">
        <v>0.8999962</v>
      </c>
      <c r="CJ45">
        <v>0.10000384</v>
      </c>
      <c r="CK45">
        <v>0</v>
      </c>
      <c r="CL45">
        <v>1058.66</v>
      </c>
      <c r="CM45">
        <v>4.99975</v>
      </c>
      <c r="CN45">
        <v>13641.4633333333</v>
      </c>
      <c r="CO45">
        <v>11304.99</v>
      </c>
      <c r="CP45">
        <v>47.4391666666666</v>
      </c>
      <c r="CQ45">
        <v>49.562</v>
      </c>
      <c r="CR45">
        <v>48.1725333333333</v>
      </c>
      <c r="CS45">
        <v>49.2458</v>
      </c>
      <c r="CT45">
        <v>49.6912</v>
      </c>
      <c r="CU45">
        <v>1165.491</v>
      </c>
      <c r="CV45">
        <v>129.501333333333</v>
      </c>
      <c r="CW45">
        <v>0</v>
      </c>
      <c r="CX45">
        <v>104.399999856949</v>
      </c>
      <c r="CY45">
        <v>0</v>
      </c>
      <c r="CZ45">
        <v>1058.725</v>
      </c>
      <c r="DA45">
        <v>10.7894017254841</v>
      </c>
      <c r="DB45">
        <v>137.661538469739</v>
      </c>
      <c r="DC45">
        <v>13642.3076923077</v>
      </c>
      <c r="DD45">
        <v>15</v>
      </c>
      <c r="DE45">
        <v>0</v>
      </c>
      <c r="DF45" t="s">
        <v>292</v>
      </c>
      <c r="DG45">
        <v>1603752008</v>
      </c>
      <c r="DH45">
        <v>1603752025.5</v>
      </c>
      <c r="DI45">
        <v>0</v>
      </c>
      <c r="DJ45">
        <v>-0.017</v>
      </c>
      <c r="DK45">
        <v>-0.005</v>
      </c>
      <c r="DL45">
        <v>2.515</v>
      </c>
      <c r="DM45">
        <v>-0.067</v>
      </c>
      <c r="DN45">
        <v>400</v>
      </c>
      <c r="DO45">
        <v>4</v>
      </c>
      <c r="DP45">
        <v>0.27</v>
      </c>
      <c r="DQ45">
        <v>0.02</v>
      </c>
      <c r="DR45">
        <v>22.2526589789825</v>
      </c>
      <c r="DS45">
        <v>0.0394434348500528</v>
      </c>
      <c r="DT45">
        <v>0.0666067637948873</v>
      </c>
      <c r="DU45">
        <v>1</v>
      </c>
      <c r="DV45">
        <v>-31.9554966666667</v>
      </c>
      <c r="DW45">
        <v>-0.109511012235951</v>
      </c>
      <c r="DX45">
        <v>0.0724267330172748</v>
      </c>
      <c r="DY45">
        <v>1</v>
      </c>
      <c r="DZ45">
        <v>4.32148166666667</v>
      </c>
      <c r="EA45">
        <v>-0.12876307007788</v>
      </c>
      <c r="EB45">
        <v>0.00931503518810079</v>
      </c>
      <c r="EC45">
        <v>1</v>
      </c>
      <c r="ED45">
        <v>3</v>
      </c>
      <c r="EE45">
        <v>3</v>
      </c>
      <c r="EF45" t="s">
        <v>303</v>
      </c>
      <c r="EG45">
        <v>100</v>
      </c>
      <c r="EH45">
        <v>100</v>
      </c>
      <c r="EI45">
        <v>2.52</v>
      </c>
      <c r="EJ45">
        <v>-0.067</v>
      </c>
      <c r="EK45">
        <v>2.515</v>
      </c>
      <c r="EL45">
        <v>0</v>
      </c>
      <c r="EM45">
        <v>0</v>
      </c>
      <c r="EN45">
        <v>0</v>
      </c>
      <c r="EO45">
        <v>-0.067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1385.8</v>
      </c>
      <c r="EX45">
        <v>1385.5</v>
      </c>
      <c r="EY45">
        <v>2</v>
      </c>
      <c r="EZ45">
        <v>512.669</v>
      </c>
      <c r="FA45">
        <v>463.184</v>
      </c>
      <c r="FB45">
        <v>38.5693</v>
      </c>
      <c r="FC45">
        <v>34.3676</v>
      </c>
      <c r="FD45">
        <v>29.9995</v>
      </c>
      <c r="FE45">
        <v>34.0838</v>
      </c>
      <c r="FF45">
        <v>34.032</v>
      </c>
      <c r="FG45">
        <v>54.9181</v>
      </c>
      <c r="FH45">
        <v>0</v>
      </c>
      <c r="FI45">
        <v>100</v>
      </c>
      <c r="FJ45">
        <v>-999.9</v>
      </c>
      <c r="FK45">
        <v>1231.14</v>
      </c>
      <c r="FL45">
        <v>13.7269</v>
      </c>
      <c r="FM45">
        <v>101.395</v>
      </c>
      <c r="FN45">
        <v>100.796</v>
      </c>
    </row>
    <row r="46" spans="1:170">
      <c r="A46">
        <v>30</v>
      </c>
      <c r="B46">
        <v>1603835270.5</v>
      </c>
      <c r="C46">
        <v>3106.5</v>
      </c>
      <c r="D46" t="s">
        <v>409</v>
      </c>
      <c r="E46" t="s">
        <v>410</v>
      </c>
      <c r="F46" t="s">
        <v>286</v>
      </c>
      <c r="G46" t="s">
        <v>287</v>
      </c>
      <c r="H46">
        <v>1603835262.75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288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411</v>
      </c>
      <c r="AQ46">
        <v>1085.64807692308</v>
      </c>
      <c r="AR46">
        <v>1477.88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412</v>
      </c>
      <c r="BB46">
        <v>780.51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291</v>
      </c>
      <c r="BO46">
        <v>2</v>
      </c>
      <c r="BP46">
        <v>1603835262.75</v>
      </c>
      <c r="BQ46">
        <v>1399.5</v>
      </c>
      <c r="BR46">
        <v>1433.96</v>
      </c>
      <c r="BS46">
        <v>14.2736366666667</v>
      </c>
      <c r="BT46">
        <v>10.1829433333333</v>
      </c>
      <c r="BU46">
        <v>1396.98466666667</v>
      </c>
      <c r="BV46">
        <v>14.3406366666667</v>
      </c>
      <c r="BW46">
        <v>500.007133333333</v>
      </c>
      <c r="BX46">
        <v>101.653533333333</v>
      </c>
      <c r="BY46">
        <v>0.10001599</v>
      </c>
      <c r="BZ46">
        <v>39.47262</v>
      </c>
      <c r="CA46">
        <v>38.7344133333333</v>
      </c>
      <c r="CB46">
        <v>999.9</v>
      </c>
      <c r="CC46">
        <v>0</v>
      </c>
      <c r="CD46">
        <v>0</v>
      </c>
      <c r="CE46">
        <v>9995.62</v>
      </c>
      <c r="CF46">
        <v>0</v>
      </c>
      <c r="CG46">
        <v>524.513133333333</v>
      </c>
      <c r="CH46">
        <v>1299.99666666667</v>
      </c>
      <c r="CI46">
        <v>0.900002133333333</v>
      </c>
      <c r="CJ46">
        <v>0.0999979466666667</v>
      </c>
      <c r="CK46">
        <v>0</v>
      </c>
      <c r="CL46">
        <v>1085.60733333333</v>
      </c>
      <c r="CM46">
        <v>4.99975</v>
      </c>
      <c r="CN46">
        <v>13973.7566666667</v>
      </c>
      <c r="CO46">
        <v>11305.0433333333</v>
      </c>
      <c r="CP46">
        <v>47.2582666666667</v>
      </c>
      <c r="CQ46">
        <v>49.375</v>
      </c>
      <c r="CR46">
        <v>48</v>
      </c>
      <c r="CS46">
        <v>49.125</v>
      </c>
      <c r="CT46">
        <v>49.5413333333333</v>
      </c>
      <c r="CU46">
        <v>1165.49866666667</v>
      </c>
      <c r="CV46">
        <v>129.498</v>
      </c>
      <c r="CW46">
        <v>0</v>
      </c>
      <c r="CX46">
        <v>115.299999952316</v>
      </c>
      <c r="CY46">
        <v>0</v>
      </c>
      <c r="CZ46">
        <v>1085.64807692308</v>
      </c>
      <c r="DA46">
        <v>9.70222220325365</v>
      </c>
      <c r="DB46">
        <v>109.794871635204</v>
      </c>
      <c r="DC46">
        <v>13974.1115384615</v>
      </c>
      <c r="DD46">
        <v>15</v>
      </c>
      <c r="DE46">
        <v>0</v>
      </c>
      <c r="DF46" t="s">
        <v>292</v>
      </c>
      <c r="DG46">
        <v>1603752008</v>
      </c>
      <c r="DH46">
        <v>1603752025.5</v>
      </c>
      <c r="DI46">
        <v>0</v>
      </c>
      <c r="DJ46">
        <v>-0.017</v>
      </c>
      <c r="DK46">
        <v>-0.005</v>
      </c>
      <c r="DL46">
        <v>2.515</v>
      </c>
      <c r="DM46">
        <v>-0.067</v>
      </c>
      <c r="DN46">
        <v>400</v>
      </c>
      <c r="DO46">
        <v>4</v>
      </c>
      <c r="DP46">
        <v>0.27</v>
      </c>
      <c r="DQ46">
        <v>0.02</v>
      </c>
      <c r="DR46">
        <v>23.8856194849368</v>
      </c>
      <c r="DS46">
        <v>-0.303220548163596</v>
      </c>
      <c r="DT46">
        <v>0.112237387193156</v>
      </c>
      <c r="DU46">
        <v>1</v>
      </c>
      <c r="DV46">
        <v>-34.4644633333333</v>
      </c>
      <c r="DW46">
        <v>0.124199332591857</v>
      </c>
      <c r="DX46">
        <v>0.124100030844297</v>
      </c>
      <c r="DY46">
        <v>1</v>
      </c>
      <c r="DZ46">
        <v>4.09137366666667</v>
      </c>
      <c r="EA46">
        <v>-0.0740014238042438</v>
      </c>
      <c r="EB46">
        <v>0.00535888637892447</v>
      </c>
      <c r="EC46">
        <v>1</v>
      </c>
      <c r="ED46">
        <v>3</v>
      </c>
      <c r="EE46">
        <v>3</v>
      </c>
      <c r="EF46" t="s">
        <v>303</v>
      </c>
      <c r="EG46">
        <v>100</v>
      </c>
      <c r="EH46">
        <v>100</v>
      </c>
      <c r="EI46">
        <v>2.52</v>
      </c>
      <c r="EJ46">
        <v>-0.067</v>
      </c>
      <c r="EK46">
        <v>2.515</v>
      </c>
      <c r="EL46">
        <v>0</v>
      </c>
      <c r="EM46">
        <v>0</v>
      </c>
      <c r="EN46">
        <v>0</v>
      </c>
      <c r="EO46">
        <v>-0.067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1387.7</v>
      </c>
      <c r="EX46">
        <v>1387.4</v>
      </c>
      <c r="EY46">
        <v>2</v>
      </c>
      <c r="EZ46">
        <v>512.098</v>
      </c>
      <c r="FA46">
        <v>464.21</v>
      </c>
      <c r="FB46">
        <v>38.4961</v>
      </c>
      <c r="FC46">
        <v>34.1976</v>
      </c>
      <c r="FD46">
        <v>29.9994</v>
      </c>
      <c r="FE46">
        <v>33.9112</v>
      </c>
      <c r="FF46">
        <v>33.8579</v>
      </c>
      <c r="FG46">
        <v>61.8502</v>
      </c>
      <c r="FH46">
        <v>0</v>
      </c>
      <c r="FI46">
        <v>100</v>
      </c>
      <c r="FJ46">
        <v>-999.9</v>
      </c>
      <c r="FK46">
        <v>1434.1</v>
      </c>
      <c r="FL46">
        <v>13.9693</v>
      </c>
      <c r="FM46">
        <v>101.423</v>
      </c>
      <c r="FN46">
        <v>100.827</v>
      </c>
    </row>
    <row r="47" spans="1:170">
      <c r="A47">
        <v>31</v>
      </c>
      <c r="B47">
        <v>1603835539.6</v>
      </c>
      <c r="C47">
        <v>3375.59999990463</v>
      </c>
      <c r="D47" t="s">
        <v>413</v>
      </c>
      <c r="E47" t="s">
        <v>414</v>
      </c>
      <c r="F47" t="s">
        <v>286</v>
      </c>
      <c r="G47" t="s">
        <v>287</v>
      </c>
      <c r="H47">
        <v>1603835531.88387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288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415</v>
      </c>
      <c r="AQ47">
        <v>1660.14653846154</v>
      </c>
      <c r="AR47">
        <v>1919.04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416</v>
      </c>
      <c r="BB47">
        <v>976.12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291</v>
      </c>
      <c r="BO47">
        <v>2</v>
      </c>
      <c r="BP47">
        <v>1603835531.88387</v>
      </c>
      <c r="BQ47">
        <v>402.053935483871</v>
      </c>
      <c r="BR47">
        <v>409.532419354839</v>
      </c>
      <c r="BS47">
        <v>15.2175096774194</v>
      </c>
      <c r="BT47">
        <v>10.8416322580645</v>
      </c>
      <c r="BU47">
        <v>399.538903225806</v>
      </c>
      <c r="BV47">
        <v>15.2845096774194</v>
      </c>
      <c r="BW47">
        <v>500.014709677419</v>
      </c>
      <c r="BX47">
        <v>101.647677419355</v>
      </c>
      <c r="BY47">
        <v>0.0999643322580645</v>
      </c>
      <c r="BZ47">
        <v>38.8396774193548</v>
      </c>
      <c r="CA47">
        <v>37.5111870967742</v>
      </c>
      <c r="CB47">
        <v>999.9</v>
      </c>
      <c r="CC47">
        <v>0</v>
      </c>
      <c r="CD47">
        <v>0</v>
      </c>
      <c r="CE47">
        <v>10002.4532258065</v>
      </c>
      <c r="CF47">
        <v>0</v>
      </c>
      <c r="CG47">
        <v>448.856451612903</v>
      </c>
      <c r="CH47">
        <v>1300.02774193548</v>
      </c>
      <c r="CI47">
        <v>0.899992838709677</v>
      </c>
      <c r="CJ47">
        <v>0.100007283870968</v>
      </c>
      <c r="CK47">
        <v>0</v>
      </c>
      <c r="CL47">
        <v>1660.63387096774</v>
      </c>
      <c r="CM47">
        <v>4.99975</v>
      </c>
      <c r="CN47">
        <v>21071.9387096774</v>
      </c>
      <c r="CO47">
        <v>11305.2935483871</v>
      </c>
      <c r="CP47">
        <v>46.792</v>
      </c>
      <c r="CQ47">
        <v>48.7215483870968</v>
      </c>
      <c r="CR47">
        <v>47.4918709677419</v>
      </c>
      <c r="CS47">
        <v>48.691064516129</v>
      </c>
      <c r="CT47">
        <v>49.042</v>
      </c>
      <c r="CU47">
        <v>1165.51580645161</v>
      </c>
      <c r="CV47">
        <v>129.513548387097</v>
      </c>
      <c r="CW47">
        <v>0</v>
      </c>
      <c r="CX47">
        <v>268.5</v>
      </c>
      <c r="CY47">
        <v>0</v>
      </c>
      <c r="CZ47">
        <v>1660.14653846154</v>
      </c>
      <c r="DA47">
        <v>-100.197948791289</v>
      </c>
      <c r="DB47">
        <v>-1291.27863335129</v>
      </c>
      <c r="DC47">
        <v>21065.5730769231</v>
      </c>
      <c r="DD47">
        <v>15</v>
      </c>
      <c r="DE47">
        <v>0</v>
      </c>
      <c r="DF47" t="s">
        <v>292</v>
      </c>
      <c r="DG47">
        <v>1603752008</v>
      </c>
      <c r="DH47">
        <v>1603752025.5</v>
      </c>
      <c r="DI47">
        <v>0</v>
      </c>
      <c r="DJ47">
        <v>-0.017</v>
      </c>
      <c r="DK47">
        <v>-0.005</v>
      </c>
      <c r="DL47">
        <v>2.515</v>
      </c>
      <c r="DM47">
        <v>-0.067</v>
      </c>
      <c r="DN47">
        <v>400</v>
      </c>
      <c r="DO47">
        <v>4</v>
      </c>
      <c r="DP47">
        <v>0.27</v>
      </c>
      <c r="DQ47">
        <v>0.02</v>
      </c>
      <c r="DR47">
        <v>4.71683726794014</v>
      </c>
      <c r="DS47">
        <v>1.80316994310195</v>
      </c>
      <c r="DT47">
        <v>0.136719472553195</v>
      </c>
      <c r="DU47">
        <v>0</v>
      </c>
      <c r="DV47">
        <v>-7.46513129032258</v>
      </c>
      <c r="DW47">
        <v>-1.77015825992297</v>
      </c>
      <c r="DX47">
        <v>0.136539080397352</v>
      </c>
      <c r="DY47">
        <v>0</v>
      </c>
      <c r="DZ47">
        <v>4.37931806451613</v>
      </c>
      <c r="EA47">
        <v>-0.432681148650386</v>
      </c>
      <c r="EB47">
        <v>0.0313079221572159</v>
      </c>
      <c r="EC47">
        <v>0</v>
      </c>
      <c r="ED47">
        <v>0</v>
      </c>
      <c r="EE47">
        <v>3</v>
      </c>
      <c r="EF47" t="s">
        <v>293</v>
      </c>
      <c r="EG47">
        <v>100</v>
      </c>
      <c r="EH47">
        <v>100</v>
      </c>
      <c r="EI47">
        <v>2.516</v>
      </c>
      <c r="EJ47">
        <v>-0.067</v>
      </c>
      <c r="EK47">
        <v>2.515</v>
      </c>
      <c r="EL47">
        <v>0</v>
      </c>
      <c r="EM47">
        <v>0</v>
      </c>
      <c r="EN47">
        <v>0</v>
      </c>
      <c r="EO47">
        <v>-0.067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1392.2</v>
      </c>
      <c r="EX47">
        <v>1391.9</v>
      </c>
      <c r="EY47">
        <v>2</v>
      </c>
      <c r="EZ47">
        <v>504.391</v>
      </c>
      <c r="FA47">
        <v>463.451</v>
      </c>
      <c r="FB47">
        <v>37.9991</v>
      </c>
      <c r="FC47">
        <v>33.8749</v>
      </c>
      <c r="FD47">
        <v>29.9996</v>
      </c>
      <c r="FE47">
        <v>33.586</v>
      </c>
      <c r="FF47">
        <v>33.531</v>
      </c>
      <c r="FG47">
        <v>23.4077</v>
      </c>
      <c r="FH47">
        <v>0</v>
      </c>
      <c r="FI47">
        <v>100</v>
      </c>
      <c r="FJ47">
        <v>-999.9</v>
      </c>
      <c r="FK47">
        <v>408.709</v>
      </c>
      <c r="FL47">
        <v>14.13</v>
      </c>
      <c r="FM47">
        <v>101.474</v>
      </c>
      <c r="FN47">
        <v>100.885</v>
      </c>
    </row>
    <row r="48" spans="1:170">
      <c r="A48">
        <v>32</v>
      </c>
      <c r="B48">
        <v>1603835660.1</v>
      </c>
      <c r="C48">
        <v>3496.09999990463</v>
      </c>
      <c r="D48" t="s">
        <v>417</v>
      </c>
      <c r="E48" t="s">
        <v>418</v>
      </c>
      <c r="F48" t="s">
        <v>286</v>
      </c>
      <c r="G48" t="s">
        <v>287</v>
      </c>
      <c r="H48">
        <v>1603835652.1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288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419</v>
      </c>
      <c r="AQ48">
        <v>1109.0984</v>
      </c>
      <c r="AR48">
        <v>1267.75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420</v>
      </c>
      <c r="BB48">
        <v>921.18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291</v>
      </c>
      <c r="BO48">
        <v>2</v>
      </c>
      <c r="BP48">
        <v>1603835652.1</v>
      </c>
      <c r="BQ48">
        <v>49.6120193548387</v>
      </c>
      <c r="BR48">
        <v>46.9570806451613</v>
      </c>
      <c r="BS48">
        <v>15.9222516129032</v>
      </c>
      <c r="BT48">
        <v>11.0614129032258</v>
      </c>
      <c r="BU48">
        <v>47.0970193548387</v>
      </c>
      <c r="BV48">
        <v>15.9892516129032</v>
      </c>
      <c r="BW48">
        <v>500.013451612903</v>
      </c>
      <c r="BX48">
        <v>101.644612903226</v>
      </c>
      <c r="BY48">
        <v>0.0999598612903226</v>
      </c>
      <c r="BZ48">
        <v>38.7237774193548</v>
      </c>
      <c r="CA48">
        <v>37.5333806451613</v>
      </c>
      <c r="CB48">
        <v>999.9</v>
      </c>
      <c r="CC48">
        <v>0</v>
      </c>
      <c r="CD48">
        <v>0</v>
      </c>
      <c r="CE48">
        <v>10006.4041935484</v>
      </c>
      <c r="CF48">
        <v>0</v>
      </c>
      <c r="CG48">
        <v>439.492419354839</v>
      </c>
      <c r="CH48">
        <v>1299.98580645161</v>
      </c>
      <c r="CI48">
        <v>0.900005</v>
      </c>
      <c r="CJ48">
        <v>0.0999951</v>
      </c>
      <c r="CK48">
        <v>0</v>
      </c>
      <c r="CL48">
        <v>1110.52419354839</v>
      </c>
      <c r="CM48">
        <v>4.99975</v>
      </c>
      <c r="CN48">
        <v>14037.3935483871</v>
      </c>
      <c r="CO48">
        <v>11304.9580645161</v>
      </c>
      <c r="CP48">
        <v>46.5782580645161</v>
      </c>
      <c r="CQ48">
        <v>48.429</v>
      </c>
      <c r="CR48">
        <v>47.252</v>
      </c>
      <c r="CS48">
        <v>48.409</v>
      </c>
      <c r="CT48">
        <v>48.812</v>
      </c>
      <c r="CU48">
        <v>1165.49580645161</v>
      </c>
      <c r="CV48">
        <v>129.49</v>
      </c>
      <c r="CW48">
        <v>0</v>
      </c>
      <c r="CX48">
        <v>119.700000047684</v>
      </c>
      <c r="CY48">
        <v>0</v>
      </c>
      <c r="CZ48">
        <v>1109.0984</v>
      </c>
      <c r="DA48">
        <v>-129.460476485592</v>
      </c>
      <c r="DB48">
        <v>-1614.41212845817</v>
      </c>
      <c r="DC48">
        <v>14019.248</v>
      </c>
      <c r="DD48">
        <v>15</v>
      </c>
      <c r="DE48">
        <v>0</v>
      </c>
      <c r="DF48" t="s">
        <v>292</v>
      </c>
      <c r="DG48">
        <v>1603752008</v>
      </c>
      <c r="DH48">
        <v>1603752025.5</v>
      </c>
      <c r="DI48">
        <v>0</v>
      </c>
      <c r="DJ48">
        <v>-0.017</v>
      </c>
      <c r="DK48">
        <v>-0.005</v>
      </c>
      <c r="DL48">
        <v>2.515</v>
      </c>
      <c r="DM48">
        <v>-0.067</v>
      </c>
      <c r="DN48">
        <v>400</v>
      </c>
      <c r="DO48">
        <v>4</v>
      </c>
      <c r="DP48">
        <v>0.27</v>
      </c>
      <c r="DQ48">
        <v>0.02</v>
      </c>
      <c r="DR48">
        <v>-2.4168234856406</v>
      </c>
      <c r="DS48">
        <v>-0.240934323920498</v>
      </c>
      <c r="DT48">
        <v>0.0266340355555323</v>
      </c>
      <c r="DU48">
        <v>1</v>
      </c>
      <c r="DV48">
        <v>2.65492903225806</v>
      </c>
      <c r="DW48">
        <v>0.209866451612898</v>
      </c>
      <c r="DX48">
        <v>0.0293228410755318</v>
      </c>
      <c r="DY48">
        <v>0</v>
      </c>
      <c r="DZ48">
        <v>4.86083032258064</v>
      </c>
      <c r="EA48">
        <v>0.902857741935476</v>
      </c>
      <c r="EB48">
        <v>0.0673144520974974</v>
      </c>
      <c r="EC48">
        <v>0</v>
      </c>
      <c r="ED48">
        <v>1</v>
      </c>
      <c r="EE48">
        <v>3</v>
      </c>
      <c r="EF48" t="s">
        <v>298</v>
      </c>
      <c r="EG48">
        <v>100</v>
      </c>
      <c r="EH48">
        <v>100</v>
      </c>
      <c r="EI48">
        <v>2.515</v>
      </c>
      <c r="EJ48">
        <v>-0.067</v>
      </c>
      <c r="EK48">
        <v>2.515</v>
      </c>
      <c r="EL48">
        <v>0</v>
      </c>
      <c r="EM48">
        <v>0</v>
      </c>
      <c r="EN48">
        <v>0</v>
      </c>
      <c r="EO48">
        <v>-0.067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1394.2</v>
      </c>
      <c r="EX48">
        <v>1393.9</v>
      </c>
      <c r="EY48">
        <v>2</v>
      </c>
      <c r="EZ48">
        <v>505.285</v>
      </c>
      <c r="FA48">
        <v>463.051</v>
      </c>
      <c r="FB48">
        <v>37.8104</v>
      </c>
      <c r="FC48">
        <v>33.732</v>
      </c>
      <c r="FD48">
        <v>30</v>
      </c>
      <c r="FE48">
        <v>33.4545</v>
      </c>
      <c r="FF48">
        <v>33.4047</v>
      </c>
      <c r="FG48">
        <v>6.80152</v>
      </c>
      <c r="FH48">
        <v>0</v>
      </c>
      <c r="FI48">
        <v>100</v>
      </c>
      <c r="FJ48">
        <v>-999.9</v>
      </c>
      <c r="FK48">
        <v>47.0822</v>
      </c>
      <c r="FL48">
        <v>15.0919</v>
      </c>
      <c r="FM48">
        <v>101.496</v>
      </c>
      <c r="FN48">
        <v>100.915</v>
      </c>
    </row>
    <row r="49" spans="1:170">
      <c r="A49">
        <v>33</v>
      </c>
      <c r="B49">
        <v>1603835780.6</v>
      </c>
      <c r="C49">
        <v>3616.59999990463</v>
      </c>
      <c r="D49" t="s">
        <v>421</v>
      </c>
      <c r="E49" t="s">
        <v>422</v>
      </c>
      <c r="F49" t="s">
        <v>286</v>
      </c>
      <c r="G49" t="s">
        <v>287</v>
      </c>
      <c r="H49">
        <v>1603835772.6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288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423</v>
      </c>
      <c r="AQ49">
        <v>990.135230769231</v>
      </c>
      <c r="AR49">
        <v>1130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424</v>
      </c>
      <c r="BB49">
        <v>846.05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291</v>
      </c>
      <c r="BO49">
        <v>2</v>
      </c>
      <c r="BP49">
        <v>1603835772.6</v>
      </c>
      <c r="BQ49">
        <v>79.9160935483871</v>
      </c>
      <c r="BR49">
        <v>78.6206709677419</v>
      </c>
      <c r="BS49">
        <v>17.9484096774194</v>
      </c>
      <c r="BT49">
        <v>11.2387612903226</v>
      </c>
      <c r="BU49">
        <v>77.4010935483871</v>
      </c>
      <c r="BV49">
        <v>18.0154064516129</v>
      </c>
      <c r="BW49">
        <v>500.006516129032</v>
      </c>
      <c r="BX49">
        <v>101.642451612903</v>
      </c>
      <c r="BY49">
        <v>0.100032341935484</v>
      </c>
      <c r="BZ49">
        <v>38.5572806451613</v>
      </c>
      <c r="CA49">
        <v>37.4015741935484</v>
      </c>
      <c r="CB49">
        <v>999.9</v>
      </c>
      <c r="CC49">
        <v>0</v>
      </c>
      <c r="CD49">
        <v>0</v>
      </c>
      <c r="CE49">
        <v>9992.77806451613</v>
      </c>
      <c r="CF49">
        <v>0</v>
      </c>
      <c r="CG49">
        <v>422.248967741936</v>
      </c>
      <c r="CH49">
        <v>1300.01612903226</v>
      </c>
      <c r="CI49">
        <v>0.900000258064516</v>
      </c>
      <c r="CJ49">
        <v>0.099999764516129</v>
      </c>
      <c r="CK49">
        <v>0</v>
      </c>
      <c r="CL49">
        <v>990.255612903226</v>
      </c>
      <c r="CM49">
        <v>4.99975</v>
      </c>
      <c r="CN49">
        <v>12538.164516129</v>
      </c>
      <c r="CO49">
        <v>11305.2129032258</v>
      </c>
      <c r="CP49">
        <v>46.562</v>
      </c>
      <c r="CQ49">
        <v>48.3668709677419</v>
      </c>
      <c r="CR49">
        <v>47.2195161290322</v>
      </c>
      <c r="CS49">
        <v>48.3668709677419</v>
      </c>
      <c r="CT49">
        <v>48.79</v>
      </c>
      <c r="CU49">
        <v>1165.51290322581</v>
      </c>
      <c r="CV49">
        <v>129.503225806452</v>
      </c>
      <c r="CW49">
        <v>0</v>
      </c>
      <c r="CX49">
        <v>119.600000143051</v>
      </c>
      <c r="CY49">
        <v>0</v>
      </c>
      <c r="CZ49">
        <v>990.135230769231</v>
      </c>
      <c r="DA49">
        <v>-30.4556581154212</v>
      </c>
      <c r="DB49">
        <v>-379.924786201089</v>
      </c>
      <c r="DC49">
        <v>12536.4692307692</v>
      </c>
      <c r="DD49">
        <v>15</v>
      </c>
      <c r="DE49">
        <v>0</v>
      </c>
      <c r="DF49" t="s">
        <v>292</v>
      </c>
      <c r="DG49">
        <v>1603752008</v>
      </c>
      <c r="DH49">
        <v>1603752025.5</v>
      </c>
      <c r="DI49">
        <v>0</v>
      </c>
      <c r="DJ49">
        <v>-0.017</v>
      </c>
      <c r="DK49">
        <v>-0.005</v>
      </c>
      <c r="DL49">
        <v>2.515</v>
      </c>
      <c r="DM49">
        <v>-0.067</v>
      </c>
      <c r="DN49">
        <v>400</v>
      </c>
      <c r="DO49">
        <v>4</v>
      </c>
      <c r="DP49">
        <v>0.27</v>
      </c>
      <c r="DQ49">
        <v>0.02</v>
      </c>
      <c r="DR49">
        <v>-1.53477008480188</v>
      </c>
      <c r="DS49">
        <v>-0.190233661017197</v>
      </c>
      <c r="DT49">
        <v>0.0191305530930083</v>
      </c>
      <c r="DU49">
        <v>1</v>
      </c>
      <c r="DV49">
        <v>1.29597225806452</v>
      </c>
      <c r="DW49">
        <v>0.18718161290322</v>
      </c>
      <c r="DX49">
        <v>0.0210237005596951</v>
      </c>
      <c r="DY49">
        <v>1</v>
      </c>
      <c r="DZ49">
        <v>6.70599419354839</v>
      </c>
      <c r="EA49">
        <v>0.434747419354836</v>
      </c>
      <c r="EB49">
        <v>0.032446000277801</v>
      </c>
      <c r="EC49">
        <v>0</v>
      </c>
      <c r="ED49">
        <v>2</v>
      </c>
      <c r="EE49">
        <v>3</v>
      </c>
      <c r="EF49" t="s">
        <v>316</v>
      </c>
      <c r="EG49">
        <v>100</v>
      </c>
      <c r="EH49">
        <v>100</v>
      </c>
      <c r="EI49">
        <v>2.515</v>
      </c>
      <c r="EJ49">
        <v>-0.067</v>
      </c>
      <c r="EK49">
        <v>2.515</v>
      </c>
      <c r="EL49">
        <v>0</v>
      </c>
      <c r="EM49">
        <v>0</v>
      </c>
      <c r="EN49">
        <v>0</v>
      </c>
      <c r="EO49">
        <v>-0.067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1396.2</v>
      </c>
      <c r="EX49">
        <v>1395.9</v>
      </c>
      <c r="EY49">
        <v>2</v>
      </c>
      <c r="EZ49">
        <v>507.072</v>
      </c>
      <c r="FA49">
        <v>462.44</v>
      </c>
      <c r="FB49">
        <v>37.6511</v>
      </c>
      <c r="FC49">
        <v>33.7292</v>
      </c>
      <c r="FD49">
        <v>30.0001</v>
      </c>
      <c r="FE49">
        <v>33.4402</v>
      </c>
      <c r="FF49">
        <v>33.3857</v>
      </c>
      <c r="FG49">
        <v>8.28175</v>
      </c>
      <c r="FH49">
        <v>0</v>
      </c>
      <c r="FI49">
        <v>100</v>
      </c>
      <c r="FJ49">
        <v>-999.9</v>
      </c>
      <c r="FK49">
        <v>78.6938</v>
      </c>
      <c r="FL49">
        <v>15.6172</v>
      </c>
      <c r="FM49">
        <v>101.48</v>
      </c>
      <c r="FN49">
        <v>100.9</v>
      </c>
    </row>
    <row r="50" spans="1:170">
      <c r="A50">
        <v>34</v>
      </c>
      <c r="B50">
        <v>1603835848.6</v>
      </c>
      <c r="C50">
        <v>3684.59999990463</v>
      </c>
      <c r="D50" t="s">
        <v>425</v>
      </c>
      <c r="E50" t="s">
        <v>426</v>
      </c>
      <c r="F50" t="s">
        <v>286</v>
      </c>
      <c r="G50" t="s">
        <v>287</v>
      </c>
      <c r="H50">
        <v>1603835840.85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MAX(0,($B$13+$C$13*CE50)/(1+$D$13*CE50)*BX50/(BZ50+273)*$E$13)</f>
        <v>0</v>
      </c>
      <c r="AJ50" t="s">
        <v>288</v>
      </c>
      <c r="AK50">
        <v>715.476923076923</v>
      </c>
      <c r="AL50">
        <v>3262.08</v>
      </c>
      <c r="AM50">
        <f>AL50-AK50</f>
        <v>0</v>
      </c>
      <c r="AN50">
        <f>AM50/AL50</f>
        <v>0</v>
      </c>
      <c r="AO50">
        <v>-0.577747479816223</v>
      </c>
      <c r="AP50" t="s">
        <v>427</v>
      </c>
      <c r="AQ50">
        <v>972.39548</v>
      </c>
      <c r="AR50">
        <v>1112.01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428</v>
      </c>
      <c r="BB50">
        <v>826.76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$B$11*CF50+$C$11*CG50+$F$11*CH50*(1-CK50)</f>
        <v>0</v>
      </c>
      <c r="BI50">
        <f>BH50*BJ50</f>
        <v>0</v>
      </c>
      <c r="BJ50">
        <f>($B$11*$D$9+$C$11*$D$9+$F$11*((CU50+CM50)/MAX(CU50+CM50+CV50, 0.1)*$I$9+CV50/MAX(CU50+CM50+CV50, 0.1)*$J$9))/($B$11+$C$11+$F$11)</f>
        <v>0</v>
      </c>
      <c r="BK50">
        <f>($B$11*$K$9+$C$11*$K$9+$F$11*((CU50+CM50)/MAX(CU50+CM50+CV50, 0.1)*$P$9+CV50/MAX(CU50+CM50+CV50, 0.1)*$Q$9))/($B$11+$C$11+$F$11)</f>
        <v>0</v>
      </c>
      <c r="BL50">
        <v>6</v>
      </c>
      <c r="BM50">
        <v>0.5</v>
      </c>
      <c r="BN50" t="s">
        <v>291</v>
      </c>
      <c r="BO50">
        <v>2</v>
      </c>
      <c r="BP50">
        <v>1603835840.85</v>
      </c>
      <c r="BQ50">
        <v>99.51149</v>
      </c>
      <c r="BR50">
        <v>99.2636966666667</v>
      </c>
      <c r="BS50">
        <v>18.18645</v>
      </c>
      <c r="BT50">
        <v>11.3010966666667</v>
      </c>
      <c r="BU50">
        <v>96.99649</v>
      </c>
      <c r="BV50">
        <v>18.25345</v>
      </c>
      <c r="BW50">
        <v>500.011666666667</v>
      </c>
      <c r="BX50">
        <v>101.642333333333</v>
      </c>
      <c r="BY50">
        <v>0.09991398</v>
      </c>
      <c r="BZ50">
        <v>38.4668066666667</v>
      </c>
      <c r="CA50">
        <v>37.29663</v>
      </c>
      <c r="CB50">
        <v>999.9</v>
      </c>
      <c r="CC50">
        <v>0</v>
      </c>
      <c r="CD50">
        <v>0</v>
      </c>
      <c r="CE50">
        <v>10008.2466666667</v>
      </c>
      <c r="CF50">
        <v>0</v>
      </c>
      <c r="CG50">
        <v>422.5506</v>
      </c>
      <c r="CH50">
        <v>1300.012</v>
      </c>
      <c r="CI50">
        <v>0.8999991</v>
      </c>
      <c r="CJ50">
        <v>0.100000933333333</v>
      </c>
      <c r="CK50">
        <v>0</v>
      </c>
      <c r="CL50">
        <v>972.503166666667</v>
      </c>
      <c r="CM50">
        <v>4.99975</v>
      </c>
      <c r="CN50">
        <v>12319.2466666667</v>
      </c>
      <c r="CO50">
        <v>11305.18</v>
      </c>
      <c r="CP50">
        <v>46.5351333333333</v>
      </c>
      <c r="CQ50">
        <v>48.2644666666667</v>
      </c>
      <c r="CR50">
        <v>47.1518666666667</v>
      </c>
      <c r="CS50">
        <v>48.2520666666667</v>
      </c>
      <c r="CT50">
        <v>48.7416</v>
      </c>
      <c r="CU50">
        <v>1165.511</v>
      </c>
      <c r="CV50">
        <v>129.501</v>
      </c>
      <c r="CW50">
        <v>0</v>
      </c>
      <c r="CX50">
        <v>67.5</v>
      </c>
      <c r="CY50">
        <v>0</v>
      </c>
      <c r="CZ50">
        <v>972.39548</v>
      </c>
      <c r="DA50">
        <v>-7.24907692563271</v>
      </c>
      <c r="DB50">
        <v>-100.284615611712</v>
      </c>
      <c r="DC50">
        <v>12318.048</v>
      </c>
      <c r="DD50">
        <v>15</v>
      </c>
      <c r="DE50">
        <v>0</v>
      </c>
      <c r="DF50" t="s">
        <v>292</v>
      </c>
      <c r="DG50">
        <v>1603752008</v>
      </c>
      <c r="DH50">
        <v>1603752025.5</v>
      </c>
      <c r="DI50">
        <v>0</v>
      </c>
      <c r="DJ50">
        <v>-0.017</v>
      </c>
      <c r="DK50">
        <v>-0.005</v>
      </c>
      <c r="DL50">
        <v>2.515</v>
      </c>
      <c r="DM50">
        <v>-0.067</v>
      </c>
      <c r="DN50">
        <v>400</v>
      </c>
      <c r="DO50">
        <v>4</v>
      </c>
      <c r="DP50">
        <v>0.27</v>
      </c>
      <c r="DQ50">
        <v>0.02</v>
      </c>
      <c r="DR50">
        <v>-0.785731607330687</v>
      </c>
      <c r="DS50">
        <v>-0.110908627118708</v>
      </c>
      <c r="DT50">
        <v>0.0332359791952418</v>
      </c>
      <c r="DU50">
        <v>1</v>
      </c>
      <c r="DV50">
        <v>0.24404264516129</v>
      </c>
      <c r="DW50">
        <v>0.09396479032258</v>
      </c>
      <c r="DX50">
        <v>0.0393361841996681</v>
      </c>
      <c r="DY50">
        <v>1</v>
      </c>
      <c r="DZ50">
        <v>6.88552741935484</v>
      </c>
      <c r="EA50">
        <v>-0.0298350000000066</v>
      </c>
      <c r="EB50">
        <v>0.00279228426289069</v>
      </c>
      <c r="EC50">
        <v>1</v>
      </c>
      <c r="ED50">
        <v>3</v>
      </c>
      <c r="EE50">
        <v>3</v>
      </c>
      <c r="EF50" t="s">
        <v>303</v>
      </c>
      <c r="EG50">
        <v>100</v>
      </c>
      <c r="EH50">
        <v>100</v>
      </c>
      <c r="EI50">
        <v>2.515</v>
      </c>
      <c r="EJ50">
        <v>-0.067</v>
      </c>
      <c r="EK50">
        <v>2.515</v>
      </c>
      <c r="EL50">
        <v>0</v>
      </c>
      <c r="EM50">
        <v>0</v>
      </c>
      <c r="EN50">
        <v>0</v>
      </c>
      <c r="EO50">
        <v>-0.067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1397.3</v>
      </c>
      <c r="EX50">
        <v>1397.1</v>
      </c>
      <c r="EY50">
        <v>2</v>
      </c>
      <c r="EZ50">
        <v>507.134</v>
      </c>
      <c r="FA50">
        <v>462.752</v>
      </c>
      <c r="FB50">
        <v>37.5478</v>
      </c>
      <c r="FC50">
        <v>33.708</v>
      </c>
      <c r="FD50">
        <v>29.9998</v>
      </c>
      <c r="FE50">
        <v>33.4157</v>
      </c>
      <c r="FF50">
        <v>33.3583</v>
      </c>
      <c r="FG50">
        <v>9.26345</v>
      </c>
      <c r="FH50">
        <v>0</v>
      </c>
      <c r="FI50">
        <v>100</v>
      </c>
      <c r="FJ50">
        <v>-999.9</v>
      </c>
      <c r="FK50">
        <v>99.455</v>
      </c>
      <c r="FL50">
        <v>17.6463</v>
      </c>
      <c r="FM50">
        <v>101.483</v>
      </c>
      <c r="FN50">
        <v>100.902</v>
      </c>
    </row>
    <row r="51" spans="1:170">
      <c r="A51">
        <v>35</v>
      </c>
      <c r="B51">
        <v>1603835953.6</v>
      </c>
      <c r="C51">
        <v>3789.59999990463</v>
      </c>
      <c r="D51" t="s">
        <v>429</v>
      </c>
      <c r="E51" t="s">
        <v>430</v>
      </c>
      <c r="F51" t="s">
        <v>286</v>
      </c>
      <c r="G51" t="s">
        <v>287</v>
      </c>
      <c r="H51">
        <v>1603835945.85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MAX(0,($B$13+$C$13*CE51)/(1+$D$13*CE51)*BX51/(BZ51+273)*$E$13)</f>
        <v>0</v>
      </c>
      <c r="AJ51" t="s">
        <v>288</v>
      </c>
      <c r="AK51">
        <v>715.476923076923</v>
      </c>
      <c r="AL51">
        <v>3262.08</v>
      </c>
      <c r="AM51">
        <f>AL51-AK51</f>
        <v>0</v>
      </c>
      <c r="AN51">
        <f>AM51/AL51</f>
        <v>0</v>
      </c>
      <c r="AO51">
        <v>-0.577747479816223</v>
      </c>
      <c r="AP51" t="s">
        <v>431</v>
      </c>
      <c r="AQ51">
        <v>999.558461538461</v>
      </c>
      <c r="AR51">
        <v>1156.69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432</v>
      </c>
      <c r="BB51">
        <v>815.03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$B$11*CF51+$C$11*CG51+$F$11*CH51*(1-CK51)</f>
        <v>0</v>
      </c>
      <c r="BI51">
        <f>BH51*BJ51</f>
        <v>0</v>
      </c>
      <c r="BJ51">
        <f>($B$11*$D$9+$C$11*$D$9+$F$11*((CU51+CM51)/MAX(CU51+CM51+CV51, 0.1)*$I$9+CV51/MAX(CU51+CM51+CV51, 0.1)*$J$9))/($B$11+$C$11+$F$11)</f>
        <v>0</v>
      </c>
      <c r="BK51">
        <f>($B$11*$K$9+$C$11*$K$9+$F$11*((CU51+CM51)/MAX(CU51+CM51+CV51, 0.1)*$P$9+CV51/MAX(CU51+CM51+CV51, 0.1)*$Q$9))/($B$11+$C$11+$F$11)</f>
        <v>0</v>
      </c>
      <c r="BL51">
        <v>6</v>
      </c>
      <c r="BM51">
        <v>0.5</v>
      </c>
      <c r="BN51" t="s">
        <v>291</v>
      </c>
      <c r="BO51">
        <v>2</v>
      </c>
      <c r="BP51">
        <v>1603835945.85</v>
      </c>
      <c r="BQ51">
        <v>149.807266666667</v>
      </c>
      <c r="BR51">
        <v>151.516633333333</v>
      </c>
      <c r="BS51">
        <v>17.9618766666667</v>
      </c>
      <c r="BT51">
        <v>11.3809366666667</v>
      </c>
      <c r="BU51">
        <v>147.292266666667</v>
      </c>
      <c r="BV51">
        <v>18.0288733333333</v>
      </c>
      <c r="BW51">
        <v>500.003266666667</v>
      </c>
      <c r="BX51">
        <v>101.641366666667</v>
      </c>
      <c r="BY51">
        <v>0.0999348666666667</v>
      </c>
      <c r="BZ51">
        <v>38.34011</v>
      </c>
      <c r="CA51">
        <v>37.1970866666667</v>
      </c>
      <c r="CB51">
        <v>999.9</v>
      </c>
      <c r="CC51">
        <v>0</v>
      </c>
      <c r="CD51">
        <v>0</v>
      </c>
      <c r="CE51">
        <v>10003.63</v>
      </c>
      <c r="CF51">
        <v>0</v>
      </c>
      <c r="CG51">
        <v>425.124433333333</v>
      </c>
      <c r="CH51">
        <v>1300.02166666667</v>
      </c>
      <c r="CI51">
        <v>0.899990533333334</v>
      </c>
      <c r="CJ51">
        <v>0.1000095</v>
      </c>
      <c r="CK51">
        <v>0</v>
      </c>
      <c r="CL51">
        <v>999.480366666667</v>
      </c>
      <c r="CM51">
        <v>4.99975</v>
      </c>
      <c r="CN51">
        <v>12661.9733333333</v>
      </c>
      <c r="CO51">
        <v>11305.23</v>
      </c>
      <c r="CP51">
        <v>46.3498</v>
      </c>
      <c r="CQ51">
        <v>48.1291333333333</v>
      </c>
      <c r="CR51">
        <v>47</v>
      </c>
      <c r="CS51">
        <v>48.0998</v>
      </c>
      <c r="CT51">
        <v>48.5746</v>
      </c>
      <c r="CU51">
        <v>1165.509</v>
      </c>
      <c r="CV51">
        <v>129.512666666667</v>
      </c>
      <c r="CW51">
        <v>0</v>
      </c>
      <c r="CX51">
        <v>104.400000095367</v>
      </c>
      <c r="CY51">
        <v>0</v>
      </c>
      <c r="CZ51">
        <v>999.558461538461</v>
      </c>
      <c r="DA51">
        <v>11.5303247931849</v>
      </c>
      <c r="DB51">
        <v>146.782906101976</v>
      </c>
      <c r="DC51">
        <v>12662.8846153846</v>
      </c>
      <c r="DD51">
        <v>15</v>
      </c>
      <c r="DE51">
        <v>0</v>
      </c>
      <c r="DF51" t="s">
        <v>292</v>
      </c>
      <c r="DG51">
        <v>1603752008</v>
      </c>
      <c r="DH51">
        <v>1603752025.5</v>
      </c>
      <c r="DI51">
        <v>0</v>
      </c>
      <c r="DJ51">
        <v>-0.017</v>
      </c>
      <c r="DK51">
        <v>-0.005</v>
      </c>
      <c r="DL51">
        <v>2.515</v>
      </c>
      <c r="DM51">
        <v>-0.067</v>
      </c>
      <c r="DN51">
        <v>400</v>
      </c>
      <c r="DO51">
        <v>4</v>
      </c>
      <c r="DP51">
        <v>0.27</v>
      </c>
      <c r="DQ51">
        <v>0.02</v>
      </c>
      <c r="DR51">
        <v>0.587355218354425</v>
      </c>
      <c r="DS51">
        <v>-0.134820823564686</v>
      </c>
      <c r="DT51">
        <v>0.0145248483401789</v>
      </c>
      <c r="DU51">
        <v>1</v>
      </c>
      <c r="DV51">
        <v>-1.70999935483871</v>
      </c>
      <c r="DW51">
        <v>0.153382741935492</v>
      </c>
      <c r="DX51">
        <v>0.0189539468926547</v>
      </c>
      <c r="DY51">
        <v>1</v>
      </c>
      <c r="DZ51">
        <v>6.58341387096774</v>
      </c>
      <c r="EA51">
        <v>-0.195941612903235</v>
      </c>
      <c r="EB51">
        <v>0.0146390063732569</v>
      </c>
      <c r="EC51">
        <v>1</v>
      </c>
      <c r="ED51">
        <v>3</v>
      </c>
      <c r="EE51">
        <v>3</v>
      </c>
      <c r="EF51" t="s">
        <v>303</v>
      </c>
      <c r="EG51">
        <v>100</v>
      </c>
      <c r="EH51">
        <v>100</v>
      </c>
      <c r="EI51">
        <v>2.515</v>
      </c>
      <c r="EJ51">
        <v>-0.067</v>
      </c>
      <c r="EK51">
        <v>2.515</v>
      </c>
      <c r="EL51">
        <v>0</v>
      </c>
      <c r="EM51">
        <v>0</v>
      </c>
      <c r="EN51">
        <v>0</v>
      </c>
      <c r="EO51">
        <v>-0.067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1399.1</v>
      </c>
      <c r="EX51">
        <v>1398.8</v>
      </c>
      <c r="EY51">
        <v>2</v>
      </c>
      <c r="EZ51">
        <v>506.932</v>
      </c>
      <c r="FA51">
        <v>463.318</v>
      </c>
      <c r="FB51">
        <v>37.3903</v>
      </c>
      <c r="FC51">
        <v>33.6413</v>
      </c>
      <c r="FD51">
        <v>29.9997</v>
      </c>
      <c r="FE51">
        <v>33.3591</v>
      </c>
      <c r="FF51">
        <v>33.3049</v>
      </c>
      <c r="FG51">
        <v>11.7474</v>
      </c>
      <c r="FH51">
        <v>0</v>
      </c>
      <c r="FI51">
        <v>100</v>
      </c>
      <c r="FJ51">
        <v>-999.9</v>
      </c>
      <c r="FK51">
        <v>151.66</v>
      </c>
      <c r="FL51">
        <v>17.8867</v>
      </c>
      <c r="FM51">
        <v>101.496</v>
      </c>
      <c r="FN51">
        <v>100.917</v>
      </c>
    </row>
    <row r="52" spans="1:170">
      <c r="A52">
        <v>36</v>
      </c>
      <c r="B52">
        <v>1603836055.6</v>
      </c>
      <c r="C52">
        <v>3891.59999990463</v>
      </c>
      <c r="D52" t="s">
        <v>433</v>
      </c>
      <c r="E52" t="s">
        <v>434</v>
      </c>
      <c r="F52" t="s">
        <v>286</v>
      </c>
      <c r="G52" t="s">
        <v>287</v>
      </c>
      <c r="H52">
        <v>1603836047.85</v>
      </c>
      <c r="I52">
        <f>BW52*AG52*(BS52-BT52)/(100*BL52*(1000-AG52*BS52))</f>
        <v>0</v>
      </c>
      <c r="J52">
        <f>BW52*AG52*(BR52-BQ52*(1000-AG52*BT52)/(1000-AG52*BS52))/(100*BL52)</f>
        <v>0</v>
      </c>
      <c r="K52">
        <f>BQ52 - IF(AG52&gt;1, J52*BL52*100.0/(AI52*CE52), 0)</f>
        <v>0</v>
      </c>
      <c r="L52">
        <f>((R52-I52/2)*K52-J52)/(R52+I52/2)</f>
        <v>0</v>
      </c>
      <c r="M52">
        <f>L52*(BX52+BY52)/1000.0</f>
        <v>0</v>
      </c>
      <c r="N52">
        <f>(BQ52 - IF(AG52&gt;1, J52*BL52*100.0/(AI52*CE52), 0))*(BX52+BY52)/1000.0</f>
        <v>0</v>
      </c>
      <c r="O52">
        <f>2.0/((1/Q52-1/P52)+SIGN(Q52)*SQRT((1/Q52-1/P52)*(1/Q52-1/P52) + 4*BM52/((BM52+1)*(BM52+1))*(2*1/Q52*1/P52-1/P52*1/P52)))</f>
        <v>0</v>
      </c>
      <c r="P52">
        <f>IF(LEFT(BN52,1)&lt;&gt;"0",IF(LEFT(BN52,1)="1",3.0,BO52),$D$5+$E$5*(CE52*BX52/($K$5*1000))+$F$5*(CE52*BX52/($K$5*1000))*MAX(MIN(BL52,$J$5),$I$5)*MAX(MIN(BL52,$J$5),$I$5)+$G$5*MAX(MIN(BL52,$J$5),$I$5)*(CE52*BX52/($K$5*1000))+$H$5*(CE52*BX52/($K$5*1000))*(CE52*BX52/($K$5*1000)))</f>
        <v>0</v>
      </c>
      <c r="Q52">
        <f>I52*(1000-(1000*0.61365*exp(17.502*U52/(240.97+U52))/(BX52+BY52)+BS52)/2)/(1000*0.61365*exp(17.502*U52/(240.97+U52))/(BX52+BY52)-BS52)</f>
        <v>0</v>
      </c>
      <c r="R52">
        <f>1/((BM52+1)/(O52/1.6)+1/(P52/1.37)) + BM52/((BM52+1)/(O52/1.6) + BM52/(P52/1.37))</f>
        <v>0</v>
      </c>
      <c r="S52">
        <f>(BI52*BK52)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BS52*(BX52+BY52)/1000</f>
        <v>0</v>
      </c>
      <c r="Y52">
        <f>0.61365*exp(17.502*BZ52/(240.97+BZ52))</f>
        <v>0</v>
      </c>
      <c r="Z52">
        <f>(V52-BS52*(BX52+BY52)/1000)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MAX(0,($B$13+$C$13*CE52)/(1+$D$13*CE52)*BX52/(BZ52+273)*$E$13)</f>
        <v>0</v>
      </c>
      <c r="AJ52" t="s">
        <v>288</v>
      </c>
      <c r="AK52">
        <v>715.476923076923</v>
      </c>
      <c r="AL52">
        <v>3262.08</v>
      </c>
      <c r="AM52">
        <f>AL52-AK52</f>
        <v>0</v>
      </c>
      <c r="AN52">
        <f>AM52/AL52</f>
        <v>0</v>
      </c>
      <c r="AO52">
        <v>-0.577747479816223</v>
      </c>
      <c r="AP52" t="s">
        <v>435</v>
      </c>
      <c r="AQ52">
        <v>1028.7644</v>
      </c>
      <c r="AR52">
        <v>1203.94</v>
      </c>
      <c r="AS52">
        <f>1-AQ52/AR52</f>
        <v>0</v>
      </c>
      <c r="AT52">
        <v>0.5</v>
      </c>
      <c r="AU52">
        <f>BI52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436</v>
      </c>
      <c r="BB52">
        <v>809.83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f>$B$11*CF52+$C$11*CG52+$F$11*CH52*(1-CK52)</f>
        <v>0</v>
      </c>
      <c r="BI52">
        <f>BH52*BJ52</f>
        <v>0</v>
      </c>
      <c r="BJ52">
        <f>($B$11*$D$9+$C$11*$D$9+$F$11*((CU52+CM52)/MAX(CU52+CM52+CV52, 0.1)*$I$9+CV52/MAX(CU52+CM52+CV52, 0.1)*$J$9))/($B$11+$C$11+$F$11)</f>
        <v>0</v>
      </c>
      <c r="BK52">
        <f>($B$11*$K$9+$C$11*$K$9+$F$11*((CU52+CM52)/MAX(CU52+CM52+CV52, 0.1)*$P$9+CV52/MAX(CU52+CM52+CV52, 0.1)*$Q$9))/($B$11+$C$11+$F$11)</f>
        <v>0</v>
      </c>
      <c r="BL52">
        <v>6</v>
      </c>
      <c r="BM52">
        <v>0.5</v>
      </c>
      <c r="BN52" t="s">
        <v>291</v>
      </c>
      <c r="BO52">
        <v>2</v>
      </c>
      <c r="BP52">
        <v>1603836047.85</v>
      </c>
      <c r="BQ52">
        <v>199.793366666667</v>
      </c>
      <c r="BR52">
        <v>203.3291</v>
      </c>
      <c r="BS52">
        <v>17.5151866666667</v>
      </c>
      <c r="BT52">
        <v>11.48655</v>
      </c>
      <c r="BU52">
        <v>197.278366666667</v>
      </c>
      <c r="BV52">
        <v>17.5821833333333</v>
      </c>
      <c r="BW52">
        <v>500.015733333333</v>
      </c>
      <c r="BX52">
        <v>101.64</v>
      </c>
      <c r="BY52">
        <v>0.0999953566666666</v>
      </c>
      <c r="BZ52">
        <v>38.2729</v>
      </c>
      <c r="CA52">
        <v>37.2059166666667</v>
      </c>
      <c r="CB52">
        <v>999.9</v>
      </c>
      <c r="CC52">
        <v>0</v>
      </c>
      <c r="CD52">
        <v>0</v>
      </c>
      <c r="CE52">
        <v>10002.2243333333</v>
      </c>
      <c r="CF52">
        <v>0</v>
      </c>
      <c r="CG52">
        <v>428.3802</v>
      </c>
      <c r="CH52">
        <v>1300.01366666667</v>
      </c>
      <c r="CI52">
        <v>0.899996033333333</v>
      </c>
      <c r="CJ52">
        <v>0.100004036666667</v>
      </c>
      <c r="CK52">
        <v>0</v>
      </c>
      <c r="CL52">
        <v>1028.61433333333</v>
      </c>
      <c r="CM52">
        <v>4.99975</v>
      </c>
      <c r="CN52">
        <v>13044.5233333333</v>
      </c>
      <c r="CO52">
        <v>11305.1633333333</v>
      </c>
      <c r="CP52">
        <v>46.3162</v>
      </c>
      <c r="CQ52">
        <v>48.1208</v>
      </c>
      <c r="CR52">
        <v>46.9706</v>
      </c>
      <c r="CS52">
        <v>48.062</v>
      </c>
      <c r="CT52">
        <v>48.5</v>
      </c>
      <c r="CU52">
        <v>1165.50566666667</v>
      </c>
      <c r="CV52">
        <v>129.508</v>
      </c>
      <c r="CW52">
        <v>0</v>
      </c>
      <c r="CX52">
        <v>101.5</v>
      </c>
      <c r="CY52">
        <v>0</v>
      </c>
      <c r="CZ52">
        <v>1028.7644</v>
      </c>
      <c r="DA52">
        <v>11.3707692550746</v>
      </c>
      <c r="DB52">
        <v>153.338461865346</v>
      </c>
      <c r="DC52">
        <v>13046.068</v>
      </c>
      <c r="DD52">
        <v>15</v>
      </c>
      <c r="DE52">
        <v>0</v>
      </c>
      <c r="DF52" t="s">
        <v>292</v>
      </c>
      <c r="DG52">
        <v>1603752008</v>
      </c>
      <c r="DH52">
        <v>1603752025.5</v>
      </c>
      <c r="DI52">
        <v>0</v>
      </c>
      <c r="DJ52">
        <v>-0.017</v>
      </c>
      <c r="DK52">
        <v>-0.005</v>
      </c>
      <c r="DL52">
        <v>2.515</v>
      </c>
      <c r="DM52">
        <v>-0.067</v>
      </c>
      <c r="DN52">
        <v>400</v>
      </c>
      <c r="DO52">
        <v>4</v>
      </c>
      <c r="DP52">
        <v>0.27</v>
      </c>
      <c r="DQ52">
        <v>0.02</v>
      </c>
      <c r="DR52">
        <v>1.9221616746019</v>
      </c>
      <c r="DS52">
        <v>0.114504497705686</v>
      </c>
      <c r="DT52">
        <v>0.0250839852413515</v>
      </c>
      <c r="DU52">
        <v>1</v>
      </c>
      <c r="DV52">
        <v>-3.53393451612903</v>
      </c>
      <c r="DW52">
        <v>-0.105957096774189</v>
      </c>
      <c r="DX52">
        <v>0.028858978011403</v>
      </c>
      <c r="DY52">
        <v>1</v>
      </c>
      <c r="DZ52">
        <v>6.03112451612903</v>
      </c>
      <c r="EA52">
        <v>-0.199406129032277</v>
      </c>
      <c r="EB52">
        <v>0.0150207627998197</v>
      </c>
      <c r="EC52">
        <v>1</v>
      </c>
      <c r="ED52">
        <v>3</v>
      </c>
      <c r="EE52">
        <v>3</v>
      </c>
      <c r="EF52" t="s">
        <v>303</v>
      </c>
      <c r="EG52">
        <v>100</v>
      </c>
      <c r="EH52">
        <v>100</v>
      </c>
      <c r="EI52">
        <v>2.515</v>
      </c>
      <c r="EJ52">
        <v>-0.067</v>
      </c>
      <c r="EK52">
        <v>2.515</v>
      </c>
      <c r="EL52">
        <v>0</v>
      </c>
      <c r="EM52">
        <v>0</v>
      </c>
      <c r="EN52">
        <v>0</v>
      </c>
      <c r="EO52">
        <v>-0.067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1400.8</v>
      </c>
      <c r="EX52">
        <v>1400.5</v>
      </c>
      <c r="EY52">
        <v>2</v>
      </c>
      <c r="EZ52">
        <v>506.769</v>
      </c>
      <c r="FA52">
        <v>463.682</v>
      </c>
      <c r="FB52">
        <v>37.2648</v>
      </c>
      <c r="FC52">
        <v>33.6062</v>
      </c>
      <c r="FD52">
        <v>30.0006</v>
      </c>
      <c r="FE52">
        <v>33.3414</v>
      </c>
      <c r="FF52">
        <v>33.3004</v>
      </c>
      <c r="FG52">
        <v>14.1976</v>
      </c>
      <c r="FH52">
        <v>0</v>
      </c>
      <c r="FI52">
        <v>100</v>
      </c>
      <c r="FJ52">
        <v>-999.9</v>
      </c>
      <c r="FK52">
        <v>203.493</v>
      </c>
      <c r="FL52">
        <v>17.7122</v>
      </c>
      <c r="FM52">
        <v>101.495</v>
      </c>
      <c r="FN52">
        <v>100.914</v>
      </c>
    </row>
    <row r="53" spans="1:170">
      <c r="A53">
        <v>37</v>
      </c>
      <c r="B53">
        <v>1603836168.6</v>
      </c>
      <c r="C53">
        <v>4004.59999990463</v>
      </c>
      <c r="D53" t="s">
        <v>437</v>
      </c>
      <c r="E53" t="s">
        <v>438</v>
      </c>
      <c r="F53" t="s">
        <v>286</v>
      </c>
      <c r="G53" t="s">
        <v>287</v>
      </c>
      <c r="H53">
        <v>1603836160.85</v>
      </c>
      <c r="I53">
        <f>BW53*AG53*(BS53-BT53)/(100*BL53*(1000-AG53*BS53))</f>
        <v>0</v>
      </c>
      <c r="J53">
        <f>BW53*AG53*(BR53-BQ53*(1000-AG53*BT53)/(1000-AG53*BS53))/(100*BL53)</f>
        <v>0</v>
      </c>
      <c r="K53">
        <f>BQ53 - IF(AG53&gt;1, J53*BL53*100.0/(AI53*CE53), 0)</f>
        <v>0</v>
      </c>
      <c r="L53">
        <f>((R53-I53/2)*K53-J53)/(R53+I53/2)</f>
        <v>0</v>
      </c>
      <c r="M53">
        <f>L53*(BX53+BY53)/1000.0</f>
        <v>0</v>
      </c>
      <c r="N53">
        <f>(BQ53 - IF(AG53&gt;1, J53*BL53*100.0/(AI53*CE53), 0))*(BX53+BY53)/1000.0</f>
        <v>0</v>
      </c>
      <c r="O53">
        <f>2.0/((1/Q53-1/P53)+SIGN(Q53)*SQRT((1/Q53-1/P53)*(1/Q53-1/P53) + 4*BM53/((BM53+1)*(BM53+1))*(2*1/Q53*1/P53-1/P53*1/P53)))</f>
        <v>0</v>
      </c>
      <c r="P53">
        <f>IF(LEFT(BN53,1)&lt;&gt;"0",IF(LEFT(BN53,1)="1",3.0,BO53),$D$5+$E$5*(CE53*BX53/($K$5*1000))+$F$5*(CE53*BX53/($K$5*1000))*MAX(MIN(BL53,$J$5),$I$5)*MAX(MIN(BL53,$J$5),$I$5)+$G$5*MAX(MIN(BL53,$J$5),$I$5)*(CE53*BX53/($K$5*1000))+$H$5*(CE53*BX53/($K$5*1000))*(CE53*BX53/($K$5*1000)))</f>
        <v>0</v>
      </c>
      <c r="Q53">
        <f>I53*(1000-(1000*0.61365*exp(17.502*U53/(240.97+U53))/(BX53+BY53)+BS53)/2)/(1000*0.61365*exp(17.502*U53/(240.97+U53))/(BX53+BY53)-BS53)</f>
        <v>0</v>
      </c>
      <c r="R53">
        <f>1/((BM53+1)/(O53/1.6)+1/(P53/1.37)) + BM53/((BM53+1)/(O53/1.6) + BM53/(P53/1.37))</f>
        <v>0</v>
      </c>
      <c r="S53">
        <f>(BI53*BK53)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BS53*(BX53+BY53)/1000</f>
        <v>0</v>
      </c>
      <c r="Y53">
        <f>0.61365*exp(17.502*BZ53/(240.97+BZ53))</f>
        <v>0</v>
      </c>
      <c r="Z53">
        <f>(V53-BS53*(BX53+BY53)/1000)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MAX(0,($B$13+$C$13*CE53)/(1+$D$13*CE53)*BX53/(BZ53+273)*$E$13)</f>
        <v>0</v>
      </c>
      <c r="AJ53" t="s">
        <v>288</v>
      </c>
      <c r="AK53">
        <v>715.476923076923</v>
      </c>
      <c r="AL53">
        <v>3262.08</v>
      </c>
      <c r="AM53">
        <f>AL53-AK53</f>
        <v>0</v>
      </c>
      <c r="AN53">
        <f>AM53/AL53</f>
        <v>0</v>
      </c>
      <c r="AO53">
        <v>-0.577747479816223</v>
      </c>
      <c r="AP53" t="s">
        <v>439</v>
      </c>
      <c r="AQ53">
        <v>1052.544</v>
      </c>
      <c r="AR53">
        <v>1241.38</v>
      </c>
      <c r="AS53">
        <f>1-AQ53/AR53</f>
        <v>0</v>
      </c>
      <c r="AT53">
        <v>0.5</v>
      </c>
      <c r="AU53">
        <f>BI53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440</v>
      </c>
      <c r="BB53">
        <v>807.08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f>$B$11*CF53+$C$11*CG53+$F$11*CH53*(1-CK53)</f>
        <v>0</v>
      </c>
      <c r="BI53">
        <f>BH53*BJ53</f>
        <v>0</v>
      </c>
      <c r="BJ53">
        <f>($B$11*$D$9+$C$11*$D$9+$F$11*((CU53+CM53)/MAX(CU53+CM53+CV53, 0.1)*$I$9+CV53/MAX(CU53+CM53+CV53, 0.1)*$J$9))/($B$11+$C$11+$F$11)</f>
        <v>0</v>
      </c>
      <c r="BK53">
        <f>($B$11*$K$9+$C$11*$K$9+$F$11*((CU53+CM53)/MAX(CU53+CM53+CV53, 0.1)*$P$9+CV53/MAX(CU53+CM53+CV53, 0.1)*$Q$9))/($B$11+$C$11+$F$11)</f>
        <v>0</v>
      </c>
      <c r="BL53">
        <v>6</v>
      </c>
      <c r="BM53">
        <v>0.5</v>
      </c>
      <c r="BN53" t="s">
        <v>291</v>
      </c>
      <c r="BO53">
        <v>2</v>
      </c>
      <c r="BP53">
        <v>1603836160.85</v>
      </c>
      <c r="BQ53">
        <v>249.894933333333</v>
      </c>
      <c r="BR53">
        <v>255.192433333333</v>
      </c>
      <c r="BS53">
        <v>17.0842133333333</v>
      </c>
      <c r="BT53">
        <v>11.59195</v>
      </c>
      <c r="BU53">
        <v>247.379933333333</v>
      </c>
      <c r="BV53">
        <v>17.1512133333333</v>
      </c>
      <c r="BW53">
        <v>500.016233333333</v>
      </c>
      <c r="BX53">
        <v>101.6391</v>
      </c>
      <c r="BY53">
        <v>0.09995947</v>
      </c>
      <c r="BZ53">
        <v>38.18087</v>
      </c>
      <c r="CA53">
        <v>37.17046</v>
      </c>
      <c r="CB53">
        <v>999.9</v>
      </c>
      <c r="CC53">
        <v>0</v>
      </c>
      <c r="CD53">
        <v>0</v>
      </c>
      <c r="CE53">
        <v>10003.4483333333</v>
      </c>
      <c r="CF53">
        <v>0</v>
      </c>
      <c r="CG53">
        <v>432.066466666667</v>
      </c>
      <c r="CH53">
        <v>1300.01933333333</v>
      </c>
      <c r="CI53">
        <v>0.900003466666667</v>
      </c>
      <c r="CJ53">
        <v>0.0999966266666667</v>
      </c>
      <c r="CK53">
        <v>0</v>
      </c>
      <c r="CL53">
        <v>1052.472</v>
      </c>
      <c r="CM53">
        <v>4.99975</v>
      </c>
      <c r="CN53">
        <v>13371.7466666667</v>
      </c>
      <c r="CO53">
        <v>11305.25</v>
      </c>
      <c r="CP53">
        <v>46.2975333333333</v>
      </c>
      <c r="CQ53">
        <v>48.125</v>
      </c>
      <c r="CR53">
        <v>46.937</v>
      </c>
      <c r="CS53">
        <v>48.062</v>
      </c>
      <c r="CT53">
        <v>48.5</v>
      </c>
      <c r="CU53">
        <v>1165.52133333333</v>
      </c>
      <c r="CV53">
        <v>129.498</v>
      </c>
      <c r="CW53">
        <v>0</v>
      </c>
      <c r="CX53">
        <v>112.200000047684</v>
      </c>
      <c r="CY53">
        <v>0</v>
      </c>
      <c r="CZ53">
        <v>1052.544</v>
      </c>
      <c r="DA53">
        <v>11.4353846145387</v>
      </c>
      <c r="DB53">
        <v>141.746153615186</v>
      </c>
      <c r="DC53">
        <v>13372.82</v>
      </c>
      <c r="DD53">
        <v>15</v>
      </c>
      <c r="DE53">
        <v>0</v>
      </c>
      <c r="DF53" t="s">
        <v>292</v>
      </c>
      <c r="DG53">
        <v>1603752008</v>
      </c>
      <c r="DH53">
        <v>1603752025.5</v>
      </c>
      <c r="DI53">
        <v>0</v>
      </c>
      <c r="DJ53">
        <v>-0.017</v>
      </c>
      <c r="DK53">
        <v>-0.005</v>
      </c>
      <c r="DL53">
        <v>2.515</v>
      </c>
      <c r="DM53">
        <v>-0.067</v>
      </c>
      <c r="DN53">
        <v>400</v>
      </c>
      <c r="DO53">
        <v>4</v>
      </c>
      <c r="DP53">
        <v>0.27</v>
      </c>
      <c r="DQ53">
        <v>0.02</v>
      </c>
      <c r="DR53">
        <v>3.25579463919987</v>
      </c>
      <c r="DS53">
        <v>-0.12251699863605</v>
      </c>
      <c r="DT53">
        <v>0.0260158141155167</v>
      </c>
      <c r="DU53">
        <v>1</v>
      </c>
      <c r="DV53">
        <v>-5.30357</v>
      </c>
      <c r="DW53">
        <v>0.17982967741937</v>
      </c>
      <c r="DX53">
        <v>0.0320486392444259</v>
      </c>
      <c r="DY53">
        <v>1</v>
      </c>
      <c r="DZ53">
        <v>5.49444548387097</v>
      </c>
      <c r="EA53">
        <v>-0.174148064516138</v>
      </c>
      <c r="EB53">
        <v>0.0129894140121397</v>
      </c>
      <c r="EC53">
        <v>1</v>
      </c>
      <c r="ED53">
        <v>3</v>
      </c>
      <c r="EE53">
        <v>3</v>
      </c>
      <c r="EF53" t="s">
        <v>303</v>
      </c>
      <c r="EG53">
        <v>100</v>
      </c>
      <c r="EH53">
        <v>100</v>
      </c>
      <c r="EI53">
        <v>2.515</v>
      </c>
      <c r="EJ53">
        <v>-0.067</v>
      </c>
      <c r="EK53">
        <v>2.515</v>
      </c>
      <c r="EL53">
        <v>0</v>
      </c>
      <c r="EM53">
        <v>0</v>
      </c>
      <c r="EN53">
        <v>0</v>
      </c>
      <c r="EO53">
        <v>-0.067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1402.7</v>
      </c>
      <c r="EX53">
        <v>1402.4</v>
      </c>
      <c r="EY53">
        <v>2</v>
      </c>
      <c r="EZ53">
        <v>506.491</v>
      </c>
      <c r="FA53">
        <v>463.69</v>
      </c>
      <c r="FB53">
        <v>37.159</v>
      </c>
      <c r="FC53">
        <v>33.6747</v>
      </c>
      <c r="FD53">
        <v>30.0002</v>
      </c>
      <c r="FE53">
        <v>33.3935</v>
      </c>
      <c r="FF53">
        <v>33.3449</v>
      </c>
      <c r="FG53">
        <v>16.6064</v>
      </c>
      <c r="FH53">
        <v>0</v>
      </c>
      <c r="FI53">
        <v>100</v>
      </c>
      <c r="FJ53">
        <v>-999.9</v>
      </c>
      <c r="FK53">
        <v>255.181</v>
      </c>
      <c r="FL53">
        <v>17.2715</v>
      </c>
      <c r="FM53">
        <v>101.479</v>
      </c>
      <c r="FN53">
        <v>100.893</v>
      </c>
    </row>
    <row r="54" spans="1:170">
      <c r="A54">
        <v>38</v>
      </c>
      <c r="B54">
        <v>1603836289.1</v>
      </c>
      <c r="C54">
        <v>4125.09999990463</v>
      </c>
      <c r="D54" t="s">
        <v>441</v>
      </c>
      <c r="E54" t="s">
        <v>442</v>
      </c>
      <c r="F54" t="s">
        <v>286</v>
      </c>
      <c r="G54" t="s">
        <v>287</v>
      </c>
      <c r="H54">
        <v>1603836281.1</v>
      </c>
      <c r="I54">
        <f>BW54*AG54*(BS54-BT54)/(100*BL54*(1000-AG54*BS54))</f>
        <v>0</v>
      </c>
      <c r="J54">
        <f>BW54*AG54*(BR54-BQ54*(1000-AG54*BT54)/(1000-AG54*BS54))/(100*BL54)</f>
        <v>0</v>
      </c>
      <c r="K54">
        <f>BQ54 - IF(AG54&gt;1, J54*BL54*100.0/(AI54*CE54), 0)</f>
        <v>0</v>
      </c>
      <c r="L54">
        <f>((R54-I54/2)*K54-J54)/(R54+I54/2)</f>
        <v>0</v>
      </c>
      <c r="M54">
        <f>L54*(BX54+BY54)/1000.0</f>
        <v>0</v>
      </c>
      <c r="N54">
        <f>(BQ54 - IF(AG54&gt;1, J54*BL54*100.0/(AI54*CE54), 0))*(BX54+BY54)/1000.0</f>
        <v>0</v>
      </c>
      <c r="O54">
        <f>2.0/((1/Q54-1/P54)+SIGN(Q54)*SQRT((1/Q54-1/P54)*(1/Q54-1/P54) + 4*BM54/((BM54+1)*(BM54+1))*(2*1/Q54*1/P54-1/P54*1/P54)))</f>
        <v>0</v>
      </c>
      <c r="P54">
        <f>IF(LEFT(BN54,1)&lt;&gt;"0",IF(LEFT(BN54,1)="1",3.0,BO54),$D$5+$E$5*(CE54*BX54/($K$5*1000))+$F$5*(CE54*BX54/($K$5*1000))*MAX(MIN(BL54,$J$5),$I$5)*MAX(MIN(BL54,$J$5),$I$5)+$G$5*MAX(MIN(BL54,$J$5),$I$5)*(CE54*BX54/($K$5*1000))+$H$5*(CE54*BX54/($K$5*1000))*(CE54*BX54/($K$5*1000)))</f>
        <v>0</v>
      </c>
      <c r="Q54">
        <f>I54*(1000-(1000*0.61365*exp(17.502*U54/(240.97+U54))/(BX54+BY54)+BS54)/2)/(1000*0.61365*exp(17.502*U54/(240.97+U54))/(BX54+BY54)-BS54)</f>
        <v>0</v>
      </c>
      <c r="R54">
        <f>1/((BM54+1)/(O54/1.6)+1/(P54/1.37)) + BM54/((BM54+1)/(O54/1.6) + BM54/(P54/1.37))</f>
        <v>0</v>
      </c>
      <c r="S54">
        <f>(BI54*BK54)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BS54*(BX54+BY54)/1000</f>
        <v>0</v>
      </c>
      <c r="Y54">
        <f>0.61365*exp(17.502*BZ54/(240.97+BZ54))</f>
        <v>0</v>
      </c>
      <c r="Z54">
        <f>(V54-BS54*(BX54+BY54)/1000)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MAX(0,($B$13+$C$13*CE54)/(1+$D$13*CE54)*BX54/(BZ54+273)*$E$13)</f>
        <v>0</v>
      </c>
      <c r="AJ54" t="s">
        <v>288</v>
      </c>
      <c r="AK54">
        <v>715.476923076923</v>
      </c>
      <c r="AL54">
        <v>3262.08</v>
      </c>
      <c r="AM54">
        <f>AL54-AK54</f>
        <v>0</v>
      </c>
      <c r="AN54">
        <f>AM54/AL54</f>
        <v>0</v>
      </c>
      <c r="AO54">
        <v>-0.577747479816223</v>
      </c>
      <c r="AP54" t="s">
        <v>443</v>
      </c>
      <c r="AQ54">
        <v>1079.21846153846</v>
      </c>
      <c r="AR54">
        <v>1286.55</v>
      </c>
      <c r="AS54">
        <f>1-AQ54/AR54</f>
        <v>0</v>
      </c>
      <c r="AT54">
        <v>0.5</v>
      </c>
      <c r="AU54">
        <f>BI54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444</v>
      </c>
      <c r="BB54">
        <v>810.42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f>$B$11*CF54+$C$11*CG54+$F$11*CH54*(1-CK54)</f>
        <v>0</v>
      </c>
      <c r="BI54">
        <f>BH54*BJ54</f>
        <v>0</v>
      </c>
      <c r="BJ54">
        <f>($B$11*$D$9+$C$11*$D$9+$F$11*((CU54+CM54)/MAX(CU54+CM54+CV54, 0.1)*$I$9+CV54/MAX(CU54+CM54+CV54, 0.1)*$J$9))/($B$11+$C$11+$F$11)</f>
        <v>0</v>
      </c>
      <c r="BK54">
        <f>($B$11*$K$9+$C$11*$K$9+$F$11*((CU54+CM54)/MAX(CU54+CM54+CV54, 0.1)*$P$9+CV54/MAX(CU54+CM54+CV54, 0.1)*$Q$9))/($B$11+$C$11+$F$11)</f>
        <v>0</v>
      </c>
      <c r="BL54">
        <v>6</v>
      </c>
      <c r="BM54">
        <v>0.5</v>
      </c>
      <c r="BN54" t="s">
        <v>291</v>
      </c>
      <c r="BO54">
        <v>2</v>
      </c>
      <c r="BP54">
        <v>1603836281.1</v>
      </c>
      <c r="BQ54">
        <v>399.86035483871</v>
      </c>
      <c r="BR54">
        <v>409.118806451613</v>
      </c>
      <c r="BS54">
        <v>16.1427161290323</v>
      </c>
      <c r="BT54">
        <v>11.706635483871</v>
      </c>
      <c r="BU54">
        <v>397.34535483871</v>
      </c>
      <c r="BV54">
        <v>16.2097096774194</v>
      </c>
      <c r="BW54">
        <v>500.01864516129</v>
      </c>
      <c r="BX54">
        <v>101.642483870968</v>
      </c>
      <c r="BY54">
        <v>0.100007829032258</v>
      </c>
      <c r="BZ54">
        <v>38.0892516129032</v>
      </c>
      <c r="CA54">
        <v>37.1128161290323</v>
      </c>
      <c r="CB54">
        <v>999.9</v>
      </c>
      <c r="CC54">
        <v>0</v>
      </c>
      <c r="CD54">
        <v>0</v>
      </c>
      <c r="CE54">
        <v>9999.42903225807</v>
      </c>
      <c r="CF54">
        <v>0</v>
      </c>
      <c r="CG54">
        <v>453.792290322581</v>
      </c>
      <c r="CH54">
        <v>1299.98548387097</v>
      </c>
      <c r="CI54">
        <v>0.899996483870968</v>
      </c>
      <c r="CJ54">
        <v>0.100003580645161</v>
      </c>
      <c r="CK54">
        <v>0</v>
      </c>
      <c r="CL54">
        <v>1079.14483870968</v>
      </c>
      <c r="CM54">
        <v>4.99975</v>
      </c>
      <c r="CN54">
        <v>13730.2032258065</v>
      </c>
      <c r="CO54">
        <v>11304.935483871</v>
      </c>
      <c r="CP54">
        <v>46.169</v>
      </c>
      <c r="CQ54">
        <v>48</v>
      </c>
      <c r="CR54">
        <v>46.8546774193548</v>
      </c>
      <c r="CS54">
        <v>47.937</v>
      </c>
      <c r="CT54">
        <v>48.375</v>
      </c>
      <c r="CU54">
        <v>1165.4835483871</v>
      </c>
      <c r="CV54">
        <v>129.501935483871</v>
      </c>
      <c r="CW54">
        <v>0</v>
      </c>
      <c r="CX54">
        <v>119.600000143051</v>
      </c>
      <c r="CY54">
        <v>0</v>
      </c>
      <c r="CZ54">
        <v>1079.21846153846</v>
      </c>
      <c r="DA54">
        <v>12.8403418726983</v>
      </c>
      <c r="DB54">
        <v>173.507692291669</v>
      </c>
      <c r="DC54">
        <v>13730.9730769231</v>
      </c>
      <c r="DD54">
        <v>15</v>
      </c>
      <c r="DE54">
        <v>0</v>
      </c>
      <c r="DF54" t="s">
        <v>292</v>
      </c>
      <c r="DG54">
        <v>1603752008</v>
      </c>
      <c r="DH54">
        <v>1603752025.5</v>
      </c>
      <c r="DI54">
        <v>0</v>
      </c>
      <c r="DJ54">
        <v>-0.017</v>
      </c>
      <c r="DK54">
        <v>-0.005</v>
      </c>
      <c r="DL54">
        <v>2.515</v>
      </c>
      <c r="DM54">
        <v>-0.067</v>
      </c>
      <c r="DN54">
        <v>400</v>
      </c>
      <c r="DO54">
        <v>4</v>
      </c>
      <c r="DP54">
        <v>0.27</v>
      </c>
      <c r="DQ54">
        <v>0.02</v>
      </c>
      <c r="DR54">
        <v>6.214993942018</v>
      </c>
      <c r="DS54">
        <v>0.024561531381736</v>
      </c>
      <c r="DT54">
        <v>0.031539363816575</v>
      </c>
      <c r="DU54">
        <v>1</v>
      </c>
      <c r="DV54">
        <v>-9.25844032258065</v>
      </c>
      <c r="DW54">
        <v>0.186402096774194</v>
      </c>
      <c r="DX54">
        <v>0.0413537389567423</v>
      </c>
      <c r="DY54">
        <v>1</v>
      </c>
      <c r="DZ54">
        <v>4.43607838709677</v>
      </c>
      <c r="EA54">
        <v>-0.415525161290324</v>
      </c>
      <c r="EB54">
        <v>0.03101771825563</v>
      </c>
      <c r="EC54">
        <v>0</v>
      </c>
      <c r="ED54">
        <v>2</v>
      </c>
      <c r="EE54">
        <v>3</v>
      </c>
      <c r="EF54" t="s">
        <v>316</v>
      </c>
      <c r="EG54">
        <v>100</v>
      </c>
      <c r="EH54">
        <v>100</v>
      </c>
      <c r="EI54">
        <v>2.515</v>
      </c>
      <c r="EJ54">
        <v>-0.067</v>
      </c>
      <c r="EK54">
        <v>2.515</v>
      </c>
      <c r="EL54">
        <v>0</v>
      </c>
      <c r="EM54">
        <v>0</v>
      </c>
      <c r="EN54">
        <v>0</v>
      </c>
      <c r="EO54">
        <v>-0.067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1404.7</v>
      </c>
      <c r="EX54">
        <v>1404.4</v>
      </c>
      <c r="EY54">
        <v>2</v>
      </c>
      <c r="EZ54">
        <v>505.707</v>
      </c>
      <c r="FA54">
        <v>464.66</v>
      </c>
      <c r="FB54">
        <v>37.0448</v>
      </c>
      <c r="FC54">
        <v>33.6613</v>
      </c>
      <c r="FD54">
        <v>29.9999</v>
      </c>
      <c r="FE54">
        <v>33.3919</v>
      </c>
      <c r="FF54">
        <v>33.3423</v>
      </c>
      <c r="FG54">
        <v>23.461</v>
      </c>
      <c r="FH54">
        <v>0</v>
      </c>
      <c r="FI54">
        <v>100</v>
      </c>
      <c r="FJ54">
        <v>-999.9</v>
      </c>
      <c r="FK54">
        <v>409.067</v>
      </c>
      <c r="FL54">
        <v>16.876</v>
      </c>
      <c r="FM54">
        <v>101.486</v>
      </c>
      <c r="FN54">
        <v>100.901</v>
      </c>
    </row>
    <row r="55" spans="1:170">
      <c r="A55">
        <v>39</v>
      </c>
      <c r="B55">
        <v>1603836393.6</v>
      </c>
      <c r="C55">
        <v>4229.59999990463</v>
      </c>
      <c r="D55" t="s">
        <v>445</v>
      </c>
      <c r="E55" t="s">
        <v>446</v>
      </c>
      <c r="F55" t="s">
        <v>286</v>
      </c>
      <c r="G55" t="s">
        <v>287</v>
      </c>
      <c r="H55">
        <v>1603836385.6</v>
      </c>
      <c r="I55">
        <f>BW55*AG55*(BS55-BT55)/(100*BL55*(1000-AG55*BS55))</f>
        <v>0</v>
      </c>
      <c r="J55">
        <f>BW55*AG55*(BR55-BQ55*(1000-AG55*BT55)/(1000-AG55*BS55))/(100*BL55)</f>
        <v>0</v>
      </c>
      <c r="K55">
        <f>BQ55 - IF(AG55&gt;1, J55*BL55*100.0/(AI55*CE55), 0)</f>
        <v>0</v>
      </c>
      <c r="L55">
        <f>((R55-I55/2)*K55-J55)/(R55+I55/2)</f>
        <v>0</v>
      </c>
      <c r="M55">
        <f>L55*(BX55+BY55)/1000.0</f>
        <v>0</v>
      </c>
      <c r="N55">
        <f>(BQ55 - IF(AG55&gt;1, J55*BL55*100.0/(AI55*CE55), 0))*(BX55+BY55)/1000.0</f>
        <v>0</v>
      </c>
      <c r="O55">
        <f>2.0/((1/Q55-1/P55)+SIGN(Q55)*SQRT((1/Q55-1/P55)*(1/Q55-1/P55) + 4*BM55/((BM55+1)*(BM55+1))*(2*1/Q55*1/P55-1/P55*1/P55)))</f>
        <v>0</v>
      </c>
      <c r="P55">
        <f>IF(LEFT(BN55,1)&lt;&gt;"0",IF(LEFT(BN55,1)="1",3.0,BO55),$D$5+$E$5*(CE55*BX55/($K$5*1000))+$F$5*(CE55*BX55/($K$5*1000))*MAX(MIN(BL55,$J$5),$I$5)*MAX(MIN(BL55,$J$5),$I$5)+$G$5*MAX(MIN(BL55,$J$5),$I$5)*(CE55*BX55/($K$5*1000))+$H$5*(CE55*BX55/($K$5*1000))*(CE55*BX55/($K$5*1000)))</f>
        <v>0</v>
      </c>
      <c r="Q55">
        <f>I55*(1000-(1000*0.61365*exp(17.502*U55/(240.97+U55))/(BX55+BY55)+BS55)/2)/(1000*0.61365*exp(17.502*U55/(240.97+U55))/(BX55+BY55)-BS55)</f>
        <v>0</v>
      </c>
      <c r="R55">
        <f>1/((BM55+1)/(O55/1.6)+1/(P55/1.37)) + BM55/((BM55+1)/(O55/1.6) + BM55/(P55/1.37))</f>
        <v>0</v>
      </c>
      <c r="S55">
        <f>(BI55*BK55)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BS55*(BX55+BY55)/1000</f>
        <v>0</v>
      </c>
      <c r="Y55">
        <f>0.61365*exp(17.502*BZ55/(240.97+BZ55))</f>
        <v>0</v>
      </c>
      <c r="Z55">
        <f>(V55-BS55*(BX55+BY55)/1000)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MAX(0,($B$13+$C$13*CE55)/(1+$D$13*CE55)*BX55/(BZ55+273)*$E$13)</f>
        <v>0</v>
      </c>
      <c r="AJ55" t="s">
        <v>288</v>
      </c>
      <c r="AK55">
        <v>715.476923076923</v>
      </c>
      <c r="AL55">
        <v>3262.08</v>
      </c>
      <c r="AM55">
        <f>AL55-AK55</f>
        <v>0</v>
      </c>
      <c r="AN55">
        <f>AM55/AL55</f>
        <v>0</v>
      </c>
      <c r="AO55">
        <v>-0.577747479816223</v>
      </c>
      <c r="AP55" t="s">
        <v>447</v>
      </c>
      <c r="AQ55">
        <v>1103.91192307692</v>
      </c>
      <c r="AR55">
        <v>1317.92</v>
      </c>
      <c r="AS55">
        <f>1-AQ55/AR55</f>
        <v>0</v>
      </c>
      <c r="AT55">
        <v>0.5</v>
      </c>
      <c r="AU55">
        <f>BI55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448</v>
      </c>
      <c r="BB55">
        <v>808.99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f>$B$11*CF55+$C$11*CG55+$F$11*CH55*(1-CK55)</f>
        <v>0</v>
      </c>
      <c r="BI55">
        <f>BH55*BJ55</f>
        <v>0</v>
      </c>
      <c r="BJ55">
        <f>($B$11*$D$9+$C$11*$D$9+$F$11*((CU55+CM55)/MAX(CU55+CM55+CV55, 0.1)*$I$9+CV55/MAX(CU55+CM55+CV55, 0.1)*$J$9))/($B$11+$C$11+$F$11)</f>
        <v>0</v>
      </c>
      <c r="BK55">
        <f>($B$11*$K$9+$C$11*$K$9+$F$11*((CU55+CM55)/MAX(CU55+CM55+CV55, 0.1)*$P$9+CV55/MAX(CU55+CM55+CV55, 0.1)*$Q$9))/($B$11+$C$11+$F$11)</f>
        <v>0</v>
      </c>
      <c r="BL55">
        <v>6</v>
      </c>
      <c r="BM55">
        <v>0.5</v>
      </c>
      <c r="BN55" t="s">
        <v>291</v>
      </c>
      <c r="BO55">
        <v>2</v>
      </c>
      <c r="BP55">
        <v>1603836385.6</v>
      </c>
      <c r="BQ55">
        <v>499.617419354839</v>
      </c>
      <c r="BR55">
        <v>511.175322580645</v>
      </c>
      <c r="BS55">
        <v>15.9020516129032</v>
      </c>
      <c r="BT55">
        <v>11.8423193548387</v>
      </c>
      <c r="BU55">
        <v>497.102419354839</v>
      </c>
      <c r="BV55">
        <v>15.9690516129032</v>
      </c>
      <c r="BW55">
        <v>500.013516129032</v>
      </c>
      <c r="BX55">
        <v>101.637225806452</v>
      </c>
      <c r="BY55">
        <v>0.0999825806451613</v>
      </c>
      <c r="BZ55">
        <v>38.0992870967742</v>
      </c>
      <c r="CA55">
        <v>37.1991516129032</v>
      </c>
      <c r="CB55">
        <v>999.9</v>
      </c>
      <c r="CC55">
        <v>0</v>
      </c>
      <c r="CD55">
        <v>0</v>
      </c>
      <c r="CE55">
        <v>10001.6080645161</v>
      </c>
      <c r="CF55">
        <v>0</v>
      </c>
      <c r="CG55">
        <v>591.548741935484</v>
      </c>
      <c r="CH55">
        <v>1300.02</v>
      </c>
      <c r="CI55">
        <v>0.899989483870968</v>
      </c>
      <c r="CJ55">
        <v>0.100010541935484</v>
      </c>
      <c r="CK55">
        <v>0</v>
      </c>
      <c r="CL55">
        <v>1103.89096774194</v>
      </c>
      <c r="CM55">
        <v>4.99975</v>
      </c>
      <c r="CN55">
        <v>14064.6161290323</v>
      </c>
      <c r="CO55">
        <v>11305.2064516129</v>
      </c>
      <c r="CP55">
        <v>46.308</v>
      </c>
      <c r="CQ55">
        <v>48.175</v>
      </c>
      <c r="CR55">
        <v>46.9837419354839</v>
      </c>
      <c r="CS55">
        <v>48.070064516129</v>
      </c>
      <c r="CT55">
        <v>48.4918709677419</v>
      </c>
      <c r="CU55">
        <v>1165.50580645161</v>
      </c>
      <c r="CV55">
        <v>129.514193548387</v>
      </c>
      <c r="CW55">
        <v>0</v>
      </c>
      <c r="CX55">
        <v>104.100000143051</v>
      </c>
      <c r="CY55">
        <v>0</v>
      </c>
      <c r="CZ55">
        <v>1103.91192307692</v>
      </c>
      <c r="DA55">
        <v>1.66188034778307</v>
      </c>
      <c r="DB55">
        <v>24.8683760841956</v>
      </c>
      <c r="DC55">
        <v>14064.8461538462</v>
      </c>
      <c r="DD55">
        <v>15</v>
      </c>
      <c r="DE55">
        <v>0</v>
      </c>
      <c r="DF55" t="s">
        <v>292</v>
      </c>
      <c r="DG55">
        <v>1603752008</v>
      </c>
      <c r="DH55">
        <v>1603752025.5</v>
      </c>
      <c r="DI55">
        <v>0</v>
      </c>
      <c r="DJ55">
        <v>-0.017</v>
      </c>
      <c r="DK55">
        <v>-0.005</v>
      </c>
      <c r="DL55">
        <v>2.515</v>
      </c>
      <c r="DM55">
        <v>-0.067</v>
      </c>
      <c r="DN55">
        <v>400</v>
      </c>
      <c r="DO55">
        <v>4</v>
      </c>
      <c r="DP55">
        <v>0.27</v>
      </c>
      <c r="DQ55">
        <v>0.02</v>
      </c>
      <c r="DR55">
        <v>7.92021171550846</v>
      </c>
      <c r="DS55">
        <v>-0.15534423730938</v>
      </c>
      <c r="DT55">
        <v>0.0292719728795394</v>
      </c>
      <c r="DU55">
        <v>1</v>
      </c>
      <c r="DV55">
        <v>-11.5610774193548</v>
      </c>
      <c r="DW55">
        <v>0.122012903225853</v>
      </c>
      <c r="DX55">
        <v>0.028860640791373</v>
      </c>
      <c r="DY55">
        <v>1</v>
      </c>
      <c r="DZ55">
        <v>4.06018193548387</v>
      </c>
      <c r="EA55">
        <v>-0.0524400000000148</v>
      </c>
      <c r="EB55">
        <v>0.00398628246199465</v>
      </c>
      <c r="EC55">
        <v>1</v>
      </c>
      <c r="ED55">
        <v>3</v>
      </c>
      <c r="EE55">
        <v>3</v>
      </c>
      <c r="EF55" t="s">
        <v>303</v>
      </c>
      <c r="EG55">
        <v>100</v>
      </c>
      <c r="EH55">
        <v>100</v>
      </c>
      <c r="EI55">
        <v>2.515</v>
      </c>
      <c r="EJ55">
        <v>-0.067</v>
      </c>
      <c r="EK55">
        <v>2.515</v>
      </c>
      <c r="EL55">
        <v>0</v>
      </c>
      <c r="EM55">
        <v>0</v>
      </c>
      <c r="EN55">
        <v>0</v>
      </c>
      <c r="EO55">
        <v>-0.067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1406.4</v>
      </c>
      <c r="EX55">
        <v>1406.1</v>
      </c>
      <c r="EY55">
        <v>2</v>
      </c>
      <c r="EZ55">
        <v>505.777</v>
      </c>
      <c r="FA55">
        <v>464.592</v>
      </c>
      <c r="FB55">
        <v>36.9973</v>
      </c>
      <c r="FC55">
        <v>33.7067</v>
      </c>
      <c r="FD55">
        <v>30.0008</v>
      </c>
      <c r="FE55">
        <v>33.4426</v>
      </c>
      <c r="FF55">
        <v>33.4021</v>
      </c>
      <c r="FG55">
        <v>27.78</v>
      </c>
      <c r="FH55">
        <v>0</v>
      </c>
      <c r="FI55">
        <v>100</v>
      </c>
      <c r="FJ55">
        <v>-999.9</v>
      </c>
      <c r="FK55">
        <v>511.2</v>
      </c>
      <c r="FL55">
        <v>15.9845</v>
      </c>
      <c r="FM55">
        <v>101.469</v>
      </c>
      <c r="FN55">
        <v>100.876</v>
      </c>
    </row>
    <row r="56" spans="1:170">
      <c r="A56">
        <v>40</v>
      </c>
      <c r="B56">
        <v>1603836512.6</v>
      </c>
      <c r="C56">
        <v>4348.59999990463</v>
      </c>
      <c r="D56" t="s">
        <v>449</v>
      </c>
      <c r="E56" t="s">
        <v>450</v>
      </c>
      <c r="F56" t="s">
        <v>286</v>
      </c>
      <c r="G56" t="s">
        <v>287</v>
      </c>
      <c r="H56">
        <v>1603836504.85</v>
      </c>
      <c r="I56">
        <f>BW56*AG56*(BS56-BT56)/(100*BL56*(1000-AG56*BS56))</f>
        <v>0</v>
      </c>
      <c r="J56">
        <f>BW56*AG56*(BR56-BQ56*(1000-AG56*BT56)/(1000-AG56*BS56))/(100*BL56)</f>
        <v>0</v>
      </c>
      <c r="K56">
        <f>BQ56 - IF(AG56&gt;1, J56*BL56*100.0/(AI56*CE56), 0)</f>
        <v>0</v>
      </c>
      <c r="L56">
        <f>((R56-I56/2)*K56-J56)/(R56+I56/2)</f>
        <v>0</v>
      </c>
      <c r="M56">
        <f>L56*(BX56+BY56)/1000.0</f>
        <v>0</v>
      </c>
      <c r="N56">
        <f>(BQ56 - IF(AG56&gt;1, J56*BL56*100.0/(AI56*CE56), 0))*(BX56+BY56)/1000.0</f>
        <v>0</v>
      </c>
      <c r="O56">
        <f>2.0/((1/Q56-1/P56)+SIGN(Q56)*SQRT((1/Q56-1/P56)*(1/Q56-1/P56) + 4*BM56/((BM56+1)*(BM56+1))*(2*1/Q56*1/P56-1/P56*1/P56)))</f>
        <v>0</v>
      </c>
      <c r="P56">
        <f>IF(LEFT(BN56,1)&lt;&gt;"0",IF(LEFT(BN56,1)="1",3.0,BO56),$D$5+$E$5*(CE56*BX56/($K$5*1000))+$F$5*(CE56*BX56/($K$5*1000))*MAX(MIN(BL56,$J$5),$I$5)*MAX(MIN(BL56,$J$5),$I$5)+$G$5*MAX(MIN(BL56,$J$5),$I$5)*(CE56*BX56/($K$5*1000))+$H$5*(CE56*BX56/($K$5*1000))*(CE56*BX56/($K$5*1000)))</f>
        <v>0</v>
      </c>
      <c r="Q56">
        <f>I56*(1000-(1000*0.61365*exp(17.502*U56/(240.97+U56))/(BX56+BY56)+BS56)/2)/(1000*0.61365*exp(17.502*U56/(240.97+U56))/(BX56+BY56)-BS56)</f>
        <v>0</v>
      </c>
      <c r="R56">
        <f>1/((BM56+1)/(O56/1.6)+1/(P56/1.37)) + BM56/((BM56+1)/(O56/1.6) + BM56/(P56/1.37))</f>
        <v>0</v>
      </c>
      <c r="S56">
        <f>(BI56*BK56)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BS56*(BX56+BY56)/1000</f>
        <v>0</v>
      </c>
      <c r="Y56">
        <f>0.61365*exp(17.502*BZ56/(240.97+BZ56))</f>
        <v>0</v>
      </c>
      <c r="Z56">
        <f>(V56-BS56*(BX56+BY56)/1000)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MAX(0,($B$13+$C$13*CE56)/(1+$D$13*CE56)*BX56/(BZ56+273)*$E$13)</f>
        <v>0</v>
      </c>
      <c r="AJ56" t="s">
        <v>288</v>
      </c>
      <c r="AK56">
        <v>715.476923076923</v>
      </c>
      <c r="AL56">
        <v>3262.08</v>
      </c>
      <c r="AM56">
        <f>AL56-AK56</f>
        <v>0</v>
      </c>
      <c r="AN56">
        <f>AM56/AL56</f>
        <v>0</v>
      </c>
      <c r="AO56">
        <v>-0.577747479816223</v>
      </c>
      <c r="AP56" t="s">
        <v>451</v>
      </c>
      <c r="AQ56">
        <v>1115.7044</v>
      </c>
      <c r="AR56">
        <v>1336.21</v>
      </c>
      <c r="AS56">
        <f>1-AQ56/AR56</f>
        <v>0</v>
      </c>
      <c r="AT56">
        <v>0.5</v>
      </c>
      <c r="AU56">
        <f>BI56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452</v>
      </c>
      <c r="BB56">
        <v>810.38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f>$B$11*CF56+$C$11*CG56+$F$11*CH56*(1-CK56)</f>
        <v>0</v>
      </c>
      <c r="BI56">
        <f>BH56*BJ56</f>
        <v>0</v>
      </c>
      <c r="BJ56">
        <f>($B$11*$D$9+$C$11*$D$9+$F$11*((CU56+CM56)/MAX(CU56+CM56+CV56, 0.1)*$I$9+CV56/MAX(CU56+CM56+CV56, 0.1)*$J$9))/($B$11+$C$11+$F$11)</f>
        <v>0</v>
      </c>
      <c r="BK56">
        <f>($B$11*$K$9+$C$11*$K$9+$F$11*((CU56+CM56)/MAX(CU56+CM56+CV56, 0.1)*$P$9+CV56/MAX(CU56+CM56+CV56, 0.1)*$Q$9))/($B$11+$C$11+$F$11)</f>
        <v>0</v>
      </c>
      <c r="BL56">
        <v>6</v>
      </c>
      <c r="BM56">
        <v>0.5</v>
      </c>
      <c r="BN56" t="s">
        <v>291</v>
      </c>
      <c r="BO56">
        <v>2</v>
      </c>
      <c r="BP56">
        <v>1603836504.85</v>
      </c>
      <c r="BQ56">
        <v>599.833833333333</v>
      </c>
      <c r="BR56">
        <v>613.148366666667</v>
      </c>
      <c r="BS56">
        <v>15.75547</v>
      </c>
      <c r="BT56">
        <v>11.9634266666667</v>
      </c>
      <c r="BU56">
        <v>597.318833333333</v>
      </c>
      <c r="BV56">
        <v>15.82247</v>
      </c>
      <c r="BW56">
        <v>500.0129</v>
      </c>
      <c r="BX56">
        <v>101.635433333333</v>
      </c>
      <c r="BY56">
        <v>0.0999730633333333</v>
      </c>
      <c r="BZ56">
        <v>38.0929866666667</v>
      </c>
      <c r="CA56">
        <v>37.24588</v>
      </c>
      <c r="CB56">
        <v>999.9</v>
      </c>
      <c r="CC56">
        <v>0</v>
      </c>
      <c r="CD56">
        <v>0</v>
      </c>
      <c r="CE56">
        <v>9999.99166666667</v>
      </c>
      <c r="CF56">
        <v>0</v>
      </c>
      <c r="CG56">
        <v>744.070666666667</v>
      </c>
      <c r="CH56">
        <v>1300</v>
      </c>
      <c r="CI56">
        <v>0.899982</v>
      </c>
      <c r="CJ56">
        <v>0.100018</v>
      </c>
      <c r="CK56">
        <v>0</v>
      </c>
      <c r="CL56">
        <v>1115.711</v>
      </c>
      <c r="CM56">
        <v>4.99975</v>
      </c>
      <c r="CN56">
        <v>14230.9966666667</v>
      </c>
      <c r="CO56">
        <v>11305.0033333333</v>
      </c>
      <c r="CP56">
        <v>46.375</v>
      </c>
      <c r="CQ56">
        <v>48.3372</v>
      </c>
      <c r="CR56">
        <v>47.0206666666667</v>
      </c>
      <c r="CS56">
        <v>48.2037333333333</v>
      </c>
      <c r="CT56">
        <v>48.5662</v>
      </c>
      <c r="CU56">
        <v>1165.479</v>
      </c>
      <c r="CV56">
        <v>129.521</v>
      </c>
      <c r="CW56">
        <v>0</v>
      </c>
      <c r="CX56">
        <v>118.200000047684</v>
      </c>
      <c r="CY56">
        <v>0</v>
      </c>
      <c r="CZ56">
        <v>1115.7044</v>
      </c>
      <c r="DA56">
        <v>2.33692308065792</v>
      </c>
      <c r="DB56">
        <v>45.5769229998742</v>
      </c>
      <c r="DC56">
        <v>14231.392</v>
      </c>
      <c r="DD56">
        <v>15</v>
      </c>
      <c r="DE56">
        <v>0</v>
      </c>
      <c r="DF56" t="s">
        <v>292</v>
      </c>
      <c r="DG56">
        <v>1603752008</v>
      </c>
      <c r="DH56">
        <v>1603752025.5</v>
      </c>
      <c r="DI56">
        <v>0</v>
      </c>
      <c r="DJ56">
        <v>-0.017</v>
      </c>
      <c r="DK56">
        <v>-0.005</v>
      </c>
      <c r="DL56">
        <v>2.515</v>
      </c>
      <c r="DM56">
        <v>-0.067</v>
      </c>
      <c r="DN56">
        <v>400</v>
      </c>
      <c r="DO56">
        <v>4</v>
      </c>
      <c r="DP56">
        <v>0.27</v>
      </c>
      <c r="DQ56">
        <v>0.02</v>
      </c>
      <c r="DR56">
        <v>9.16999815666827</v>
      </c>
      <c r="DS56">
        <v>-0.0545161299595497</v>
      </c>
      <c r="DT56">
        <v>0.0482357435853835</v>
      </c>
      <c r="DU56">
        <v>1</v>
      </c>
      <c r="DV56">
        <v>-13.3172096774194</v>
      </c>
      <c r="DW56">
        <v>0.0921096774193824</v>
      </c>
      <c r="DX56">
        <v>0.0576445859855401</v>
      </c>
      <c r="DY56">
        <v>1</v>
      </c>
      <c r="DZ56">
        <v>3.79352193548387</v>
      </c>
      <c r="EA56">
        <v>-0.114753870967741</v>
      </c>
      <c r="EB56">
        <v>0.00859987299957044</v>
      </c>
      <c r="EC56">
        <v>1</v>
      </c>
      <c r="ED56">
        <v>3</v>
      </c>
      <c r="EE56">
        <v>3</v>
      </c>
      <c r="EF56" t="s">
        <v>303</v>
      </c>
      <c r="EG56">
        <v>100</v>
      </c>
      <c r="EH56">
        <v>100</v>
      </c>
      <c r="EI56">
        <v>2.515</v>
      </c>
      <c r="EJ56">
        <v>-0.067</v>
      </c>
      <c r="EK56">
        <v>2.515</v>
      </c>
      <c r="EL56">
        <v>0</v>
      </c>
      <c r="EM56">
        <v>0</v>
      </c>
      <c r="EN56">
        <v>0</v>
      </c>
      <c r="EO56">
        <v>-0.067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1408.4</v>
      </c>
      <c r="EX56">
        <v>1408.1</v>
      </c>
      <c r="EY56">
        <v>2</v>
      </c>
      <c r="EZ56">
        <v>505.602</v>
      </c>
      <c r="FA56">
        <v>464.819</v>
      </c>
      <c r="FB56">
        <v>36.964</v>
      </c>
      <c r="FC56">
        <v>33.7824</v>
      </c>
      <c r="FD56">
        <v>30.0001</v>
      </c>
      <c r="FE56">
        <v>33.5053</v>
      </c>
      <c r="FF56">
        <v>33.4549</v>
      </c>
      <c r="FG56">
        <v>31.9425</v>
      </c>
      <c r="FH56">
        <v>0</v>
      </c>
      <c r="FI56">
        <v>100</v>
      </c>
      <c r="FJ56">
        <v>-999.9</v>
      </c>
      <c r="FK56">
        <v>613.084</v>
      </c>
      <c r="FL56">
        <v>15.7526</v>
      </c>
      <c r="FM56">
        <v>101.458</v>
      </c>
      <c r="FN56">
        <v>100.862</v>
      </c>
    </row>
    <row r="57" spans="1:170">
      <c r="A57">
        <v>41</v>
      </c>
      <c r="B57">
        <v>1603836618.6</v>
      </c>
      <c r="C57">
        <v>4454.59999990463</v>
      </c>
      <c r="D57" t="s">
        <v>453</v>
      </c>
      <c r="E57" t="s">
        <v>454</v>
      </c>
      <c r="F57" t="s">
        <v>286</v>
      </c>
      <c r="G57" t="s">
        <v>287</v>
      </c>
      <c r="H57">
        <v>1603836610.85</v>
      </c>
      <c r="I57">
        <f>BW57*AG57*(BS57-BT57)/(100*BL57*(1000-AG57*BS57))</f>
        <v>0</v>
      </c>
      <c r="J57">
        <f>BW57*AG57*(BR57-BQ57*(1000-AG57*BT57)/(1000-AG57*BS57))/(100*BL57)</f>
        <v>0</v>
      </c>
      <c r="K57">
        <f>BQ57 - IF(AG57&gt;1, J57*BL57*100.0/(AI57*CE57), 0)</f>
        <v>0</v>
      </c>
      <c r="L57">
        <f>((R57-I57/2)*K57-J57)/(R57+I57/2)</f>
        <v>0</v>
      </c>
      <c r="M57">
        <f>L57*(BX57+BY57)/1000.0</f>
        <v>0</v>
      </c>
      <c r="N57">
        <f>(BQ57 - IF(AG57&gt;1, J57*BL57*100.0/(AI57*CE57), 0))*(BX57+BY57)/1000.0</f>
        <v>0</v>
      </c>
      <c r="O57">
        <f>2.0/((1/Q57-1/P57)+SIGN(Q57)*SQRT((1/Q57-1/P57)*(1/Q57-1/P57) + 4*BM57/((BM57+1)*(BM57+1))*(2*1/Q57*1/P57-1/P57*1/P57)))</f>
        <v>0</v>
      </c>
      <c r="P57">
        <f>IF(LEFT(BN57,1)&lt;&gt;"0",IF(LEFT(BN57,1)="1",3.0,BO57),$D$5+$E$5*(CE57*BX57/($K$5*1000))+$F$5*(CE57*BX57/($K$5*1000))*MAX(MIN(BL57,$J$5),$I$5)*MAX(MIN(BL57,$J$5),$I$5)+$G$5*MAX(MIN(BL57,$J$5),$I$5)*(CE57*BX57/($K$5*1000))+$H$5*(CE57*BX57/($K$5*1000))*(CE57*BX57/($K$5*1000)))</f>
        <v>0</v>
      </c>
      <c r="Q57">
        <f>I57*(1000-(1000*0.61365*exp(17.502*U57/(240.97+U57))/(BX57+BY57)+BS57)/2)/(1000*0.61365*exp(17.502*U57/(240.97+U57))/(BX57+BY57)-BS57)</f>
        <v>0</v>
      </c>
      <c r="R57">
        <f>1/((BM57+1)/(O57/1.6)+1/(P57/1.37)) + BM57/((BM57+1)/(O57/1.6) + BM57/(P57/1.37))</f>
        <v>0</v>
      </c>
      <c r="S57">
        <f>(BI57*BK57)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BS57*(BX57+BY57)/1000</f>
        <v>0</v>
      </c>
      <c r="Y57">
        <f>0.61365*exp(17.502*BZ57/(240.97+BZ57))</f>
        <v>0</v>
      </c>
      <c r="Z57">
        <f>(V57-BS57*(BX57+BY57)/1000)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MAX(0,($B$13+$C$13*CE57)/(1+$D$13*CE57)*BX57/(BZ57+273)*$E$13)</f>
        <v>0</v>
      </c>
      <c r="AJ57" t="s">
        <v>288</v>
      </c>
      <c r="AK57">
        <v>715.476923076923</v>
      </c>
      <c r="AL57">
        <v>3262.08</v>
      </c>
      <c r="AM57">
        <f>AL57-AK57</f>
        <v>0</v>
      </c>
      <c r="AN57">
        <f>AM57/AL57</f>
        <v>0</v>
      </c>
      <c r="AO57">
        <v>-0.577747479816223</v>
      </c>
      <c r="AP57" t="s">
        <v>455</v>
      </c>
      <c r="AQ57">
        <v>1128.53807692308</v>
      </c>
      <c r="AR57">
        <v>1348.74</v>
      </c>
      <c r="AS57">
        <f>1-AQ57/AR57</f>
        <v>0</v>
      </c>
      <c r="AT57">
        <v>0.5</v>
      </c>
      <c r="AU57">
        <f>BI57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456</v>
      </c>
      <c r="BB57">
        <v>809.58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f>$B$11*CF57+$C$11*CG57+$F$11*CH57*(1-CK57)</f>
        <v>0</v>
      </c>
      <c r="BI57">
        <f>BH57*BJ57</f>
        <v>0</v>
      </c>
      <c r="BJ57">
        <f>($B$11*$D$9+$C$11*$D$9+$F$11*((CU57+CM57)/MAX(CU57+CM57+CV57, 0.1)*$I$9+CV57/MAX(CU57+CM57+CV57, 0.1)*$J$9))/($B$11+$C$11+$F$11)</f>
        <v>0</v>
      </c>
      <c r="BK57">
        <f>($B$11*$K$9+$C$11*$K$9+$F$11*((CU57+CM57)/MAX(CU57+CM57+CV57, 0.1)*$P$9+CV57/MAX(CU57+CM57+CV57, 0.1)*$Q$9))/($B$11+$C$11+$F$11)</f>
        <v>0</v>
      </c>
      <c r="BL57">
        <v>6</v>
      </c>
      <c r="BM57">
        <v>0.5</v>
      </c>
      <c r="BN57" t="s">
        <v>291</v>
      </c>
      <c r="BO57">
        <v>2</v>
      </c>
      <c r="BP57">
        <v>1603836610.85</v>
      </c>
      <c r="BQ57">
        <v>699.6526</v>
      </c>
      <c r="BR57">
        <v>714.596366666667</v>
      </c>
      <c r="BS57">
        <v>15.60453</v>
      </c>
      <c r="BT57">
        <v>12.0308866666667</v>
      </c>
      <c r="BU57">
        <v>697.137566666667</v>
      </c>
      <c r="BV57">
        <v>15.67153</v>
      </c>
      <c r="BW57">
        <v>500.01</v>
      </c>
      <c r="BX57">
        <v>101.6402</v>
      </c>
      <c r="BY57">
        <v>0.0999852533333333</v>
      </c>
      <c r="BZ57">
        <v>38.06773</v>
      </c>
      <c r="CA57">
        <v>37.2409133333333</v>
      </c>
      <c r="CB57">
        <v>999.9</v>
      </c>
      <c r="CC57">
        <v>0</v>
      </c>
      <c r="CD57">
        <v>0</v>
      </c>
      <c r="CE57">
        <v>10001.87</v>
      </c>
      <c r="CF57">
        <v>0</v>
      </c>
      <c r="CG57">
        <v>800.5174</v>
      </c>
      <c r="CH57">
        <v>1300.00066666667</v>
      </c>
      <c r="CI57">
        <v>0.8999996</v>
      </c>
      <c r="CJ57">
        <v>0.100000473333333</v>
      </c>
      <c r="CK57">
        <v>0</v>
      </c>
      <c r="CL57">
        <v>1128.53266666667</v>
      </c>
      <c r="CM57">
        <v>4.99975</v>
      </c>
      <c r="CN57">
        <v>14405.0666666667</v>
      </c>
      <c r="CO57">
        <v>11305.0733333333</v>
      </c>
      <c r="CP57">
        <v>46.3435</v>
      </c>
      <c r="CQ57">
        <v>48.375</v>
      </c>
      <c r="CR57">
        <v>47</v>
      </c>
      <c r="CS57">
        <v>48.2416</v>
      </c>
      <c r="CT57">
        <v>48.562</v>
      </c>
      <c r="CU57">
        <v>1165.50166666667</v>
      </c>
      <c r="CV57">
        <v>129.499</v>
      </c>
      <c r="CW57">
        <v>0</v>
      </c>
      <c r="CX57">
        <v>105.299999952316</v>
      </c>
      <c r="CY57">
        <v>0</v>
      </c>
      <c r="CZ57">
        <v>1128.53807692308</v>
      </c>
      <c r="DA57">
        <v>-4.99452991977141</v>
      </c>
      <c r="DB57">
        <v>-55.8564102553914</v>
      </c>
      <c r="DC57">
        <v>14404.8923076923</v>
      </c>
      <c r="DD57">
        <v>15</v>
      </c>
      <c r="DE57">
        <v>0</v>
      </c>
      <c r="DF57" t="s">
        <v>292</v>
      </c>
      <c r="DG57">
        <v>1603752008</v>
      </c>
      <c r="DH57">
        <v>1603752025.5</v>
      </c>
      <c r="DI57">
        <v>0</v>
      </c>
      <c r="DJ57">
        <v>-0.017</v>
      </c>
      <c r="DK57">
        <v>-0.005</v>
      </c>
      <c r="DL57">
        <v>2.515</v>
      </c>
      <c r="DM57">
        <v>-0.067</v>
      </c>
      <c r="DN57">
        <v>400</v>
      </c>
      <c r="DO57">
        <v>4</v>
      </c>
      <c r="DP57">
        <v>0.27</v>
      </c>
      <c r="DQ57">
        <v>0.02</v>
      </c>
      <c r="DR57">
        <v>10.3436957175425</v>
      </c>
      <c r="DS57">
        <v>0.040158101062828</v>
      </c>
      <c r="DT57">
        <v>0.0484786962040991</v>
      </c>
      <c r="DU57">
        <v>1</v>
      </c>
      <c r="DV57">
        <v>-14.9522806451613</v>
      </c>
      <c r="DW57">
        <v>0.0162096774194042</v>
      </c>
      <c r="DX57">
        <v>0.0572797516402685</v>
      </c>
      <c r="DY57">
        <v>1</v>
      </c>
      <c r="DZ57">
        <v>3.57450387096774</v>
      </c>
      <c r="EA57">
        <v>-0.0724306451612972</v>
      </c>
      <c r="EB57">
        <v>0.00542234009560289</v>
      </c>
      <c r="EC57">
        <v>1</v>
      </c>
      <c r="ED57">
        <v>3</v>
      </c>
      <c r="EE57">
        <v>3</v>
      </c>
      <c r="EF57" t="s">
        <v>303</v>
      </c>
      <c r="EG57">
        <v>100</v>
      </c>
      <c r="EH57">
        <v>100</v>
      </c>
      <c r="EI57">
        <v>2.515</v>
      </c>
      <c r="EJ57">
        <v>-0.067</v>
      </c>
      <c r="EK57">
        <v>2.515</v>
      </c>
      <c r="EL57">
        <v>0</v>
      </c>
      <c r="EM57">
        <v>0</v>
      </c>
      <c r="EN57">
        <v>0</v>
      </c>
      <c r="EO57">
        <v>-0.067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1410.2</v>
      </c>
      <c r="EX57">
        <v>1409.9</v>
      </c>
      <c r="EY57">
        <v>2</v>
      </c>
      <c r="EZ57">
        <v>505.454</v>
      </c>
      <c r="FA57">
        <v>465.7</v>
      </c>
      <c r="FB57">
        <v>36.9371</v>
      </c>
      <c r="FC57">
        <v>33.7534</v>
      </c>
      <c r="FD57">
        <v>29.9996</v>
      </c>
      <c r="FE57">
        <v>33.4873</v>
      </c>
      <c r="FF57">
        <v>33.4356</v>
      </c>
      <c r="FG57">
        <v>35.9693</v>
      </c>
      <c r="FH57">
        <v>0</v>
      </c>
      <c r="FI57">
        <v>100</v>
      </c>
      <c r="FJ57">
        <v>-999.9</v>
      </c>
      <c r="FK57">
        <v>714.726</v>
      </c>
      <c r="FL57">
        <v>15.6319</v>
      </c>
      <c r="FM57">
        <v>101.466</v>
      </c>
      <c r="FN57">
        <v>100.876</v>
      </c>
    </row>
    <row r="58" spans="1:170">
      <c r="A58">
        <v>42</v>
      </c>
      <c r="B58">
        <v>1603836707.6</v>
      </c>
      <c r="C58">
        <v>4543.59999990463</v>
      </c>
      <c r="D58" t="s">
        <v>457</v>
      </c>
      <c r="E58" t="s">
        <v>458</v>
      </c>
      <c r="F58" t="s">
        <v>286</v>
      </c>
      <c r="G58" t="s">
        <v>287</v>
      </c>
      <c r="H58">
        <v>1603836699.85</v>
      </c>
      <c r="I58">
        <f>BW58*AG58*(BS58-BT58)/(100*BL58*(1000-AG58*BS58))</f>
        <v>0</v>
      </c>
      <c r="J58">
        <f>BW58*AG58*(BR58-BQ58*(1000-AG58*BT58)/(1000-AG58*BS58))/(100*BL58)</f>
        <v>0</v>
      </c>
      <c r="K58">
        <f>BQ58 - IF(AG58&gt;1, J58*BL58*100.0/(AI58*CE58), 0)</f>
        <v>0</v>
      </c>
      <c r="L58">
        <f>((R58-I58/2)*K58-J58)/(R58+I58/2)</f>
        <v>0</v>
      </c>
      <c r="M58">
        <f>L58*(BX58+BY58)/1000.0</f>
        <v>0</v>
      </c>
      <c r="N58">
        <f>(BQ58 - IF(AG58&gt;1, J58*BL58*100.0/(AI58*CE58), 0))*(BX58+BY58)/1000.0</f>
        <v>0</v>
      </c>
      <c r="O58">
        <f>2.0/((1/Q58-1/P58)+SIGN(Q58)*SQRT((1/Q58-1/P58)*(1/Q58-1/P58) + 4*BM58/((BM58+1)*(BM58+1))*(2*1/Q58*1/P58-1/P58*1/P58)))</f>
        <v>0</v>
      </c>
      <c r="P58">
        <f>IF(LEFT(BN58,1)&lt;&gt;"0",IF(LEFT(BN58,1)="1",3.0,BO58),$D$5+$E$5*(CE58*BX58/($K$5*1000))+$F$5*(CE58*BX58/($K$5*1000))*MAX(MIN(BL58,$J$5),$I$5)*MAX(MIN(BL58,$J$5),$I$5)+$G$5*MAX(MIN(BL58,$J$5),$I$5)*(CE58*BX58/($K$5*1000))+$H$5*(CE58*BX58/($K$5*1000))*(CE58*BX58/($K$5*1000)))</f>
        <v>0</v>
      </c>
      <c r="Q58">
        <f>I58*(1000-(1000*0.61365*exp(17.502*U58/(240.97+U58))/(BX58+BY58)+BS58)/2)/(1000*0.61365*exp(17.502*U58/(240.97+U58))/(BX58+BY58)-BS58)</f>
        <v>0</v>
      </c>
      <c r="R58">
        <f>1/((BM58+1)/(O58/1.6)+1/(P58/1.37)) + BM58/((BM58+1)/(O58/1.6) + BM58/(P58/1.37))</f>
        <v>0</v>
      </c>
      <c r="S58">
        <f>(BI58*BK58)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BS58*(BX58+BY58)/1000</f>
        <v>0</v>
      </c>
      <c r="Y58">
        <f>0.61365*exp(17.502*BZ58/(240.97+BZ58))</f>
        <v>0</v>
      </c>
      <c r="Z58">
        <f>(V58-BS58*(BX58+BY58)/1000)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MAX(0,($B$13+$C$13*CE58)/(1+$D$13*CE58)*BX58/(BZ58+273)*$E$13)</f>
        <v>0</v>
      </c>
      <c r="AJ58" t="s">
        <v>288</v>
      </c>
      <c r="AK58">
        <v>715.476923076923</v>
      </c>
      <c r="AL58">
        <v>3262.08</v>
      </c>
      <c r="AM58">
        <f>AL58-AK58</f>
        <v>0</v>
      </c>
      <c r="AN58">
        <f>AM58/AL58</f>
        <v>0</v>
      </c>
      <c r="AO58">
        <v>-0.577747479816223</v>
      </c>
      <c r="AP58" t="s">
        <v>459</v>
      </c>
      <c r="AQ58">
        <v>1137.65692307692</v>
      </c>
      <c r="AR58">
        <v>1359.64</v>
      </c>
      <c r="AS58">
        <f>1-AQ58/AR58</f>
        <v>0</v>
      </c>
      <c r="AT58">
        <v>0.5</v>
      </c>
      <c r="AU58">
        <f>BI58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460</v>
      </c>
      <c r="BB58">
        <v>806.96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f>$B$11*CF58+$C$11*CG58+$F$11*CH58*(1-CK58)</f>
        <v>0</v>
      </c>
      <c r="BI58">
        <f>BH58*BJ58</f>
        <v>0</v>
      </c>
      <c r="BJ58">
        <f>($B$11*$D$9+$C$11*$D$9+$F$11*((CU58+CM58)/MAX(CU58+CM58+CV58, 0.1)*$I$9+CV58/MAX(CU58+CM58+CV58, 0.1)*$J$9))/($B$11+$C$11+$F$11)</f>
        <v>0</v>
      </c>
      <c r="BK58">
        <f>($B$11*$K$9+$C$11*$K$9+$F$11*((CU58+CM58)/MAX(CU58+CM58+CV58, 0.1)*$P$9+CV58/MAX(CU58+CM58+CV58, 0.1)*$Q$9))/($B$11+$C$11+$F$11)</f>
        <v>0</v>
      </c>
      <c r="BL58">
        <v>6</v>
      </c>
      <c r="BM58">
        <v>0.5</v>
      </c>
      <c r="BN58" t="s">
        <v>291</v>
      </c>
      <c r="BO58">
        <v>2</v>
      </c>
      <c r="BP58">
        <v>1603836699.85</v>
      </c>
      <c r="BQ58">
        <v>799.1026</v>
      </c>
      <c r="BR58">
        <v>815.781066666667</v>
      </c>
      <c r="BS58">
        <v>15.5820466666667</v>
      </c>
      <c r="BT58">
        <v>12.12661</v>
      </c>
      <c r="BU58">
        <v>796.5876</v>
      </c>
      <c r="BV58">
        <v>15.6490466666667</v>
      </c>
      <c r="BW58">
        <v>500.016866666667</v>
      </c>
      <c r="BX58">
        <v>101.6372</v>
      </c>
      <c r="BY58">
        <v>0.10002377</v>
      </c>
      <c r="BZ58">
        <v>38.1121533333333</v>
      </c>
      <c r="CA58">
        <v>37.3313166666667</v>
      </c>
      <c r="CB58">
        <v>999.9</v>
      </c>
      <c r="CC58">
        <v>0</v>
      </c>
      <c r="CD58">
        <v>0</v>
      </c>
      <c r="CE58">
        <v>10002.1266666667</v>
      </c>
      <c r="CF58">
        <v>0</v>
      </c>
      <c r="CG58">
        <v>870.433066666666</v>
      </c>
      <c r="CH58">
        <v>1299.99433333333</v>
      </c>
      <c r="CI58">
        <v>0.8999916</v>
      </c>
      <c r="CJ58">
        <v>0.1000084</v>
      </c>
      <c r="CK58">
        <v>0</v>
      </c>
      <c r="CL58">
        <v>1137.73766666667</v>
      </c>
      <c r="CM58">
        <v>4.99975</v>
      </c>
      <c r="CN58">
        <v>14537.5266666667</v>
      </c>
      <c r="CO58">
        <v>11304.99</v>
      </c>
      <c r="CP58">
        <v>46.5537333333333</v>
      </c>
      <c r="CQ58">
        <v>48.562</v>
      </c>
      <c r="CR58">
        <v>47.187</v>
      </c>
      <c r="CS58">
        <v>48.3956666666666</v>
      </c>
      <c r="CT58">
        <v>48.687</v>
      </c>
      <c r="CU58">
        <v>1165.48133333333</v>
      </c>
      <c r="CV58">
        <v>129.513</v>
      </c>
      <c r="CW58">
        <v>0</v>
      </c>
      <c r="CX58">
        <v>88.4000000953674</v>
      </c>
      <c r="CY58">
        <v>0</v>
      </c>
      <c r="CZ58">
        <v>1137.65692307692</v>
      </c>
      <c r="DA58">
        <v>-15.0810256547572</v>
      </c>
      <c r="DB58">
        <v>-185.370940422544</v>
      </c>
      <c r="DC58">
        <v>14536.6576923077</v>
      </c>
      <c r="DD58">
        <v>15</v>
      </c>
      <c r="DE58">
        <v>0</v>
      </c>
      <c r="DF58" t="s">
        <v>292</v>
      </c>
      <c r="DG58">
        <v>1603752008</v>
      </c>
      <c r="DH58">
        <v>1603752025.5</v>
      </c>
      <c r="DI58">
        <v>0</v>
      </c>
      <c r="DJ58">
        <v>-0.017</v>
      </c>
      <c r="DK58">
        <v>-0.005</v>
      </c>
      <c r="DL58">
        <v>2.515</v>
      </c>
      <c r="DM58">
        <v>-0.067</v>
      </c>
      <c r="DN58">
        <v>400</v>
      </c>
      <c r="DO58">
        <v>4</v>
      </c>
      <c r="DP58">
        <v>0.27</v>
      </c>
      <c r="DQ58">
        <v>0.02</v>
      </c>
      <c r="DR58">
        <v>11.5714039452681</v>
      </c>
      <c r="DS58">
        <v>-0.0946691104342782</v>
      </c>
      <c r="DT58">
        <v>0.0533543099927094</v>
      </c>
      <c r="DU58">
        <v>1</v>
      </c>
      <c r="DV58">
        <v>-16.6883225806452</v>
      </c>
      <c r="DW58">
        <v>0.188225806451612</v>
      </c>
      <c r="DX58">
        <v>0.0653206617002086</v>
      </c>
      <c r="DY58">
        <v>1</v>
      </c>
      <c r="DZ58">
        <v>3.45622935483871</v>
      </c>
      <c r="EA58">
        <v>-0.0551496774193648</v>
      </c>
      <c r="EB58">
        <v>0.00418392618164377</v>
      </c>
      <c r="EC58">
        <v>1</v>
      </c>
      <c r="ED58">
        <v>3</v>
      </c>
      <c r="EE58">
        <v>3</v>
      </c>
      <c r="EF58" t="s">
        <v>303</v>
      </c>
      <c r="EG58">
        <v>100</v>
      </c>
      <c r="EH58">
        <v>100</v>
      </c>
      <c r="EI58">
        <v>2.515</v>
      </c>
      <c r="EJ58">
        <v>-0.067</v>
      </c>
      <c r="EK58">
        <v>2.515</v>
      </c>
      <c r="EL58">
        <v>0</v>
      </c>
      <c r="EM58">
        <v>0</v>
      </c>
      <c r="EN58">
        <v>0</v>
      </c>
      <c r="EO58">
        <v>-0.067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1411.7</v>
      </c>
      <c r="EX58">
        <v>1411.4</v>
      </c>
      <c r="EY58">
        <v>2</v>
      </c>
      <c r="EZ58">
        <v>505.45</v>
      </c>
      <c r="FA58">
        <v>465.78</v>
      </c>
      <c r="FB58">
        <v>36.9364</v>
      </c>
      <c r="FC58">
        <v>33.752</v>
      </c>
      <c r="FD58">
        <v>30.0007</v>
      </c>
      <c r="FE58">
        <v>33.5009</v>
      </c>
      <c r="FF58">
        <v>33.4601</v>
      </c>
      <c r="FG58">
        <v>39.8869</v>
      </c>
      <c r="FH58">
        <v>0</v>
      </c>
      <c r="FI58">
        <v>100</v>
      </c>
      <c r="FJ58">
        <v>-999.9</v>
      </c>
      <c r="FK58">
        <v>816.309</v>
      </c>
      <c r="FL58">
        <v>15.4786</v>
      </c>
      <c r="FM58">
        <v>101.454</v>
      </c>
      <c r="FN58">
        <v>100.865</v>
      </c>
    </row>
    <row r="59" spans="1:170">
      <c r="A59">
        <v>43</v>
      </c>
      <c r="B59">
        <v>1603836828.1</v>
      </c>
      <c r="C59">
        <v>4664.09999990463</v>
      </c>
      <c r="D59" t="s">
        <v>461</v>
      </c>
      <c r="E59" t="s">
        <v>462</v>
      </c>
      <c r="F59" t="s">
        <v>286</v>
      </c>
      <c r="G59" t="s">
        <v>287</v>
      </c>
      <c r="H59">
        <v>1603836820.1</v>
      </c>
      <c r="I59">
        <f>BW59*AG59*(BS59-BT59)/(100*BL59*(1000-AG59*BS59))</f>
        <v>0</v>
      </c>
      <c r="J59">
        <f>BW59*AG59*(BR59-BQ59*(1000-AG59*BT59)/(1000-AG59*BS59))/(100*BL59)</f>
        <v>0</v>
      </c>
      <c r="K59">
        <f>BQ59 - IF(AG59&gt;1, J59*BL59*100.0/(AI59*CE59), 0)</f>
        <v>0</v>
      </c>
      <c r="L59">
        <f>((R59-I59/2)*K59-J59)/(R59+I59/2)</f>
        <v>0</v>
      </c>
      <c r="M59">
        <f>L59*(BX59+BY59)/1000.0</f>
        <v>0</v>
      </c>
      <c r="N59">
        <f>(BQ59 - IF(AG59&gt;1, J59*BL59*100.0/(AI59*CE59), 0))*(BX59+BY59)/1000.0</f>
        <v>0</v>
      </c>
      <c r="O59">
        <f>2.0/((1/Q59-1/P59)+SIGN(Q59)*SQRT((1/Q59-1/P59)*(1/Q59-1/P59) + 4*BM59/((BM59+1)*(BM59+1))*(2*1/Q59*1/P59-1/P59*1/P59)))</f>
        <v>0</v>
      </c>
      <c r="P59">
        <f>IF(LEFT(BN59,1)&lt;&gt;"0",IF(LEFT(BN59,1)="1",3.0,BO59),$D$5+$E$5*(CE59*BX59/($K$5*1000))+$F$5*(CE59*BX59/($K$5*1000))*MAX(MIN(BL59,$J$5),$I$5)*MAX(MIN(BL59,$J$5),$I$5)+$G$5*MAX(MIN(BL59,$J$5),$I$5)*(CE59*BX59/($K$5*1000))+$H$5*(CE59*BX59/($K$5*1000))*(CE59*BX59/($K$5*1000)))</f>
        <v>0</v>
      </c>
      <c r="Q59">
        <f>I59*(1000-(1000*0.61365*exp(17.502*U59/(240.97+U59))/(BX59+BY59)+BS59)/2)/(1000*0.61365*exp(17.502*U59/(240.97+U59))/(BX59+BY59)-BS59)</f>
        <v>0</v>
      </c>
      <c r="R59">
        <f>1/((BM59+1)/(O59/1.6)+1/(P59/1.37)) + BM59/((BM59+1)/(O59/1.6) + BM59/(P59/1.37))</f>
        <v>0</v>
      </c>
      <c r="S59">
        <f>(BI59*BK59)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BS59*(BX59+BY59)/1000</f>
        <v>0</v>
      </c>
      <c r="Y59">
        <f>0.61365*exp(17.502*BZ59/(240.97+BZ59))</f>
        <v>0</v>
      </c>
      <c r="Z59">
        <f>(V59-BS59*(BX59+BY59)/1000)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MAX(0,($B$13+$C$13*CE59)/(1+$D$13*CE59)*BX59/(BZ59+273)*$E$13)</f>
        <v>0</v>
      </c>
      <c r="AJ59" t="s">
        <v>288</v>
      </c>
      <c r="AK59">
        <v>715.476923076923</v>
      </c>
      <c r="AL59">
        <v>3262.08</v>
      </c>
      <c r="AM59">
        <f>AL59-AK59</f>
        <v>0</v>
      </c>
      <c r="AN59">
        <f>AM59/AL59</f>
        <v>0</v>
      </c>
      <c r="AO59">
        <v>-0.577747479816223</v>
      </c>
      <c r="AP59" t="s">
        <v>463</v>
      </c>
      <c r="AQ59">
        <v>1131.47615384615</v>
      </c>
      <c r="AR59">
        <v>1357.52</v>
      </c>
      <c r="AS59">
        <f>1-AQ59/AR59</f>
        <v>0</v>
      </c>
      <c r="AT59">
        <v>0.5</v>
      </c>
      <c r="AU59">
        <f>BI59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464</v>
      </c>
      <c r="BB59">
        <v>805.3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f>$B$11*CF59+$C$11*CG59+$F$11*CH59*(1-CK59)</f>
        <v>0</v>
      </c>
      <c r="BI59">
        <f>BH59*BJ59</f>
        <v>0</v>
      </c>
      <c r="BJ59">
        <f>($B$11*$D$9+$C$11*$D$9+$F$11*((CU59+CM59)/MAX(CU59+CM59+CV59, 0.1)*$I$9+CV59/MAX(CU59+CM59+CV59, 0.1)*$J$9))/($B$11+$C$11+$F$11)</f>
        <v>0</v>
      </c>
      <c r="BK59">
        <f>($B$11*$K$9+$C$11*$K$9+$F$11*((CU59+CM59)/MAX(CU59+CM59+CV59, 0.1)*$P$9+CV59/MAX(CU59+CM59+CV59, 0.1)*$Q$9))/($B$11+$C$11+$F$11)</f>
        <v>0</v>
      </c>
      <c r="BL59">
        <v>6</v>
      </c>
      <c r="BM59">
        <v>0.5</v>
      </c>
      <c r="BN59" t="s">
        <v>291</v>
      </c>
      <c r="BO59">
        <v>2</v>
      </c>
      <c r="BP59">
        <v>1603836820.1</v>
      </c>
      <c r="BQ59">
        <v>899.864516129032</v>
      </c>
      <c r="BR59">
        <v>917.150516129032</v>
      </c>
      <c r="BS59">
        <v>15.4824580645161</v>
      </c>
      <c r="BT59">
        <v>12.2077129032258</v>
      </c>
      <c r="BU59">
        <v>897.349516129032</v>
      </c>
      <c r="BV59">
        <v>15.5494580645161</v>
      </c>
      <c r="BW59">
        <v>500.014483870968</v>
      </c>
      <c r="BX59">
        <v>101.634709677419</v>
      </c>
      <c r="BY59">
        <v>0.100008406451613</v>
      </c>
      <c r="BZ59">
        <v>38.1551548387097</v>
      </c>
      <c r="CA59">
        <v>37.4028709677419</v>
      </c>
      <c r="CB59">
        <v>999.9</v>
      </c>
      <c r="CC59">
        <v>0</v>
      </c>
      <c r="CD59">
        <v>0</v>
      </c>
      <c r="CE59">
        <v>9994.95967741935</v>
      </c>
      <c r="CF59">
        <v>0</v>
      </c>
      <c r="CG59">
        <v>974.69064516129</v>
      </c>
      <c r="CH59">
        <v>1300.00580645161</v>
      </c>
      <c r="CI59">
        <v>0.899993612903226</v>
      </c>
      <c r="CJ59">
        <v>0.100006387096774</v>
      </c>
      <c r="CK59">
        <v>0</v>
      </c>
      <c r="CL59">
        <v>1131.53322580645</v>
      </c>
      <c r="CM59">
        <v>4.99975</v>
      </c>
      <c r="CN59">
        <v>14470.8451612903</v>
      </c>
      <c r="CO59">
        <v>11305.0838709677</v>
      </c>
      <c r="CP59">
        <v>46.6890322580645</v>
      </c>
      <c r="CQ59">
        <v>48.812</v>
      </c>
      <c r="CR59">
        <v>47.375</v>
      </c>
      <c r="CS59">
        <v>48.687</v>
      </c>
      <c r="CT59">
        <v>48.875</v>
      </c>
      <c r="CU59">
        <v>1165.49451612903</v>
      </c>
      <c r="CV59">
        <v>129.511290322581</v>
      </c>
      <c r="CW59">
        <v>0</v>
      </c>
      <c r="CX59">
        <v>120</v>
      </c>
      <c r="CY59">
        <v>0</v>
      </c>
      <c r="CZ59">
        <v>1131.47615384615</v>
      </c>
      <c r="DA59">
        <v>-3.44957264884962</v>
      </c>
      <c r="DB59">
        <v>-50.6324786866572</v>
      </c>
      <c r="DC59">
        <v>14470.1923076923</v>
      </c>
      <c r="DD59">
        <v>15</v>
      </c>
      <c r="DE59">
        <v>0</v>
      </c>
      <c r="DF59" t="s">
        <v>292</v>
      </c>
      <c r="DG59">
        <v>1603752008</v>
      </c>
      <c r="DH59">
        <v>1603752025.5</v>
      </c>
      <c r="DI59">
        <v>0</v>
      </c>
      <c r="DJ59">
        <v>-0.017</v>
      </c>
      <c r="DK59">
        <v>-0.005</v>
      </c>
      <c r="DL59">
        <v>2.515</v>
      </c>
      <c r="DM59">
        <v>-0.067</v>
      </c>
      <c r="DN59">
        <v>400</v>
      </c>
      <c r="DO59">
        <v>4</v>
      </c>
      <c r="DP59">
        <v>0.27</v>
      </c>
      <c r="DQ59">
        <v>0.02</v>
      </c>
      <c r="DR59">
        <v>11.9135935013532</v>
      </c>
      <c r="DS59">
        <v>-0.264016057079445</v>
      </c>
      <c r="DT59">
        <v>0.0281688604982055</v>
      </c>
      <c r="DU59">
        <v>1</v>
      </c>
      <c r="DV59">
        <v>-17.2859032258065</v>
      </c>
      <c r="DW59">
        <v>0.4526032258065</v>
      </c>
      <c r="DX59">
        <v>0.0423839781344011</v>
      </c>
      <c r="DY59">
        <v>0</v>
      </c>
      <c r="DZ59">
        <v>3.27474161290323</v>
      </c>
      <c r="EA59">
        <v>-0.105578225806445</v>
      </c>
      <c r="EB59">
        <v>0.00790383740885653</v>
      </c>
      <c r="EC59">
        <v>1</v>
      </c>
      <c r="ED59">
        <v>2</v>
      </c>
      <c r="EE59">
        <v>3</v>
      </c>
      <c r="EF59" t="s">
        <v>316</v>
      </c>
      <c r="EG59">
        <v>100</v>
      </c>
      <c r="EH59">
        <v>100</v>
      </c>
      <c r="EI59">
        <v>2.515</v>
      </c>
      <c r="EJ59">
        <v>-0.067</v>
      </c>
      <c r="EK59">
        <v>2.515</v>
      </c>
      <c r="EL59">
        <v>0</v>
      </c>
      <c r="EM59">
        <v>0</v>
      </c>
      <c r="EN59">
        <v>0</v>
      </c>
      <c r="EO59">
        <v>-0.067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1413.7</v>
      </c>
      <c r="EX59">
        <v>1413.4</v>
      </c>
      <c r="EY59">
        <v>2</v>
      </c>
      <c r="EZ59">
        <v>505.25</v>
      </c>
      <c r="FA59">
        <v>465.747</v>
      </c>
      <c r="FB59">
        <v>36.9536</v>
      </c>
      <c r="FC59">
        <v>33.8445</v>
      </c>
      <c r="FD59">
        <v>30.0001</v>
      </c>
      <c r="FE59">
        <v>33.5709</v>
      </c>
      <c r="FF59">
        <v>33.5176</v>
      </c>
      <c r="FG59">
        <v>43.6861</v>
      </c>
      <c r="FH59">
        <v>0</v>
      </c>
      <c r="FI59">
        <v>100</v>
      </c>
      <c r="FJ59">
        <v>-999.9</v>
      </c>
      <c r="FK59">
        <v>917.136</v>
      </c>
      <c r="FL59">
        <v>15.4464</v>
      </c>
      <c r="FM59">
        <v>101.437</v>
      </c>
      <c r="FN59">
        <v>100.843</v>
      </c>
    </row>
    <row r="60" spans="1:170">
      <c r="A60">
        <v>44</v>
      </c>
      <c r="B60">
        <v>1603836948.6</v>
      </c>
      <c r="C60">
        <v>4784.59999990463</v>
      </c>
      <c r="D60" t="s">
        <v>465</v>
      </c>
      <c r="E60" t="s">
        <v>466</v>
      </c>
      <c r="F60" t="s">
        <v>286</v>
      </c>
      <c r="G60" t="s">
        <v>287</v>
      </c>
      <c r="H60">
        <v>1603836940.6</v>
      </c>
      <c r="I60">
        <f>BW60*AG60*(BS60-BT60)/(100*BL60*(1000-AG60*BS60))</f>
        <v>0</v>
      </c>
      <c r="J60">
        <f>BW60*AG60*(BR60-BQ60*(1000-AG60*BT60)/(1000-AG60*BS60))/(100*BL60)</f>
        <v>0</v>
      </c>
      <c r="K60">
        <f>BQ60 - IF(AG60&gt;1, J60*BL60*100.0/(AI60*CE60), 0)</f>
        <v>0</v>
      </c>
      <c r="L60">
        <f>((R60-I60/2)*K60-J60)/(R60+I60/2)</f>
        <v>0</v>
      </c>
      <c r="M60">
        <f>L60*(BX60+BY60)/1000.0</f>
        <v>0</v>
      </c>
      <c r="N60">
        <f>(BQ60 - IF(AG60&gt;1, J60*BL60*100.0/(AI60*CE60), 0))*(BX60+BY60)/1000.0</f>
        <v>0</v>
      </c>
      <c r="O60">
        <f>2.0/((1/Q60-1/P60)+SIGN(Q60)*SQRT((1/Q60-1/P60)*(1/Q60-1/P60) + 4*BM60/((BM60+1)*(BM60+1))*(2*1/Q60*1/P60-1/P60*1/P60)))</f>
        <v>0</v>
      </c>
      <c r="P60">
        <f>IF(LEFT(BN60,1)&lt;&gt;"0",IF(LEFT(BN60,1)="1",3.0,BO60),$D$5+$E$5*(CE60*BX60/($K$5*1000))+$F$5*(CE60*BX60/($K$5*1000))*MAX(MIN(BL60,$J$5),$I$5)*MAX(MIN(BL60,$J$5),$I$5)+$G$5*MAX(MIN(BL60,$J$5),$I$5)*(CE60*BX60/($K$5*1000))+$H$5*(CE60*BX60/($K$5*1000))*(CE60*BX60/($K$5*1000)))</f>
        <v>0</v>
      </c>
      <c r="Q60">
        <f>I60*(1000-(1000*0.61365*exp(17.502*U60/(240.97+U60))/(BX60+BY60)+BS60)/2)/(1000*0.61365*exp(17.502*U60/(240.97+U60))/(BX60+BY60)-BS60)</f>
        <v>0</v>
      </c>
      <c r="R60">
        <f>1/((BM60+1)/(O60/1.6)+1/(P60/1.37)) + BM60/((BM60+1)/(O60/1.6) + BM60/(P60/1.37))</f>
        <v>0</v>
      </c>
      <c r="S60">
        <f>(BI60*BK60)</f>
        <v>0</v>
      </c>
      <c r="T60">
        <f>(BZ60+(S60+2*0.95*5.67E-8*(((BZ60+$B$7)+273)^4-(BZ60+273)^4)-44100*I60)/(1.84*29.3*P60+8*0.95*5.67E-8*(BZ60+273)^3))</f>
        <v>0</v>
      </c>
      <c r="U60">
        <f>($C$7*CA60+$D$7*CB60+$E$7*T60)</f>
        <v>0</v>
      </c>
      <c r="V60">
        <f>0.61365*exp(17.502*U60/(240.97+U60))</f>
        <v>0</v>
      </c>
      <c r="W60">
        <f>(X60/Y60*100)</f>
        <v>0</v>
      </c>
      <c r="X60">
        <f>BS60*(BX60+BY60)/1000</f>
        <v>0</v>
      </c>
      <c r="Y60">
        <f>0.61365*exp(17.502*BZ60/(240.97+BZ60))</f>
        <v>0</v>
      </c>
      <c r="Z60">
        <f>(V60-BS60*(BX60+BY60)/1000)</f>
        <v>0</v>
      </c>
      <c r="AA60">
        <f>(-I60*44100)</f>
        <v>0</v>
      </c>
      <c r="AB60">
        <f>2*29.3*P60*0.92*(BZ60-U60)</f>
        <v>0</v>
      </c>
      <c r="AC60">
        <f>2*0.95*5.67E-8*(((BZ60+$B$7)+273)^4-(U60+273)^4)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MAX(0,($B$13+$C$13*CE60)/(1+$D$13*CE60)*BX60/(BZ60+273)*$E$13)</f>
        <v>0</v>
      </c>
      <c r="AJ60" t="s">
        <v>288</v>
      </c>
      <c r="AK60">
        <v>715.476923076923</v>
      </c>
      <c r="AL60">
        <v>3262.08</v>
      </c>
      <c r="AM60">
        <f>AL60-AK60</f>
        <v>0</v>
      </c>
      <c r="AN60">
        <f>AM60/AL60</f>
        <v>0</v>
      </c>
      <c r="AO60">
        <v>-0.577747479816223</v>
      </c>
      <c r="AP60" t="s">
        <v>467</v>
      </c>
      <c r="AQ60">
        <v>1131.655</v>
      </c>
      <c r="AR60">
        <v>1354.34</v>
      </c>
      <c r="AS60">
        <f>1-AQ60/AR60</f>
        <v>0</v>
      </c>
      <c r="AT60">
        <v>0.5</v>
      </c>
      <c r="AU60">
        <f>BI60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468</v>
      </c>
      <c r="BB60">
        <v>798.53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f>$B$11*CF60+$C$11*CG60+$F$11*CH60*(1-CK60)</f>
        <v>0</v>
      </c>
      <c r="BI60">
        <f>BH60*BJ60</f>
        <v>0</v>
      </c>
      <c r="BJ60">
        <f>($B$11*$D$9+$C$11*$D$9+$F$11*((CU60+CM60)/MAX(CU60+CM60+CV60, 0.1)*$I$9+CV60/MAX(CU60+CM60+CV60, 0.1)*$J$9))/($B$11+$C$11+$F$11)</f>
        <v>0</v>
      </c>
      <c r="BK60">
        <f>($B$11*$K$9+$C$11*$K$9+$F$11*((CU60+CM60)/MAX(CU60+CM60+CV60, 0.1)*$P$9+CV60/MAX(CU60+CM60+CV60, 0.1)*$Q$9))/($B$11+$C$11+$F$11)</f>
        <v>0</v>
      </c>
      <c r="BL60">
        <v>6</v>
      </c>
      <c r="BM60">
        <v>0.5</v>
      </c>
      <c r="BN60" t="s">
        <v>291</v>
      </c>
      <c r="BO60">
        <v>2</v>
      </c>
      <c r="BP60">
        <v>1603836940.6</v>
      </c>
      <c r="BQ60">
        <v>1199.51548387097</v>
      </c>
      <c r="BR60">
        <v>1219.76032258065</v>
      </c>
      <c r="BS60">
        <v>15.2652612903226</v>
      </c>
      <c r="BT60">
        <v>12.260264516129</v>
      </c>
      <c r="BU60">
        <v>1197</v>
      </c>
      <c r="BV60">
        <v>15.3322612903226</v>
      </c>
      <c r="BW60">
        <v>500.008129032258</v>
      </c>
      <c r="BX60">
        <v>101.633838709677</v>
      </c>
      <c r="BY60">
        <v>0.0999764870967742</v>
      </c>
      <c r="BZ60">
        <v>38.1884483870968</v>
      </c>
      <c r="CA60">
        <v>37.4330612903226</v>
      </c>
      <c r="CB60">
        <v>999.9</v>
      </c>
      <c r="CC60">
        <v>0</v>
      </c>
      <c r="CD60">
        <v>0</v>
      </c>
      <c r="CE60">
        <v>10000.2806451613</v>
      </c>
      <c r="CF60">
        <v>0</v>
      </c>
      <c r="CG60">
        <v>943.794129032258</v>
      </c>
      <c r="CH60">
        <v>1300.01838709677</v>
      </c>
      <c r="CI60">
        <v>0.900000580645162</v>
      </c>
      <c r="CJ60">
        <v>0.0999994193548387</v>
      </c>
      <c r="CK60">
        <v>0</v>
      </c>
      <c r="CL60">
        <v>1131.70806451613</v>
      </c>
      <c r="CM60">
        <v>4.99975</v>
      </c>
      <c r="CN60">
        <v>14478.9032258065</v>
      </c>
      <c r="CO60">
        <v>11305.2322580645</v>
      </c>
      <c r="CP60">
        <v>46.75</v>
      </c>
      <c r="CQ60">
        <v>48.885</v>
      </c>
      <c r="CR60">
        <v>47.437</v>
      </c>
      <c r="CS60">
        <v>48.812</v>
      </c>
      <c r="CT60">
        <v>48.937</v>
      </c>
      <c r="CU60">
        <v>1165.51741935484</v>
      </c>
      <c r="CV60">
        <v>129.500967741935</v>
      </c>
      <c r="CW60">
        <v>0</v>
      </c>
      <c r="CX60">
        <v>120</v>
      </c>
      <c r="CY60">
        <v>0</v>
      </c>
      <c r="CZ60">
        <v>1131.655</v>
      </c>
      <c r="DA60">
        <v>-8.57675216229276</v>
      </c>
      <c r="DB60">
        <v>-104.796581217038</v>
      </c>
      <c r="DC60">
        <v>14477.6346153846</v>
      </c>
      <c r="DD60">
        <v>15</v>
      </c>
      <c r="DE60">
        <v>0</v>
      </c>
      <c r="DF60" t="s">
        <v>292</v>
      </c>
      <c r="DG60">
        <v>1603752008</v>
      </c>
      <c r="DH60">
        <v>1603752025.5</v>
      </c>
      <c r="DI60">
        <v>0</v>
      </c>
      <c r="DJ60">
        <v>-0.017</v>
      </c>
      <c r="DK60">
        <v>-0.005</v>
      </c>
      <c r="DL60">
        <v>2.515</v>
      </c>
      <c r="DM60">
        <v>-0.067</v>
      </c>
      <c r="DN60">
        <v>400</v>
      </c>
      <c r="DO60">
        <v>4</v>
      </c>
      <c r="DP60">
        <v>0.27</v>
      </c>
      <c r="DQ60">
        <v>0.02</v>
      </c>
      <c r="DR60">
        <v>13.8464266936253</v>
      </c>
      <c r="DS60">
        <v>-1.09744710305716</v>
      </c>
      <c r="DT60">
        <v>0.109624468901274</v>
      </c>
      <c r="DU60">
        <v>0</v>
      </c>
      <c r="DV60">
        <v>-20.2621612903226</v>
      </c>
      <c r="DW60">
        <v>1.35577741935485</v>
      </c>
      <c r="DX60">
        <v>0.130605072463414</v>
      </c>
      <c r="DY60">
        <v>0</v>
      </c>
      <c r="DZ60">
        <v>3.00612032258064</v>
      </c>
      <c r="EA60">
        <v>-0.130514032258071</v>
      </c>
      <c r="EB60">
        <v>0.00976219914537736</v>
      </c>
      <c r="EC60">
        <v>1</v>
      </c>
      <c r="ED60">
        <v>1</v>
      </c>
      <c r="EE60">
        <v>3</v>
      </c>
      <c r="EF60" t="s">
        <v>298</v>
      </c>
      <c r="EG60">
        <v>100</v>
      </c>
      <c r="EH60">
        <v>100</v>
      </c>
      <c r="EI60">
        <v>2.52</v>
      </c>
      <c r="EJ60">
        <v>-0.067</v>
      </c>
      <c r="EK60">
        <v>2.515</v>
      </c>
      <c r="EL60">
        <v>0</v>
      </c>
      <c r="EM60">
        <v>0</v>
      </c>
      <c r="EN60">
        <v>0</v>
      </c>
      <c r="EO60">
        <v>-0.067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1415.7</v>
      </c>
      <c r="EX60">
        <v>1415.4</v>
      </c>
      <c r="EY60">
        <v>2</v>
      </c>
      <c r="EZ60">
        <v>505.041</v>
      </c>
      <c r="FA60">
        <v>466.818</v>
      </c>
      <c r="FB60">
        <v>36.9775</v>
      </c>
      <c r="FC60">
        <v>33.8326</v>
      </c>
      <c r="FD60">
        <v>29.9999</v>
      </c>
      <c r="FE60">
        <v>33.5652</v>
      </c>
      <c r="FF60">
        <v>33.5116</v>
      </c>
      <c r="FG60">
        <v>54.6025</v>
      </c>
      <c r="FH60">
        <v>0</v>
      </c>
      <c r="FI60">
        <v>100</v>
      </c>
      <c r="FJ60">
        <v>-999.9</v>
      </c>
      <c r="FK60">
        <v>1220.03</v>
      </c>
      <c r="FL60">
        <v>15.3736</v>
      </c>
      <c r="FM60">
        <v>101.442</v>
      </c>
      <c r="FN60">
        <v>100.849</v>
      </c>
    </row>
    <row r="61" spans="1:170">
      <c r="A61">
        <v>45</v>
      </c>
      <c r="B61">
        <v>1603837069.1</v>
      </c>
      <c r="C61">
        <v>4905.09999990463</v>
      </c>
      <c r="D61" t="s">
        <v>469</v>
      </c>
      <c r="E61" t="s">
        <v>470</v>
      </c>
      <c r="F61" t="s">
        <v>286</v>
      </c>
      <c r="G61" t="s">
        <v>287</v>
      </c>
      <c r="H61">
        <v>1603837061.1</v>
      </c>
      <c r="I61">
        <f>BW61*AG61*(BS61-BT61)/(100*BL61*(1000-AG61*BS61))</f>
        <v>0</v>
      </c>
      <c r="J61">
        <f>BW61*AG61*(BR61-BQ61*(1000-AG61*BT61)/(1000-AG61*BS61))/(100*BL61)</f>
        <v>0</v>
      </c>
      <c r="K61">
        <f>BQ61 - IF(AG61&gt;1, J61*BL61*100.0/(AI61*CE61), 0)</f>
        <v>0</v>
      </c>
      <c r="L61">
        <f>((R61-I61/2)*K61-J61)/(R61+I61/2)</f>
        <v>0</v>
      </c>
      <c r="M61">
        <f>L61*(BX61+BY61)/1000.0</f>
        <v>0</v>
      </c>
      <c r="N61">
        <f>(BQ61 - IF(AG61&gt;1, J61*BL61*100.0/(AI61*CE61), 0))*(BX61+BY61)/1000.0</f>
        <v>0</v>
      </c>
      <c r="O61">
        <f>2.0/((1/Q61-1/P61)+SIGN(Q61)*SQRT((1/Q61-1/P61)*(1/Q61-1/P61) + 4*BM61/((BM61+1)*(BM61+1))*(2*1/Q61*1/P61-1/P61*1/P61)))</f>
        <v>0</v>
      </c>
      <c r="P61">
        <f>IF(LEFT(BN61,1)&lt;&gt;"0",IF(LEFT(BN61,1)="1",3.0,BO61),$D$5+$E$5*(CE61*BX61/($K$5*1000))+$F$5*(CE61*BX61/($K$5*1000))*MAX(MIN(BL61,$J$5),$I$5)*MAX(MIN(BL61,$J$5),$I$5)+$G$5*MAX(MIN(BL61,$J$5),$I$5)*(CE61*BX61/($K$5*1000))+$H$5*(CE61*BX61/($K$5*1000))*(CE61*BX61/($K$5*1000)))</f>
        <v>0</v>
      </c>
      <c r="Q61">
        <f>I61*(1000-(1000*0.61365*exp(17.502*U61/(240.97+U61))/(BX61+BY61)+BS61)/2)/(1000*0.61365*exp(17.502*U61/(240.97+U61))/(BX61+BY61)-BS61)</f>
        <v>0</v>
      </c>
      <c r="R61">
        <f>1/((BM61+1)/(O61/1.6)+1/(P61/1.37)) + BM61/((BM61+1)/(O61/1.6) + BM61/(P61/1.37))</f>
        <v>0</v>
      </c>
      <c r="S61">
        <f>(BI61*BK61)</f>
        <v>0</v>
      </c>
      <c r="T61">
        <f>(BZ61+(S61+2*0.95*5.67E-8*(((BZ61+$B$7)+273)^4-(BZ61+273)^4)-44100*I61)/(1.84*29.3*P61+8*0.95*5.67E-8*(BZ61+273)^3))</f>
        <v>0</v>
      </c>
      <c r="U61">
        <f>($C$7*CA61+$D$7*CB61+$E$7*T61)</f>
        <v>0</v>
      </c>
      <c r="V61">
        <f>0.61365*exp(17.502*U61/(240.97+U61))</f>
        <v>0</v>
      </c>
      <c r="W61">
        <f>(X61/Y61*100)</f>
        <v>0</v>
      </c>
      <c r="X61">
        <f>BS61*(BX61+BY61)/1000</f>
        <v>0</v>
      </c>
      <c r="Y61">
        <f>0.61365*exp(17.502*BZ61/(240.97+BZ61))</f>
        <v>0</v>
      </c>
      <c r="Z61">
        <f>(V61-BS61*(BX61+BY61)/1000)</f>
        <v>0</v>
      </c>
      <c r="AA61">
        <f>(-I61*44100)</f>
        <v>0</v>
      </c>
      <c r="AB61">
        <f>2*29.3*P61*0.92*(BZ61-U61)</f>
        <v>0</v>
      </c>
      <c r="AC61">
        <f>2*0.95*5.67E-8*(((BZ61+$B$7)+273)^4-(U61+273)^4)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MAX(0,($B$13+$C$13*CE61)/(1+$D$13*CE61)*BX61/(BZ61+273)*$E$13)</f>
        <v>0</v>
      </c>
      <c r="AJ61" t="s">
        <v>288</v>
      </c>
      <c r="AK61">
        <v>715.476923076923</v>
      </c>
      <c r="AL61">
        <v>3262.08</v>
      </c>
      <c r="AM61">
        <f>AL61-AK61</f>
        <v>0</v>
      </c>
      <c r="AN61">
        <f>AM61/AL61</f>
        <v>0</v>
      </c>
      <c r="AO61">
        <v>-0.577747479816223</v>
      </c>
      <c r="AP61" t="s">
        <v>471</v>
      </c>
      <c r="AQ61">
        <v>1128.40961538462</v>
      </c>
      <c r="AR61">
        <v>1349.82</v>
      </c>
      <c r="AS61">
        <f>1-AQ61/AR61</f>
        <v>0</v>
      </c>
      <c r="AT61">
        <v>0.5</v>
      </c>
      <c r="AU61">
        <f>BI61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472</v>
      </c>
      <c r="BB61">
        <v>794.94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f>$B$11*CF61+$C$11*CG61+$F$11*CH61*(1-CK61)</f>
        <v>0</v>
      </c>
      <c r="BI61">
        <f>BH61*BJ61</f>
        <v>0</v>
      </c>
      <c r="BJ61">
        <f>($B$11*$D$9+$C$11*$D$9+$F$11*((CU61+CM61)/MAX(CU61+CM61+CV61, 0.1)*$I$9+CV61/MAX(CU61+CM61+CV61, 0.1)*$J$9))/($B$11+$C$11+$F$11)</f>
        <v>0</v>
      </c>
      <c r="BK61">
        <f>($B$11*$K$9+$C$11*$K$9+$F$11*((CU61+CM61)/MAX(CU61+CM61+CV61, 0.1)*$P$9+CV61/MAX(CU61+CM61+CV61, 0.1)*$Q$9))/($B$11+$C$11+$F$11)</f>
        <v>0</v>
      </c>
      <c r="BL61">
        <v>6</v>
      </c>
      <c r="BM61">
        <v>0.5</v>
      </c>
      <c r="BN61" t="s">
        <v>291</v>
      </c>
      <c r="BO61">
        <v>2</v>
      </c>
      <c r="BP61">
        <v>1603837061.1</v>
      </c>
      <c r="BQ61">
        <v>1399.64741935484</v>
      </c>
      <c r="BR61">
        <v>1420.88516129032</v>
      </c>
      <c r="BS61">
        <v>15.0982612903226</v>
      </c>
      <c r="BT61">
        <v>12.2962612903226</v>
      </c>
      <c r="BU61">
        <v>1397.13258064516</v>
      </c>
      <c r="BV61">
        <v>15.1652612903226</v>
      </c>
      <c r="BW61">
        <v>500.014709677419</v>
      </c>
      <c r="BX61">
        <v>101.635419354839</v>
      </c>
      <c r="BY61">
        <v>0.10003634516129</v>
      </c>
      <c r="BZ61">
        <v>38.2255290322581</v>
      </c>
      <c r="CA61">
        <v>37.4666419354839</v>
      </c>
      <c r="CB61">
        <v>999.9</v>
      </c>
      <c r="CC61">
        <v>0</v>
      </c>
      <c r="CD61">
        <v>0</v>
      </c>
      <c r="CE61">
        <v>9995.72096774193</v>
      </c>
      <c r="CF61">
        <v>0</v>
      </c>
      <c r="CG61">
        <v>951.185032258065</v>
      </c>
      <c r="CH61">
        <v>1300.00258064516</v>
      </c>
      <c r="CI61">
        <v>0.900003677419355</v>
      </c>
      <c r="CJ61">
        <v>0.0999963225806452</v>
      </c>
      <c r="CK61">
        <v>0</v>
      </c>
      <c r="CL61">
        <v>1128.50580645161</v>
      </c>
      <c r="CM61">
        <v>4.99975</v>
      </c>
      <c r="CN61">
        <v>14451.8548387097</v>
      </c>
      <c r="CO61">
        <v>11305.1129032258</v>
      </c>
      <c r="CP61">
        <v>46.8668709677419</v>
      </c>
      <c r="CQ61">
        <v>48.937</v>
      </c>
      <c r="CR61">
        <v>47.5499354838709</v>
      </c>
      <c r="CS61">
        <v>48.929</v>
      </c>
      <c r="CT61">
        <v>49.05</v>
      </c>
      <c r="CU61">
        <v>1165.50774193548</v>
      </c>
      <c r="CV61">
        <v>129.494838709677</v>
      </c>
      <c r="CW61">
        <v>0</v>
      </c>
      <c r="CX61">
        <v>120.100000143051</v>
      </c>
      <c r="CY61">
        <v>0</v>
      </c>
      <c r="CZ61">
        <v>1128.40961538462</v>
      </c>
      <c r="DA61">
        <v>-6.72307692155106</v>
      </c>
      <c r="DB61">
        <v>-88.2529915252002</v>
      </c>
      <c r="DC61">
        <v>14450.7461538462</v>
      </c>
      <c r="DD61">
        <v>15</v>
      </c>
      <c r="DE61">
        <v>0</v>
      </c>
      <c r="DF61" t="s">
        <v>292</v>
      </c>
      <c r="DG61">
        <v>1603752008</v>
      </c>
      <c r="DH61">
        <v>1603752025.5</v>
      </c>
      <c r="DI61">
        <v>0</v>
      </c>
      <c r="DJ61">
        <v>-0.017</v>
      </c>
      <c r="DK61">
        <v>-0.005</v>
      </c>
      <c r="DL61">
        <v>2.515</v>
      </c>
      <c r="DM61">
        <v>-0.067</v>
      </c>
      <c r="DN61">
        <v>400</v>
      </c>
      <c r="DO61">
        <v>4</v>
      </c>
      <c r="DP61">
        <v>0.27</v>
      </c>
      <c r="DQ61">
        <v>0.02</v>
      </c>
      <c r="DR61">
        <v>14.374395981057</v>
      </c>
      <c r="DS61">
        <v>0.76122303020674</v>
      </c>
      <c r="DT61">
        <v>0.0843365673207074</v>
      </c>
      <c r="DU61">
        <v>0</v>
      </c>
      <c r="DV61">
        <v>-21.2375806451613</v>
      </c>
      <c r="DW61">
        <v>-0.916964516128942</v>
      </c>
      <c r="DX61">
        <v>0.103014873399521</v>
      </c>
      <c r="DY61">
        <v>0</v>
      </c>
      <c r="DZ61">
        <v>2.80200258064516</v>
      </c>
      <c r="EA61">
        <v>-0.0435851612903383</v>
      </c>
      <c r="EB61">
        <v>0.00334645596621544</v>
      </c>
      <c r="EC61">
        <v>1</v>
      </c>
      <c r="ED61">
        <v>1</v>
      </c>
      <c r="EE61">
        <v>3</v>
      </c>
      <c r="EF61" t="s">
        <v>298</v>
      </c>
      <c r="EG61">
        <v>100</v>
      </c>
      <c r="EH61">
        <v>100</v>
      </c>
      <c r="EI61">
        <v>2.51</v>
      </c>
      <c r="EJ61">
        <v>-0.067</v>
      </c>
      <c r="EK61">
        <v>2.515</v>
      </c>
      <c r="EL61">
        <v>0</v>
      </c>
      <c r="EM61">
        <v>0</v>
      </c>
      <c r="EN61">
        <v>0</v>
      </c>
      <c r="EO61">
        <v>-0.067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1417.7</v>
      </c>
      <c r="EX61">
        <v>1417.4</v>
      </c>
      <c r="EY61">
        <v>2</v>
      </c>
      <c r="EZ61">
        <v>504.913</v>
      </c>
      <c r="FA61">
        <v>467.49</v>
      </c>
      <c r="FB61">
        <v>36.9958</v>
      </c>
      <c r="FC61">
        <v>33.7961</v>
      </c>
      <c r="FD61">
        <v>30.0001</v>
      </c>
      <c r="FE61">
        <v>33.5375</v>
      </c>
      <c r="FF61">
        <v>33.4852</v>
      </c>
      <c r="FG61">
        <v>61.4651</v>
      </c>
      <c r="FH61">
        <v>0</v>
      </c>
      <c r="FI61">
        <v>100</v>
      </c>
      <c r="FJ61">
        <v>-999.9</v>
      </c>
      <c r="FK61">
        <v>1421.05</v>
      </c>
      <c r="FL61">
        <v>15.1803</v>
      </c>
      <c r="FM61">
        <v>101.443</v>
      </c>
      <c r="FN61">
        <v>100.854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2020-10-27T15:22:26Z</dcterms:created>
  <dcterms:modified xsi:type="dcterms:W3CDTF">2020-10-27T15:22:26Z</dcterms:modified>
</cp:coreProperties>
</file>