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<sst xmlns="http://schemas.openxmlformats.org/spreadsheetml/2006/main" count="822" uniqueCount="362">
  <si>
    <t>File opened</t>
  </si>
  <si>
    <t>2020-12-16 13:45:27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</si>
  <si>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</si>
  <si>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</si>
  <si>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</si>
  <si>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</si>
  <si>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</si>
  <si>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</si>
  <si>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</si>
  <si>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</si>
  <si>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</si>
  <si>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</si>
  <si>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</si>
  <si>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{"h2obspan2": "0", "h2obspan2a": "0.0716346", "co2aspan1": "1.0031", "co2azero": "0.951804", "h2obspanconc1": "12.36", "co2aspanconc2": "314.9", "flowbzero": "0.31736", "h2obzero": "1.0379", "chamberpressurezero": "2.68985", "h2oaspan2a": "0.0712806", "co2aspan2": "-0.038086", "h2oaspan2b": "0.0719923", "h2oaspan2": "0", "flowmeterzero": "0.991351", "h2oaspanconc2": "0", "h2obspan2b": "0.0724379", "tazero": "0.0668316", "co2bspanconc1": "2475", "h2oaspanconc1": "12.36", "co2bzero": "0.949913", "tbzero": "0.204033", "co2bspan2a": "0.316856", "ssa_ref": "34391.2", "ssb_ref": "36665.6", "co2aspan2b": "0.312119", "co2aspan2a": "0.314921", "h2obspanconc2": "0", "co2bspan2b": "0.313962", "co2bspan1": "1.0035", "flowazero": "0.30598", "co2bspanconc2": "314.9", "h2oaspan1": "1.00998", "oxygen": "21", "h2oazero": "1.03785", "co2aspanconc1": "2475", "co2bspan2": "-0.0398483", "h2obspan1": "1.01121"}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</si>
  <si>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</si>
  <si>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</si>
  <si>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</si>
  <si>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</si>
  <si>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</si>
  <si>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</si>
  <si>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</si>
  <si>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</si>
  <si>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</si>
  <si>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13:45:27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</si>
  <si>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</si>
  <si>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</si>
  <si>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</si>
  <si>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</si>
  <si>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</si>
  <si>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</si>
  <si>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</si>
  <si>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</si>
  <si>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</si>
  <si>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</si>
  <si>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</si>
  <si>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</si>
  <si>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</si>
  <si>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</si>
  <si>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</si>
  <si>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</si>
  <si>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</si>
  <si>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</si>
  <si>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</si>
  <si>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</si>
  <si>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</si>
  <si>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</si>
  <si>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</si>
  <si>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</si>
  <si>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</si>
  <si>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</si>
  <si>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</si>
  <si>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</si>
  <si>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</si>
  <si>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</si>
  <si>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</si>
  <si>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</si>
  <si>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</si>
  <si>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</si>
  <si>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</si>
  <si>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</si>
  <si>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</si>
  <si>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</si>
  <si>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</si>
  <si>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</si>
  <si>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</si>
  <si>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</si>
  <si>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</si>
  <si>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</si>
  <si>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</si>
  <si>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</si>
  <si>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</si>
  <si>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</si>
  <si>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</si>
  <si>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</si>
  <si>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</si>
  <si>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</si>
  <si>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</si>
  <si>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</si>
  <si>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3.26196 80.9988 378.682 627.013 877.489 1092.32 1295.56 1466.53</t>
  </si>
  <si>
    <t>Fs_true</t>
  </si>
  <si>
    <t>0.115784 101.621 402.069 600.748 801.541 1001.11 1201.46 1400.42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</si>
  <si>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</si>
  <si>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</si>
  <si>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</si>
  <si>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</si>
  <si>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</si>
  <si>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</si>
  <si>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</si>
  <si>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</si>
  <si>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</si>
  <si>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</si>
  <si>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</si>
  <si>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</si>
  <si>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</si>
  <si>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</si>
  <si>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</si>
  <si>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</si>
  <si>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</si>
  <si>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</si>
  <si>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</si>
  <si>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</si>
  <si>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</si>
  <si>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</si>
  <si>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</si>
  <si>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</si>
  <si>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</si>
  <si>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</si>
  <si>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</si>
  <si>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</si>
  <si>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</si>
  <si>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</si>
  <si>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</si>
  <si>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</si>
  <si>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</si>
  <si>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</si>
  <si>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</si>
  <si>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</si>
  <si>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</si>
  <si>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</si>
  <si>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</si>
  <si>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</si>
  <si>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</si>
  <si>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</si>
  <si>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</si>
  <si>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</si>
  <si>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</si>
  <si>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</si>
  <si>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</si>
  <si>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</si>
  <si>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</si>
  <si>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</si>
  <si>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</si>
  <si>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</si>
  <si>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</si>
  <si>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</si>
  <si>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</si>
  <si>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</si>
  <si>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</si>
  <si>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</si>
  <si>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</si>
  <si>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</si>
  <si>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</si>
  <si>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</si>
  <si>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</si>
  <si>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</si>
  <si>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</si>
  <si>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</si>
  <si>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</si>
  <si>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</si>
  <si>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</si>
  <si>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</si>
  <si>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</si>
  <si>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</si>
  <si>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</si>
  <si>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</si>
  <si>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</si>
  <si>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</si>
  <si>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</si>
  <si>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</si>
  <si>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</si>
  <si>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</si>
  <si>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</si>
  <si>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</si>
  <si>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</si>
  <si>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</si>
  <si>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</si>
  <si>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</si>
  <si>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</si>
  <si>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</si>
  <si>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</si>
  <si>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</si>
  <si>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</si>
  <si>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</si>
  <si>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</si>
  <si>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</si>
  <si>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</si>
  <si>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</si>
  <si>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</si>
  <si>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</si>
  <si>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</si>
  <si>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</si>
  <si>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</si>
  <si>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</si>
  <si>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</si>
  <si>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</si>
  <si>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</si>
  <si>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</si>
  <si>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</si>
  <si>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</si>
  <si>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</si>
  <si>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</si>
  <si>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</si>
  <si>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</si>
  <si>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</si>
  <si>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</si>
  <si>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</si>
  <si>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</si>
  <si>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</si>
  <si>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</si>
  <si>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</si>
  <si>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</si>
  <si>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</si>
  <si>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</si>
  <si>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</si>
  <si>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</si>
  <si>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</si>
  <si>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</si>
  <si>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</si>
  <si>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</si>
  <si>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</si>
  <si>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</si>
  <si>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</si>
  <si>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</si>
  <si>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</si>
  <si>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</si>
  <si>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</si>
  <si>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</si>
  <si>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</si>
  <si>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</si>
  <si>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</si>
  <si>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</si>
  <si>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</si>
  <si>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</si>
  <si>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</si>
  <si>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</si>
  <si>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</si>
  <si>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</si>
  <si>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</si>
  <si>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</si>
  <si>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</si>
  <si>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</si>
  <si>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</si>
  <si>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</si>
  <si>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</si>
  <si>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</si>
  <si>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</si>
  <si>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</si>
  <si>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</si>
  <si>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</si>
  <si>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</si>
  <si>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</si>
  <si>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</si>
  <si>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</si>
  <si>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</si>
  <si>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</si>
  <si>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</si>
  <si>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</si>
  <si>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</si>
  <si>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</si>
  <si>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</si>
  <si>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</si>
  <si>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</si>
  <si>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</si>
  <si>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</si>
  <si>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</si>
  <si>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</si>
  <si>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</si>
  <si>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</si>
  <si>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</si>
  <si>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</si>
  <si>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</si>
  <si>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</si>
  <si>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</si>
  <si>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</si>
  <si>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</si>
  <si>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</si>
  <si>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</si>
  <si>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</si>
  <si>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</si>
  <si>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</si>
  <si>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</si>
  <si>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</si>
  <si>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</si>
  <si>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</si>
  <si>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</si>
  <si>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</si>
  <si>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</si>
  <si>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</si>
  <si>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</si>
  <si>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</si>
  <si>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</si>
  <si>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</si>
  <si>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</si>
  <si>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</si>
  <si>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</si>
  <si>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</si>
  <si>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</si>
  <si>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</si>
  <si>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13:49:23</t>
  </si>
  <si>
    <t>13:49:23</t>
  </si>
  <si>
    <t>1149</t>
  </si>
  <si>
    <t>_1</t>
  </si>
  <si>
    <t>RECT-4143-20200907-06_33_50</t>
  </si>
  <si>
    <t>RECT-223-20201216-13_49_21</t>
  </si>
  <si>
    <t>DARK-224-20201216-13_49_23</t>
  </si>
  <si>
    <t>0: Broadleaf</t>
  </si>
  <si>
    <t>13:42:16</t>
  </si>
  <si>
    <t>1/3</t>
  </si>
  <si>
    <t>20201216 13:51:23</t>
  </si>
  <si>
    <t>13:51:23</t>
  </si>
  <si>
    <t>RECT-225-20201216-13_51_21</t>
  </si>
  <si>
    <t>DARK-226-20201216-13_51_23</t>
  </si>
  <si>
    <t>13:51:52</t>
  </si>
  <si>
    <t>0/3</t>
  </si>
  <si>
    <t>20201216 13:53:28</t>
  </si>
  <si>
    <t>13:53:28</t>
  </si>
  <si>
    <t>RECT-227-20201216-13_53_25</t>
  </si>
  <si>
    <t>DARK-228-20201216-13_53_28</t>
  </si>
  <si>
    <t>13:53:52</t>
  </si>
  <si>
    <t>3/3</t>
  </si>
  <si>
    <t>20201216 13:55:16</t>
  </si>
  <si>
    <t>13:55:16</t>
  </si>
  <si>
    <t>RECT-229-20201216-13_55_13</t>
  </si>
  <si>
    <t>DARK-230-20201216-13_55_16</t>
  </si>
  <si>
    <t>20201216 13:56:29</t>
  </si>
  <si>
    <t>13:56:29</t>
  </si>
  <si>
    <t>RECT-231-20201216-13_56_26</t>
  </si>
  <si>
    <t>DARK-232-20201216-13_56_28</t>
  </si>
  <si>
    <t>20201216 13:58:08</t>
  </si>
  <si>
    <t>13:58:08</t>
  </si>
  <si>
    <t>RECT-233-20201216-13_58_06</t>
  </si>
  <si>
    <t>DARK-234-20201216-13_58_08</t>
  </si>
  <si>
    <t>20201216 13:59:17</t>
  </si>
  <si>
    <t>13:59:17</t>
  </si>
  <si>
    <t>RECT-235-20201216-13_59_15</t>
  </si>
  <si>
    <t>DARK-236-20201216-13_59_17</t>
  </si>
  <si>
    <t>20201216 14:01:17</t>
  </si>
  <si>
    <t>14:01:17</t>
  </si>
  <si>
    <t>RECT-237-20201216-14_01_15</t>
  </si>
  <si>
    <t>DARK-238-20201216-14_01_17</t>
  </si>
  <si>
    <t>2/3</t>
  </si>
  <si>
    <t>20201216 14:02:48</t>
  </si>
  <si>
    <t>14:02:48</t>
  </si>
  <si>
    <t>RECT-239-20201216-14_02_46</t>
  </si>
  <si>
    <t>DARK-240-20201216-14_02_48</t>
  </si>
  <si>
    <t>14:03:17</t>
  </si>
  <si>
    <t>20201216 14:05:12</t>
  </si>
  <si>
    <t>14:05:12</t>
  </si>
  <si>
    <t>RECT-241-20201216-14_05_10</t>
  </si>
  <si>
    <t>DARK-242-20201216-14_05_12</t>
  </si>
  <si>
    <t>14:05:35</t>
  </si>
  <si>
    <t>20201216 14:07:13</t>
  </si>
  <si>
    <t>14:07:13</t>
  </si>
  <si>
    <t>RECT-243-20201216-14_07_11</t>
  </si>
  <si>
    <t>DARK-244-20201216-14_07_13</t>
  </si>
  <si>
    <t>20201216 14:09:13</t>
  </si>
  <si>
    <t>14:09:13</t>
  </si>
  <si>
    <t>RECT-245-20201216-14_09_11</t>
  </si>
  <si>
    <t>DARK-246-20201216-14_09_13</t>
  </si>
  <si>
    <t>20201216 14:11:14</t>
  </si>
  <si>
    <t>14:11:14</t>
  </si>
  <si>
    <t>RECT-247-20201216-14_11_12</t>
  </si>
  <si>
    <t>DARK-248-20201216-14_11_14</t>
  </si>
  <si>
    <t>20201216 14:13:06</t>
  </si>
  <si>
    <t>14:13:06</t>
  </si>
  <si>
    <t>RECT-249-20201216-14_13_04</t>
  </si>
  <si>
    <t>DARK-250-20201216-14_13_06</t>
  </si>
  <si>
    <t>20201216 14:14:59</t>
  </si>
  <si>
    <t>14:14:59</t>
  </si>
  <si>
    <t>RECT-251-20201216-14_14_57</t>
  </si>
  <si>
    <t>DARK-252-20201216-14_14_59</t>
  </si>
  <si>
    <t>14:15:29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</si>
</sst>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 t="s">
        <v>29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269</v>
      </c>
      <c r="M16" t="s">
        <v>173</v>
      </c>
      <c r="N16" t="s">
        <v>173</v>
      </c>
      <c r="O16" t="s">
        <v>267</v>
      </c>
      <c r="P16" t="s">
        <v>267</v>
      </c>
      <c r="Q16" t="s">
        <v>267</v>
      </c>
      <c r="R16" t="s">
        <v>267</v>
      </c>
      <c r="S16" t="s">
        <v>270</v>
      </c>
      <c r="T16" t="s">
        <v>271</v>
      </c>
      <c r="U16" t="s">
        <v>271</v>
      </c>
      <c r="V16" t="s">
        <v>272</v>
      </c>
      <c r="W16" t="s">
        <v>273</v>
      </c>
      <c r="X16" t="s">
        <v>272</v>
      </c>
      <c r="Y16" t="s">
        <v>272</v>
      </c>
      <c r="Z16" t="s">
        <v>272</v>
      </c>
      <c r="AA16" t="s">
        <v>270</v>
      </c>
      <c r="AB16" t="s">
        <v>270</v>
      </c>
      <c r="AC16" t="s">
        <v>270</v>
      </c>
      <c r="AD16" t="s">
        <v>270</v>
      </c>
      <c r="AE16" t="s">
        <v>274</v>
      </c>
      <c r="AF16" t="s">
        <v>273</v>
      </c>
      <c r="AH16" t="s">
        <v>273</v>
      </c>
      <c r="AI16" t="s">
        <v>274</v>
      </c>
      <c r="AP16" t="s">
        <v>268</v>
      </c>
      <c r="AW16" t="s">
        <v>268</v>
      </c>
      <c r="AX16" t="s">
        <v>268</v>
      </c>
      <c r="AY16" t="s">
        <v>268</v>
      </c>
      <c r="BA16" t="s">
        <v>275</v>
      </c>
      <c r="BL16" t="s">
        <v>268</v>
      </c>
      <c r="BM16" t="s">
        <v>268</v>
      </c>
      <c r="BO16" t="s">
        <v>276</v>
      </c>
      <c r="BP16" t="s">
        <v>277</v>
      </c>
      <c r="BS16" t="s">
        <v>267</v>
      </c>
      <c r="BT16" t="s">
        <v>266</v>
      </c>
      <c r="BU16" t="s">
        <v>269</v>
      </c>
      <c r="BV16" t="s">
        <v>269</v>
      </c>
      <c r="BW16" t="s">
        <v>278</v>
      </c>
      <c r="BX16" t="s">
        <v>278</v>
      </c>
      <c r="BY16" t="s">
        <v>269</v>
      </c>
      <c r="BZ16" t="s">
        <v>278</v>
      </c>
      <c r="CA16" t="s">
        <v>274</v>
      </c>
      <c r="CB16" t="s">
        <v>272</v>
      </c>
      <c r="CC16" t="s">
        <v>272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279</v>
      </c>
      <c r="CJ16" t="s">
        <v>268</v>
      </c>
      <c r="CK16" t="s">
        <v>268</v>
      </c>
      <c r="CL16" t="s">
        <v>268</v>
      </c>
      <c r="CQ16" t="s">
        <v>268</v>
      </c>
      <c r="CT16" t="s">
        <v>271</v>
      </c>
      <c r="CU16" t="s">
        <v>271</v>
      </c>
      <c r="CV16" t="s">
        <v>271</v>
      </c>
      <c r="CW16" t="s">
        <v>271</v>
      </c>
      <c r="CX16" t="s">
        <v>271</v>
      </c>
      <c r="CY16" t="s">
        <v>268</v>
      </c>
      <c r="CZ16" t="s">
        <v>268</v>
      </c>
      <c r="DA16" t="s">
        <v>268</v>
      </c>
      <c r="DB16" t="s">
        <v>266</v>
      </c>
      <c r="DE16" t="s">
        <v>280</v>
      </c>
      <c r="DF16" t="s">
        <v>280</v>
      </c>
      <c r="DH16" t="s">
        <v>266</v>
      </c>
      <c r="DI16" t="s">
        <v>281</v>
      </c>
      <c r="DK16" t="s">
        <v>266</v>
      </c>
      <c r="DL16" t="s">
        <v>266</v>
      </c>
      <c r="DN16" t="s">
        <v>282</v>
      </c>
      <c r="DO16" t="s">
        <v>283</v>
      </c>
      <c r="DP16" t="s">
        <v>282</v>
      </c>
      <c r="DQ16" t="s">
        <v>283</v>
      </c>
      <c r="DR16" t="s">
        <v>282</v>
      </c>
      <c r="DS16" t="s">
        <v>283</v>
      </c>
      <c r="DT16" t="s">
        <v>273</v>
      </c>
      <c r="DU16" t="s">
        <v>273</v>
      </c>
      <c r="DV16" t="s">
        <v>268</v>
      </c>
      <c r="DW16" t="s">
        <v>284</v>
      </c>
      <c r="DX16" t="s">
        <v>268</v>
      </c>
      <c r="DZ16" t="s">
        <v>269</v>
      </c>
      <c r="EA16" t="s">
        <v>285</v>
      </c>
      <c r="EB16" t="s">
        <v>269</v>
      </c>
      <c r="ED16" t="s">
        <v>278</v>
      </c>
      <c r="EE16" t="s">
        <v>286</v>
      </c>
      <c r="EF16" t="s">
        <v>278</v>
      </c>
      <c r="EK16" t="s">
        <v>273</v>
      </c>
      <c r="EL16" t="s">
        <v>273</v>
      </c>
      <c r="EM16" t="s">
        <v>282</v>
      </c>
      <c r="EN16" t="s">
        <v>283</v>
      </c>
      <c r="EO16" t="s">
        <v>283</v>
      </c>
      <c r="ES16" t="s">
        <v>283</v>
      </c>
      <c r="EW16" t="s">
        <v>269</v>
      </c>
      <c r="EX16" t="s">
        <v>269</v>
      </c>
      <c r="EY16" t="s">
        <v>278</v>
      </c>
      <c r="EZ16" t="s">
        <v>278</v>
      </c>
      <c r="FA16" t="s">
        <v>287</v>
      </c>
      <c r="FB16" t="s">
        <v>287</v>
      </c>
      <c r="FD16" t="s">
        <v>274</v>
      </c>
      <c r="FE16" t="s">
        <v>274</v>
      </c>
      <c r="FF16" t="s">
        <v>271</v>
      </c>
      <c r="FG16" t="s">
        <v>271</v>
      </c>
      <c r="FH16" t="s">
        <v>271</v>
      </c>
      <c r="FI16" t="s">
        <v>271</v>
      </c>
      <c r="FJ16" t="s">
        <v>271</v>
      </c>
      <c r="FK16" t="s">
        <v>273</v>
      </c>
      <c r="FL16" t="s">
        <v>273</v>
      </c>
      <c r="FM16" t="s">
        <v>273</v>
      </c>
      <c r="FN16" t="s">
        <v>271</v>
      </c>
      <c r="FO16" t="s">
        <v>269</v>
      </c>
      <c r="FP16" t="s">
        <v>278</v>
      </c>
      <c r="FQ16" t="s">
        <v>273</v>
      </c>
      <c r="FR16" t="s">
        <v>273</v>
      </c>
    </row>
    <row r="17" spans="1:174">
      <c r="A17">
        <v>1</v>
      </c>
      <c r="B17">
        <v>1608155363</v>
      </c>
      <c r="C17">
        <v>0</v>
      </c>
      <c r="D17" t="s">
        <v>288</v>
      </c>
      <c r="E17" t="s">
        <v>289</v>
      </c>
      <c r="F17" t="s">
        <v>290</v>
      </c>
      <c r="G17" t="s">
        <v>291</v>
      </c>
      <c r="H17">
        <v>1608155355.25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292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293</v>
      </c>
      <c r="AR17">
        <v>15334.4</v>
      </c>
      <c r="AS17">
        <v>878.711807692308</v>
      </c>
      <c r="AT17">
        <v>989.2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294</v>
      </c>
      <c r="BD17">
        <v>651.76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295</v>
      </c>
      <c r="BS17">
        <v>2</v>
      </c>
      <c r="BT17">
        <v>1608155355.25</v>
      </c>
      <c r="BU17">
        <v>401.6169</v>
      </c>
      <c r="BV17">
        <v>407.7715</v>
      </c>
      <c r="BW17">
        <v>19.5426033333333</v>
      </c>
      <c r="BX17">
        <v>18.6158833333333</v>
      </c>
      <c r="BY17">
        <v>402.058366666667</v>
      </c>
      <c r="BZ17">
        <v>19.55295</v>
      </c>
      <c r="CA17">
        <v>500.2023</v>
      </c>
      <c r="CB17">
        <v>102.091766666667</v>
      </c>
      <c r="CC17">
        <v>0.09995407</v>
      </c>
      <c r="CD17">
        <v>27.98913</v>
      </c>
      <c r="CE17">
        <v>28.01493</v>
      </c>
      <c r="CF17">
        <v>999.9</v>
      </c>
      <c r="CG17">
        <v>0</v>
      </c>
      <c r="CH17">
        <v>0</v>
      </c>
      <c r="CI17">
        <v>10002.9763333333</v>
      </c>
      <c r="CJ17">
        <v>0</v>
      </c>
      <c r="CK17">
        <v>268.584366666667</v>
      </c>
      <c r="CL17">
        <v>1400.002</v>
      </c>
      <c r="CM17">
        <v>0.8999977</v>
      </c>
      <c r="CN17">
        <v>0.100002366666667</v>
      </c>
      <c r="CO17">
        <v>0</v>
      </c>
      <c r="CP17">
        <v>878.7773</v>
      </c>
      <c r="CQ17">
        <v>4.99979</v>
      </c>
      <c r="CR17">
        <v>12288.3466666667</v>
      </c>
      <c r="CS17">
        <v>11904.68</v>
      </c>
      <c r="CT17">
        <v>47.75</v>
      </c>
      <c r="CU17">
        <v>50.1954</v>
      </c>
      <c r="CV17">
        <v>48.937</v>
      </c>
      <c r="CW17">
        <v>49.125</v>
      </c>
      <c r="CX17">
        <v>48.937</v>
      </c>
      <c r="CY17">
        <v>1255.501</v>
      </c>
      <c r="CZ17">
        <v>139.501</v>
      </c>
      <c r="DA17">
        <v>0</v>
      </c>
      <c r="DB17">
        <v>305.599999904633</v>
      </c>
      <c r="DC17">
        <v>0</v>
      </c>
      <c r="DD17">
        <v>878.711807692308</v>
      </c>
      <c r="DE17">
        <v>-8.50547007873625</v>
      </c>
      <c r="DF17">
        <v>-120.365811959738</v>
      </c>
      <c r="DG17">
        <v>12287.5115384615</v>
      </c>
      <c r="DH17">
        <v>15</v>
      </c>
      <c r="DI17">
        <v>1608154936</v>
      </c>
      <c r="DJ17" t="s">
        <v>296</v>
      </c>
      <c r="DK17">
        <v>1608154794.5</v>
      </c>
      <c r="DL17">
        <v>1608154936</v>
      </c>
      <c r="DM17">
        <v>11</v>
      </c>
      <c r="DN17">
        <v>0.103</v>
      </c>
      <c r="DO17">
        <v>-0.022</v>
      </c>
      <c r="DP17">
        <v>-0.404</v>
      </c>
      <c r="DQ17">
        <v>-0.039</v>
      </c>
      <c r="DR17">
        <v>940</v>
      </c>
      <c r="DS17">
        <v>18</v>
      </c>
      <c r="DT17">
        <v>0.09</v>
      </c>
      <c r="DU17">
        <v>0.07</v>
      </c>
      <c r="DV17">
        <v>4.77162595486093</v>
      </c>
      <c r="DW17">
        <v>2.80018200547153</v>
      </c>
      <c r="DX17">
        <v>0.206211059674279</v>
      </c>
      <c r="DY17">
        <v>0</v>
      </c>
      <c r="DZ17">
        <v>-6.11324032258064</v>
      </c>
      <c r="EA17">
        <v>-3.30010887096774</v>
      </c>
      <c r="EB17">
        <v>0.2515381237248</v>
      </c>
      <c r="EC17">
        <v>0</v>
      </c>
      <c r="ED17">
        <v>0.925722161290323</v>
      </c>
      <c r="EE17">
        <v>0.0807618870967713</v>
      </c>
      <c r="EF17">
        <v>0.00605592073443233</v>
      </c>
      <c r="EG17">
        <v>1</v>
      </c>
      <c r="EH17">
        <v>1</v>
      </c>
      <c r="EI17">
        <v>3</v>
      </c>
      <c r="EJ17" t="s">
        <v>297</v>
      </c>
      <c r="EK17">
        <v>100</v>
      </c>
      <c r="EL17">
        <v>100</v>
      </c>
      <c r="EM17">
        <v>-0.441</v>
      </c>
      <c r="EN17">
        <v>-0.0102</v>
      </c>
      <c r="EO17">
        <v>-0.660105247826339</v>
      </c>
      <c r="EP17">
        <v>0.000815476741614031</v>
      </c>
      <c r="EQ17">
        <v>-7.50717249551838e-07</v>
      </c>
      <c r="ER17">
        <v>1.84432784397856e-10</v>
      </c>
      <c r="ES17">
        <v>-0.15153253445681</v>
      </c>
      <c r="ET17">
        <v>-0.0138481432109286</v>
      </c>
      <c r="EU17">
        <v>0.00144553185324755</v>
      </c>
      <c r="EV17">
        <v>-1.88220190754585e-05</v>
      </c>
      <c r="EW17">
        <v>6</v>
      </c>
      <c r="EX17">
        <v>2177</v>
      </c>
      <c r="EY17">
        <v>1</v>
      </c>
      <c r="EZ17">
        <v>25</v>
      </c>
      <c r="FA17">
        <v>9.5</v>
      </c>
      <c r="FB17">
        <v>7.1</v>
      </c>
      <c r="FC17">
        <v>2</v>
      </c>
      <c r="FD17">
        <v>513.933</v>
      </c>
      <c r="FE17">
        <v>469.556</v>
      </c>
      <c r="FF17">
        <v>22.9584</v>
      </c>
      <c r="FG17">
        <v>34.204</v>
      </c>
      <c r="FH17">
        <v>29.9999</v>
      </c>
      <c r="FI17">
        <v>34.1289</v>
      </c>
      <c r="FJ17">
        <v>34.0822</v>
      </c>
      <c r="FK17">
        <v>20.1038</v>
      </c>
      <c r="FL17">
        <v>49.8294</v>
      </c>
      <c r="FM17">
        <v>0</v>
      </c>
      <c r="FN17">
        <v>22.9656</v>
      </c>
      <c r="FO17">
        <v>407.473</v>
      </c>
      <c r="FP17">
        <v>18.5878</v>
      </c>
      <c r="FQ17">
        <v>100.782</v>
      </c>
      <c r="FR17">
        <v>100.595</v>
      </c>
    </row>
    <row r="18" spans="1:174">
      <c r="A18">
        <v>2</v>
      </c>
      <c r="B18">
        <v>1608155483.5</v>
      </c>
      <c r="C18">
        <v>120.5</v>
      </c>
      <c r="D18" t="s">
        <v>298</v>
      </c>
      <c r="E18" t="s">
        <v>299</v>
      </c>
      <c r="F18" t="s">
        <v>290</v>
      </c>
      <c r="G18" t="s">
        <v>291</v>
      </c>
      <c r="H18">
        <v>1608155475.75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292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300</v>
      </c>
      <c r="AR18">
        <v>15333</v>
      </c>
      <c r="AS18">
        <v>869.505384615385</v>
      </c>
      <c r="AT18">
        <v>938.92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301</v>
      </c>
      <c r="BD18">
        <v>681.69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295</v>
      </c>
      <c r="BS18">
        <v>2</v>
      </c>
      <c r="BT18">
        <v>1608155475.75</v>
      </c>
      <c r="BU18">
        <v>49.6488333333333</v>
      </c>
      <c r="BV18">
        <v>49.0843133333333</v>
      </c>
      <c r="BW18">
        <v>19.5489133333333</v>
      </c>
      <c r="BX18">
        <v>18.0966133333333</v>
      </c>
      <c r="BY18">
        <v>50.2408333333333</v>
      </c>
      <c r="BZ18">
        <v>19.5591433333333</v>
      </c>
      <c r="CA18">
        <v>500.212933333333</v>
      </c>
      <c r="CB18">
        <v>102.092933333333</v>
      </c>
      <c r="CC18">
        <v>0.100022913333333</v>
      </c>
      <c r="CD18">
        <v>27.97824</v>
      </c>
      <c r="CE18">
        <v>27.9796366666667</v>
      </c>
      <c r="CF18">
        <v>999.9</v>
      </c>
      <c r="CG18">
        <v>0</v>
      </c>
      <c r="CH18">
        <v>0</v>
      </c>
      <c r="CI18">
        <v>10000.4573333333</v>
      </c>
      <c r="CJ18">
        <v>0</v>
      </c>
      <c r="CK18">
        <v>269.963633333333</v>
      </c>
      <c r="CL18">
        <v>1400.00366666667</v>
      </c>
      <c r="CM18">
        <v>0.899996866666667</v>
      </c>
      <c r="CN18">
        <v>0.10000332</v>
      </c>
      <c r="CO18">
        <v>0</v>
      </c>
      <c r="CP18">
        <v>869.495866666667</v>
      </c>
      <c r="CQ18">
        <v>4.99979</v>
      </c>
      <c r="CR18">
        <v>12146.03</v>
      </c>
      <c r="CS18">
        <v>11904.6866666667</v>
      </c>
      <c r="CT18">
        <v>47.8915333333333</v>
      </c>
      <c r="CU18">
        <v>50.333</v>
      </c>
      <c r="CV18">
        <v>49.083</v>
      </c>
      <c r="CW18">
        <v>49.187</v>
      </c>
      <c r="CX18">
        <v>49.062</v>
      </c>
      <c r="CY18">
        <v>1255.50066666667</v>
      </c>
      <c r="CZ18">
        <v>139.503</v>
      </c>
      <c r="DA18">
        <v>0</v>
      </c>
      <c r="DB18">
        <v>120</v>
      </c>
      <c r="DC18">
        <v>0</v>
      </c>
      <c r="DD18">
        <v>869.505384615385</v>
      </c>
      <c r="DE18">
        <v>0.428034181957773</v>
      </c>
      <c r="DF18">
        <v>6.75555549052245</v>
      </c>
      <c r="DG18">
        <v>12146.2076923077</v>
      </c>
      <c r="DH18">
        <v>15</v>
      </c>
      <c r="DI18">
        <v>1608155512.5</v>
      </c>
      <c r="DJ18" t="s">
        <v>302</v>
      </c>
      <c r="DK18">
        <v>1608155512.5</v>
      </c>
      <c r="DL18">
        <v>1608154936</v>
      </c>
      <c r="DM18">
        <v>12</v>
      </c>
      <c r="DN18">
        <v>0.028</v>
      </c>
      <c r="DO18">
        <v>-0.022</v>
      </c>
      <c r="DP18">
        <v>-0.592</v>
      </c>
      <c r="DQ18">
        <v>-0.039</v>
      </c>
      <c r="DR18">
        <v>51</v>
      </c>
      <c r="DS18">
        <v>18</v>
      </c>
      <c r="DT18">
        <v>0.37</v>
      </c>
      <c r="DU18">
        <v>0.07</v>
      </c>
      <c r="DV18">
        <v>-0.501235667115249</v>
      </c>
      <c r="DW18">
        <v>-0.543042602723815</v>
      </c>
      <c r="DX18">
        <v>0.0439887177736593</v>
      </c>
      <c r="DY18">
        <v>0</v>
      </c>
      <c r="DZ18">
        <v>0.533497193548387</v>
      </c>
      <c r="EA18">
        <v>0.643067177419353</v>
      </c>
      <c r="EB18">
        <v>0.0523476538473061</v>
      </c>
      <c r="EC18">
        <v>0</v>
      </c>
      <c r="ED18">
        <v>1.45008806451613</v>
      </c>
      <c r="EE18">
        <v>0.550106129032253</v>
      </c>
      <c r="EF18">
        <v>0.041818745173269</v>
      </c>
      <c r="EG18">
        <v>0</v>
      </c>
      <c r="EH18">
        <v>0</v>
      </c>
      <c r="EI18">
        <v>3</v>
      </c>
      <c r="EJ18" t="s">
        <v>303</v>
      </c>
      <c r="EK18">
        <v>100</v>
      </c>
      <c r="EL18">
        <v>100</v>
      </c>
      <c r="EM18">
        <v>-0.592</v>
      </c>
      <c r="EN18">
        <v>-0.0102</v>
      </c>
      <c r="EO18">
        <v>-0.660105247826339</v>
      </c>
      <c r="EP18">
        <v>0.000815476741614031</v>
      </c>
      <c r="EQ18">
        <v>-7.50717249551838e-07</v>
      </c>
      <c r="ER18">
        <v>1.84432784397856e-10</v>
      </c>
      <c r="ES18">
        <v>-0.15153253445681</v>
      </c>
      <c r="ET18">
        <v>-0.0138481432109286</v>
      </c>
      <c r="EU18">
        <v>0.00144553185324755</v>
      </c>
      <c r="EV18">
        <v>-1.88220190754585e-05</v>
      </c>
      <c r="EW18">
        <v>6</v>
      </c>
      <c r="EX18">
        <v>2177</v>
      </c>
      <c r="EY18">
        <v>1</v>
      </c>
      <c r="EZ18">
        <v>25</v>
      </c>
      <c r="FA18">
        <v>11.5</v>
      </c>
      <c r="FB18">
        <v>9.1</v>
      </c>
      <c r="FC18">
        <v>2</v>
      </c>
      <c r="FD18">
        <v>514.44</v>
      </c>
      <c r="FE18">
        <v>468.487</v>
      </c>
      <c r="FF18">
        <v>23.1359</v>
      </c>
      <c r="FG18">
        <v>34.1548</v>
      </c>
      <c r="FH18">
        <v>29.9998</v>
      </c>
      <c r="FI18">
        <v>34.1046</v>
      </c>
      <c r="FJ18">
        <v>34.0599</v>
      </c>
      <c r="FK18">
        <v>4.9918</v>
      </c>
      <c r="FL18">
        <v>51.5599</v>
      </c>
      <c r="FM18">
        <v>0</v>
      </c>
      <c r="FN18">
        <v>23.1447</v>
      </c>
      <c r="FO18">
        <v>49.133</v>
      </c>
      <c r="FP18">
        <v>17.9121</v>
      </c>
      <c r="FQ18">
        <v>100.792</v>
      </c>
      <c r="FR18">
        <v>100.603</v>
      </c>
    </row>
    <row r="19" spans="1:174">
      <c r="A19">
        <v>3</v>
      </c>
      <c r="B19">
        <v>1608155608</v>
      </c>
      <c r="C19">
        <v>245</v>
      </c>
      <c r="D19" t="s">
        <v>304</v>
      </c>
      <c r="E19" t="s">
        <v>305</v>
      </c>
      <c r="F19" t="s">
        <v>290</v>
      </c>
      <c r="G19" t="s">
        <v>291</v>
      </c>
      <c r="H19">
        <v>1608155600.25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292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306</v>
      </c>
      <c r="AR19">
        <v>15331.3</v>
      </c>
      <c r="AS19">
        <v>863.75768</v>
      </c>
      <c r="AT19">
        <v>925.92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307</v>
      </c>
      <c r="BD19">
        <v>671.91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295</v>
      </c>
      <c r="BS19">
        <v>2</v>
      </c>
      <c r="BT19">
        <v>1608155600.25</v>
      </c>
      <c r="BU19">
        <v>79.7390766666667</v>
      </c>
      <c r="BV19">
        <v>80.4128966666667</v>
      </c>
      <c r="BW19">
        <v>19.4422966666667</v>
      </c>
      <c r="BX19">
        <v>16.9011033333333</v>
      </c>
      <c r="BY19">
        <v>80.31011</v>
      </c>
      <c r="BZ19">
        <v>19.5032966666667</v>
      </c>
      <c r="CA19">
        <v>500.2067</v>
      </c>
      <c r="CB19">
        <v>102.080633333333</v>
      </c>
      <c r="CC19">
        <v>0.09995381</v>
      </c>
      <c r="CD19">
        <v>27.9921433333333</v>
      </c>
      <c r="CE19">
        <v>27.9123</v>
      </c>
      <c r="CF19">
        <v>999.9</v>
      </c>
      <c r="CG19">
        <v>0</v>
      </c>
      <c r="CH19">
        <v>0</v>
      </c>
      <c r="CI19">
        <v>10001.2063333333</v>
      </c>
      <c r="CJ19">
        <v>0</v>
      </c>
      <c r="CK19">
        <v>304.651566666667</v>
      </c>
      <c r="CL19">
        <v>1400.00166666667</v>
      </c>
      <c r="CM19">
        <v>0.899991166666667</v>
      </c>
      <c r="CN19">
        <v>0.10000897</v>
      </c>
      <c r="CO19">
        <v>0</v>
      </c>
      <c r="CP19">
        <v>863.793866666667</v>
      </c>
      <c r="CQ19">
        <v>4.99979</v>
      </c>
      <c r="CR19">
        <v>12074.7266666667</v>
      </c>
      <c r="CS19">
        <v>11904.65</v>
      </c>
      <c r="CT19">
        <v>48.062</v>
      </c>
      <c r="CU19">
        <v>50.4664</v>
      </c>
      <c r="CV19">
        <v>49.25</v>
      </c>
      <c r="CW19">
        <v>49.2665333333333</v>
      </c>
      <c r="CX19">
        <v>49.187</v>
      </c>
      <c r="CY19">
        <v>1255.489</v>
      </c>
      <c r="CZ19">
        <v>139.512666666667</v>
      </c>
      <c r="DA19">
        <v>0</v>
      </c>
      <c r="DB19">
        <v>123.799999952316</v>
      </c>
      <c r="DC19">
        <v>0</v>
      </c>
      <c r="DD19">
        <v>863.75768</v>
      </c>
      <c r="DE19">
        <v>-3.90892308772945</v>
      </c>
      <c r="DF19">
        <v>-53.6461538473873</v>
      </c>
      <c r="DG19">
        <v>12074.272</v>
      </c>
      <c r="DH19">
        <v>15</v>
      </c>
      <c r="DI19">
        <v>1608155632</v>
      </c>
      <c r="DJ19" t="s">
        <v>308</v>
      </c>
      <c r="DK19">
        <v>1608155512.5</v>
      </c>
      <c r="DL19">
        <v>1608155632</v>
      </c>
      <c r="DM19">
        <v>13</v>
      </c>
      <c r="DN19">
        <v>0.028</v>
      </c>
      <c r="DO19">
        <v>0.001</v>
      </c>
      <c r="DP19">
        <v>-0.592</v>
      </c>
      <c r="DQ19">
        <v>-0.061</v>
      </c>
      <c r="DR19">
        <v>51</v>
      </c>
      <c r="DS19">
        <v>17</v>
      </c>
      <c r="DT19">
        <v>0.37</v>
      </c>
      <c r="DU19">
        <v>0.02</v>
      </c>
      <c r="DV19">
        <v>0.386900814046127</v>
      </c>
      <c r="DW19">
        <v>0.0907469953715674</v>
      </c>
      <c r="DX19">
        <v>0.021430971485847</v>
      </c>
      <c r="DY19">
        <v>1</v>
      </c>
      <c r="DZ19">
        <v>-0.674225225806452</v>
      </c>
      <c r="EA19">
        <v>-0.155022677419355</v>
      </c>
      <c r="EB19">
        <v>0.0240832643547603</v>
      </c>
      <c r="EC19">
        <v>1</v>
      </c>
      <c r="ED19">
        <v>2.59420709677419</v>
      </c>
      <c r="EE19">
        <v>-0.195299516129044</v>
      </c>
      <c r="EF19">
        <v>0.0164496810820245</v>
      </c>
      <c r="EG19">
        <v>1</v>
      </c>
      <c r="EH19">
        <v>3</v>
      </c>
      <c r="EI19">
        <v>3</v>
      </c>
      <c r="EJ19" t="s">
        <v>309</v>
      </c>
      <c r="EK19">
        <v>100</v>
      </c>
      <c r="EL19">
        <v>100</v>
      </c>
      <c r="EM19">
        <v>-0.571</v>
      </c>
      <c r="EN19">
        <v>-0.061</v>
      </c>
      <c r="EO19">
        <v>-0.631787104540335</v>
      </c>
      <c r="EP19">
        <v>0.000815476741614031</v>
      </c>
      <c r="EQ19">
        <v>-7.50717249551838e-07</v>
      </c>
      <c r="ER19">
        <v>1.84432784397856e-10</v>
      </c>
      <c r="ES19">
        <v>-0.15153253445681</v>
      </c>
      <c r="ET19">
        <v>-0.0138481432109286</v>
      </c>
      <c r="EU19">
        <v>0.00144553185324755</v>
      </c>
      <c r="EV19">
        <v>-1.88220190754585e-05</v>
      </c>
      <c r="EW19">
        <v>6</v>
      </c>
      <c r="EX19">
        <v>2177</v>
      </c>
      <c r="EY19">
        <v>1</v>
      </c>
      <c r="EZ19">
        <v>25</v>
      </c>
      <c r="FA19">
        <v>1.6</v>
      </c>
      <c r="FB19">
        <v>11.2</v>
      </c>
      <c r="FC19">
        <v>2</v>
      </c>
      <c r="FD19">
        <v>515.213</v>
      </c>
      <c r="FE19">
        <v>467.569</v>
      </c>
      <c r="FF19">
        <v>23.1122</v>
      </c>
      <c r="FG19">
        <v>34.0928</v>
      </c>
      <c r="FH19">
        <v>29.9999</v>
      </c>
      <c r="FI19">
        <v>34.0659</v>
      </c>
      <c r="FJ19">
        <v>34.0238</v>
      </c>
      <c r="FK19">
        <v>6.31819</v>
      </c>
      <c r="FL19">
        <v>53.9522</v>
      </c>
      <c r="FM19">
        <v>0</v>
      </c>
      <c r="FN19">
        <v>23.1129</v>
      </c>
      <c r="FO19">
        <v>80.6121</v>
      </c>
      <c r="FP19">
        <v>16.809</v>
      </c>
      <c r="FQ19">
        <v>100.799</v>
      </c>
      <c r="FR19">
        <v>100.604</v>
      </c>
    </row>
    <row r="20" spans="1:174">
      <c r="A20">
        <v>4</v>
      </c>
      <c r="B20">
        <v>1608155716</v>
      </c>
      <c r="C20">
        <v>353</v>
      </c>
      <c r="D20" t="s">
        <v>310</v>
      </c>
      <c r="E20" t="s">
        <v>311</v>
      </c>
      <c r="F20" t="s">
        <v>290</v>
      </c>
      <c r="G20" t="s">
        <v>291</v>
      </c>
      <c r="H20">
        <v>1608155708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292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312</v>
      </c>
      <c r="AR20">
        <v>15330.3</v>
      </c>
      <c r="AS20">
        <v>853.20164</v>
      </c>
      <c r="AT20">
        <v>919.1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313</v>
      </c>
      <c r="BD20">
        <v>637.83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295</v>
      </c>
      <c r="BS20">
        <v>2</v>
      </c>
      <c r="BT20">
        <v>1608155708</v>
      </c>
      <c r="BU20">
        <v>99.6916225806451</v>
      </c>
      <c r="BV20">
        <v>101.386516129032</v>
      </c>
      <c r="BW20">
        <v>19.2882548387097</v>
      </c>
      <c r="BX20">
        <v>16.2461677419355</v>
      </c>
      <c r="BY20">
        <v>100.249064516129</v>
      </c>
      <c r="BZ20">
        <v>19.3025</v>
      </c>
      <c r="CA20">
        <v>500.203838709677</v>
      </c>
      <c r="CB20">
        <v>102.083548387097</v>
      </c>
      <c r="CC20">
        <v>0.10002775483871</v>
      </c>
      <c r="CD20">
        <v>27.9665741935484</v>
      </c>
      <c r="CE20">
        <v>27.8283161290323</v>
      </c>
      <c r="CF20">
        <v>999.9</v>
      </c>
      <c r="CG20">
        <v>0</v>
      </c>
      <c r="CH20">
        <v>0</v>
      </c>
      <c r="CI20">
        <v>9998.90548387097</v>
      </c>
      <c r="CJ20">
        <v>0</v>
      </c>
      <c r="CK20">
        <v>290.280290322581</v>
      </c>
      <c r="CL20">
        <v>1399.98516129032</v>
      </c>
      <c r="CM20">
        <v>0.899994903225806</v>
      </c>
      <c r="CN20">
        <v>0.1000053</v>
      </c>
      <c r="CO20">
        <v>0</v>
      </c>
      <c r="CP20">
        <v>853.227612903226</v>
      </c>
      <c r="CQ20">
        <v>4.99979</v>
      </c>
      <c r="CR20">
        <v>11926.1290322581</v>
      </c>
      <c r="CS20">
        <v>11904.5161290323</v>
      </c>
      <c r="CT20">
        <v>48.145</v>
      </c>
      <c r="CU20">
        <v>50.562</v>
      </c>
      <c r="CV20">
        <v>49.3343548387097</v>
      </c>
      <c r="CW20">
        <v>49.3668709677419</v>
      </c>
      <c r="CX20">
        <v>49.3</v>
      </c>
      <c r="CY20">
        <v>1255.47677419355</v>
      </c>
      <c r="CZ20">
        <v>139.508387096774</v>
      </c>
      <c r="DA20">
        <v>0</v>
      </c>
      <c r="DB20">
        <v>107.099999904633</v>
      </c>
      <c r="DC20">
        <v>0</v>
      </c>
      <c r="DD20">
        <v>853.20164</v>
      </c>
      <c r="DE20">
        <v>-5.17823076598225</v>
      </c>
      <c r="DF20">
        <v>-85.6384613849629</v>
      </c>
      <c r="DG20">
        <v>11925.512</v>
      </c>
      <c r="DH20">
        <v>15</v>
      </c>
      <c r="DI20">
        <v>1608155632</v>
      </c>
      <c r="DJ20" t="s">
        <v>308</v>
      </c>
      <c r="DK20">
        <v>1608155512.5</v>
      </c>
      <c r="DL20">
        <v>1608155632</v>
      </c>
      <c r="DM20">
        <v>13</v>
      </c>
      <c r="DN20">
        <v>0.028</v>
      </c>
      <c r="DO20">
        <v>0.001</v>
      </c>
      <c r="DP20">
        <v>-0.592</v>
      </c>
      <c r="DQ20">
        <v>-0.061</v>
      </c>
      <c r="DR20">
        <v>51</v>
      </c>
      <c r="DS20">
        <v>17</v>
      </c>
      <c r="DT20">
        <v>0.37</v>
      </c>
      <c r="DU20">
        <v>0.02</v>
      </c>
      <c r="DV20">
        <v>1.15430520432351</v>
      </c>
      <c r="DW20">
        <v>0.131424576929049</v>
      </c>
      <c r="DX20">
        <v>0.0138863781376992</v>
      </c>
      <c r="DY20">
        <v>1</v>
      </c>
      <c r="DZ20">
        <v>-1.69456741935484</v>
      </c>
      <c r="EA20">
        <v>-0.125513709677417</v>
      </c>
      <c r="EB20">
        <v>0.0156125204031979</v>
      </c>
      <c r="EC20">
        <v>1</v>
      </c>
      <c r="ED20">
        <v>3.04276290322581</v>
      </c>
      <c r="EE20">
        <v>-0.0842080645161322</v>
      </c>
      <c r="EF20">
        <v>0.00708996209714992</v>
      </c>
      <c r="EG20">
        <v>1</v>
      </c>
      <c r="EH20">
        <v>3</v>
      </c>
      <c r="EI20">
        <v>3</v>
      </c>
      <c r="EJ20" t="s">
        <v>309</v>
      </c>
      <c r="EK20">
        <v>100</v>
      </c>
      <c r="EL20">
        <v>100</v>
      </c>
      <c r="EM20">
        <v>-0.557</v>
      </c>
      <c r="EN20">
        <v>-0.0145</v>
      </c>
      <c r="EO20">
        <v>-0.631787104540335</v>
      </c>
      <c r="EP20">
        <v>0.000815476741614031</v>
      </c>
      <c r="EQ20">
        <v>-7.50717249551838e-07</v>
      </c>
      <c r="ER20">
        <v>1.84432784397856e-10</v>
      </c>
      <c r="ES20">
        <v>-0.150169571116945</v>
      </c>
      <c r="ET20">
        <v>-0.0138481432109286</v>
      </c>
      <c r="EU20">
        <v>0.00144553185324755</v>
      </c>
      <c r="EV20">
        <v>-1.88220190754585e-05</v>
      </c>
      <c r="EW20">
        <v>6</v>
      </c>
      <c r="EX20">
        <v>2177</v>
      </c>
      <c r="EY20">
        <v>1</v>
      </c>
      <c r="EZ20">
        <v>25</v>
      </c>
      <c r="FA20">
        <v>3.4</v>
      </c>
      <c r="FB20">
        <v>1.4</v>
      </c>
      <c r="FC20">
        <v>2</v>
      </c>
      <c r="FD20">
        <v>515.335</v>
      </c>
      <c r="FE20">
        <v>466.824</v>
      </c>
      <c r="FF20">
        <v>23.123</v>
      </c>
      <c r="FG20">
        <v>34.0536</v>
      </c>
      <c r="FH20">
        <v>29.9994</v>
      </c>
      <c r="FI20">
        <v>34.0299</v>
      </c>
      <c r="FJ20">
        <v>33.9857</v>
      </c>
      <c r="FK20">
        <v>7.22334</v>
      </c>
      <c r="FL20">
        <v>55.6258</v>
      </c>
      <c r="FM20">
        <v>0</v>
      </c>
      <c r="FN20">
        <v>23.1329</v>
      </c>
      <c r="FO20">
        <v>101.467</v>
      </c>
      <c r="FP20">
        <v>16.3093</v>
      </c>
      <c r="FQ20">
        <v>100.814</v>
      </c>
      <c r="FR20">
        <v>100.612</v>
      </c>
    </row>
    <row r="21" spans="1:174">
      <c r="A21">
        <v>5</v>
      </c>
      <c r="B21">
        <v>1608155789</v>
      </c>
      <c r="C21">
        <v>426</v>
      </c>
      <c r="D21" t="s">
        <v>314</v>
      </c>
      <c r="E21" t="s">
        <v>315</v>
      </c>
      <c r="F21" t="s">
        <v>290</v>
      </c>
      <c r="G21" t="s">
        <v>291</v>
      </c>
      <c r="H21">
        <v>1608155781.25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292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316</v>
      </c>
      <c r="AR21">
        <v>15329.5</v>
      </c>
      <c r="AS21">
        <v>841.12128</v>
      </c>
      <c r="AT21">
        <v>920.11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317</v>
      </c>
      <c r="BD21">
        <v>610.05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295</v>
      </c>
      <c r="BS21">
        <v>2</v>
      </c>
      <c r="BT21">
        <v>1608155781.25</v>
      </c>
      <c r="BU21">
        <v>148.953233333333</v>
      </c>
      <c r="BV21">
        <v>153.164433333333</v>
      </c>
      <c r="BW21">
        <v>19.06836</v>
      </c>
      <c r="BX21">
        <v>15.8212533333333</v>
      </c>
      <c r="BY21">
        <v>149.479233333333</v>
      </c>
      <c r="BZ21">
        <v>19.08711</v>
      </c>
      <c r="CA21">
        <v>500.1994</v>
      </c>
      <c r="CB21">
        <v>102.078833333333</v>
      </c>
      <c r="CC21">
        <v>0.100036073333333</v>
      </c>
      <c r="CD21">
        <v>27.9749</v>
      </c>
      <c r="CE21">
        <v>27.8017166666667</v>
      </c>
      <c r="CF21">
        <v>999.9</v>
      </c>
      <c r="CG21">
        <v>0</v>
      </c>
      <c r="CH21">
        <v>0</v>
      </c>
      <c r="CI21">
        <v>9996.56333333333</v>
      </c>
      <c r="CJ21">
        <v>0</v>
      </c>
      <c r="CK21">
        <v>273.0552</v>
      </c>
      <c r="CL21">
        <v>1399.97733333333</v>
      </c>
      <c r="CM21">
        <v>0.899994666666666</v>
      </c>
      <c r="CN21">
        <v>0.100005513333333</v>
      </c>
      <c r="CO21">
        <v>0</v>
      </c>
      <c r="CP21">
        <v>841.167866666667</v>
      </c>
      <c r="CQ21">
        <v>4.99979</v>
      </c>
      <c r="CR21">
        <v>11761.17</v>
      </c>
      <c r="CS21">
        <v>11904.4566666667</v>
      </c>
      <c r="CT21">
        <v>48.25</v>
      </c>
      <c r="CU21">
        <v>50.6166</v>
      </c>
      <c r="CV21">
        <v>49.4101333333333</v>
      </c>
      <c r="CW21">
        <v>49.375</v>
      </c>
      <c r="CX21">
        <v>49.3582</v>
      </c>
      <c r="CY21">
        <v>1255.46966666667</v>
      </c>
      <c r="CZ21">
        <v>139.507666666667</v>
      </c>
      <c r="DA21">
        <v>0</v>
      </c>
      <c r="DB21">
        <v>72.2999999523163</v>
      </c>
      <c r="DC21">
        <v>0</v>
      </c>
      <c r="DD21">
        <v>841.12128</v>
      </c>
      <c r="DE21">
        <v>-8.67446153729606</v>
      </c>
      <c r="DF21">
        <v>-125.215384559757</v>
      </c>
      <c r="DG21">
        <v>11760.508</v>
      </c>
      <c r="DH21">
        <v>15</v>
      </c>
      <c r="DI21">
        <v>1608155632</v>
      </c>
      <c r="DJ21" t="s">
        <v>308</v>
      </c>
      <c r="DK21">
        <v>1608155512.5</v>
      </c>
      <c r="DL21">
        <v>1608155632</v>
      </c>
      <c r="DM21">
        <v>13</v>
      </c>
      <c r="DN21">
        <v>0.028</v>
      </c>
      <c r="DO21">
        <v>0.001</v>
      </c>
      <c r="DP21">
        <v>-0.592</v>
      </c>
      <c r="DQ21">
        <v>-0.061</v>
      </c>
      <c r="DR21">
        <v>51</v>
      </c>
      <c r="DS21">
        <v>17</v>
      </c>
      <c r="DT21">
        <v>0.37</v>
      </c>
      <c r="DU21">
        <v>0.02</v>
      </c>
      <c r="DV21">
        <v>3.10199941224211</v>
      </c>
      <c r="DW21">
        <v>-0.187454533467351</v>
      </c>
      <c r="DX21">
        <v>0.0239623073671163</v>
      </c>
      <c r="DY21">
        <v>1</v>
      </c>
      <c r="DZ21">
        <v>-4.21347258064516</v>
      </c>
      <c r="EA21">
        <v>0.189027096774201</v>
      </c>
      <c r="EB21">
        <v>0.0273663183573721</v>
      </c>
      <c r="EC21">
        <v>1</v>
      </c>
      <c r="ED21">
        <v>3.24620516129032</v>
      </c>
      <c r="EE21">
        <v>0.084637741935475</v>
      </c>
      <c r="EF21">
        <v>0.00643224631959325</v>
      </c>
      <c r="EG21">
        <v>1</v>
      </c>
      <c r="EH21">
        <v>3</v>
      </c>
      <c r="EI21">
        <v>3</v>
      </c>
      <c r="EJ21" t="s">
        <v>309</v>
      </c>
      <c r="EK21">
        <v>100</v>
      </c>
      <c r="EL21">
        <v>100</v>
      </c>
      <c r="EM21">
        <v>-0.526</v>
      </c>
      <c r="EN21">
        <v>-0.0187</v>
      </c>
      <c r="EO21">
        <v>-0.631787104540335</v>
      </c>
      <c r="EP21">
        <v>0.000815476741614031</v>
      </c>
      <c r="EQ21">
        <v>-7.50717249551838e-07</v>
      </c>
      <c r="ER21">
        <v>1.84432784397856e-10</v>
      </c>
      <c r="ES21">
        <v>-0.150169571116945</v>
      </c>
      <c r="ET21">
        <v>-0.0138481432109286</v>
      </c>
      <c r="EU21">
        <v>0.00144553185324755</v>
      </c>
      <c r="EV21">
        <v>-1.88220190754585e-05</v>
      </c>
      <c r="EW21">
        <v>6</v>
      </c>
      <c r="EX21">
        <v>2177</v>
      </c>
      <c r="EY21">
        <v>1</v>
      </c>
      <c r="EZ21">
        <v>25</v>
      </c>
      <c r="FA21">
        <v>4.6</v>
      </c>
      <c r="FB21">
        <v>2.6</v>
      </c>
      <c r="FC21">
        <v>2</v>
      </c>
      <c r="FD21">
        <v>515.644</v>
      </c>
      <c r="FE21">
        <v>466.733</v>
      </c>
      <c r="FF21">
        <v>23.1698</v>
      </c>
      <c r="FG21">
        <v>33.9876</v>
      </c>
      <c r="FH21">
        <v>29.9997</v>
      </c>
      <c r="FI21">
        <v>33.9757</v>
      </c>
      <c r="FJ21">
        <v>33.9334</v>
      </c>
      <c r="FK21">
        <v>9.50378</v>
      </c>
      <c r="FL21">
        <v>56.7056</v>
      </c>
      <c r="FM21">
        <v>0</v>
      </c>
      <c r="FN21">
        <v>23.178</v>
      </c>
      <c r="FO21">
        <v>153.629</v>
      </c>
      <c r="FP21">
        <v>15.7195</v>
      </c>
      <c r="FQ21">
        <v>100.829</v>
      </c>
      <c r="FR21">
        <v>100.621</v>
      </c>
    </row>
    <row r="22" spans="1:174">
      <c r="A22">
        <v>6</v>
      </c>
      <c r="B22">
        <v>1608155888</v>
      </c>
      <c r="C22">
        <v>525</v>
      </c>
      <c r="D22" t="s">
        <v>318</v>
      </c>
      <c r="E22" t="s">
        <v>319</v>
      </c>
      <c r="F22" t="s">
        <v>290</v>
      </c>
      <c r="G22" t="s">
        <v>291</v>
      </c>
      <c r="H22">
        <v>1608155880.25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292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320</v>
      </c>
      <c r="AR22">
        <v>15332</v>
      </c>
      <c r="AS22">
        <v>825.377346153846</v>
      </c>
      <c r="AT22">
        <v>921.29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321</v>
      </c>
      <c r="BD22">
        <v>592.53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295</v>
      </c>
      <c r="BS22">
        <v>2</v>
      </c>
      <c r="BT22">
        <v>1608155880.25</v>
      </c>
      <c r="BU22">
        <v>199.7052</v>
      </c>
      <c r="BV22">
        <v>206.249866666667</v>
      </c>
      <c r="BW22">
        <v>19.02271</v>
      </c>
      <c r="BX22">
        <v>15.6835533333333</v>
      </c>
      <c r="BY22">
        <v>200.2023</v>
      </c>
      <c r="BZ22">
        <v>19.0423833333333</v>
      </c>
      <c r="CA22">
        <v>500.2075</v>
      </c>
      <c r="CB22">
        <v>102.075333333333</v>
      </c>
      <c r="CC22">
        <v>0.100077613333333</v>
      </c>
      <c r="CD22">
        <v>27.9892333333333</v>
      </c>
      <c r="CE22">
        <v>27.7952833333333</v>
      </c>
      <c r="CF22">
        <v>999.9</v>
      </c>
      <c r="CG22">
        <v>0</v>
      </c>
      <c r="CH22">
        <v>0</v>
      </c>
      <c r="CI22">
        <v>9991.42733333333</v>
      </c>
      <c r="CJ22">
        <v>0</v>
      </c>
      <c r="CK22">
        <v>214.121933333333</v>
      </c>
      <c r="CL22">
        <v>1399.99733333333</v>
      </c>
      <c r="CM22">
        <v>0.900002</v>
      </c>
      <c r="CN22">
        <v>0.0999984</v>
      </c>
      <c r="CO22">
        <v>0</v>
      </c>
      <c r="CP22">
        <v>825.398233333333</v>
      </c>
      <c r="CQ22">
        <v>4.99979</v>
      </c>
      <c r="CR22">
        <v>11538.3733333333</v>
      </c>
      <c r="CS22">
        <v>11904.6566666667</v>
      </c>
      <c r="CT22">
        <v>48.2830666666667</v>
      </c>
      <c r="CU22">
        <v>50.625</v>
      </c>
      <c r="CV22">
        <v>49.4538</v>
      </c>
      <c r="CW22">
        <v>49.3998</v>
      </c>
      <c r="CX22">
        <v>49.3832666666667</v>
      </c>
      <c r="CY22">
        <v>1255.49733333333</v>
      </c>
      <c r="CZ22">
        <v>139.5</v>
      </c>
      <c r="DA22">
        <v>0</v>
      </c>
      <c r="DB22">
        <v>98.3999998569489</v>
      </c>
      <c r="DC22">
        <v>0</v>
      </c>
      <c r="DD22">
        <v>825.377346153846</v>
      </c>
      <c r="DE22">
        <v>-4.50478633470259</v>
      </c>
      <c r="DF22">
        <v>-57.6136752478206</v>
      </c>
      <c r="DG22">
        <v>11538.1230769231</v>
      </c>
      <c r="DH22">
        <v>15</v>
      </c>
      <c r="DI22">
        <v>1608155632</v>
      </c>
      <c r="DJ22" t="s">
        <v>308</v>
      </c>
      <c r="DK22">
        <v>1608155512.5</v>
      </c>
      <c r="DL22">
        <v>1608155632</v>
      </c>
      <c r="DM22">
        <v>13</v>
      </c>
      <c r="DN22">
        <v>0.028</v>
      </c>
      <c r="DO22">
        <v>0.001</v>
      </c>
      <c r="DP22">
        <v>-0.592</v>
      </c>
      <c r="DQ22">
        <v>-0.061</v>
      </c>
      <c r="DR22">
        <v>51</v>
      </c>
      <c r="DS22">
        <v>17</v>
      </c>
      <c r="DT22">
        <v>0.37</v>
      </c>
      <c r="DU22">
        <v>0.02</v>
      </c>
      <c r="DV22">
        <v>4.89463987683459</v>
      </c>
      <c r="DW22">
        <v>-0.066526429542912</v>
      </c>
      <c r="DX22">
        <v>0.0304606602071223</v>
      </c>
      <c r="DY22">
        <v>1</v>
      </c>
      <c r="DZ22">
        <v>-6.55057387096774</v>
      </c>
      <c r="EA22">
        <v>0.0892180645161335</v>
      </c>
      <c r="EB22">
        <v>0.0370571351953517</v>
      </c>
      <c r="EC22">
        <v>1</v>
      </c>
      <c r="ED22">
        <v>3.34115</v>
      </c>
      <c r="EE22">
        <v>-0.0202374193548413</v>
      </c>
      <c r="EF22">
        <v>0.0125010598260385</v>
      </c>
      <c r="EG22">
        <v>1</v>
      </c>
      <c r="EH22">
        <v>3</v>
      </c>
      <c r="EI22">
        <v>3</v>
      </c>
      <c r="EJ22" t="s">
        <v>309</v>
      </c>
      <c r="EK22">
        <v>100</v>
      </c>
      <c r="EL22">
        <v>100</v>
      </c>
      <c r="EM22">
        <v>-0.497</v>
      </c>
      <c r="EN22">
        <v>-0.0194</v>
      </c>
      <c r="EO22">
        <v>-0.631787104540335</v>
      </c>
      <c r="EP22">
        <v>0.000815476741614031</v>
      </c>
      <c r="EQ22">
        <v>-7.50717249551838e-07</v>
      </c>
      <c r="ER22">
        <v>1.84432784397856e-10</v>
      </c>
      <c r="ES22">
        <v>-0.150169571116945</v>
      </c>
      <c r="ET22">
        <v>-0.0138481432109286</v>
      </c>
      <c r="EU22">
        <v>0.00144553185324755</v>
      </c>
      <c r="EV22">
        <v>-1.88220190754585e-05</v>
      </c>
      <c r="EW22">
        <v>6</v>
      </c>
      <c r="EX22">
        <v>2177</v>
      </c>
      <c r="EY22">
        <v>1</v>
      </c>
      <c r="EZ22">
        <v>25</v>
      </c>
      <c r="FA22">
        <v>6.3</v>
      </c>
      <c r="FB22">
        <v>4.3</v>
      </c>
      <c r="FC22">
        <v>2</v>
      </c>
      <c r="FD22">
        <v>515.42</v>
      </c>
      <c r="FE22">
        <v>467.308</v>
      </c>
      <c r="FF22">
        <v>23.2157</v>
      </c>
      <c r="FG22">
        <v>33.9042</v>
      </c>
      <c r="FH22">
        <v>29.9997</v>
      </c>
      <c r="FI22">
        <v>33.9054</v>
      </c>
      <c r="FJ22">
        <v>33.866</v>
      </c>
      <c r="FK22">
        <v>11.7945</v>
      </c>
      <c r="FL22">
        <v>56.7536</v>
      </c>
      <c r="FM22">
        <v>0</v>
      </c>
      <c r="FN22">
        <v>23.2206</v>
      </c>
      <c r="FO22">
        <v>206.267</v>
      </c>
      <c r="FP22">
        <v>15.6727</v>
      </c>
      <c r="FQ22">
        <v>100.844</v>
      </c>
      <c r="FR22">
        <v>100.619</v>
      </c>
    </row>
    <row r="23" spans="1:174">
      <c r="A23">
        <v>7</v>
      </c>
      <c r="B23">
        <v>1608155957</v>
      </c>
      <c r="C23">
        <v>594</v>
      </c>
      <c r="D23" t="s">
        <v>322</v>
      </c>
      <c r="E23" t="s">
        <v>323</v>
      </c>
      <c r="F23" t="s">
        <v>290</v>
      </c>
      <c r="G23" t="s">
        <v>291</v>
      </c>
      <c r="H23">
        <v>1608155949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292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324</v>
      </c>
      <c r="AR23">
        <v>15331.5</v>
      </c>
      <c r="AS23">
        <v>822.568615384615</v>
      </c>
      <c r="AT23">
        <v>930.64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325</v>
      </c>
      <c r="BD23">
        <v>587.22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295</v>
      </c>
      <c r="BS23">
        <v>2</v>
      </c>
      <c r="BT23">
        <v>1608155949</v>
      </c>
      <c r="BU23">
        <v>248.72064516129</v>
      </c>
      <c r="BV23">
        <v>257.81364516129</v>
      </c>
      <c r="BW23">
        <v>18.9463709677419</v>
      </c>
      <c r="BX23">
        <v>15.7322870967742</v>
      </c>
      <c r="BY23">
        <v>249.192967741936</v>
      </c>
      <c r="BZ23">
        <v>18.9675967741935</v>
      </c>
      <c r="CA23">
        <v>500.197580645161</v>
      </c>
      <c r="CB23">
        <v>102.071129032258</v>
      </c>
      <c r="CC23">
        <v>0.0999561709677419</v>
      </c>
      <c r="CD23">
        <v>28.0028774193548</v>
      </c>
      <c r="CE23">
        <v>27.8325161290323</v>
      </c>
      <c r="CF23">
        <v>999.9</v>
      </c>
      <c r="CG23">
        <v>0</v>
      </c>
      <c r="CH23">
        <v>0</v>
      </c>
      <c r="CI23">
        <v>10002.5812903226</v>
      </c>
      <c r="CJ23">
        <v>0</v>
      </c>
      <c r="CK23">
        <v>215.957870967742</v>
      </c>
      <c r="CL23">
        <v>1399.99032258065</v>
      </c>
      <c r="CM23">
        <v>0.899991806451613</v>
      </c>
      <c r="CN23">
        <v>0.100008367741935</v>
      </c>
      <c r="CO23">
        <v>0</v>
      </c>
      <c r="CP23">
        <v>822.586193548387</v>
      </c>
      <c r="CQ23">
        <v>4.99979</v>
      </c>
      <c r="CR23">
        <v>11507.5</v>
      </c>
      <c r="CS23">
        <v>11904.5612903226</v>
      </c>
      <c r="CT23">
        <v>48.3140322580645</v>
      </c>
      <c r="CU23">
        <v>50.5782580645161</v>
      </c>
      <c r="CV23">
        <v>49.4491935483871</v>
      </c>
      <c r="CW23">
        <v>49.429</v>
      </c>
      <c r="CX23">
        <v>49.437</v>
      </c>
      <c r="CY23">
        <v>1255.48193548387</v>
      </c>
      <c r="CZ23">
        <v>139.508387096774</v>
      </c>
      <c r="DA23">
        <v>0</v>
      </c>
      <c r="DB23">
        <v>68</v>
      </c>
      <c r="DC23">
        <v>0</v>
      </c>
      <c r="DD23">
        <v>822.568615384615</v>
      </c>
      <c r="DE23">
        <v>-1.59774356598187</v>
      </c>
      <c r="DF23">
        <v>-39.0188034052745</v>
      </c>
      <c r="DG23">
        <v>11507.2961538462</v>
      </c>
      <c r="DH23">
        <v>15</v>
      </c>
      <c r="DI23">
        <v>1608155632</v>
      </c>
      <c r="DJ23" t="s">
        <v>308</v>
      </c>
      <c r="DK23">
        <v>1608155512.5</v>
      </c>
      <c r="DL23">
        <v>1608155632</v>
      </c>
      <c r="DM23">
        <v>13</v>
      </c>
      <c r="DN23">
        <v>0.028</v>
      </c>
      <c r="DO23">
        <v>0.001</v>
      </c>
      <c r="DP23">
        <v>-0.592</v>
      </c>
      <c r="DQ23">
        <v>-0.061</v>
      </c>
      <c r="DR23">
        <v>51</v>
      </c>
      <c r="DS23">
        <v>17</v>
      </c>
      <c r="DT23">
        <v>0.37</v>
      </c>
      <c r="DU23">
        <v>0.02</v>
      </c>
      <c r="DV23">
        <v>6.90204714107385</v>
      </c>
      <c r="DW23">
        <v>-0.139492028214039</v>
      </c>
      <c r="DX23">
        <v>0.0493759469854353</v>
      </c>
      <c r="DY23">
        <v>1</v>
      </c>
      <c r="DZ23">
        <v>-9.09455677419355</v>
      </c>
      <c r="EA23">
        <v>0.133677580645169</v>
      </c>
      <c r="EB23">
        <v>0.0582409972767272</v>
      </c>
      <c r="EC23">
        <v>1</v>
      </c>
      <c r="ED23">
        <v>3.21418612903226</v>
      </c>
      <c r="EE23">
        <v>-0.027902903225809</v>
      </c>
      <c r="EF23">
        <v>0.00300232455899497</v>
      </c>
      <c r="EG23">
        <v>1</v>
      </c>
      <c r="EH23">
        <v>3</v>
      </c>
      <c r="EI23">
        <v>3</v>
      </c>
      <c r="EJ23" t="s">
        <v>309</v>
      </c>
      <c r="EK23">
        <v>100</v>
      </c>
      <c r="EL23">
        <v>100</v>
      </c>
      <c r="EM23">
        <v>-0.472</v>
      </c>
      <c r="EN23">
        <v>-0.0214</v>
      </c>
      <c r="EO23">
        <v>-0.631787104540335</v>
      </c>
      <c r="EP23">
        <v>0.000815476741614031</v>
      </c>
      <c r="EQ23">
        <v>-7.50717249551838e-07</v>
      </c>
      <c r="ER23">
        <v>1.84432784397856e-10</v>
      </c>
      <c r="ES23">
        <v>-0.150169571116945</v>
      </c>
      <c r="ET23">
        <v>-0.0138481432109286</v>
      </c>
      <c r="EU23">
        <v>0.00144553185324755</v>
      </c>
      <c r="EV23">
        <v>-1.88220190754585e-05</v>
      </c>
      <c r="EW23">
        <v>6</v>
      </c>
      <c r="EX23">
        <v>2177</v>
      </c>
      <c r="EY23">
        <v>1</v>
      </c>
      <c r="EZ23">
        <v>25</v>
      </c>
      <c r="FA23">
        <v>7.4</v>
      </c>
      <c r="FB23">
        <v>5.4</v>
      </c>
      <c r="FC23">
        <v>2</v>
      </c>
      <c r="FD23">
        <v>515.447</v>
      </c>
      <c r="FE23">
        <v>467.388</v>
      </c>
      <c r="FF23">
        <v>22.9822</v>
      </c>
      <c r="FG23">
        <v>33.8629</v>
      </c>
      <c r="FH23">
        <v>30.0003</v>
      </c>
      <c r="FI23">
        <v>33.8659</v>
      </c>
      <c r="FJ23">
        <v>33.8297</v>
      </c>
      <c r="FK23">
        <v>14.0055</v>
      </c>
      <c r="FL23">
        <v>56.6186</v>
      </c>
      <c r="FM23">
        <v>0</v>
      </c>
      <c r="FN23">
        <v>22.979</v>
      </c>
      <c r="FO23">
        <v>258.288</v>
      </c>
      <c r="FP23">
        <v>15.8035</v>
      </c>
      <c r="FQ23">
        <v>100.849</v>
      </c>
      <c r="FR23">
        <v>100.625</v>
      </c>
    </row>
    <row r="24" spans="1:174">
      <c r="A24">
        <v>8</v>
      </c>
      <c r="B24">
        <v>1608156077.5</v>
      </c>
      <c r="C24">
        <v>714.5</v>
      </c>
      <c r="D24" t="s">
        <v>326</v>
      </c>
      <c r="E24" t="s">
        <v>327</v>
      </c>
      <c r="F24" t="s">
        <v>290</v>
      </c>
      <c r="G24" t="s">
        <v>291</v>
      </c>
      <c r="H24">
        <v>1608156069.5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292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328</v>
      </c>
      <c r="AR24">
        <v>15332.5</v>
      </c>
      <c r="AS24">
        <v>840.905</v>
      </c>
      <c r="AT24">
        <v>988.99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329</v>
      </c>
      <c r="BD24">
        <v>592.87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295</v>
      </c>
      <c r="BS24">
        <v>2</v>
      </c>
      <c r="BT24">
        <v>1608156069.5</v>
      </c>
      <c r="BU24">
        <v>399.711741935484</v>
      </c>
      <c r="BV24">
        <v>414.351935483871</v>
      </c>
      <c r="BW24">
        <v>19.1335612903226</v>
      </c>
      <c r="BX24">
        <v>16.3534516129032</v>
      </c>
      <c r="BY24">
        <v>400.125612903226</v>
      </c>
      <c r="BZ24">
        <v>19.1509806451613</v>
      </c>
      <c r="CA24">
        <v>500.201032258065</v>
      </c>
      <c r="CB24">
        <v>102.064064516129</v>
      </c>
      <c r="CC24">
        <v>0.0999469548387097</v>
      </c>
      <c r="CD24">
        <v>27.9958225806452</v>
      </c>
      <c r="CE24">
        <v>27.8879967741935</v>
      </c>
      <c r="CF24">
        <v>999.9</v>
      </c>
      <c r="CG24">
        <v>0</v>
      </c>
      <c r="CH24">
        <v>0</v>
      </c>
      <c r="CI24">
        <v>10003.9090322581</v>
      </c>
      <c r="CJ24">
        <v>0</v>
      </c>
      <c r="CK24">
        <v>226.738419354839</v>
      </c>
      <c r="CL24">
        <v>1399.97612903226</v>
      </c>
      <c r="CM24">
        <v>0.900000258064516</v>
      </c>
      <c r="CN24">
        <v>0.100000064516129</v>
      </c>
      <c r="CO24">
        <v>0</v>
      </c>
      <c r="CP24">
        <v>840.891516129032</v>
      </c>
      <c r="CQ24">
        <v>4.99979</v>
      </c>
      <c r="CR24">
        <v>11768.2225806452</v>
      </c>
      <c r="CS24">
        <v>11904.4548387097</v>
      </c>
      <c r="CT24">
        <v>48.25</v>
      </c>
      <c r="CU24">
        <v>50.504</v>
      </c>
      <c r="CV24">
        <v>49.375</v>
      </c>
      <c r="CW24">
        <v>49.375</v>
      </c>
      <c r="CX24">
        <v>49.381</v>
      </c>
      <c r="CY24">
        <v>1255.47935483871</v>
      </c>
      <c r="CZ24">
        <v>139.496774193548</v>
      </c>
      <c r="DA24">
        <v>0</v>
      </c>
      <c r="DB24">
        <v>119.599999904633</v>
      </c>
      <c r="DC24">
        <v>0</v>
      </c>
      <c r="DD24">
        <v>840.905</v>
      </c>
      <c r="DE24">
        <v>4.79863247585956</v>
      </c>
      <c r="DF24">
        <v>59.8188034392175</v>
      </c>
      <c r="DG24">
        <v>11768.4807692308</v>
      </c>
      <c r="DH24">
        <v>15</v>
      </c>
      <c r="DI24">
        <v>1608155632</v>
      </c>
      <c r="DJ24" t="s">
        <v>308</v>
      </c>
      <c r="DK24">
        <v>1608155512.5</v>
      </c>
      <c r="DL24">
        <v>1608155632</v>
      </c>
      <c r="DM24">
        <v>13</v>
      </c>
      <c r="DN24">
        <v>0.028</v>
      </c>
      <c r="DO24">
        <v>0.001</v>
      </c>
      <c r="DP24">
        <v>-0.592</v>
      </c>
      <c r="DQ24">
        <v>-0.061</v>
      </c>
      <c r="DR24">
        <v>51</v>
      </c>
      <c r="DS24">
        <v>17</v>
      </c>
      <c r="DT24">
        <v>0.37</v>
      </c>
      <c r="DU24">
        <v>0.02</v>
      </c>
      <c r="DV24">
        <v>11.258628206026</v>
      </c>
      <c r="DW24">
        <v>0.0293996787997594</v>
      </c>
      <c r="DX24">
        <v>0.0467042150785665</v>
      </c>
      <c r="DY24">
        <v>1</v>
      </c>
      <c r="DZ24">
        <v>-14.6402193548387</v>
      </c>
      <c r="EA24">
        <v>0.0540483870968206</v>
      </c>
      <c r="EB24">
        <v>0.0563302956324159</v>
      </c>
      <c r="EC24">
        <v>1</v>
      </c>
      <c r="ED24">
        <v>2.78011419354839</v>
      </c>
      <c r="EE24">
        <v>-0.352178709677436</v>
      </c>
      <c r="EF24">
        <v>0.0393307313789262</v>
      </c>
      <c r="EG24">
        <v>0</v>
      </c>
      <c r="EH24">
        <v>2</v>
      </c>
      <c r="EI24">
        <v>3</v>
      </c>
      <c r="EJ24" t="s">
        <v>330</v>
      </c>
      <c r="EK24">
        <v>100</v>
      </c>
      <c r="EL24">
        <v>100</v>
      </c>
      <c r="EM24">
        <v>-0.414</v>
      </c>
      <c r="EN24">
        <v>-0.0168</v>
      </c>
      <c r="EO24">
        <v>-0.631787104540335</v>
      </c>
      <c r="EP24">
        <v>0.000815476741614031</v>
      </c>
      <c r="EQ24">
        <v>-7.50717249551838e-07</v>
      </c>
      <c r="ER24">
        <v>1.84432784397856e-10</v>
      </c>
      <c r="ES24">
        <v>-0.150169571116945</v>
      </c>
      <c r="ET24">
        <v>-0.0138481432109286</v>
      </c>
      <c r="EU24">
        <v>0.00144553185324755</v>
      </c>
      <c r="EV24">
        <v>-1.88220190754585e-05</v>
      </c>
      <c r="EW24">
        <v>6</v>
      </c>
      <c r="EX24">
        <v>2177</v>
      </c>
      <c r="EY24">
        <v>1</v>
      </c>
      <c r="EZ24">
        <v>25</v>
      </c>
      <c r="FA24">
        <v>9.4</v>
      </c>
      <c r="FB24">
        <v>7.4</v>
      </c>
      <c r="FC24">
        <v>2</v>
      </c>
      <c r="FD24">
        <v>515.233</v>
      </c>
      <c r="FE24">
        <v>468.439</v>
      </c>
      <c r="FF24">
        <v>23.045</v>
      </c>
      <c r="FG24">
        <v>33.8235</v>
      </c>
      <c r="FH24">
        <v>30.0004</v>
      </c>
      <c r="FI24">
        <v>33.8206</v>
      </c>
      <c r="FJ24">
        <v>33.7851</v>
      </c>
      <c r="FK24">
        <v>20.3815</v>
      </c>
      <c r="FL24">
        <v>54.8911</v>
      </c>
      <c r="FM24">
        <v>0</v>
      </c>
      <c r="FN24">
        <v>23.0432</v>
      </c>
      <c r="FO24">
        <v>414.535</v>
      </c>
      <c r="FP24">
        <v>16.3526</v>
      </c>
      <c r="FQ24">
        <v>100.855</v>
      </c>
      <c r="FR24">
        <v>100.621</v>
      </c>
    </row>
    <row r="25" spans="1:174">
      <c r="A25">
        <v>9</v>
      </c>
      <c r="B25">
        <v>1608156168</v>
      </c>
      <c r="C25">
        <v>805</v>
      </c>
      <c r="D25" t="s">
        <v>331</v>
      </c>
      <c r="E25" t="s">
        <v>332</v>
      </c>
      <c r="F25" t="s">
        <v>290</v>
      </c>
      <c r="G25" t="s">
        <v>291</v>
      </c>
      <c r="H25">
        <v>1608156160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292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333</v>
      </c>
      <c r="AR25">
        <v>15333.1</v>
      </c>
      <c r="AS25">
        <v>862.965461538462</v>
      </c>
      <c r="AT25">
        <v>1036.45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334</v>
      </c>
      <c r="BD25">
        <v>605.57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295</v>
      </c>
      <c r="BS25">
        <v>2</v>
      </c>
      <c r="BT25">
        <v>1608156160</v>
      </c>
      <c r="BU25">
        <v>499.157774193548</v>
      </c>
      <c r="BV25">
        <v>517.213129032258</v>
      </c>
      <c r="BW25">
        <v>19.1982677419355</v>
      </c>
      <c r="BX25">
        <v>16.6361870967742</v>
      </c>
      <c r="BY25">
        <v>499.530774193548</v>
      </c>
      <c r="BZ25">
        <v>19.2143612903226</v>
      </c>
      <c r="CA25">
        <v>500.212387096774</v>
      </c>
      <c r="CB25">
        <v>102.059806451613</v>
      </c>
      <c r="CC25">
        <v>0.10000614516129</v>
      </c>
      <c r="CD25">
        <v>27.9758870967742</v>
      </c>
      <c r="CE25">
        <v>27.8968967741935</v>
      </c>
      <c r="CF25">
        <v>999.9</v>
      </c>
      <c r="CG25">
        <v>0</v>
      </c>
      <c r="CH25">
        <v>0</v>
      </c>
      <c r="CI25">
        <v>10000.754516129</v>
      </c>
      <c r="CJ25">
        <v>0</v>
      </c>
      <c r="CK25">
        <v>230.489838709677</v>
      </c>
      <c r="CL25">
        <v>1400.00709677419</v>
      </c>
      <c r="CM25">
        <v>0.899999</v>
      </c>
      <c r="CN25">
        <v>0.100001309677419</v>
      </c>
      <c r="CO25">
        <v>0</v>
      </c>
      <c r="CP25">
        <v>862.915612903226</v>
      </c>
      <c r="CQ25">
        <v>4.99979</v>
      </c>
      <c r="CR25">
        <v>12073.7290322581</v>
      </c>
      <c r="CS25">
        <v>11904.7322580645</v>
      </c>
      <c r="CT25">
        <v>48.25</v>
      </c>
      <c r="CU25">
        <v>50.4796774193548</v>
      </c>
      <c r="CV25">
        <v>49.3221612903226</v>
      </c>
      <c r="CW25">
        <v>49.375</v>
      </c>
      <c r="CX25">
        <v>49.375</v>
      </c>
      <c r="CY25">
        <v>1255.50612903226</v>
      </c>
      <c r="CZ25">
        <v>139.500967741936</v>
      </c>
      <c r="DA25">
        <v>0</v>
      </c>
      <c r="DB25">
        <v>89.5999999046326</v>
      </c>
      <c r="DC25">
        <v>0</v>
      </c>
      <c r="DD25">
        <v>862.965461538462</v>
      </c>
      <c r="DE25">
        <v>6.53579487448125</v>
      </c>
      <c r="DF25">
        <v>87.5179487209447</v>
      </c>
      <c r="DG25">
        <v>12074.1807692308</v>
      </c>
      <c r="DH25">
        <v>15</v>
      </c>
      <c r="DI25">
        <v>1608156197</v>
      </c>
      <c r="DJ25" t="s">
        <v>335</v>
      </c>
      <c r="DK25">
        <v>1608156197</v>
      </c>
      <c r="DL25">
        <v>1608155632</v>
      </c>
      <c r="DM25">
        <v>14</v>
      </c>
      <c r="DN25">
        <v>0.011</v>
      </c>
      <c r="DO25">
        <v>0.001</v>
      </c>
      <c r="DP25">
        <v>-0.373</v>
      </c>
      <c r="DQ25">
        <v>-0.061</v>
      </c>
      <c r="DR25">
        <v>525</v>
      </c>
      <c r="DS25">
        <v>17</v>
      </c>
      <c r="DT25">
        <v>0.11</v>
      </c>
      <c r="DU25">
        <v>0.02</v>
      </c>
      <c r="DV25">
        <v>13.9855893020028</v>
      </c>
      <c r="DW25">
        <v>0.0132855335738059</v>
      </c>
      <c r="DX25">
        <v>0.13092351944117</v>
      </c>
      <c r="DY25">
        <v>1</v>
      </c>
      <c r="DZ25">
        <v>-18.0827548387097</v>
      </c>
      <c r="EA25">
        <v>-0.157577419354816</v>
      </c>
      <c r="EB25">
        <v>0.155927042159424</v>
      </c>
      <c r="EC25">
        <v>1</v>
      </c>
      <c r="ED25">
        <v>2.56113516129032</v>
      </c>
      <c r="EE25">
        <v>0.120832741935473</v>
      </c>
      <c r="EF25">
        <v>0.00924654700012919</v>
      </c>
      <c r="EG25">
        <v>1</v>
      </c>
      <c r="EH25">
        <v>3</v>
      </c>
      <c r="EI25">
        <v>3</v>
      </c>
      <c r="EJ25" t="s">
        <v>309</v>
      </c>
      <c r="EK25">
        <v>100</v>
      </c>
      <c r="EL25">
        <v>100</v>
      </c>
      <c r="EM25">
        <v>-0.373</v>
      </c>
      <c r="EN25">
        <v>-0.0159</v>
      </c>
      <c r="EO25">
        <v>-0.631787104540335</v>
      </c>
      <c r="EP25">
        <v>0.000815476741614031</v>
      </c>
      <c r="EQ25">
        <v>-7.50717249551838e-07</v>
      </c>
      <c r="ER25">
        <v>1.84432784397856e-10</v>
      </c>
      <c r="ES25">
        <v>-0.150169571116945</v>
      </c>
      <c r="ET25">
        <v>-0.0138481432109286</v>
      </c>
      <c r="EU25">
        <v>0.00144553185324755</v>
      </c>
      <c r="EV25">
        <v>-1.88220190754585e-05</v>
      </c>
      <c r="EW25">
        <v>6</v>
      </c>
      <c r="EX25">
        <v>2177</v>
      </c>
      <c r="EY25">
        <v>1</v>
      </c>
      <c r="EZ25">
        <v>25</v>
      </c>
      <c r="FA25">
        <v>10.9</v>
      </c>
      <c r="FB25">
        <v>8.9</v>
      </c>
      <c r="FC25">
        <v>2</v>
      </c>
      <c r="FD25">
        <v>515.164</v>
      </c>
      <c r="FE25">
        <v>468.833</v>
      </c>
      <c r="FF25">
        <v>22.9275</v>
      </c>
      <c r="FG25">
        <v>33.8188</v>
      </c>
      <c r="FH25">
        <v>29.9999</v>
      </c>
      <c r="FI25">
        <v>33.8073</v>
      </c>
      <c r="FJ25">
        <v>33.7701</v>
      </c>
      <c r="FK25">
        <v>24.368</v>
      </c>
      <c r="FL25">
        <v>54.0785</v>
      </c>
      <c r="FM25">
        <v>0</v>
      </c>
      <c r="FN25">
        <v>22.9452</v>
      </c>
      <c r="FO25">
        <v>517.44</v>
      </c>
      <c r="FP25">
        <v>16.6042</v>
      </c>
      <c r="FQ25">
        <v>100.854</v>
      </c>
      <c r="FR25">
        <v>100.621</v>
      </c>
    </row>
    <row r="26" spans="1:174">
      <c r="A26">
        <v>10</v>
      </c>
      <c r="B26">
        <v>1608156312</v>
      </c>
      <c r="C26">
        <v>949</v>
      </c>
      <c r="D26" t="s">
        <v>336</v>
      </c>
      <c r="E26" t="s">
        <v>337</v>
      </c>
      <c r="F26" t="s">
        <v>290</v>
      </c>
      <c r="G26" t="s">
        <v>291</v>
      </c>
      <c r="H26">
        <v>1608156304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292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338</v>
      </c>
      <c r="AR26">
        <v>15334.9</v>
      </c>
      <c r="AS26">
        <v>886.7704</v>
      </c>
      <c r="AT26">
        <v>1084.24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339</v>
      </c>
      <c r="BD26">
        <v>617.9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295</v>
      </c>
      <c r="BS26">
        <v>2</v>
      </c>
      <c r="BT26">
        <v>1608156304</v>
      </c>
      <c r="BU26">
        <v>599.772064516129</v>
      </c>
      <c r="BV26">
        <v>619.924774193548</v>
      </c>
      <c r="BW26">
        <v>19.2528548387097</v>
      </c>
      <c r="BX26">
        <v>16.9985161290323</v>
      </c>
      <c r="BY26">
        <v>600.133741935484</v>
      </c>
      <c r="BZ26">
        <v>19.3098548387097</v>
      </c>
      <c r="CA26">
        <v>500.212870967742</v>
      </c>
      <c r="CB26">
        <v>102.052161290323</v>
      </c>
      <c r="CC26">
        <v>0.0999482258064516</v>
      </c>
      <c r="CD26">
        <v>27.9924935483871</v>
      </c>
      <c r="CE26">
        <v>27.9573677419355</v>
      </c>
      <c r="CF26">
        <v>999.9</v>
      </c>
      <c r="CG26">
        <v>0</v>
      </c>
      <c r="CH26">
        <v>0</v>
      </c>
      <c r="CI26">
        <v>10009.5193548387</v>
      </c>
      <c r="CJ26">
        <v>0</v>
      </c>
      <c r="CK26">
        <v>241.662</v>
      </c>
      <c r="CL26">
        <v>1400.02032258065</v>
      </c>
      <c r="CM26">
        <v>0.899998516129032</v>
      </c>
      <c r="CN26">
        <v>0.100001509677419</v>
      </c>
      <c r="CO26">
        <v>0</v>
      </c>
      <c r="CP26">
        <v>886.754516129032</v>
      </c>
      <c r="CQ26">
        <v>4.99979</v>
      </c>
      <c r="CR26">
        <v>12390.2774193548</v>
      </c>
      <c r="CS26">
        <v>11904.8258064516</v>
      </c>
      <c r="CT26">
        <v>48.062</v>
      </c>
      <c r="CU26">
        <v>50.3343548387097</v>
      </c>
      <c r="CV26">
        <v>49.187</v>
      </c>
      <c r="CW26">
        <v>49.25</v>
      </c>
      <c r="CX26">
        <v>49.25</v>
      </c>
      <c r="CY26">
        <v>1255.51838709677</v>
      </c>
      <c r="CZ26">
        <v>139.501935483871</v>
      </c>
      <c r="DA26">
        <v>0</v>
      </c>
      <c r="DB26">
        <v>143.099999904633</v>
      </c>
      <c r="DC26">
        <v>0</v>
      </c>
      <c r="DD26">
        <v>886.7704</v>
      </c>
      <c r="DE26">
        <v>3.35576922763893</v>
      </c>
      <c r="DF26">
        <v>32.3923077148867</v>
      </c>
      <c r="DG26">
        <v>12390.364</v>
      </c>
      <c r="DH26">
        <v>15</v>
      </c>
      <c r="DI26">
        <v>1608156335.6</v>
      </c>
      <c r="DJ26" t="s">
        <v>340</v>
      </c>
      <c r="DK26">
        <v>1608156197</v>
      </c>
      <c r="DL26">
        <v>1608156335.6</v>
      </c>
      <c r="DM26">
        <v>15</v>
      </c>
      <c r="DN26">
        <v>0.011</v>
      </c>
      <c r="DO26">
        <v>0.001</v>
      </c>
      <c r="DP26">
        <v>-0.373</v>
      </c>
      <c r="DQ26">
        <v>-0.057</v>
      </c>
      <c r="DR26">
        <v>525</v>
      </c>
      <c r="DS26">
        <v>17</v>
      </c>
      <c r="DT26">
        <v>0.11</v>
      </c>
      <c r="DU26">
        <v>0.04</v>
      </c>
      <c r="DV26">
        <v>15.6214899210355</v>
      </c>
      <c r="DW26">
        <v>-0.0243811616051755</v>
      </c>
      <c r="DX26">
        <v>0.125441325352309</v>
      </c>
      <c r="DY26">
        <v>1</v>
      </c>
      <c r="DZ26">
        <v>-20.1493064516129</v>
      </c>
      <c r="EA26">
        <v>-0.171653225806375</v>
      </c>
      <c r="EB26">
        <v>0.153145951755252</v>
      </c>
      <c r="EC26">
        <v>1</v>
      </c>
      <c r="ED26">
        <v>2.2968664516129</v>
      </c>
      <c r="EE26">
        <v>0.054698225806451</v>
      </c>
      <c r="EF26">
        <v>0.00456107411542156</v>
      </c>
      <c r="EG26">
        <v>1</v>
      </c>
      <c r="EH26">
        <v>3</v>
      </c>
      <c r="EI26">
        <v>3</v>
      </c>
      <c r="EJ26" t="s">
        <v>309</v>
      </c>
      <c r="EK26">
        <v>100</v>
      </c>
      <c r="EL26">
        <v>100</v>
      </c>
      <c r="EM26">
        <v>-0.362</v>
      </c>
      <c r="EN26">
        <v>-0.057</v>
      </c>
      <c r="EO26">
        <v>-0.620545239105548</v>
      </c>
      <c r="EP26">
        <v>0.000815476741614031</v>
      </c>
      <c r="EQ26">
        <v>-7.50717249551838e-07</v>
      </c>
      <c r="ER26">
        <v>1.84432784397856e-10</v>
      </c>
      <c r="ES26">
        <v>-0.150169571116945</v>
      </c>
      <c r="ET26">
        <v>-0.0138481432109286</v>
      </c>
      <c r="EU26">
        <v>0.00144553185324755</v>
      </c>
      <c r="EV26">
        <v>-1.88220190754585e-05</v>
      </c>
      <c r="EW26">
        <v>6</v>
      </c>
      <c r="EX26">
        <v>2177</v>
      </c>
      <c r="EY26">
        <v>1</v>
      </c>
      <c r="EZ26">
        <v>25</v>
      </c>
      <c r="FA26">
        <v>1.9</v>
      </c>
      <c r="FB26">
        <v>11.3</v>
      </c>
      <c r="FC26">
        <v>2</v>
      </c>
      <c r="FD26">
        <v>514.975</v>
      </c>
      <c r="FE26">
        <v>469.505</v>
      </c>
      <c r="FF26">
        <v>23.0781</v>
      </c>
      <c r="FG26">
        <v>33.8021</v>
      </c>
      <c r="FH26">
        <v>30</v>
      </c>
      <c r="FI26">
        <v>33.787</v>
      </c>
      <c r="FJ26">
        <v>33.749</v>
      </c>
      <c r="FK26">
        <v>28.2143</v>
      </c>
      <c r="FL26">
        <v>52.8765</v>
      </c>
      <c r="FM26">
        <v>0</v>
      </c>
      <c r="FN26">
        <v>23.0805</v>
      </c>
      <c r="FO26">
        <v>619.766</v>
      </c>
      <c r="FP26">
        <v>17.1008</v>
      </c>
      <c r="FQ26">
        <v>100.856</v>
      </c>
      <c r="FR26">
        <v>100.621</v>
      </c>
    </row>
    <row r="27" spans="1:174">
      <c r="A27">
        <v>11</v>
      </c>
      <c r="B27">
        <v>1608156433.1</v>
      </c>
      <c r="C27">
        <v>1070.09999990463</v>
      </c>
      <c r="D27" t="s">
        <v>341</v>
      </c>
      <c r="E27" t="s">
        <v>342</v>
      </c>
      <c r="F27" t="s">
        <v>290</v>
      </c>
      <c r="G27" t="s">
        <v>291</v>
      </c>
      <c r="H27">
        <v>1608156425.35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292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343</v>
      </c>
      <c r="AR27">
        <v>15335.8</v>
      </c>
      <c r="AS27">
        <v>900.43208</v>
      </c>
      <c r="AT27">
        <v>1110.16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344</v>
      </c>
      <c r="BD27">
        <v>627.65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295</v>
      </c>
      <c r="BS27">
        <v>2</v>
      </c>
      <c r="BT27">
        <v>1608156425.35</v>
      </c>
      <c r="BU27">
        <v>699.5141</v>
      </c>
      <c r="BV27">
        <v>721.120366666667</v>
      </c>
      <c r="BW27">
        <v>19.29995</v>
      </c>
      <c r="BX27">
        <v>17.2583266666667</v>
      </c>
      <c r="BY27">
        <v>699.868333333334</v>
      </c>
      <c r="BZ27">
        <v>19.3132033333333</v>
      </c>
      <c r="CA27">
        <v>500.210866666667</v>
      </c>
      <c r="CB27">
        <v>102.053733333333</v>
      </c>
      <c r="CC27">
        <v>0.09999881</v>
      </c>
      <c r="CD27">
        <v>27.9941366666667</v>
      </c>
      <c r="CE27">
        <v>27.9744566666667</v>
      </c>
      <c r="CF27">
        <v>999.9</v>
      </c>
      <c r="CG27">
        <v>0</v>
      </c>
      <c r="CH27">
        <v>0</v>
      </c>
      <c r="CI27">
        <v>10000.4533333333</v>
      </c>
      <c r="CJ27">
        <v>0</v>
      </c>
      <c r="CK27">
        <v>250.088633333333</v>
      </c>
      <c r="CL27">
        <v>1399.99366666667</v>
      </c>
      <c r="CM27">
        <v>0.899994866666667</v>
      </c>
      <c r="CN27">
        <v>0.100005133333333</v>
      </c>
      <c r="CO27">
        <v>0</v>
      </c>
      <c r="CP27">
        <v>900.439833333334</v>
      </c>
      <c r="CQ27">
        <v>4.99979</v>
      </c>
      <c r="CR27">
        <v>12569.2766666667</v>
      </c>
      <c r="CS27">
        <v>11904.5933333333</v>
      </c>
      <c r="CT27">
        <v>48</v>
      </c>
      <c r="CU27">
        <v>50.2185</v>
      </c>
      <c r="CV27">
        <v>49.0746</v>
      </c>
      <c r="CW27">
        <v>49.1539333333333</v>
      </c>
      <c r="CX27">
        <v>49.1518666666667</v>
      </c>
      <c r="CY27">
        <v>1255.48666666667</v>
      </c>
      <c r="CZ27">
        <v>139.507</v>
      </c>
      <c r="DA27">
        <v>0</v>
      </c>
      <c r="DB27">
        <v>120.299999952316</v>
      </c>
      <c r="DC27">
        <v>0</v>
      </c>
      <c r="DD27">
        <v>900.43208</v>
      </c>
      <c r="DE27">
        <v>-0.855615382817671</v>
      </c>
      <c r="DF27">
        <v>-16.5923077106236</v>
      </c>
      <c r="DG27">
        <v>12569.112</v>
      </c>
      <c r="DH27">
        <v>15</v>
      </c>
      <c r="DI27">
        <v>1608156335.6</v>
      </c>
      <c r="DJ27" t="s">
        <v>340</v>
      </c>
      <c r="DK27">
        <v>1608156197</v>
      </c>
      <c r="DL27">
        <v>1608156335.6</v>
      </c>
      <c r="DM27">
        <v>15</v>
      </c>
      <c r="DN27">
        <v>0.011</v>
      </c>
      <c r="DO27">
        <v>0.001</v>
      </c>
      <c r="DP27">
        <v>-0.373</v>
      </c>
      <c r="DQ27">
        <v>-0.057</v>
      </c>
      <c r="DR27">
        <v>525</v>
      </c>
      <c r="DS27">
        <v>17</v>
      </c>
      <c r="DT27">
        <v>0.11</v>
      </c>
      <c r="DU27">
        <v>0.04</v>
      </c>
      <c r="DV27">
        <v>16.8286476927669</v>
      </c>
      <c r="DW27">
        <v>-0.495101908816054</v>
      </c>
      <c r="DX27">
        <v>0.184241332500381</v>
      </c>
      <c r="DY27">
        <v>1</v>
      </c>
      <c r="DZ27">
        <v>-21.6178633333333</v>
      </c>
      <c r="EA27">
        <v>0.109836707452734</v>
      </c>
      <c r="EB27">
        <v>0.201345897207324</v>
      </c>
      <c r="EC27">
        <v>1</v>
      </c>
      <c r="ED27">
        <v>2.04259866666667</v>
      </c>
      <c r="EE27">
        <v>-0.119459666295879</v>
      </c>
      <c r="EF27">
        <v>0.00864184499333843</v>
      </c>
      <c r="EG27">
        <v>1</v>
      </c>
      <c r="EH27">
        <v>3</v>
      </c>
      <c r="EI27">
        <v>3</v>
      </c>
      <c r="EJ27" t="s">
        <v>309</v>
      </c>
      <c r="EK27">
        <v>100</v>
      </c>
      <c r="EL27">
        <v>100</v>
      </c>
      <c r="EM27">
        <v>-0.355</v>
      </c>
      <c r="EN27">
        <v>-0.0136</v>
      </c>
      <c r="EO27">
        <v>-0.620545239105548</v>
      </c>
      <c r="EP27">
        <v>0.000815476741614031</v>
      </c>
      <c r="EQ27">
        <v>-7.50717249551838e-07</v>
      </c>
      <c r="ER27">
        <v>1.84432784397856e-10</v>
      </c>
      <c r="ES27">
        <v>-0.149382398592825</v>
      </c>
      <c r="ET27">
        <v>-0.0138481432109286</v>
      </c>
      <c r="EU27">
        <v>0.00144553185324755</v>
      </c>
      <c r="EV27">
        <v>-1.88220190754585e-05</v>
      </c>
      <c r="EW27">
        <v>6</v>
      </c>
      <c r="EX27">
        <v>2177</v>
      </c>
      <c r="EY27">
        <v>1</v>
      </c>
      <c r="EZ27">
        <v>25</v>
      </c>
      <c r="FA27">
        <v>3.9</v>
      </c>
      <c r="FB27">
        <v>1.6</v>
      </c>
      <c r="FC27">
        <v>2</v>
      </c>
      <c r="FD27">
        <v>514.611</v>
      </c>
      <c r="FE27">
        <v>469.993</v>
      </c>
      <c r="FF27">
        <v>22.8703</v>
      </c>
      <c r="FG27">
        <v>33.8235</v>
      </c>
      <c r="FH27">
        <v>30.0004</v>
      </c>
      <c r="FI27">
        <v>33.7931</v>
      </c>
      <c r="FJ27">
        <v>33.755</v>
      </c>
      <c r="FK27">
        <v>31.9282</v>
      </c>
      <c r="FL27">
        <v>52.3942</v>
      </c>
      <c r="FM27">
        <v>0</v>
      </c>
      <c r="FN27">
        <v>22.8741</v>
      </c>
      <c r="FO27">
        <v>721.122</v>
      </c>
      <c r="FP27">
        <v>17.3636</v>
      </c>
      <c r="FQ27">
        <v>100.849</v>
      </c>
      <c r="FR27">
        <v>100.617</v>
      </c>
    </row>
    <row r="28" spans="1:174">
      <c r="A28">
        <v>12</v>
      </c>
      <c r="B28">
        <v>1608156553.6</v>
      </c>
      <c r="C28">
        <v>1190.59999990463</v>
      </c>
      <c r="D28" t="s">
        <v>345</v>
      </c>
      <c r="E28" t="s">
        <v>346</v>
      </c>
      <c r="F28" t="s">
        <v>290</v>
      </c>
      <c r="G28" t="s">
        <v>291</v>
      </c>
      <c r="H28">
        <v>1608156545.85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292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347</v>
      </c>
      <c r="AR28">
        <v>15336.1</v>
      </c>
      <c r="AS28">
        <v>901.232461538462</v>
      </c>
      <c r="AT28">
        <v>1118.88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348</v>
      </c>
      <c r="BD28">
        <v>628.57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295</v>
      </c>
      <c r="BS28">
        <v>2</v>
      </c>
      <c r="BT28">
        <v>1608156545.85</v>
      </c>
      <c r="BU28">
        <v>799.9283</v>
      </c>
      <c r="BV28">
        <v>821.8049</v>
      </c>
      <c r="BW28">
        <v>19.3563566666667</v>
      </c>
      <c r="BX28">
        <v>17.71952</v>
      </c>
      <c r="BY28">
        <v>800.282466666667</v>
      </c>
      <c r="BZ28">
        <v>19.36844</v>
      </c>
      <c r="CA28">
        <v>500.220266666667</v>
      </c>
      <c r="CB28">
        <v>102.0507</v>
      </c>
      <c r="CC28">
        <v>0.100023893333333</v>
      </c>
      <c r="CD28">
        <v>28.0037466666667</v>
      </c>
      <c r="CE28">
        <v>28.0160433333333</v>
      </c>
      <c r="CF28">
        <v>999.9</v>
      </c>
      <c r="CG28">
        <v>0</v>
      </c>
      <c r="CH28">
        <v>0</v>
      </c>
      <c r="CI28">
        <v>10005.371</v>
      </c>
      <c r="CJ28">
        <v>0</v>
      </c>
      <c r="CK28">
        <v>245.2875</v>
      </c>
      <c r="CL28">
        <v>1400.002</v>
      </c>
      <c r="CM28">
        <v>0.900011133333333</v>
      </c>
      <c r="CN28">
        <v>0.0999889266666667</v>
      </c>
      <c r="CO28">
        <v>0</v>
      </c>
      <c r="CP28">
        <v>901.2371</v>
      </c>
      <c r="CQ28">
        <v>4.99979</v>
      </c>
      <c r="CR28">
        <v>12573.9</v>
      </c>
      <c r="CS28">
        <v>11904.73</v>
      </c>
      <c r="CT28">
        <v>47.937</v>
      </c>
      <c r="CU28">
        <v>50.1828666666666</v>
      </c>
      <c r="CV28">
        <v>49.0165333333333</v>
      </c>
      <c r="CW28">
        <v>49.125</v>
      </c>
      <c r="CX28">
        <v>49.125</v>
      </c>
      <c r="CY28">
        <v>1255.521</v>
      </c>
      <c r="CZ28">
        <v>139.482666666667</v>
      </c>
      <c r="DA28">
        <v>0</v>
      </c>
      <c r="DB28">
        <v>119.700000047684</v>
      </c>
      <c r="DC28">
        <v>0</v>
      </c>
      <c r="DD28">
        <v>901.232461538462</v>
      </c>
      <c r="DE28">
        <v>-1.89251280407073</v>
      </c>
      <c r="DF28">
        <v>-11.4871794858982</v>
      </c>
      <c r="DG28">
        <v>12573.9153846154</v>
      </c>
      <c r="DH28">
        <v>15</v>
      </c>
      <c r="DI28">
        <v>1608156335.6</v>
      </c>
      <c r="DJ28" t="s">
        <v>340</v>
      </c>
      <c r="DK28">
        <v>1608156197</v>
      </c>
      <c r="DL28">
        <v>1608156335.6</v>
      </c>
      <c r="DM28">
        <v>15</v>
      </c>
      <c r="DN28">
        <v>0.011</v>
      </c>
      <c r="DO28">
        <v>0.001</v>
      </c>
      <c r="DP28">
        <v>-0.373</v>
      </c>
      <c r="DQ28">
        <v>-0.057</v>
      </c>
      <c r="DR28">
        <v>525</v>
      </c>
      <c r="DS28">
        <v>17</v>
      </c>
      <c r="DT28">
        <v>0.11</v>
      </c>
      <c r="DU28">
        <v>0.04</v>
      </c>
      <c r="DV28">
        <v>17.1336606459099</v>
      </c>
      <c r="DW28">
        <v>0.218650530005792</v>
      </c>
      <c r="DX28">
        <v>0.099797779896427</v>
      </c>
      <c r="DY28">
        <v>1</v>
      </c>
      <c r="DZ28">
        <v>-21.87656</v>
      </c>
      <c r="EA28">
        <v>0.0579043381535546</v>
      </c>
      <c r="EB28">
        <v>0.128474240219587</v>
      </c>
      <c r="EC28">
        <v>1</v>
      </c>
      <c r="ED28">
        <v>1.63684</v>
      </c>
      <c r="EE28">
        <v>-0.277129254727473</v>
      </c>
      <c r="EF28">
        <v>0.0222202367224114</v>
      </c>
      <c r="EG28">
        <v>0</v>
      </c>
      <c r="EH28">
        <v>2</v>
      </c>
      <c r="EI28">
        <v>3</v>
      </c>
      <c r="EJ28" t="s">
        <v>330</v>
      </c>
      <c r="EK28">
        <v>100</v>
      </c>
      <c r="EL28">
        <v>100</v>
      </c>
      <c r="EM28">
        <v>-0.354</v>
      </c>
      <c r="EN28">
        <v>-0.0113</v>
      </c>
      <c r="EO28">
        <v>-0.620545239105548</v>
      </c>
      <c r="EP28">
        <v>0.000815476741614031</v>
      </c>
      <c r="EQ28">
        <v>-7.50717249551838e-07</v>
      </c>
      <c r="ER28">
        <v>1.84432784397856e-10</v>
      </c>
      <c r="ES28">
        <v>-0.149382398592825</v>
      </c>
      <c r="ET28">
        <v>-0.0138481432109286</v>
      </c>
      <c r="EU28">
        <v>0.00144553185324755</v>
      </c>
      <c r="EV28">
        <v>-1.88220190754585e-05</v>
      </c>
      <c r="EW28">
        <v>6</v>
      </c>
      <c r="EX28">
        <v>2177</v>
      </c>
      <c r="EY28">
        <v>1</v>
      </c>
      <c r="EZ28">
        <v>25</v>
      </c>
      <c r="FA28">
        <v>5.9</v>
      </c>
      <c r="FB28">
        <v>3.6</v>
      </c>
      <c r="FC28">
        <v>2</v>
      </c>
      <c r="FD28">
        <v>514.192</v>
      </c>
      <c r="FE28">
        <v>470.68</v>
      </c>
      <c r="FF28">
        <v>22.7977</v>
      </c>
      <c r="FG28">
        <v>33.8963</v>
      </c>
      <c r="FH28">
        <v>30.0007</v>
      </c>
      <c r="FI28">
        <v>33.8413</v>
      </c>
      <c r="FJ28">
        <v>33.8028</v>
      </c>
      <c r="FK28">
        <v>35.5514</v>
      </c>
      <c r="FL28">
        <v>49.8126</v>
      </c>
      <c r="FM28">
        <v>0</v>
      </c>
      <c r="FN28">
        <v>22.795</v>
      </c>
      <c r="FO28">
        <v>821.783</v>
      </c>
      <c r="FP28">
        <v>17.9189</v>
      </c>
      <c r="FQ28">
        <v>100.837</v>
      </c>
      <c r="FR28">
        <v>100.605</v>
      </c>
    </row>
    <row r="29" spans="1:174">
      <c r="A29">
        <v>13</v>
      </c>
      <c r="B29">
        <v>1608156674.1</v>
      </c>
      <c r="C29">
        <v>1311.09999990463</v>
      </c>
      <c r="D29" t="s">
        <v>349</v>
      </c>
      <c r="E29" t="s">
        <v>350</v>
      </c>
      <c r="F29" t="s">
        <v>290</v>
      </c>
      <c r="G29" t="s">
        <v>291</v>
      </c>
      <c r="H29">
        <v>1608156666.35</v>
      </c>
      <c r="I29">
        <f>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((R29-I29/2)*K29-J29)/(R29+I29/2)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I29*(1000-(1000*0.61365*exp(17.502*U29/(240.97+U29))/(CB29+CC29)+BW29)/2)/(1000*0.61365*exp(17.502*U29/(240.97+U29))/(CB29+CC29)-BW29)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(BM29*BO29)</f>
        <v>0</v>
      </c>
      <c r="T29">
        <f>(CD29+(S29+2*0.95*5.67E-8*(((CD29+$B$7)+273)^4-(CD29+273)^4)-44100*I29)/(1.84*29.3*P29+8*0.95*5.67E-8*(CD29+273)^3))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(-I29*44100)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292</v>
      </c>
      <c r="AK29">
        <v>15552.9</v>
      </c>
      <c r="AL29">
        <v>715.476923076923</v>
      </c>
      <c r="AM29">
        <v>3262.08</v>
      </c>
      <c r="AN29">
        <f>AM29-AL29</f>
        <v>0</v>
      </c>
      <c r="AO29">
        <f>AN29/AM29</f>
        <v>0</v>
      </c>
      <c r="AP29">
        <v>-0.577747479816223</v>
      </c>
      <c r="AQ29" t="s">
        <v>351</v>
      </c>
      <c r="AR29">
        <v>15336.3</v>
      </c>
      <c r="AS29">
        <v>903.926653846154</v>
      </c>
      <c r="AT29">
        <v>1124.34</v>
      </c>
      <c r="AU29">
        <f>1-AS29/AT29</f>
        <v>0</v>
      </c>
      <c r="AV29">
        <v>0.5</v>
      </c>
      <c r="AW29">
        <f>BM29</f>
        <v>0</v>
      </c>
      <c r="AX29">
        <f>J29</f>
        <v>0</v>
      </c>
      <c r="AY29">
        <f>AU29*AV29*AW29</f>
        <v>0</v>
      </c>
      <c r="AZ29">
        <f>BE29/AT29</f>
        <v>0</v>
      </c>
      <c r="BA29">
        <f>(AX29-AP29)/AW29</f>
        <v>0</v>
      </c>
      <c r="BB29">
        <f>(AM29-AT29)/AT29</f>
        <v>0</v>
      </c>
      <c r="BC29" t="s">
        <v>352</v>
      </c>
      <c r="BD29">
        <v>631.89</v>
      </c>
      <c r="BE29">
        <f>AT29-BD29</f>
        <v>0</v>
      </c>
      <c r="BF29">
        <f>(AT29-AS29)/(AT29-BD29)</f>
        <v>0</v>
      </c>
      <c r="BG29">
        <f>(AM29-AT29)/(AM29-BD29)</f>
        <v>0</v>
      </c>
      <c r="BH29">
        <f>(AT29-AS29)/(AT29-AL29)</f>
        <v>0</v>
      </c>
      <c r="BI29">
        <f>(AM29-AT29)/(AM29-AL29)</f>
        <v>0</v>
      </c>
      <c r="BJ29">
        <f>(BF29*BD29/AS29)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295</v>
      </c>
      <c r="BS29">
        <v>2</v>
      </c>
      <c r="BT29">
        <v>1608156666.35</v>
      </c>
      <c r="BU29">
        <v>900.012366666666</v>
      </c>
      <c r="BV29">
        <v>921.7659</v>
      </c>
      <c r="BW29">
        <v>19.7674766666667</v>
      </c>
      <c r="BX29">
        <v>18.5364766666667</v>
      </c>
      <c r="BY29">
        <v>900.3727</v>
      </c>
      <c r="BZ29">
        <v>19.7710633333333</v>
      </c>
      <c r="CA29">
        <v>500.217166666667</v>
      </c>
      <c r="CB29">
        <v>102.044433333333</v>
      </c>
      <c r="CC29">
        <v>0.100089716666667</v>
      </c>
      <c r="CD29">
        <v>28.0012633333333</v>
      </c>
      <c r="CE29">
        <v>28.0675866666667</v>
      </c>
      <c r="CF29">
        <v>999.9</v>
      </c>
      <c r="CG29">
        <v>0</v>
      </c>
      <c r="CH29">
        <v>0</v>
      </c>
      <c r="CI29">
        <v>9985.67066666667</v>
      </c>
      <c r="CJ29">
        <v>0</v>
      </c>
      <c r="CK29">
        <v>245.927066666667</v>
      </c>
      <c r="CL29">
        <v>1400.01033333333</v>
      </c>
      <c r="CM29">
        <v>0.900002533333333</v>
      </c>
      <c r="CN29">
        <v>0.0999974933333333</v>
      </c>
      <c r="CO29">
        <v>0</v>
      </c>
      <c r="CP29">
        <v>903.953866666667</v>
      </c>
      <c r="CQ29">
        <v>4.99979</v>
      </c>
      <c r="CR29">
        <v>12606.93</v>
      </c>
      <c r="CS29">
        <v>11904.77</v>
      </c>
      <c r="CT29">
        <v>47.9246</v>
      </c>
      <c r="CU29">
        <v>50.1580666666667</v>
      </c>
      <c r="CV29">
        <v>49</v>
      </c>
      <c r="CW29">
        <v>49.125</v>
      </c>
      <c r="CX29">
        <v>49.1166</v>
      </c>
      <c r="CY29">
        <v>1255.51</v>
      </c>
      <c r="CZ29">
        <v>139.500333333333</v>
      </c>
      <c r="DA29">
        <v>0</v>
      </c>
      <c r="DB29">
        <v>119.799999952316</v>
      </c>
      <c r="DC29">
        <v>0</v>
      </c>
      <c r="DD29">
        <v>903.926653846154</v>
      </c>
      <c r="DE29">
        <v>-5.49788034749303</v>
      </c>
      <c r="DF29">
        <v>-79.6102565419567</v>
      </c>
      <c r="DG29">
        <v>12606.6769230769</v>
      </c>
      <c r="DH29">
        <v>15</v>
      </c>
      <c r="DI29">
        <v>1608156335.6</v>
      </c>
      <c r="DJ29" t="s">
        <v>340</v>
      </c>
      <c r="DK29">
        <v>1608156197</v>
      </c>
      <c r="DL29">
        <v>1608156335.6</v>
      </c>
      <c r="DM29">
        <v>15</v>
      </c>
      <c r="DN29">
        <v>0.011</v>
      </c>
      <c r="DO29">
        <v>0.001</v>
      </c>
      <c r="DP29">
        <v>-0.373</v>
      </c>
      <c r="DQ29">
        <v>-0.057</v>
      </c>
      <c r="DR29">
        <v>525</v>
      </c>
      <c r="DS29">
        <v>17</v>
      </c>
      <c r="DT29">
        <v>0.11</v>
      </c>
      <c r="DU29">
        <v>0.04</v>
      </c>
      <c r="DV29">
        <v>17.215930705949</v>
      </c>
      <c r="DW29">
        <v>-1.02495238850872</v>
      </c>
      <c r="DX29">
        <v>0.10776504203505</v>
      </c>
      <c r="DY29">
        <v>0</v>
      </c>
      <c r="DZ29">
        <v>-21.76496</v>
      </c>
      <c r="EA29">
        <v>0.841233370411617</v>
      </c>
      <c r="EB29">
        <v>0.107728469155868</v>
      </c>
      <c r="EC29">
        <v>0</v>
      </c>
      <c r="ED29">
        <v>1.22649266666667</v>
      </c>
      <c r="EE29">
        <v>0.546908476084538</v>
      </c>
      <c r="EF29">
        <v>0.0401863655927674</v>
      </c>
      <c r="EG29">
        <v>0</v>
      </c>
      <c r="EH29">
        <v>0</v>
      </c>
      <c r="EI29">
        <v>3</v>
      </c>
      <c r="EJ29" t="s">
        <v>303</v>
      </c>
      <c r="EK29">
        <v>100</v>
      </c>
      <c r="EL29">
        <v>100</v>
      </c>
      <c r="EM29">
        <v>-0.361</v>
      </c>
      <c r="EN29">
        <v>-0.0024</v>
      </c>
      <c r="EO29">
        <v>-0.620545239105548</v>
      </c>
      <c r="EP29">
        <v>0.000815476741614031</v>
      </c>
      <c r="EQ29">
        <v>-7.50717249551838e-07</v>
      </c>
      <c r="ER29">
        <v>1.84432784397856e-10</v>
      </c>
      <c r="ES29">
        <v>-0.149382398592825</v>
      </c>
      <c r="ET29">
        <v>-0.0138481432109286</v>
      </c>
      <c r="EU29">
        <v>0.00144553185324755</v>
      </c>
      <c r="EV29">
        <v>-1.88220190754585e-05</v>
      </c>
      <c r="EW29">
        <v>6</v>
      </c>
      <c r="EX29">
        <v>2177</v>
      </c>
      <c r="EY29">
        <v>1</v>
      </c>
      <c r="EZ29">
        <v>25</v>
      </c>
      <c r="FA29">
        <v>8</v>
      </c>
      <c r="FB29">
        <v>5.6</v>
      </c>
      <c r="FC29">
        <v>2</v>
      </c>
      <c r="FD29">
        <v>514.053</v>
      </c>
      <c r="FE29">
        <v>471.18</v>
      </c>
      <c r="FF29">
        <v>22.842</v>
      </c>
      <c r="FG29">
        <v>33.9854</v>
      </c>
      <c r="FH29">
        <v>30.0025</v>
      </c>
      <c r="FI29">
        <v>33.9071</v>
      </c>
      <c r="FJ29">
        <v>33.8636</v>
      </c>
      <c r="FK29">
        <v>39.0774</v>
      </c>
      <c r="FL29">
        <v>48.6412</v>
      </c>
      <c r="FM29">
        <v>0</v>
      </c>
      <c r="FN29">
        <v>22.8082</v>
      </c>
      <c r="FO29">
        <v>921.532</v>
      </c>
      <c r="FP29">
        <v>18.3504</v>
      </c>
      <c r="FQ29">
        <v>100.825</v>
      </c>
      <c r="FR29">
        <v>100.592</v>
      </c>
    </row>
    <row r="30" spans="1:174">
      <c r="A30">
        <v>14</v>
      </c>
      <c r="B30">
        <v>1608156786.1</v>
      </c>
      <c r="C30">
        <v>1423.09999990463</v>
      </c>
      <c r="D30" t="s">
        <v>353</v>
      </c>
      <c r="E30" t="s">
        <v>354</v>
      </c>
      <c r="F30" t="s">
        <v>290</v>
      </c>
      <c r="G30" t="s">
        <v>291</v>
      </c>
      <c r="H30">
        <v>1608156778.35</v>
      </c>
      <c r="I30">
        <f>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((R30-I30/2)*K30-J30)/(R30+I30/2)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I30*(1000-(1000*0.61365*exp(17.502*U30/(240.97+U30))/(CB30+CC30)+BW30)/2)/(1000*0.61365*exp(17.502*U30/(240.97+U30))/(CB30+CC30)-BW30)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(BM30*BO30)</f>
        <v>0</v>
      </c>
      <c r="T30">
        <f>(CD30+(S30+2*0.95*5.67E-8*(((CD30+$B$7)+273)^4-(CD30+273)^4)-44100*I30)/(1.84*29.3*P30+8*0.95*5.67E-8*(CD30+273)^3))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(-I30*44100)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292</v>
      </c>
      <c r="AK30">
        <v>15552.9</v>
      </c>
      <c r="AL30">
        <v>715.476923076923</v>
      </c>
      <c r="AM30">
        <v>3262.08</v>
      </c>
      <c r="AN30">
        <f>AM30-AL30</f>
        <v>0</v>
      </c>
      <c r="AO30">
        <f>AN30/AM30</f>
        <v>0</v>
      </c>
      <c r="AP30">
        <v>-0.577747479816223</v>
      </c>
      <c r="AQ30" t="s">
        <v>355</v>
      </c>
      <c r="AR30">
        <v>15336.5</v>
      </c>
      <c r="AS30">
        <v>888.825230769231</v>
      </c>
      <c r="AT30">
        <v>1101.18</v>
      </c>
      <c r="AU30">
        <f>1-AS30/AT30</f>
        <v>0</v>
      </c>
      <c r="AV30">
        <v>0.5</v>
      </c>
      <c r="AW30">
        <f>BM30</f>
        <v>0</v>
      </c>
      <c r="AX30">
        <f>J30</f>
        <v>0</v>
      </c>
      <c r="AY30">
        <f>AU30*AV30*AW30</f>
        <v>0</v>
      </c>
      <c r="AZ30">
        <f>BE30/AT30</f>
        <v>0</v>
      </c>
      <c r="BA30">
        <f>(AX30-AP30)/AW30</f>
        <v>0</v>
      </c>
      <c r="BB30">
        <f>(AM30-AT30)/AT30</f>
        <v>0</v>
      </c>
      <c r="BC30" t="s">
        <v>356</v>
      </c>
      <c r="BD30">
        <v>621.9</v>
      </c>
      <c r="BE30">
        <f>AT30-BD30</f>
        <v>0</v>
      </c>
      <c r="BF30">
        <f>(AT30-AS30)/(AT30-BD30)</f>
        <v>0</v>
      </c>
      <c r="BG30">
        <f>(AM30-AT30)/(AM30-BD30)</f>
        <v>0</v>
      </c>
      <c r="BH30">
        <f>(AT30-AS30)/(AT30-AL30)</f>
        <v>0</v>
      </c>
      <c r="BI30">
        <f>(AM30-AT30)/(AM30-AL30)</f>
        <v>0</v>
      </c>
      <c r="BJ30">
        <f>(BF30*BD30/AS30)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295</v>
      </c>
      <c r="BS30">
        <v>2</v>
      </c>
      <c r="BT30">
        <v>1608156778.35</v>
      </c>
      <c r="BU30">
        <v>1199.29366666667</v>
      </c>
      <c r="BV30">
        <v>1222.56333333333</v>
      </c>
      <c r="BW30">
        <v>19.5001366666667</v>
      </c>
      <c r="BX30">
        <v>18.3386</v>
      </c>
      <c r="BY30">
        <v>1199.698</v>
      </c>
      <c r="BZ30">
        <v>19.5092733333333</v>
      </c>
      <c r="CA30">
        <v>500.213866666667</v>
      </c>
      <c r="CB30">
        <v>102.043733333333</v>
      </c>
      <c r="CC30">
        <v>0.10001538</v>
      </c>
      <c r="CD30">
        <v>27.98569</v>
      </c>
      <c r="CE30">
        <v>28.0264033333333</v>
      </c>
      <c r="CF30">
        <v>999.9</v>
      </c>
      <c r="CG30">
        <v>0</v>
      </c>
      <c r="CH30">
        <v>0</v>
      </c>
      <c r="CI30">
        <v>9994.251</v>
      </c>
      <c r="CJ30">
        <v>0</v>
      </c>
      <c r="CK30">
        <v>226.372733333333</v>
      </c>
      <c r="CL30">
        <v>1400.02066666667</v>
      </c>
      <c r="CM30">
        <v>0.899999633333333</v>
      </c>
      <c r="CN30">
        <v>0.100000356666667</v>
      </c>
      <c r="CO30">
        <v>0</v>
      </c>
      <c r="CP30">
        <v>888.9479</v>
      </c>
      <c r="CQ30">
        <v>4.99979</v>
      </c>
      <c r="CR30">
        <v>12394.0466666667</v>
      </c>
      <c r="CS30">
        <v>11904.8466666667</v>
      </c>
      <c r="CT30">
        <v>47.8687</v>
      </c>
      <c r="CU30">
        <v>50.0872</v>
      </c>
      <c r="CV30">
        <v>48.937</v>
      </c>
      <c r="CW30">
        <v>49.062</v>
      </c>
      <c r="CX30">
        <v>49.062</v>
      </c>
      <c r="CY30">
        <v>1255.51866666667</v>
      </c>
      <c r="CZ30">
        <v>139.502</v>
      </c>
      <c r="DA30">
        <v>0</v>
      </c>
      <c r="DB30">
        <v>111.200000047684</v>
      </c>
      <c r="DC30">
        <v>0</v>
      </c>
      <c r="DD30">
        <v>888.825230769231</v>
      </c>
      <c r="DE30">
        <v>-15.4183248117555</v>
      </c>
      <c r="DF30">
        <v>-218.902564647017</v>
      </c>
      <c r="DG30">
        <v>12392.1346153846</v>
      </c>
      <c r="DH30">
        <v>15</v>
      </c>
      <c r="DI30">
        <v>1608156335.6</v>
      </c>
      <c r="DJ30" t="s">
        <v>340</v>
      </c>
      <c r="DK30">
        <v>1608156197</v>
      </c>
      <c r="DL30">
        <v>1608156335.6</v>
      </c>
      <c r="DM30">
        <v>15</v>
      </c>
      <c r="DN30">
        <v>0.011</v>
      </c>
      <c r="DO30">
        <v>0.001</v>
      </c>
      <c r="DP30">
        <v>-0.373</v>
      </c>
      <c r="DQ30">
        <v>-0.057</v>
      </c>
      <c r="DR30">
        <v>525</v>
      </c>
      <c r="DS30">
        <v>17</v>
      </c>
      <c r="DT30">
        <v>0.11</v>
      </c>
      <c r="DU30">
        <v>0.04</v>
      </c>
      <c r="DV30">
        <v>18.2183812299928</v>
      </c>
      <c r="DW30">
        <v>0.270647146026628</v>
      </c>
      <c r="DX30">
        <v>0.173261776762532</v>
      </c>
      <c r="DY30">
        <v>1</v>
      </c>
      <c r="DZ30">
        <v>-23.2714566666667</v>
      </c>
      <c r="EA30">
        <v>-0.154061846496153</v>
      </c>
      <c r="EB30">
        <v>0.210712717039628</v>
      </c>
      <c r="EC30">
        <v>1</v>
      </c>
      <c r="ED30">
        <v>1.161923</v>
      </c>
      <c r="EE30">
        <v>-0.0349446941045613</v>
      </c>
      <c r="EF30">
        <v>0.00400441935033449</v>
      </c>
      <c r="EG30">
        <v>1</v>
      </c>
      <c r="EH30">
        <v>3</v>
      </c>
      <c r="EI30">
        <v>3</v>
      </c>
      <c r="EJ30" t="s">
        <v>309</v>
      </c>
      <c r="EK30">
        <v>100</v>
      </c>
      <c r="EL30">
        <v>100</v>
      </c>
      <c r="EM30">
        <v>-0.4</v>
      </c>
      <c r="EN30">
        <v>-0.0095</v>
      </c>
      <c r="EO30">
        <v>-0.620545239105548</v>
      </c>
      <c r="EP30">
        <v>0.000815476741614031</v>
      </c>
      <c r="EQ30">
        <v>-7.50717249551838e-07</v>
      </c>
      <c r="ER30">
        <v>1.84432784397856e-10</v>
      </c>
      <c r="ES30">
        <v>-0.149382398592825</v>
      </c>
      <c r="ET30">
        <v>-0.0138481432109286</v>
      </c>
      <c r="EU30">
        <v>0.00144553185324755</v>
      </c>
      <c r="EV30">
        <v>-1.88220190754585e-05</v>
      </c>
      <c r="EW30">
        <v>6</v>
      </c>
      <c r="EX30">
        <v>2177</v>
      </c>
      <c r="EY30">
        <v>1</v>
      </c>
      <c r="EZ30">
        <v>25</v>
      </c>
      <c r="FA30">
        <v>9.8</v>
      </c>
      <c r="FB30">
        <v>7.5</v>
      </c>
      <c r="FC30">
        <v>2</v>
      </c>
      <c r="FD30">
        <v>513.794</v>
      </c>
      <c r="FE30">
        <v>472.001</v>
      </c>
      <c r="FF30">
        <v>22.9667</v>
      </c>
      <c r="FG30">
        <v>33.9991</v>
      </c>
      <c r="FH30">
        <v>30</v>
      </c>
      <c r="FI30">
        <v>33.9268</v>
      </c>
      <c r="FJ30">
        <v>33.8818</v>
      </c>
      <c r="FK30">
        <v>49.3405</v>
      </c>
      <c r="FL30">
        <v>48.5974</v>
      </c>
      <c r="FM30">
        <v>0</v>
      </c>
      <c r="FN30">
        <v>22.9702</v>
      </c>
      <c r="FO30">
        <v>1222.57</v>
      </c>
      <c r="FP30">
        <v>18.392</v>
      </c>
      <c r="FQ30">
        <v>100.815</v>
      </c>
      <c r="FR30">
        <v>100.59</v>
      </c>
    </row>
    <row r="31" spans="1:174">
      <c r="A31">
        <v>15</v>
      </c>
      <c r="B31">
        <v>1608156899.1</v>
      </c>
      <c r="C31">
        <v>1536.09999990463</v>
      </c>
      <c r="D31" t="s">
        <v>357</v>
      </c>
      <c r="E31" t="s">
        <v>358</v>
      </c>
      <c r="F31" t="s">
        <v>290</v>
      </c>
      <c r="G31" t="s">
        <v>291</v>
      </c>
      <c r="H31">
        <v>1608156891.1</v>
      </c>
      <c r="I31">
        <f>CA31*AG31*(BW31-BX31)/(100*BP31*(1000-AG31*BW31))</f>
        <v>0</v>
      </c>
      <c r="J31">
        <f>CA31*AG31*(BV31-BU31*(1000-AG31*BX31)/(1000-AG31*BW31))/(100*BP31)</f>
        <v>0</v>
      </c>
      <c r="K31">
        <f>BU31 - IF(AG31&gt;1, J31*BP31*100.0/(AI31*CI31), 0)</f>
        <v>0</v>
      </c>
      <c r="L31">
        <f>((R31-I31/2)*K31-J31)/(R31+I31/2)</f>
        <v>0</v>
      </c>
      <c r="M31">
        <f>L31*(CB31+CC31)/1000.0</f>
        <v>0</v>
      </c>
      <c r="N31">
        <f>(BU31 - IF(AG31&gt;1, J31*BP31*100.0/(AI31*CI31), 0))*(CB31+CC31)/1000.0</f>
        <v>0</v>
      </c>
      <c r="O31">
        <f>2.0/((1/Q31-1/P31)+SIGN(Q31)*SQRT((1/Q31-1/P31)*(1/Q31-1/P31) + 4*BQ31/((BQ31+1)*(BQ31+1))*(2*1/Q31*1/P31-1/P31*1/P31)))</f>
        <v>0</v>
      </c>
      <c r="P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Q31">
        <f>I31*(1000-(1000*0.61365*exp(17.502*U31/(240.97+U31))/(CB31+CC31)+BW31)/2)/(1000*0.61365*exp(17.502*U31/(240.97+U31))/(CB31+CC31)-BW31)</f>
        <v>0</v>
      </c>
      <c r="R31">
        <f>1/((BQ31+1)/(O31/1.6)+1/(P31/1.37)) + BQ31/((BQ31+1)/(O31/1.6) + BQ31/(P31/1.37))</f>
        <v>0</v>
      </c>
      <c r="S31">
        <f>(BM31*BO31)</f>
        <v>0</v>
      </c>
      <c r="T31">
        <f>(CD31+(S31+2*0.95*5.67E-8*(((CD31+$B$7)+273)^4-(CD31+273)^4)-44100*I31)/(1.84*29.3*P31+8*0.95*5.67E-8*(CD31+273)^3))</f>
        <v>0</v>
      </c>
      <c r="U31">
        <f>($C$7*CE31+$D$7*CF31+$E$7*T31)</f>
        <v>0</v>
      </c>
      <c r="V31">
        <f>0.61365*exp(17.502*U31/(240.97+U31))</f>
        <v>0</v>
      </c>
      <c r="W31">
        <f>(X31/Y31*100)</f>
        <v>0</v>
      </c>
      <c r="X31">
        <f>BW31*(CB31+CC31)/1000</f>
        <v>0</v>
      </c>
      <c r="Y31">
        <f>0.61365*exp(17.502*CD31/(240.97+CD31))</f>
        <v>0</v>
      </c>
      <c r="Z31">
        <f>(V31-BW31*(CB31+CC31)/1000)</f>
        <v>0</v>
      </c>
      <c r="AA31">
        <f>(-I31*44100)</f>
        <v>0</v>
      </c>
      <c r="AB31">
        <f>2*29.3*P31*0.92*(CD31-U31)</f>
        <v>0</v>
      </c>
      <c r="AC31">
        <f>2*0.95*5.67E-8*(((CD31+$B$7)+273)^4-(U31+273)^4)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MAX(0,($B$13+$C$13*CI31)/(1+$D$13*CI31)*CB31/(CD31+273)*$E$13)</f>
        <v>0</v>
      </c>
      <c r="AJ31" t="s">
        <v>292</v>
      </c>
      <c r="AK31">
        <v>15552.9</v>
      </c>
      <c r="AL31">
        <v>715.476923076923</v>
      </c>
      <c r="AM31">
        <v>3262.08</v>
      </c>
      <c r="AN31">
        <f>AM31-AL31</f>
        <v>0</v>
      </c>
      <c r="AO31">
        <f>AN31/AM31</f>
        <v>0</v>
      </c>
      <c r="AP31">
        <v>-0.577747479816223</v>
      </c>
      <c r="AQ31" t="s">
        <v>359</v>
      </c>
      <c r="AR31">
        <v>15336.7</v>
      </c>
      <c r="AS31">
        <v>879.543346153846</v>
      </c>
      <c r="AT31">
        <v>1092.95</v>
      </c>
      <c r="AU31">
        <f>1-AS31/AT31</f>
        <v>0</v>
      </c>
      <c r="AV31">
        <v>0.5</v>
      </c>
      <c r="AW31">
        <f>BM31</f>
        <v>0</v>
      </c>
      <c r="AX31">
        <f>J31</f>
        <v>0</v>
      </c>
      <c r="AY31">
        <f>AU31*AV31*AW31</f>
        <v>0</v>
      </c>
      <c r="AZ31">
        <f>BE31/AT31</f>
        <v>0</v>
      </c>
      <c r="BA31">
        <f>(AX31-AP31)/AW31</f>
        <v>0</v>
      </c>
      <c r="BB31">
        <f>(AM31-AT31)/AT31</f>
        <v>0</v>
      </c>
      <c r="BC31" t="s">
        <v>360</v>
      </c>
      <c r="BD31">
        <v>619.56</v>
      </c>
      <c r="BE31">
        <f>AT31-BD31</f>
        <v>0</v>
      </c>
      <c r="BF31">
        <f>(AT31-AS31)/(AT31-BD31)</f>
        <v>0</v>
      </c>
      <c r="BG31">
        <f>(AM31-AT31)/(AM31-BD31)</f>
        <v>0</v>
      </c>
      <c r="BH31">
        <f>(AT31-AS31)/(AT31-AL31)</f>
        <v>0</v>
      </c>
      <c r="BI31">
        <f>(AM31-AT31)/(AM31-AL31)</f>
        <v>0</v>
      </c>
      <c r="BJ31">
        <f>(BF31*BD31/AS31)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295</v>
      </c>
      <c r="BS31">
        <v>2</v>
      </c>
      <c r="BT31">
        <v>1608156891.1</v>
      </c>
      <c r="BU31">
        <v>1399.52748387097</v>
      </c>
      <c r="BV31">
        <v>1422.2764516129</v>
      </c>
      <c r="BW31">
        <v>19.6383064516129</v>
      </c>
      <c r="BX31">
        <v>18.7274903225806</v>
      </c>
      <c r="BY31">
        <v>1400.00548387097</v>
      </c>
      <c r="BZ31">
        <v>19.6445870967742</v>
      </c>
      <c r="CA31">
        <v>500.21564516129</v>
      </c>
      <c r="CB31">
        <v>102.040096774194</v>
      </c>
      <c r="CC31">
        <v>0.100006522580645</v>
      </c>
      <c r="CD31">
        <v>27.9915032258065</v>
      </c>
      <c r="CE31">
        <v>28.0306903225806</v>
      </c>
      <c r="CF31">
        <v>999.9</v>
      </c>
      <c r="CG31">
        <v>0</v>
      </c>
      <c r="CH31">
        <v>0</v>
      </c>
      <c r="CI31">
        <v>10000.6774193548</v>
      </c>
      <c r="CJ31">
        <v>0</v>
      </c>
      <c r="CK31">
        <v>252.495774193548</v>
      </c>
      <c r="CL31">
        <v>1399.97129032258</v>
      </c>
      <c r="CM31">
        <v>0.900001290322581</v>
      </c>
      <c r="CN31">
        <v>0.0999987419354839</v>
      </c>
      <c r="CO31">
        <v>0</v>
      </c>
      <c r="CP31">
        <v>879.65935483871</v>
      </c>
      <c r="CQ31">
        <v>4.99979</v>
      </c>
      <c r="CR31">
        <v>12262.235483871</v>
      </c>
      <c r="CS31">
        <v>11904.4419354839</v>
      </c>
      <c r="CT31">
        <v>47.8343548387097</v>
      </c>
      <c r="CU31">
        <v>50.062</v>
      </c>
      <c r="CV31">
        <v>48.897</v>
      </c>
      <c r="CW31">
        <v>49.046</v>
      </c>
      <c r="CX31">
        <v>49.012</v>
      </c>
      <c r="CY31">
        <v>1255.47677419355</v>
      </c>
      <c r="CZ31">
        <v>139.494516129032</v>
      </c>
      <c r="DA31">
        <v>0</v>
      </c>
      <c r="DB31">
        <v>112.5</v>
      </c>
      <c r="DC31">
        <v>0</v>
      </c>
      <c r="DD31">
        <v>879.543346153846</v>
      </c>
      <c r="DE31">
        <v>-9.17637607043306</v>
      </c>
      <c r="DF31">
        <v>-124.358974336435</v>
      </c>
      <c r="DG31">
        <v>12260.7269230769</v>
      </c>
      <c r="DH31">
        <v>15</v>
      </c>
      <c r="DI31">
        <v>1608156929.1</v>
      </c>
      <c r="DJ31" t="s">
        <v>361</v>
      </c>
      <c r="DK31">
        <v>1608156929.1</v>
      </c>
      <c r="DL31">
        <v>1608156335.6</v>
      </c>
      <c r="DM31">
        <v>16</v>
      </c>
      <c r="DN31">
        <v>-0.026</v>
      </c>
      <c r="DO31">
        <v>0.001</v>
      </c>
      <c r="DP31">
        <v>-0.478</v>
      </c>
      <c r="DQ31">
        <v>-0.057</v>
      </c>
      <c r="DR31">
        <v>1442</v>
      </c>
      <c r="DS31">
        <v>17</v>
      </c>
      <c r="DT31">
        <v>0.2</v>
      </c>
      <c r="DU31">
        <v>0.04</v>
      </c>
      <c r="DV31">
        <v>17.8582934979596</v>
      </c>
      <c r="DW31">
        <v>-0.155415748378197</v>
      </c>
      <c r="DX31">
        <v>0.147906175426021</v>
      </c>
      <c r="DY31">
        <v>1</v>
      </c>
      <c r="DZ31">
        <v>-22.7157066666667</v>
      </c>
      <c r="EA31">
        <v>0.12036307007786</v>
      </c>
      <c r="EB31">
        <v>0.176543945300376</v>
      </c>
      <c r="EC31">
        <v>1</v>
      </c>
      <c r="ED31">
        <v>0.910968233333333</v>
      </c>
      <c r="EE31">
        <v>-0.0132016284760811</v>
      </c>
      <c r="EF31">
        <v>0.0014376250480876</v>
      </c>
      <c r="EG31">
        <v>1</v>
      </c>
      <c r="EH31">
        <v>3</v>
      </c>
      <c r="EI31">
        <v>3</v>
      </c>
      <c r="EJ31" t="s">
        <v>309</v>
      </c>
      <c r="EK31">
        <v>100</v>
      </c>
      <c r="EL31">
        <v>100</v>
      </c>
      <c r="EM31">
        <v>-0.478</v>
      </c>
      <c r="EN31">
        <v>-0.0064</v>
      </c>
      <c r="EO31">
        <v>-0.620545239105548</v>
      </c>
      <c r="EP31">
        <v>0.000815476741614031</v>
      </c>
      <c r="EQ31">
        <v>-7.50717249551838e-07</v>
      </c>
      <c r="ER31">
        <v>1.84432784397856e-10</v>
      </c>
      <c r="ES31">
        <v>-0.149382398592825</v>
      </c>
      <c r="ET31">
        <v>-0.0138481432109286</v>
      </c>
      <c r="EU31">
        <v>0.00144553185324755</v>
      </c>
      <c r="EV31">
        <v>-1.88220190754585e-05</v>
      </c>
      <c r="EW31">
        <v>6</v>
      </c>
      <c r="EX31">
        <v>2177</v>
      </c>
      <c r="EY31">
        <v>1</v>
      </c>
      <c r="EZ31">
        <v>25</v>
      </c>
      <c r="FA31">
        <v>11.7</v>
      </c>
      <c r="FB31">
        <v>9.4</v>
      </c>
      <c r="FC31">
        <v>2</v>
      </c>
      <c r="FD31">
        <v>513.96</v>
      </c>
      <c r="FE31">
        <v>473.038</v>
      </c>
      <c r="FF31">
        <v>22.9153</v>
      </c>
      <c r="FG31">
        <v>33.9892</v>
      </c>
      <c r="FH31">
        <v>30</v>
      </c>
      <c r="FI31">
        <v>33.9314</v>
      </c>
      <c r="FJ31">
        <v>33.8878</v>
      </c>
      <c r="FK31">
        <v>55.9564</v>
      </c>
      <c r="FL31">
        <v>47.4721</v>
      </c>
      <c r="FM31">
        <v>0</v>
      </c>
      <c r="FN31">
        <v>22.9217</v>
      </c>
      <c r="FO31">
        <v>1422.46</v>
      </c>
      <c r="FP31">
        <v>18.6646</v>
      </c>
      <c r="FQ31">
        <v>100.821</v>
      </c>
      <c r="FR31">
        <v>100.588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2020-12-16T14:18:25Z</dcterms:created>
  <dcterms:modified xsi:type="dcterms:W3CDTF">2020-12-16T14:18:25Z</dcterms:modified>
</cp:coreProperties>
</file>