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<sst xmlns="http://schemas.openxmlformats.org/spreadsheetml/2006/main" count="806" uniqueCount="357">
  <si>
    <t>File opened</t>
  </si>
  <si>
    <t>2020-12-17 11:42:33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</si>
  <si>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</si>
  <si>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</si>
  <si>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</si>
  <si>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</si>
  <si>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</si>
  <si>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</si>
  <si>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</si>
  <si>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</si>
  <si>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</si>
  <si>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</si>
  <si>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</si>
  <si>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{"h2obspanconc1": "12.36", "h2obspan2b": "0.0724379", "ssa_ref": "34391.2", "h2obspan1": "1.01121", "oxygen": "21", "co2aspanconc1": "2475", "h2oaspan1": "1.00998", "co2bspanconc1": "2475", "ssb_ref": "36665.6", "flowbzero": "0.31736", "co2aspan2": "-0.038086", "co2aspan2b": "0.312119", "co2bzero": "0.949913", "h2obspan2a": "0.0716346", "co2bspan2b": "0.313962", "co2bspan2": "-0.0398483", "h2oaspan2a": "0.0712806", "co2azero": "0.951804", "flowazero": "0.30598", "co2aspanconc2": "314.9", "co2bspanconc2": "314.9", "h2obspan2": "0", "co2aspan2a": "0.314921", "flowmeterzero": "0.991351", "co2bspan2a": "0.316856", "tazero": "0.0668316", "chamberpressurezero": "2.68985", "h2oaspan2": "0", "h2oaspan2b": "0.0719923", "h2oaspanconc2": "0", "co2bspan1": "1.0035", "h2oaspanconc1": "12.36", "h2oazero": "1.03785", "h2obspanconc2": "0", "tbzero": "0.204033", "co2aspan1": "1.0031", "h2obzero": "1.0379"}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</si>
  <si>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</si>
  <si>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</si>
  <si>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</si>
  <si>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</si>
  <si>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</si>
  <si>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</si>
  <si>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</si>
  <si>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</si>
  <si>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</si>
  <si>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11:42:33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</si>
  <si>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</si>
  <si>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</si>
  <si>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</si>
  <si>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</si>
  <si>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</si>
  <si>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</si>
  <si>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</si>
  <si>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</si>
  <si>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</si>
  <si>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</si>
  <si>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</si>
  <si>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</si>
  <si>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</si>
  <si>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</si>
  <si>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</si>
  <si>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</si>
  <si>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</si>
  <si>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</si>
  <si>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</si>
  <si>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</si>
  <si>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</si>
  <si>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</si>
  <si>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</si>
  <si>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</si>
  <si>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</si>
  <si>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</si>
  <si>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</si>
  <si>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</si>
  <si>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</si>
  <si>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</si>
  <si>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</si>
  <si>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</si>
  <si>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</si>
  <si>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</si>
  <si>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</si>
  <si>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</si>
  <si>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</si>
  <si>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</si>
  <si>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</si>
  <si>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</si>
  <si>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</si>
  <si>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</si>
  <si>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</si>
  <si>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</si>
  <si>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</si>
  <si>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</si>
  <si>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</si>
  <si>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</si>
  <si>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</si>
  <si>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</si>
  <si>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</si>
  <si>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</si>
  <si>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</si>
  <si>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-6.26773 79.3738 373.649 623.669 871.262 1078.41 1290.35 1443.42</t>
  </si>
  <si>
    <t>Fs_true</t>
  </si>
  <si>
    <t>0.106019 100.852 402.549 601.823 801.282 1001.2 1201.19 1400.83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</si>
  <si>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</si>
  <si>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</si>
  <si>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</si>
  <si>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</si>
  <si>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</si>
  <si>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</si>
  <si>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</si>
  <si>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</si>
  <si>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</si>
  <si>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</si>
  <si>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</si>
  <si>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</si>
  <si>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</si>
  <si>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</si>
  <si>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</si>
  <si>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</si>
  <si>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</si>
  <si>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</si>
  <si>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</si>
  <si>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</si>
  <si>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</si>
  <si>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</si>
  <si>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</si>
  <si>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</si>
  <si>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</si>
  <si>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</si>
  <si>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</si>
  <si>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</si>
  <si>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</si>
  <si>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</si>
  <si>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</si>
  <si>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</si>
  <si>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</si>
  <si>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</si>
  <si>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</si>
  <si>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</si>
  <si>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</si>
  <si>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</si>
  <si>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</si>
  <si>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</si>
  <si>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</si>
  <si>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</si>
  <si>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</si>
  <si>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</si>
  <si>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</si>
  <si>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</si>
  <si>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</si>
  <si>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</si>
  <si>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</si>
  <si>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</si>
  <si>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</si>
  <si>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</si>
  <si>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</si>
  <si>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</si>
  <si>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</si>
  <si>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</si>
  <si>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</si>
  <si>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</si>
  <si>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</si>
  <si>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</si>
  <si>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</si>
  <si>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</si>
  <si>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</si>
  <si>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</si>
  <si>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</si>
  <si>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</si>
  <si>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</si>
  <si>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</si>
  <si>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</si>
  <si>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</si>
  <si>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</si>
  <si>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</si>
  <si>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</si>
  <si>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</si>
  <si>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</si>
  <si>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</si>
  <si>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</si>
  <si>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</si>
  <si>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</si>
  <si>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</si>
  <si>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</si>
  <si>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</si>
  <si>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</si>
  <si>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</si>
  <si>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</si>
  <si>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</si>
  <si>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</si>
  <si>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</si>
  <si>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</si>
  <si>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</si>
  <si>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</si>
  <si>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</si>
  <si>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</si>
  <si>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</si>
  <si>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</si>
  <si>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</si>
  <si>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</si>
  <si>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</si>
  <si>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</si>
  <si>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</si>
  <si>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</si>
  <si>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</si>
  <si>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</si>
  <si>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</si>
  <si>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</si>
  <si>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</si>
  <si>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</si>
  <si>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</si>
  <si>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</si>
  <si>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</si>
  <si>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</si>
  <si>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</si>
  <si>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</si>
  <si>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</si>
  <si>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</si>
  <si>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</si>
  <si>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</si>
  <si>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</si>
  <si>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</si>
  <si>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</si>
  <si>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</si>
  <si>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</si>
  <si>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</si>
  <si>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</si>
  <si>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</si>
  <si>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</si>
  <si>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</si>
  <si>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</si>
  <si>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</si>
  <si>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</si>
  <si>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</si>
  <si>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</si>
  <si>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</si>
  <si>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</si>
  <si>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</si>
  <si>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</si>
  <si>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</si>
  <si>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</si>
  <si>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</si>
  <si>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</si>
  <si>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</si>
  <si>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</si>
  <si>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</si>
  <si>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</si>
  <si>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</si>
  <si>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</si>
  <si>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</si>
  <si>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</si>
  <si>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</si>
  <si>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</si>
  <si>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</si>
  <si>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</si>
  <si>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</si>
  <si>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</si>
  <si>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</si>
  <si>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</si>
  <si>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</si>
  <si>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</si>
  <si>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</si>
  <si>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</si>
  <si>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</si>
  <si>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</si>
  <si>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</si>
  <si>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</si>
  <si>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</si>
  <si>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</si>
  <si>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</si>
  <si>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</si>
  <si>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</si>
  <si>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</si>
  <si>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</si>
  <si>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</si>
  <si>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</si>
  <si>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</si>
  <si>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</si>
  <si>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</si>
  <si>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</si>
  <si>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</si>
  <si>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</si>
  <si>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</si>
  <si>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</si>
  <si>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</si>
  <si>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</si>
  <si>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</si>
  <si>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</si>
  <si>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</si>
  <si>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</si>
  <si>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</si>
  <si>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</si>
  <si>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</si>
  <si>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</si>
  <si>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</si>
  <si>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</si>
  <si>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</si>
  <si>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</si>
  <si>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</si>
  <si>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</si>
  <si>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</si>
  <si>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</si>
  <si>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</si>
  <si>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</si>
  <si>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</si>
  <si>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</si>
  <si>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</si>
  <si>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</si>
  <si>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</si>
  <si>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</si>
  <si>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11:57:00</t>
  </si>
  <si>
    <t>11:57:00</t>
  </si>
  <si>
    <t>1149</t>
  </si>
  <si>
    <t>_1</t>
  </si>
  <si>
    <t>RECT-4143-20200907-06_33_50</t>
  </si>
  <si>
    <t>RECT-517-20201217-11_56_57</t>
  </si>
  <si>
    <t>DARK-518-20201217-11_56_59</t>
  </si>
  <si>
    <t>0: Broadleaf</t>
  </si>
  <si>
    <t>11:57:19</t>
  </si>
  <si>
    <t>1/3</t>
  </si>
  <si>
    <t>20201217 11:59:07</t>
  </si>
  <si>
    <t>11:59:07</t>
  </si>
  <si>
    <t>RECT-519-20201217-11_59_04</t>
  </si>
  <si>
    <t>DARK-520-20201217-11_59_06</t>
  </si>
  <si>
    <t>3/3</t>
  </si>
  <si>
    <t>20201217 12:00:40</t>
  </si>
  <si>
    <t>12:00:40</t>
  </si>
  <si>
    <t>RECT-521-20201217-12_00_37</t>
  </si>
  <si>
    <t>DARK-522-20201217-12_00_39</t>
  </si>
  <si>
    <t>20201217 12:02:10</t>
  </si>
  <si>
    <t>12:02:10</t>
  </si>
  <si>
    <t>RECT-523-20201217-12_02_07</t>
  </si>
  <si>
    <t>DARK-524-20201217-12_02_09</t>
  </si>
  <si>
    <t>20201217 12:03:22</t>
  </si>
  <si>
    <t>12:03:22</t>
  </si>
  <si>
    <t>RECT-525-20201217-12_03_19</t>
  </si>
  <si>
    <t>DARK-526-20201217-12_03_21</t>
  </si>
  <si>
    <t>20201217 12:04:33</t>
  </si>
  <si>
    <t>12:04:33</t>
  </si>
  <si>
    <t>RECT-527-20201217-12_04_30</t>
  </si>
  <si>
    <t>DARK-528-20201217-12_04_32</t>
  </si>
  <si>
    <t>20201217 12:05:42</t>
  </si>
  <si>
    <t>12:05:42</t>
  </si>
  <si>
    <t>RECT-529-20201217-12_05_39</t>
  </si>
  <si>
    <t>DARK-530-20201217-12_05_41</t>
  </si>
  <si>
    <t>20201217 12:06:53</t>
  </si>
  <si>
    <t>12:06:53</t>
  </si>
  <si>
    <t>RECT-531-20201217-12_06_50</t>
  </si>
  <si>
    <t>DARK-532-20201217-12_06_52</t>
  </si>
  <si>
    <t>20201217 12:08:54</t>
  </si>
  <si>
    <t>12:08:54</t>
  </si>
  <si>
    <t>RECT-533-20201217-12_08_50</t>
  </si>
  <si>
    <t>DARK-534-20201217-12_08_52</t>
  </si>
  <si>
    <t>12:07:46</t>
  </si>
  <si>
    <t>20201217 12:10:40</t>
  </si>
  <si>
    <t>12:10:40</t>
  </si>
  <si>
    <t>RECT-535-20201217-12_10_37</t>
  </si>
  <si>
    <t>DARK-536-20201217-12_10_39</t>
  </si>
  <si>
    <t>20201217 12:12:26</t>
  </si>
  <si>
    <t>12:12:26</t>
  </si>
  <si>
    <t>RECT-537-20201217-12_12_23</t>
  </si>
  <si>
    <t>DARK-538-20201217-12_12_25</t>
  </si>
  <si>
    <t>20201217 12:14:12</t>
  </si>
  <si>
    <t>12:14:12</t>
  </si>
  <si>
    <t>RECT-539-20201217-12_14_09</t>
  </si>
  <si>
    <t>DARK-540-20201217-12_14_11</t>
  </si>
  <si>
    <t>20201217 12:16:13</t>
  </si>
  <si>
    <t>12:16:13</t>
  </si>
  <si>
    <t>RECT-541-20201217-12_16_09</t>
  </si>
  <si>
    <t>DARK-542-20201217-12_16_12</t>
  </si>
  <si>
    <t>0/3</t>
  </si>
  <si>
    <t>20201217 12:18:13</t>
  </si>
  <si>
    <t>12:18:13</t>
  </si>
  <si>
    <t>RECT-543-20201217-12_18_10</t>
  </si>
  <si>
    <t>DARK-544-20201217-12_18_12</t>
  </si>
  <si>
    <t>12:18:39</t>
  </si>
  <si>
    <t>20201217 12:20:40</t>
  </si>
  <si>
    <t>12:20:40</t>
  </si>
  <si>
    <t>RECT-545-20201217-12_20_36</t>
  </si>
  <si>
    <t>DARK-546-20201217-12_20_38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</si>
</sst>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25</v>
      </c>
      <c r="B2" t="s">
        <v>26</v>
      </c>
      <c r="C2" t="s">
        <v>28</v>
      </c>
    </row>
    <row r="3" spans="1:174">
      <c r="B3" t="s">
        <v>27</v>
      </c>
      <c r="C3">
        <v>21</v>
      </c>
    </row>
    <row r="4" spans="1:174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4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>
      <c r="A17">
        <v>1</v>
      </c>
      <c r="B17">
        <v>1608235020.5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1608235012.5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291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292</v>
      </c>
      <c r="AR17">
        <v>15357.8</v>
      </c>
      <c r="AS17">
        <v>755.44656</v>
      </c>
      <c r="AT17">
        <v>861.66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293</v>
      </c>
      <c r="BD17">
        <v>579.95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294</v>
      </c>
      <c r="BS17">
        <v>2</v>
      </c>
      <c r="BT17">
        <v>1608235012.5</v>
      </c>
      <c r="BU17">
        <v>401.918161290323</v>
      </c>
      <c r="BV17">
        <v>403.118516129032</v>
      </c>
      <c r="BW17">
        <v>20.7397032258064</v>
      </c>
      <c r="BX17">
        <v>20.4939258064516</v>
      </c>
      <c r="BY17">
        <v>402.889161290323</v>
      </c>
      <c r="BZ17">
        <v>20.7517032258064</v>
      </c>
      <c r="CA17">
        <v>500.226548387097</v>
      </c>
      <c r="CB17">
        <v>101.664419354839</v>
      </c>
      <c r="CC17">
        <v>0.100000338709677</v>
      </c>
      <c r="CD17">
        <v>27.9298516129032</v>
      </c>
      <c r="CE17">
        <v>28.4290870967742</v>
      </c>
      <c r="CF17">
        <v>999.9</v>
      </c>
      <c r="CG17">
        <v>0</v>
      </c>
      <c r="CH17">
        <v>0</v>
      </c>
      <c r="CI17">
        <v>10000.95</v>
      </c>
      <c r="CJ17">
        <v>0</v>
      </c>
      <c r="CK17">
        <v>732.971838709677</v>
      </c>
      <c r="CL17">
        <v>1399.99548387097</v>
      </c>
      <c r="CM17">
        <v>0.899995516129032</v>
      </c>
      <c r="CN17">
        <v>0.100004483870968</v>
      </c>
      <c r="CO17">
        <v>0</v>
      </c>
      <c r="CP17">
        <v>755.624870967742</v>
      </c>
      <c r="CQ17">
        <v>4.99979</v>
      </c>
      <c r="CR17">
        <v>10601.7967741935</v>
      </c>
      <c r="CS17">
        <v>11904.6193548387</v>
      </c>
      <c r="CT17">
        <v>48.435</v>
      </c>
      <c r="CU17">
        <v>51.179</v>
      </c>
      <c r="CV17">
        <v>49.687</v>
      </c>
      <c r="CW17">
        <v>50.062</v>
      </c>
      <c r="CX17">
        <v>49.629</v>
      </c>
      <c r="CY17">
        <v>1255.49193548387</v>
      </c>
      <c r="CZ17">
        <v>139.504193548387</v>
      </c>
      <c r="DA17">
        <v>0</v>
      </c>
      <c r="DB17">
        <v>1029.70000004768</v>
      </c>
      <c r="DC17">
        <v>0</v>
      </c>
      <c r="DD17">
        <v>755.44656</v>
      </c>
      <c r="DE17">
        <v>-11.785769226687</v>
      </c>
      <c r="DF17">
        <v>-160.992307509562</v>
      </c>
      <c r="DG17">
        <v>10600.016</v>
      </c>
      <c r="DH17">
        <v>15</v>
      </c>
      <c r="DI17">
        <v>1608235039.5</v>
      </c>
      <c r="DJ17" t="s">
        <v>295</v>
      </c>
      <c r="DK17">
        <v>1608235039.5</v>
      </c>
      <c r="DL17">
        <v>1608235036.5</v>
      </c>
      <c r="DM17">
        <v>16</v>
      </c>
      <c r="DN17">
        <v>0.279</v>
      </c>
      <c r="DO17">
        <v>-0.015</v>
      </c>
      <c r="DP17">
        <v>-0.971</v>
      </c>
      <c r="DQ17">
        <v>-0.012</v>
      </c>
      <c r="DR17">
        <v>403</v>
      </c>
      <c r="DS17">
        <v>20</v>
      </c>
      <c r="DT17">
        <v>0.42</v>
      </c>
      <c r="DU17">
        <v>0.36</v>
      </c>
      <c r="DV17">
        <v>1.10329807402305</v>
      </c>
      <c r="DW17">
        <v>1.76230539967933</v>
      </c>
      <c r="DX17">
        <v>0.135634508063073</v>
      </c>
      <c r="DY17">
        <v>0</v>
      </c>
      <c r="DZ17">
        <v>-1.467356</v>
      </c>
      <c r="EA17">
        <v>-2.09211550611791</v>
      </c>
      <c r="EB17">
        <v>0.156058142212019</v>
      </c>
      <c r="EC17">
        <v>0</v>
      </c>
      <c r="ED17">
        <v>0.2669527</v>
      </c>
      <c r="EE17">
        <v>0.0708140689655167</v>
      </c>
      <c r="EF17">
        <v>0.00514128821827112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-0.971</v>
      </c>
      <c r="EN17">
        <v>-0.012</v>
      </c>
      <c r="EO17">
        <v>-1.46838423324782</v>
      </c>
      <c r="EP17">
        <v>0.000815476741614031</v>
      </c>
      <c r="EQ17">
        <v>-7.50717249551838e-07</v>
      </c>
      <c r="ER17">
        <v>1.84432784397856e-10</v>
      </c>
      <c r="ES17">
        <v>-0.157418352200639</v>
      </c>
      <c r="ET17">
        <v>-0.0138481432109286</v>
      </c>
      <c r="EU17">
        <v>0.00144553185324755</v>
      </c>
      <c r="EV17">
        <v>-1.88220190754585e-05</v>
      </c>
      <c r="EW17">
        <v>6</v>
      </c>
      <c r="EX17">
        <v>2177</v>
      </c>
      <c r="EY17">
        <v>1</v>
      </c>
      <c r="EZ17">
        <v>25</v>
      </c>
      <c r="FA17">
        <v>16.6</v>
      </c>
      <c r="FB17">
        <v>16.9</v>
      </c>
      <c r="FC17">
        <v>2</v>
      </c>
      <c r="FD17">
        <v>513.348</v>
      </c>
      <c r="FE17">
        <v>448.94</v>
      </c>
      <c r="FF17">
        <v>22.9135</v>
      </c>
      <c r="FG17">
        <v>33.6003</v>
      </c>
      <c r="FH17">
        <v>29.9984</v>
      </c>
      <c r="FI17">
        <v>33.4479</v>
      </c>
      <c r="FJ17">
        <v>33.3876</v>
      </c>
      <c r="FK17">
        <v>20.1447</v>
      </c>
      <c r="FL17">
        <v>37.7634</v>
      </c>
      <c r="FM17">
        <v>0</v>
      </c>
      <c r="FN17">
        <v>22.9324</v>
      </c>
      <c r="FO17">
        <v>402.699</v>
      </c>
      <c r="FP17">
        <v>20.4042</v>
      </c>
      <c r="FQ17">
        <v>100.876</v>
      </c>
      <c r="FR17">
        <v>100.529</v>
      </c>
    </row>
    <row r="18" spans="1:174">
      <c r="A18">
        <v>2</v>
      </c>
      <c r="B18">
        <v>1608235147.5</v>
      </c>
      <c r="C18">
        <v>127</v>
      </c>
      <c r="D18" t="s">
        <v>297</v>
      </c>
      <c r="E18" t="s">
        <v>298</v>
      </c>
      <c r="F18" t="s">
        <v>289</v>
      </c>
      <c r="G18" t="s">
        <v>290</v>
      </c>
      <c r="H18">
        <v>1608235139.5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291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299</v>
      </c>
      <c r="AR18">
        <v>15357.2</v>
      </c>
      <c r="AS18">
        <v>728.83688</v>
      </c>
      <c r="AT18">
        <v>808.93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300</v>
      </c>
      <c r="BD18">
        <v>578.77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294</v>
      </c>
      <c r="BS18">
        <v>2</v>
      </c>
      <c r="BT18">
        <v>1608235139.5</v>
      </c>
      <c r="BU18">
        <v>49.195670967742</v>
      </c>
      <c r="BV18">
        <v>49.1022870967742</v>
      </c>
      <c r="BW18">
        <v>20.5097903225806</v>
      </c>
      <c r="BX18">
        <v>20.4294935483871</v>
      </c>
      <c r="BY18">
        <v>50.3463774193548</v>
      </c>
      <c r="BZ18">
        <v>20.5207903225806</v>
      </c>
      <c r="CA18">
        <v>500.234419354839</v>
      </c>
      <c r="CB18">
        <v>101.664967741935</v>
      </c>
      <c r="CC18">
        <v>0.10000254516129</v>
      </c>
      <c r="CD18">
        <v>28.0108064516129</v>
      </c>
      <c r="CE18">
        <v>28.4911580645161</v>
      </c>
      <c r="CF18">
        <v>999.9</v>
      </c>
      <c r="CG18">
        <v>0</v>
      </c>
      <c r="CH18">
        <v>0</v>
      </c>
      <c r="CI18">
        <v>10000.8638709677</v>
      </c>
      <c r="CJ18">
        <v>0</v>
      </c>
      <c r="CK18">
        <v>790.94435483871</v>
      </c>
      <c r="CL18">
        <v>1399.9864516129</v>
      </c>
      <c r="CM18">
        <v>0.900000258064516</v>
      </c>
      <c r="CN18">
        <v>0.0999997419354838</v>
      </c>
      <c r="CO18">
        <v>0</v>
      </c>
      <c r="CP18">
        <v>728.894387096774</v>
      </c>
      <c r="CQ18">
        <v>4.99979</v>
      </c>
      <c r="CR18">
        <v>10224.3064516129</v>
      </c>
      <c r="CS18">
        <v>11904.5580645161</v>
      </c>
      <c r="CT18">
        <v>48.437</v>
      </c>
      <c r="CU18">
        <v>51.187</v>
      </c>
      <c r="CV18">
        <v>49.687</v>
      </c>
      <c r="CW18">
        <v>50</v>
      </c>
      <c r="CX18">
        <v>49.625</v>
      </c>
      <c r="CY18">
        <v>1255.4864516129</v>
      </c>
      <c r="CZ18">
        <v>139.5</v>
      </c>
      <c r="DA18">
        <v>0</v>
      </c>
      <c r="DB18">
        <v>126</v>
      </c>
      <c r="DC18">
        <v>0</v>
      </c>
      <c r="DD18">
        <v>728.83688</v>
      </c>
      <c r="DE18">
        <v>-6.37869229297343</v>
      </c>
      <c r="DF18">
        <v>-83.4538460833626</v>
      </c>
      <c r="DG18">
        <v>10223.18</v>
      </c>
      <c r="DH18">
        <v>15</v>
      </c>
      <c r="DI18">
        <v>1608235039.5</v>
      </c>
      <c r="DJ18" t="s">
        <v>295</v>
      </c>
      <c r="DK18">
        <v>1608235039.5</v>
      </c>
      <c r="DL18">
        <v>1608235036.5</v>
      </c>
      <c r="DM18">
        <v>16</v>
      </c>
      <c r="DN18">
        <v>0.279</v>
      </c>
      <c r="DO18">
        <v>-0.015</v>
      </c>
      <c r="DP18">
        <v>-0.971</v>
      </c>
      <c r="DQ18">
        <v>-0.012</v>
      </c>
      <c r="DR18">
        <v>403</v>
      </c>
      <c r="DS18">
        <v>20</v>
      </c>
      <c r="DT18">
        <v>0.42</v>
      </c>
      <c r="DU18">
        <v>0.36</v>
      </c>
      <c r="DV18">
        <v>-0.0776604560940739</v>
      </c>
      <c r="DW18">
        <v>-0.0135956301035026</v>
      </c>
      <c r="DX18">
        <v>0.0217719091733681</v>
      </c>
      <c r="DY18">
        <v>1</v>
      </c>
      <c r="DZ18">
        <v>0.0922545833333333</v>
      </c>
      <c r="EA18">
        <v>-0.0296507612903226</v>
      </c>
      <c r="EB18">
        <v>0.0259402186141274</v>
      </c>
      <c r="EC18">
        <v>1</v>
      </c>
      <c r="ED18">
        <v>0.07894411</v>
      </c>
      <c r="EE18">
        <v>-0.152403035372636</v>
      </c>
      <c r="EF18">
        <v>0.039155002630744</v>
      </c>
      <c r="EG18">
        <v>1</v>
      </c>
      <c r="EH18">
        <v>3</v>
      </c>
      <c r="EI18">
        <v>3</v>
      </c>
      <c r="EJ18" t="s">
        <v>301</v>
      </c>
      <c r="EK18">
        <v>100</v>
      </c>
      <c r="EL18">
        <v>100</v>
      </c>
      <c r="EM18">
        <v>-1.151</v>
      </c>
      <c r="EN18">
        <v>-0.0089</v>
      </c>
      <c r="EO18">
        <v>-1.18987871993215</v>
      </c>
      <c r="EP18">
        <v>0.000815476741614031</v>
      </c>
      <c r="EQ18">
        <v>-7.50717249551838e-07</v>
      </c>
      <c r="ER18">
        <v>1.84432784397856e-10</v>
      </c>
      <c r="ES18">
        <v>-0.172886820867731</v>
      </c>
      <c r="ET18">
        <v>-0.0138481432109286</v>
      </c>
      <c r="EU18">
        <v>0.00144553185324755</v>
      </c>
      <c r="EV18">
        <v>-1.88220190754585e-05</v>
      </c>
      <c r="EW18">
        <v>6</v>
      </c>
      <c r="EX18">
        <v>2177</v>
      </c>
      <c r="EY18">
        <v>1</v>
      </c>
      <c r="EZ18">
        <v>25</v>
      </c>
      <c r="FA18">
        <v>1.8</v>
      </c>
      <c r="FB18">
        <v>1.9</v>
      </c>
      <c r="FC18">
        <v>2</v>
      </c>
      <c r="FD18">
        <v>513.925</v>
      </c>
      <c r="FE18">
        <v>450.862</v>
      </c>
      <c r="FF18">
        <v>23.0599</v>
      </c>
      <c r="FG18">
        <v>33.2401</v>
      </c>
      <c r="FH18">
        <v>29.9986</v>
      </c>
      <c r="FI18">
        <v>33.2189</v>
      </c>
      <c r="FJ18">
        <v>33.1737</v>
      </c>
      <c r="FK18">
        <v>5.08031</v>
      </c>
      <c r="FL18">
        <v>36.763</v>
      </c>
      <c r="FM18">
        <v>0</v>
      </c>
      <c r="FN18">
        <v>23.0562</v>
      </c>
      <c r="FO18">
        <v>49.4507</v>
      </c>
      <c r="FP18">
        <v>20.5158</v>
      </c>
      <c r="FQ18">
        <v>100.964</v>
      </c>
      <c r="FR18">
        <v>100.588</v>
      </c>
    </row>
    <row r="19" spans="1:174">
      <c r="A19">
        <v>3</v>
      </c>
      <c r="B19">
        <v>1608235240.5</v>
      </c>
      <c r="C19">
        <v>220</v>
      </c>
      <c r="D19" t="s">
        <v>302</v>
      </c>
      <c r="E19" t="s">
        <v>303</v>
      </c>
      <c r="F19" t="s">
        <v>289</v>
      </c>
      <c r="G19" t="s">
        <v>290</v>
      </c>
      <c r="H19">
        <v>1608235232.75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291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304</v>
      </c>
      <c r="AR19">
        <v>15356.3</v>
      </c>
      <c r="AS19">
        <v>719.796846153846</v>
      </c>
      <c r="AT19">
        <v>792.57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305</v>
      </c>
      <c r="BD19">
        <v>573.13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294</v>
      </c>
      <c r="BS19">
        <v>2</v>
      </c>
      <c r="BT19">
        <v>1608235232.75</v>
      </c>
      <c r="BU19">
        <v>79.76644</v>
      </c>
      <c r="BV19">
        <v>80.0042866666666</v>
      </c>
      <c r="BW19">
        <v>20.4456366666667</v>
      </c>
      <c r="BX19">
        <v>20.1430566666667</v>
      </c>
      <c r="BY19">
        <v>80.89517</v>
      </c>
      <c r="BZ19">
        <v>20.4579966666667</v>
      </c>
      <c r="CA19">
        <v>500.2249</v>
      </c>
      <c r="CB19">
        <v>101.6556</v>
      </c>
      <c r="CC19">
        <v>0.0999965633333333</v>
      </c>
      <c r="CD19">
        <v>27.9877166666667</v>
      </c>
      <c r="CE19">
        <v>28.4470866666667</v>
      </c>
      <c r="CF19">
        <v>999.9</v>
      </c>
      <c r="CG19">
        <v>0</v>
      </c>
      <c r="CH19">
        <v>0</v>
      </c>
      <c r="CI19">
        <v>9999.64033333333</v>
      </c>
      <c r="CJ19">
        <v>0</v>
      </c>
      <c r="CK19">
        <v>787.557433333333</v>
      </c>
      <c r="CL19">
        <v>1399.99966666667</v>
      </c>
      <c r="CM19">
        <v>0.8999894</v>
      </c>
      <c r="CN19">
        <v>0.1000106</v>
      </c>
      <c r="CO19">
        <v>0</v>
      </c>
      <c r="CP19">
        <v>719.8116</v>
      </c>
      <c r="CQ19">
        <v>4.99979</v>
      </c>
      <c r="CR19">
        <v>10101.28</v>
      </c>
      <c r="CS19">
        <v>11904.62</v>
      </c>
      <c r="CT19">
        <v>48.5</v>
      </c>
      <c r="CU19">
        <v>51.25</v>
      </c>
      <c r="CV19">
        <v>49.75</v>
      </c>
      <c r="CW19">
        <v>50</v>
      </c>
      <c r="CX19">
        <v>49.687</v>
      </c>
      <c r="CY19">
        <v>1255.48366666667</v>
      </c>
      <c r="CZ19">
        <v>139.516</v>
      </c>
      <c r="DA19">
        <v>0</v>
      </c>
      <c r="DB19">
        <v>92</v>
      </c>
      <c r="DC19">
        <v>0</v>
      </c>
      <c r="DD19">
        <v>719.796846153846</v>
      </c>
      <c r="DE19">
        <v>-3.91473505438597</v>
      </c>
      <c r="DF19">
        <v>-61.4940171354148</v>
      </c>
      <c r="DG19">
        <v>10101.2576923077</v>
      </c>
      <c r="DH19">
        <v>15</v>
      </c>
      <c r="DI19">
        <v>1608235039.5</v>
      </c>
      <c r="DJ19" t="s">
        <v>295</v>
      </c>
      <c r="DK19">
        <v>1608235039.5</v>
      </c>
      <c r="DL19">
        <v>1608235036.5</v>
      </c>
      <c r="DM19">
        <v>16</v>
      </c>
      <c r="DN19">
        <v>0.279</v>
      </c>
      <c r="DO19">
        <v>-0.015</v>
      </c>
      <c r="DP19">
        <v>-0.971</v>
      </c>
      <c r="DQ19">
        <v>-0.012</v>
      </c>
      <c r="DR19">
        <v>403</v>
      </c>
      <c r="DS19">
        <v>20</v>
      </c>
      <c r="DT19">
        <v>0.42</v>
      </c>
      <c r="DU19">
        <v>0.36</v>
      </c>
      <c r="DV19">
        <v>0.177866745677536</v>
      </c>
      <c r="DW19">
        <v>0.186262843114285</v>
      </c>
      <c r="DX19">
        <v>0.0220661321110135</v>
      </c>
      <c r="DY19">
        <v>1</v>
      </c>
      <c r="DZ19">
        <v>-0.237907866666667</v>
      </c>
      <c r="EA19">
        <v>-0.194130046718576</v>
      </c>
      <c r="EB19">
        <v>0.0264748209974853</v>
      </c>
      <c r="EC19">
        <v>1</v>
      </c>
      <c r="ED19">
        <v>0.303083266666667</v>
      </c>
      <c r="EE19">
        <v>0.078641299221357</v>
      </c>
      <c r="EF19">
        <v>0.0175515805801706</v>
      </c>
      <c r="EG19">
        <v>1</v>
      </c>
      <c r="EH19">
        <v>3</v>
      </c>
      <c r="EI19">
        <v>3</v>
      </c>
      <c r="EJ19" t="s">
        <v>301</v>
      </c>
      <c r="EK19">
        <v>100</v>
      </c>
      <c r="EL19">
        <v>100</v>
      </c>
      <c r="EM19">
        <v>-1.129</v>
      </c>
      <c r="EN19">
        <v>-0.0119</v>
      </c>
      <c r="EO19">
        <v>-1.18987871993215</v>
      </c>
      <c r="EP19">
        <v>0.000815476741614031</v>
      </c>
      <c r="EQ19">
        <v>-7.50717249551838e-07</v>
      </c>
      <c r="ER19">
        <v>1.84432784397856e-10</v>
      </c>
      <c r="ES19">
        <v>-0.172886820867731</v>
      </c>
      <c r="ET19">
        <v>-0.0138481432109286</v>
      </c>
      <c r="EU19">
        <v>0.00144553185324755</v>
      </c>
      <c r="EV19">
        <v>-1.88220190754585e-05</v>
      </c>
      <c r="EW19">
        <v>6</v>
      </c>
      <c r="EX19">
        <v>2177</v>
      </c>
      <c r="EY19">
        <v>1</v>
      </c>
      <c r="EZ19">
        <v>25</v>
      </c>
      <c r="FA19">
        <v>3.4</v>
      </c>
      <c r="FB19">
        <v>3.4</v>
      </c>
      <c r="FC19">
        <v>2</v>
      </c>
      <c r="FD19">
        <v>514.311</v>
      </c>
      <c r="FE19">
        <v>451.361</v>
      </c>
      <c r="FF19">
        <v>23.0143</v>
      </c>
      <c r="FG19">
        <v>33.0607</v>
      </c>
      <c r="FH19">
        <v>29.9997</v>
      </c>
      <c r="FI19">
        <v>33.0806</v>
      </c>
      <c r="FJ19">
        <v>33.0457</v>
      </c>
      <c r="FK19">
        <v>6.39838</v>
      </c>
      <c r="FL19">
        <v>37.4053</v>
      </c>
      <c r="FM19">
        <v>0</v>
      </c>
      <c r="FN19">
        <v>23.0137</v>
      </c>
      <c r="FO19">
        <v>80.101</v>
      </c>
      <c r="FP19">
        <v>20.15</v>
      </c>
      <c r="FQ19">
        <v>100.995</v>
      </c>
      <c r="FR19">
        <v>100.603</v>
      </c>
    </row>
    <row r="20" spans="1:174">
      <c r="A20">
        <v>4</v>
      </c>
      <c r="B20">
        <v>1608235330.5</v>
      </c>
      <c r="C20">
        <v>310</v>
      </c>
      <c r="D20" t="s">
        <v>306</v>
      </c>
      <c r="E20" t="s">
        <v>307</v>
      </c>
      <c r="F20" t="s">
        <v>289</v>
      </c>
      <c r="G20" t="s">
        <v>290</v>
      </c>
      <c r="H20">
        <v>1608235322.75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291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308</v>
      </c>
      <c r="AR20">
        <v>15355</v>
      </c>
      <c r="AS20">
        <v>712.592230769231</v>
      </c>
      <c r="AT20">
        <v>783.29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309</v>
      </c>
      <c r="BD20">
        <v>558.48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294</v>
      </c>
      <c r="BS20">
        <v>2</v>
      </c>
      <c r="BT20">
        <v>1608235322.75</v>
      </c>
      <c r="BU20">
        <v>99.83775</v>
      </c>
      <c r="BV20">
        <v>100.420466666667</v>
      </c>
      <c r="BW20">
        <v>20.6378633333333</v>
      </c>
      <c r="BX20">
        <v>20.25832</v>
      </c>
      <c r="BY20">
        <v>100.952766666667</v>
      </c>
      <c r="BZ20">
        <v>20.6461333333333</v>
      </c>
      <c r="CA20">
        <v>500.231733333333</v>
      </c>
      <c r="CB20">
        <v>101.653466666667</v>
      </c>
      <c r="CC20">
        <v>0.10001289</v>
      </c>
      <c r="CD20">
        <v>28.0207633333333</v>
      </c>
      <c r="CE20">
        <v>28.4923866666667</v>
      </c>
      <c r="CF20">
        <v>999.9</v>
      </c>
      <c r="CG20">
        <v>0</v>
      </c>
      <c r="CH20">
        <v>0</v>
      </c>
      <c r="CI20">
        <v>10005.249</v>
      </c>
      <c r="CJ20">
        <v>0</v>
      </c>
      <c r="CK20">
        <v>812.188666666667</v>
      </c>
      <c r="CL20">
        <v>1399.992</v>
      </c>
      <c r="CM20">
        <v>0.899996333333333</v>
      </c>
      <c r="CN20">
        <v>0.100003573333333</v>
      </c>
      <c r="CO20">
        <v>0</v>
      </c>
      <c r="CP20">
        <v>712.619566666667</v>
      </c>
      <c r="CQ20">
        <v>4.99979</v>
      </c>
      <c r="CR20">
        <v>10006.2696666667</v>
      </c>
      <c r="CS20">
        <v>11904.5833333333</v>
      </c>
      <c r="CT20">
        <v>48.625</v>
      </c>
      <c r="CU20">
        <v>51.375</v>
      </c>
      <c r="CV20">
        <v>49.875</v>
      </c>
      <c r="CW20">
        <v>50.187</v>
      </c>
      <c r="CX20">
        <v>49.7996</v>
      </c>
      <c r="CY20">
        <v>1255.49</v>
      </c>
      <c r="CZ20">
        <v>139.502</v>
      </c>
      <c r="DA20">
        <v>0</v>
      </c>
      <c r="DB20">
        <v>89.5</v>
      </c>
      <c r="DC20">
        <v>0</v>
      </c>
      <c r="DD20">
        <v>712.592230769231</v>
      </c>
      <c r="DE20">
        <v>-3.7345640998127</v>
      </c>
      <c r="DF20">
        <v>-50.8984615316438</v>
      </c>
      <c r="DG20">
        <v>10005.7615384615</v>
      </c>
      <c r="DH20">
        <v>15</v>
      </c>
      <c r="DI20">
        <v>1608235039.5</v>
      </c>
      <c r="DJ20" t="s">
        <v>295</v>
      </c>
      <c r="DK20">
        <v>1608235039.5</v>
      </c>
      <c r="DL20">
        <v>1608235036.5</v>
      </c>
      <c r="DM20">
        <v>16</v>
      </c>
      <c r="DN20">
        <v>0.279</v>
      </c>
      <c r="DO20">
        <v>-0.015</v>
      </c>
      <c r="DP20">
        <v>-0.971</v>
      </c>
      <c r="DQ20">
        <v>-0.012</v>
      </c>
      <c r="DR20">
        <v>403</v>
      </c>
      <c r="DS20">
        <v>20</v>
      </c>
      <c r="DT20">
        <v>0.42</v>
      </c>
      <c r="DU20">
        <v>0.36</v>
      </c>
      <c r="DV20">
        <v>0.453292575582708</v>
      </c>
      <c r="DW20">
        <v>-0.153814956854509</v>
      </c>
      <c r="DX20">
        <v>0.0236534356410041</v>
      </c>
      <c r="DY20">
        <v>1</v>
      </c>
      <c r="DZ20">
        <v>-0.5823598</v>
      </c>
      <c r="EA20">
        <v>0.0845061624026682</v>
      </c>
      <c r="EB20">
        <v>0.0281749835745589</v>
      </c>
      <c r="EC20">
        <v>1</v>
      </c>
      <c r="ED20">
        <v>0.3783562</v>
      </c>
      <c r="EE20">
        <v>0.146203248053393</v>
      </c>
      <c r="EF20">
        <v>0.010575989934438</v>
      </c>
      <c r="EG20">
        <v>1</v>
      </c>
      <c r="EH20">
        <v>3</v>
      </c>
      <c r="EI20">
        <v>3</v>
      </c>
      <c r="EJ20" t="s">
        <v>301</v>
      </c>
      <c r="EK20">
        <v>100</v>
      </c>
      <c r="EL20">
        <v>100</v>
      </c>
      <c r="EM20">
        <v>-1.115</v>
      </c>
      <c r="EN20">
        <v>-0.0082</v>
      </c>
      <c r="EO20">
        <v>-1.18987871993215</v>
      </c>
      <c r="EP20">
        <v>0.000815476741614031</v>
      </c>
      <c r="EQ20">
        <v>-7.50717249551838e-07</v>
      </c>
      <c r="ER20">
        <v>1.84432784397856e-10</v>
      </c>
      <c r="ES20">
        <v>-0.172886820867731</v>
      </c>
      <c r="ET20">
        <v>-0.0138481432109286</v>
      </c>
      <c r="EU20">
        <v>0.00144553185324755</v>
      </c>
      <c r="EV20">
        <v>-1.88220190754585e-05</v>
      </c>
      <c r="EW20">
        <v>6</v>
      </c>
      <c r="EX20">
        <v>2177</v>
      </c>
      <c r="EY20">
        <v>1</v>
      </c>
      <c r="EZ20">
        <v>25</v>
      </c>
      <c r="FA20">
        <v>4.8</v>
      </c>
      <c r="FB20">
        <v>4.9</v>
      </c>
      <c r="FC20">
        <v>2</v>
      </c>
      <c r="FD20">
        <v>514.191</v>
      </c>
      <c r="FE20">
        <v>451.446</v>
      </c>
      <c r="FF20">
        <v>22.8307</v>
      </c>
      <c r="FG20">
        <v>33.0183</v>
      </c>
      <c r="FH20">
        <v>30.0007</v>
      </c>
      <c r="FI20">
        <v>33.0292</v>
      </c>
      <c r="FJ20">
        <v>32.9997</v>
      </c>
      <c r="FK20">
        <v>7.29496</v>
      </c>
      <c r="FL20">
        <v>36.5327</v>
      </c>
      <c r="FM20">
        <v>0</v>
      </c>
      <c r="FN20">
        <v>22.8207</v>
      </c>
      <c r="FO20">
        <v>100.536</v>
      </c>
      <c r="FP20">
        <v>20.2984</v>
      </c>
      <c r="FQ20">
        <v>100.988</v>
      </c>
      <c r="FR20">
        <v>100.595</v>
      </c>
    </row>
    <row r="21" spans="1:174">
      <c r="A21">
        <v>5</v>
      </c>
      <c r="B21">
        <v>1608235402.5</v>
      </c>
      <c r="C21">
        <v>382</v>
      </c>
      <c r="D21" t="s">
        <v>310</v>
      </c>
      <c r="E21" t="s">
        <v>311</v>
      </c>
      <c r="F21" t="s">
        <v>289</v>
      </c>
      <c r="G21" t="s">
        <v>290</v>
      </c>
      <c r="H21">
        <v>1608235394.75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291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312</v>
      </c>
      <c r="AR21">
        <v>15353.4</v>
      </c>
      <c r="AS21">
        <v>708.32288</v>
      </c>
      <c r="AT21">
        <v>781.48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313</v>
      </c>
      <c r="BD21">
        <v>549.01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294</v>
      </c>
      <c r="BS21">
        <v>2</v>
      </c>
      <c r="BT21">
        <v>1608235394.75</v>
      </c>
      <c r="BU21">
        <v>149.075133333333</v>
      </c>
      <c r="BV21">
        <v>150.735433333333</v>
      </c>
      <c r="BW21">
        <v>20.63846</v>
      </c>
      <c r="BX21">
        <v>20.1319866666667</v>
      </c>
      <c r="BY21">
        <v>150.158833333333</v>
      </c>
      <c r="BZ21">
        <v>20.6467166666667</v>
      </c>
      <c r="CA21">
        <v>500.228966666667</v>
      </c>
      <c r="CB21">
        <v>101.6539</v>
      </c>
      <c r="CC21">
        <v>0.100072423333333</v>
      </c>
      <c r="CD21">
        <v>28.00574</v>
      </c>
      <c r="CE21">
        <v>28.48238</v>
      </c>
      <c r="CF21">
        <v>999.9</v>
      </c>
      <c r="CG21">
        <v>0</v>
      </c>
      <c r="CH21">
        <v>0</v>
      </c>
      <c r="CI21">
        <v>9987.89466666667</v>
      </c>
      <c r="CJ21">
        <v>0</v>
      </c>
      <c r="CK21">
        <v>828.139866666667</v>
      </c>
      <c r="CL21">
        <v>1399.992</v>
      </c>
      <c r="CM21">
        <v>0.899994433333334</v>
      </c>
      <c r="CN21">
        <v>0.100005506666667</v>
      </c>
      <c r="CO21">
        <v>0</v>
      </c>
      <c r="CP21">
        <v>708.3192</v>
      </c>
      <c r="CQ21">
        <v>4.99979</v>
      </c>
      <c r="CR21">
        <v>9951.399</v>
      </c>
      <c r="CS21">
        <v>11904.5833333333</v>
      </c>
      <c r="CT21">
        <v>48.812</v>
      </c>
      <c r="CU21">
        <v>51.5</v>
      </c>
      <c r="CV21">
        <v>49.9958</v>
      </c>
      <c r="CW21">
        <v>50.3624</v>
      </c>
      <c r="CX21">
        <v>49.937</v>
      </c>
      <c r="CY21">
        <v>1255.483</v>
      </c>
      <c r="CZ21">
        <v>139.509</v>
      </c>
      <c r="DA21">
        <v>0</v>
      </c>
      <c r="DB21">
        <v>71</v>
      </c>
      <c r="DC21">
        <v>0</v>
      </c>
      <c r="DD21">
        <v>708.32288</v>
      </c>
      <c r="DE21">
        <v>-4.62261538145082</v>
      </c>
      <c r="DF21">
        <v>-45.2946154527052</v>
      </c>
      <c r="DG21">
        <v>9951.158</v>
      </c>
      <c r="DH21">
        <v>15</v>
      </c>
      <c r="DI21">
        <v>1608235039.5</v>
      </c>
      <c r="DJ21" t="s">
        <v>295</v>
      </c>
      <c r="DK21">
        <v>1608235039.5</v>
      </c>
      <c r="DL21">
        <v>1608235036.5</v>
      </c>
      <c r="DM21">
        <v>16</v>
      </c>
      <c r="DN21">
        <v>0.279</v>
      </c>
      <c r="DO21">
        <v>-0.015</v>
      </c>
      <c r="DP21">
        <v>-0.971</v>
      </c>
      <c r="DQ21">
        <v>-0.012</v>
      </c>
      <c r="DR21">
        <v>403</v>
      </c>
      <c r="DS21">
        <v>20</v>
      </c>
      <c r="DT21">
        <v>0.42</v>
      </c>
      <c r="DU21">
        <v>0.36</v>
      </c>
      <c r="DV21">
        <v>1.32159372614949</v>
      </c>
      <c r="DW21">
        <v>-0.152624958622055</v>
      </c>
      <c r="DX21">
        <v>0.035009080556896</v>
      </c>
      <c r="DY21">
        <v>1</v>
      </c>
      <c r="DZ21">
        <v>-1.660848</v>
      </c>
      <c r="EA21">
        <v>0.0323089655172424</v>
      </c>
      <c r="EB21">
        <v>0.0389536551472815</v>
      </c>
      <c r="EC21">
        <v>1</v>
      </c>
      <c r="ED21">
        <v>0.506534333333333</v>
      </c>
      <c r="EE21">
        <v>-0.00415426918798767</v>
      </c>
      <c r="EF21">
        <v>0.00119934710942616</v>
      </c>
      <c r="EG21">
        <v>1</v>
      </c>
      <c r="EH21">
        <v>3</v>
      </c>
      <c r="EI21">
        <v>3</v>
      </c>
      <c r="EJ21" t="s">
        <v>301</v>
      </c>
      <c r="EK21">
        <v>100</v>
      </c>
      <c r="EL21">
        <v>100</v>
      </c>
      <c r="EM21">
        <v>-1.084</v>
      </c>
      <c r="EN21">
        <v>-0.0084</v>
      </c>
      <c r="EO21">
        <v>-1.18987871993215</v>
      </c>
      <c r="EP21">
        <v>0.000815476741614031</v>
      </c>
      <c r="EQ21">
        <v>-7.50717249551838e-07</v>
      </c>
      <c r="ER21">
        <v>1.84432784397856e-10</v>
      </c>
      <c r="ES21">
        <v>-0.172886820867731</v>
      </c>
      <c r="ET21">
        <v>-0.0138481432109286</v>
      </c>
      <c r="EU21">
        <v>0.00144553185324755</v>
      </c>
      <c r="EV21">
        <v>-1.88220190754585e-05</v>
      </c>
      <c r="EW21">
        <v>6</v>
      </c>
      <c r="EX21">
        <v>2177</v>
      </c>
      <c r="EY21">
        <v>1</v>
      </c>
      <c r="EZ21">
        <v>25</v>
      </c>
      <c r="FA21">
        <v>6</v>
      </c>
      <c r="FB21">
        <v>6.1</v>
      </c>
      <c r="FC21">
        <v>2</v>
      </c>
      <c r="FD21">
        <v>514.253</v>
      </c>
      <c r="FE21">
        <v>450.935</v>
      </c>
      <c r="FF21">
        <v>22.652</v>
      </c>
      <c r="FG21">
        <v>33.0797</v>
      </c>
      <c r="FH21">
        <v>30.0008</v>
      </c>
      <c r="FI21">
        <v>33.0498</v>
      </c>
      <c r="FJ21">
        <v>33.0194</v>
      </c>
      <c r="FK21">
        <v>9.53907</v>
      </c>
      <c r="FL21">
        <v>36.8435</v>
      </c>
      <c r="FM21">
        <v>0</v>
      </c>
      <c r="FN21">
        <v>22.6432</v>
      </c>
      <c r="FO21">
        <v>151.176</v>
      </c>
      <c r="FP21">
        <v>20.0719</v>
      </c>
      <c r="FQ21">
        <v>100.977</v>
      </c>
      <c r="FR21">
        <v>100.579</v>
      </c>
    </row>
    <row r="22" spans="1:174">
      <c r="A22">
        <v>6</v>
      </c>
      <c r="B22">
        <v>1608235473.5</v>
      </c>
      <c r="C22">
        <v>453</v>
      </c>
      <c r="D22" t="s">
        <v>314</v>
      </c>
      <c r="E22" t="s">
        <v>315</v>
      </c>
      <c r="F22" t="s">
        <v>289</v>
      </c>
      <c r="G22" t="s">
        <v>290</v>
      </c>
      <c r="H22">
        <v>1608235465.75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291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316</v>
      </c>
      <c r="AR22">
        <v>15352.1</v>
      </c>
      <c r="AS22">
        <v>706.260230769231</v>
      </c>
      <c r="AT22">
        <v>784.76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317</v>
      </c>
      <c r="BD22">
        <v>544.13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294</v>
      </c>
      <c r="BS22">
        <v>2</v>
      </c>
      <c r="BT22">
        <v>1608235465.75</v>
      </c>
      <c r="BU22">
        <v>198.9734</v>
      </c>
      <c r="BV22">
        <v>201.617033333333</v>
      </c>
      <c r="BW22">
        <v>20.73047</v>
      </c>
      <c r="BX22">
        <v>20.1234866666667</v>
      </c>
      <c r="BY22">
        <v>200.0287</v>
      </c>
      <c r="BZ22">
        <v>20.73675</v>
      </c>
      <c r="CA22">
        <v>500.225333333333</v>
      </c>
      <c r="CB22">
        <v>101.654633333333</v>
      </c>
      <c r="CC22">
        <v>0.0999561733333333</v>
      </c>
      <c r="CD22">
        <v>27.98823</v>
      </c>
      <c r="CE22">
        <v>28.45902</v>
      </c>
      <c r="CF22">
        <v>999.9</v>
      </c>
      <c r="CG22">
        <v>0</v>
      </c>
      <c r="CH22">
        <v>0</v>
      </c>
      <c r="CI22">
        <v>10004.973</v>
      </c>
      <c r="CJ22">
        <v>0</v>
      </c>
      <c r="CK22">
        <v>812.207233333333</v>
      </c>
      <c r="CL22">
        <v>1400.01833333333</v>
      </c>
      <c r="CM22">
        <v>0.899996333333334</v>
      </c>
      <c r="CN22">
        <v>0.100003556666667</v>
      </c>
      <c r="CO22">
        <v>0</v>
      </c>
      <c r="CP22">
        <v>706.271466666667</v>
      </c>
      <c r="CQ22">
        <v>4.99979</v>
      </c>
      <c r="CR22">
        <v>9926.04266666667</v>
      </c>
      <c r="CS22">
        <v>11904.82</v>
      </c>
      <c r="CT22">
        <v>48.937</v>
      </c>
      <c r="CU22">
        <v>51.625</v>
      </c>
      <c r="CV22">
        <v>50.125</v>
      </c>
      <c r="CW22">
        <v>50.4601</v>
      </c>
      <c r="CX22">
        <v>50.062</v>
      </c>
      <c r="CY22">
        <v>1255.51433333333</v>
      </c>
      <c r="CZ22">
        <v>139.504</v>
      </c>
      <c r="DA22">
        <v>0</v>
      </c>
      <c r="DB22">
        <v>70.4000000953674</v>
      </c>
      <c r="DC22">
        <v>0</v>
      </c>
      <c r="DD22">
        <v>706.260230769231</v>
      </c>
      <c r="DE22">
        <v>-1.05538461537435</v>
      </c>
      <c r="DF22">
        <v>-15.1894017015127</v>
      </c>
      <c r="DG22">
        <v>9925.88038461539</v>
      </c>
      <c r="DH22">
        <v>15</v>
      </c>
      <c r="DI22">
        <v>1608235039.5</v>
      </c>
      <c r="DJ22" t="s">
        <v>295</v>
      </c>
      <c r="DK22">
        <v>1608235039.5</v>
      </c>
      <c r="DL22">
        <v>1608235036.5</v>
      </c>
      <c r="DM22">
        <v>16</v>
      </c>
      <c r="DN22">
        <v>0.279</v>
      </c>
      <c r="DO22">
        <v>-0.015</v>
      </c>
      <c r="DP22">
        <v>-0.971</v>
      </c>
      <c r="DQ22">
        <v>-0.012</v>
      </c>
      <c r="DR22">
        <v>403</v>
      </c>
      <c r="DS22">
        <v>20</v>
      </c>
      <c r="DT22">
        <v>0.42</v>
      </c>
      <c r="DU22">
        <v>0.36</v>
      </c>
      <c r="DV22">
        <v>2.10777791332708</v>
      </c>
      <c r="DW22">
        <v>-0.152708282512192</v>
      </c>
      <c r="DX22">
        <v>0.0358531134964715</v>
      </c>
      <c r="DY22">
        <v>1</v>
      </c>
      <c r="DZ22">
        <v>-2.647826</v>
      </c>
      <c r="EA22">
        <v>0.0817644493881997</v>
      </c>
      <c r="EB22">
        <v>0.0366234481901054</v>
      </c>
      <c r="EC22">
        <v>1</v>
      </c>
      <c r="ED22">
        <v>0.607527933333333</v>
      </c>
      <c r="EE22">
        <v>-0.0579296462736366</v>
      </c>
      <c r="EF22">
        <v>0.00445583003815101</v>
      </c>
      <c r="EG22">
        <v>1</v>
      </c>
      <c r="EH22">
        <v>3</v>
      </c>
      <c r="EI22">
        <v>3</v>
      </c>
      <c r="EJ22" t="s">
        <v>301</v>
      </c>
      <c r="EK22">
        <v>100</v>
      </c>
      <c r="EL22">
        <v>100</v>
      </c>
      <c r="EM22">
        <v>-1.055</v>
      </c>
      <c r="EN22">
        <v>-0.0066</v>
      </c>
      <c r="EO22">
        <v>-1.18987871993215</v>
      </c>
      <c r="EP22">
        <v>0.000815476741614031</v>
      </c>
      <c r="EQ22">
        <v>-7.50717249551838e-07</v>
      </c>
      <c r="ER22">
        <v>1.84432784397856e-10</v>
      </c>
      <c r="ES22">
        <v>-0.172886820867731</v>
      </c>
      <c r="ET22">
        <v>-0.0138481432109286</v>
      </c>
      <c r="EU22">
        <v>0.00144553185324755</v>
      </c>
      <c r="EV22">
        <v>-1.88220190754585e-05</v>
      </c>
      <c r="EW22">
        <v>6</v>
      </c>
      <c r="EX22">
        <v>2177</v>
      </c>
      <c r="EY22">
        <v>1</v>
      </c>
      <c r="EZ22">
        <v>25</v>
      </c>
      <c r="FA22">
        <v>7.2</v>
      </c>
      <c r="FB22">
        <v>7.3</v>
      </c>
      <c r="FC22">
        <v>2</v>
      </c>
      <c r="FD22">
        <v>513.876</v>
      </c>
      <c r="FE22">
        <v>450.934</v>
      </c>
      <c r="FF22">
        <v>22.6342</v>
      </c>
      <c r="FG22">
        <v>33.1453</v>
      </c>
      <c r="FH22">
        <v>30.0001</v>
      </c>
      <c r="FI22">
        <v>33.0792</v>
      </c>
      <c r="FJ22">
        <v>33.0435</v>
      </c>
      <c r="FK22">
        <v>11.7852</v>
      </c>
      <c r="FL22">
        <v>36.5641</v>
      </c>
      <c r="FM22">
        <v>0</v>
      </c>
      <c r="FN22">
        <v>22.6431</v>
      </c>
      <c r="FO22">
        <v>202.077</v>
      </c>
      <c r="FP22">
        <v>20.0743</v>
      </c>
      <c r="FQ22">
        <v>100.962</v>
      </c>
      <c r="FR22">
        <v>100.573</v>
      </c>
    </row>
    <row r="23" spans="1:174">
      <c r="A23">
        <v>7</v>
      </c>
      <c r="B23">
        <v>1608235542.5</v>
      </c>
      <c r="C23">
        <v>522</v>
      </c>
      <c r="D23" t="s">
        <v>318</v>
      </c>
      <c r="E23" t="s">
        <v>319</v>
      </c>
      <c r="F23" t="s">
        <v>289</v>
      </c>
      <c r="G23" t="s">
        <v>290</v>
      </c>
      <c r="H23">
        <v>1608235534.75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291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320</v>
      </c>
      <c r="AR23">
        <v>15350.9</v>
      </c>
      <c r="AS23">
        <v>707.658153846154</v>
      </c>
      <c r="AT23">
        <v>794.29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321</v>
      </c>
      <c r="BD23">
        <v>547.74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294</v>
      </c>
      <c r="BS23">
        <v>2</v>
      </c>
      <c r="BT23">
        <v>1608235534.75</v>
      </c>
      <c r="BU23">
        <v>248.8467</v>
      </c>
      <c r="BV23">
        <v>252.754933333333</v>
      </c>
      <c r="BW23">
        <v>20.5708133333333</v>
      </c>
      <c r="BX23">
        <v>19.9067833333333</v>
      </c>
      <c r="BY23">
        <v>249.876833333333</v>
      </c>
      <c r="BZ23">
        <v>20.5805</v>
      </c>
      <c r="CA23">
        <v>500.214366666667</v>
      </c>
      <c r="CB23">
        <v>101.652366666667</v>
      </c>
      <c r="CC23">
        <v>0.0999449466666667</v>
      </c>
      <c r="CD23">
        <v>27.9960533333333</v>
      </c>
      <c r="CE23">
        <v>28.4606966666667</v>
      </c>
      <c r="CF23">
        <v>999.9</v>
      </c>
      <c r="CG23">
        <v>0</v>
      </c>
      <c r="CH23">
        <v>0</v>
      </c>
      <c r="CI23">
        <v>10002.9546666667</v>
      </c>
      <c r="CJ23">
        <v>0</v>
      </c>
      <c r="CK23">
        <v>549.1094</v>
      </c>
      <c r="CL23">
        <v>1399.987</v>
      </c>
      <c r="CM23">
        <v>0.900005</v>
      </c>
      <c r="CN23">
        <v>0.09999476</v>
      </c>
      <c r="CO23">
        <v>0</v>
      </c>
      <c r="CP23">
        <v>707.657833333333</v>
      </c>
      <c r="CQ23">
        <v>4.99979</v>
      </c>
      <c r="CR23">
        <v>9947.539</v>
      </c>
      <c r="CS23">
        <v>11904.5733333333</v>
      </c>
      <c r="CT23">
        <v>49.062</v>
      </c>
      <c r="CU23">
        <v>51.7458</v>
      </c>
      <c r="CV23">
        <v>50.25</v>
      </c>
      <c r="CW23">
        <v>50.5767</v>
      </c>
      <c r="CX23">
        <v>50.187</v>
      </c>
      <c r="CY23">
        <v>1255.496</v>
      </c>
      <c r="CZ23">
        <v>139.491</v>
      </c>
      <c r="DA23">
        <v>0</v>
      </c>
      <c r="DB23">
        <v>68.4000000953674</v>
      </c>
      <c r="DC23">
        <v>0</v>
      </c>
      <c r="DD23">
        <v>707.658153846154</v>
      </c>
      <c r="DE23">
        <v>0.468376070989239</v>
      </c>
      <c r="DF23">
        <v>6.98051284754485</v>
      </c>
      <c r="DG23">
        <v>9947.74230769231</v>
      </c>
      <c r="DH23">
        <v>15</v>
      </c>
      <c r="DI23">
        <v>1608235039.5</v>
      </c>
      <c r="DJ23" t="s">
        <v>295</v>
      </c>
      <c r="DK23">
        <v>1608235039.5</v>
      </c>
      <c r="DL23">
        <v>1608235036.5</v>
      </c>
      <c r="DM23">
        <v>16</v>
      </c>
      <c r="DN23">
        <v>0.279</v>
      </c>
      <c r="DO23">
        <v>-0.015</v>
      </c>
      <c r="DP23">
        <v>-0.971</v>
      </c>
      <c r="DQ23">
        <v>-0.012</v>
      </c>
      <c r="DR23">
        <v>403</v>
      </c>
      <c r="DS23">
        <v>20</v>
      </c>
      <c r="DT23">
        <v>0.42</v>
      </c>
      <c r="DU23">
        <v>0.36</v>
      </c>
      <c r="DV23">
        <v>3.12365636191014</v>
      </c>
      <c r="DW23">
        <v>-0.158888056363076</v>
      </c>
      <c r="DX23">
        <v>0.0469183153551847</v>
      </c>
      <c r="DY23">
        <v>1</v>
      </c>
      <c r="DZ23">
        <v>-3.91094666666667</v>
      </c>
      <c r="EA23">
        <v>0.00722723025584586</v>
      </c>
      <c r="EB23">
        <v>0.0482197607717924</v>
      </c>
      <c r="EC23">
        <v>1</v>
      </c>
      <c r="ED23">
        <v>0.663022166666667</v>
      </c>
      <c r="EE23">
        <v>0.111434989988877</v>
      </c>
      <c r="EF23">
        <v>0.00808873017674729</v>
      </c>
      <c r="EG23">
        <v>1</v>
      </c>
      <c r="EH23">
        <v>3</v>
      </c>
      <c r="EI23">
        <v>3</v>
      </c>
      <c r="EJ23" t="s">
        <v>301</v>
      </c>
      <c r="EK23">
        <v>100</v>
      </c>
      <c r="EL23">
        <v>100</v>
      </c>
      <c r="EM23">
        <v>-1.03</v>
      </c>
      <c r="EN23">
        <v>-0.0096</v>
      </c>
      <c r="EO23">
        <v>-1.18987871993215</v>
      </c>
      <c r="EP23">
        <v>0.000815476741614031</v>
      </c>
      <c r="EQ23">
        <v>-7.50717249551838e-07</v>
      </c>
      <c r="ER23">
        <v>1.84432784397856e-10</v>
      </c>
      <c r="ES23">
        <v>-0.172886820867731</v>
      </c>
      <c r="ET23">
        <v>-0.0138481432109286</v>
      </c>
      <c r="EU23">
        <v>0.00144553185324755</v>
      </c>
      <c r="EV23">
        <v>-1.88220190754585e-05</v>
      </c>
      <c r="EW23">
        <v>6</v>
      </c>
      <c r="EX23">
        <v>2177</v>
      </c>
      <c r="EY23">
        <v>1</v>
      </c>
      <c r="EZ23">
        <v>25</v>
      </c>
      <c r="FA23">
        <v>8.4</v>
      </c>
      <c r="FB23">
        <v>8.4</v>
      </c>
      <c r="FC23">
        <v>2</v>
      </c>
      <c r="FD23">
        <v>513.885</v>
      </c>
      <c r="FE23">
        <v>450.581</v>
      </c>
      <c r="FF23">
        <v>22.6261</v>
      </c>
      <c r="FG23">
        <v>33.189</v>
      </c>
      <c r="FH23">
        <v>30.0005</v>
      </c>
      <c r="FI23">
        <v>33.1059</v>
      </c>
      <c r="FJ23">
        <v>33.0668</v>
      </c>
      <c r="FK23">
        <v>13.9984</v>
      </c>
      <c r="FL23">
        <v>36.9422</v>
      </c>
      <c r="FM23">
        <v>0</v>
      </c>
      <c r="FN23">
        <v>22.6283</v>
      </c>
      <c r="FO23">
        <v>253.409</v>
      </c>
      <c r="FP23">
        <v>19.9681</v>
      </c>
      <c r="FQ23">
        <v>100.954</v>
      </c>
      <c r="FR23">
        <v>100.566</v>
      </c>
    </row>
    <row r="24" spans="1:174">
      <c r="A24">
        <v>8</v>
      </c>
      <c r="B24">
        <v>1608235613.5</v>
      </c>
      <c r="C24">
        <v>593</v>
      </c>
      <c r="D24" t="s">
        <v>322</v>
      </c>
      <c r="E24" t="s">
        <v>323</v>
      </c>
      <c r="F24" t="s">
        <v>289</v>
      </c>
      <c r="G24" t="s">
        <v>290</v>
      </c>
      <c r="H24">
        <v>1608235605.75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291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324</v>
      </c>
      <c r="AR24">
        <v>15349.9</v>
      </c>
      <c r="AS24">
        <v>718.26612</v>
      </c>
      <c r="AT24">
        <v>824.82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325</v>
      </c>
      <c r="BD24">
        <v>550.76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294</v>
      </c>
      <c r="BS24">
        <v>2</v>
      </c>
      <c r="BT24">
        <v>1608235605.75</v>
      </c>
      <c r="BU24">
        <v>396.7728</v>
      </c>
      <c r="BV24">
        <v>404.8519</v>
      </c>
      <c r="BW24">
        <v>20.5485233333333</v>
      </c>
      <c r="BX24">
        <v>19.7793</v>
      </c>
      <c r="BY24">
        <v>397.745533333333</v>
      </c>
      <c r="BZ24">
        <v>20.55868</v>
      </c>
      <c r="CA24">
        <v>500.234666666667</v>
      </c>
      <c r="CB24">
        <v>101.647033333333</v>
      </c>
      <c r="CC24">
        <v>0.100004313333333</v>
      </c>
      <c r="CD24">
        <v>27.9906133333333</v>
      </c>
      <c r="CE24">
        <v>28.4542233333333</v>
      </c>
      <c r="CF24">
        <v>999.9</v>
      </c>
      <c r="CG24">
        <v>0</v>
      </c>
      <c r="CH24">
        <v>0</v>
      </c>
      <c r="CI24">
        <v>10003.6213333333</v>
      </c>
      <c r="CJ24">
        <v>0</v>
      </c>
      <c r="CK24">
        <v>349.5806</v>
      </c>
      <c r="CL24">
        <v>1400.012</v>
      </c>
      <c r="CM24">
        <v>0.899994333333333</v>
      </c>
      <c r="CN24">
        <v>0.1000056</v>
      </c>
      <c r="CO24">
        <v>0</v>
      </c>
      <c r="CP24">
        <v>718.231633333333</v>
      </c>
      <c r="CQ24">
        <v>4.99979</v>
      </c>
      <c r="CR24">
        <v>10098.2266666667</v>
      </c>
      <c r="CS24">
        <v>11904.7533333333</v>
      </c>
      <c r="CT24">
        <v>49.2458</v>
      </c>
      <c r="CU24">
        <v>51.8498</v>
      </c>
      <c r="CV24">
        <v>50.3791333333333</v>
      </c>
      <c r="CW24">
        <v>50.729</v>
      </c>
      <c r="CX24">
        <v>50.312</v>
      </c>
      <c r="CY24">
        <v>1255.5</v>
      </c>
      <c r="CZ24">
        <v>139.512</v>
      </c>
      <c r="DA24">
        <v>0</v>
      </c>
      <c r="DB24">
        <v>70.2000000476837</v>
      </c>
      <c r="DC24">
        <v>0</v>
      </c>
      <c r="DD24">
        <v>718.26612</v>
      </c>
      <c r="DE24">
        <v>3.80823076555192</v>
      </c>
      <c r="DF24">
        <v>56.8846152528563</v>
      </c>
      <c r="DG24">
        <v>10098.744</v>
      </c>
      <c r="DH24">
        <v>15</v>
      </c>
      <c r="DI24">
        <v>1608235039.5</v>
      </c>
      <c r="DJ24" t="s">
        <v>295</v>
      </c>
      <c r="DK24">
        <v>1608235039.5</v>
      </c>
      <c r="DL24">
        <v>1608235036.5</v>
      </c>
      <c r="DM24">
        <v>16</v>
      </c>
      <c r="DN24">
        <v>0.279</v>
      </c>
      <c r="DO24">
        <v>-0.015</v>
      </c>
      <c r="DP24">
        <v>-0.971</v>
      </c>
      <c r="DQ24">
        <v>-0.012</v>
      </c>
      <c r="DR24">
        <v>403</v>
      </c>
      <c r="DS24">
        <v>20</v>
      </c>
      <c r="DT24">
        <v>0.42</v>
      </c>
      <c r="DU24">
        <v>0.36</v>
      </c>
      <c r="DV24">
        <v>6.48916312728774</v>
      </c>
      <c r="DW24">
        <v>-0.266008701519474</v>
      </c>
      <c r="DX24">
        <v>0.0458142126726291</v>
      </c>
      <c r="DY24">
        <v>1</v>
      </c>
      <c r="DZ24">
        <v>-8.08643133333333</v>
      </c>
      <c r="EA24">
        <v>0.19365784204671</v>
      </c>
      <c r="EB24">
        <v>0.0439087306985246</v>
      </c>
      <c r="EC24">
        <v>1</v>
      </c>
      <c r="ED24">
        <v>0.768802166666667</v>
      </c>
      <c r="EE24">
        <v>0.0501640311457134</v>
      </c>
      <c r="EF24">
        <v>0.00366314306830745</v>
      </c>
      <c r="EG24">
        <v>1</v>
      </c>
      <c r="EH24">
        <v>3</v>
      </c>
      <c r="EI24">
        <v>3</v>
      </c>
      <c r="EJ24" t="s">
        <v>301</v>
      </c>
      <c r="EK24">
        <v>100</v>
      </c>
      <c r="EL24">
        <v>100</v>
      </c>
      <c r="EM24">
        <v>-0.972</v>
      </c>
      <c r="EN24">
        <v>-0.0102</v>
      </c>
      <c r="EO24">
        <v>-1.18987871993215</v>
      </c>
      <c r="EP24">
        <v>0.000815476741614031</v>
      </c>
      <c r="EQ24">
        <v>-7.50717249551838e-07</v>
      </c>
      <c r="ER24">
        <v>1.84432784397856e-10</v>
      </c>
      <c r="ES24">
        <v>-0.172886820867731</v>
      </c>
      <c r="ET24">
        <v>-0.0138481432109286</v>
      </c>
      <c r="EU24">
        <v>0.00144553185324755</v>
      </c>
      <c r="EV24">
        <v>-1.88220190754585e-05</v>
      </c>
      <c r="EW24">
        <v>6</v>
      </c>
      <c r="EX24">
        <v>2177</v>
      </c>
      <c r="EY24">
        <v>1</v>
      </c>
      <c r="EZ24">
        <v>25</v>
      </c>
      <c r="FA24">
        <v>9.6</v>
      </c>
      <c r="FB24">
        <v>9.6</v>
      </c>
      <c r="FC24">
        <v>2</v>
      </c>
      <c r="FD24">
        <v>513.911</v>
      </c>
      <c r="FE24">
        <v>450.544</v>
      </c>
      <c r="FF24">
        <v>22.5754</v>
      </c>
      <c r="FG24">
        <v>33.2507</v>
      </c>
      <c r="FH24">
        <v>30.0007</v>
      </c>
      <c r="FI24">
        <v>33.1538</v>
      </c>
      <c r="FJ24">
        <v>33.1129</v>
      </c>
      <c r="FK24">
        <v>20.3147</v>
      </c>
      <c r="FL24">
        <v>37.2163</v>
      </c>
      <c r="FM24">
        <v>0</v>
      </c>
      <c r="FN24">
        <v>22.5761</v>
      </c>
      <c r="FO24">
        <v>406.223</v>
      </c>
      <c r="FP24">
        <v>19.82</v>
      </c>
      <c r="FQ24">
        <v>100.942</v>
      </c>
      <c r="FR24">
        <v>100.556</v>
      </c>
    </row>
    <row r="25" spans="1:174">
      <c r="A25">
        <v>9</v>
      </c>
      <c r="B25">
        <v>1608235734</v>
      </c>
      <c r="C25">
        <v>713.5</v>
      </c>
      <c r="D25" t="s">
        <v>326</v>
      </c>
      <c r="E25" t="s">
        <v>327</v>
      </c>
      <c r="F25" t="s">
        <v>289</v>
      </c>
      <c r="G25" t="s">
        <v>290</v>
      </c>
      <c r="H25">
        <v>1608235726.25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291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328</v>
      </c>
      <c r="AR25">
        <v>15351.4</v>
      </c>
      <c r="AS25">
        <v>738.554769230769</v>
      </c>
      <c r="AT25">
        <v>870.06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329</v>
      </c>
      <c r="BD25">
        <v>551.36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294</v>
      </c>
      <c r="BS25">
        <v>2</v>
      </c>
      <c r="BT25">
        <v>1608235726.25</v>
      </c>
      <c r="BU25">
        <v>499.329866666667</v>
      </c>
      <c r="BV25">
        <v>509.5878</v>
      </c>
      <c r="BW25">
        <v>20.4624233333333</v>
      </c>
      <c r="BX25">
        <v>19.47594</v>
      </c>
      <c r="BY25">
        <v>500.016133333333</v>
      </c>
      <c r="BZ25">
        <v>20.46949</v>
      </c>
      <c r="CA25">
        <v>500.235966666667</v>
      </c>
      <c r="CB25">
        <v>101.6495</v>
      </c>
      <c r="CC25">
        <v>0.0999833433333333</v>
      </c>
      <c r="CD25">
        <v>27.91957</v>
      </c>
      <c r="CE25">
        <v>28.32969</v>
      </c>
      <c r="CF25">
        <v>999.9</v>
      </c>
      <c r="CG25">
        <v>0</v>
      </c>
      <c r="CH25">
        <v>0</v>
      </c>
      <c r="CI25">
        <v>10000.723</v>
      </c>
      <c r="CJ25">
        <v>0</v>
      </c>
      <c r="CK25">
        <v>493.5461</v>
      </c>
      <c r="CL25">
        <v>1400.01366666667</v>
      </c>
      <c r="CM25">
        <v>0.900001666666667</v>
      </c>
      <c r="CN25">
        <v>0.0999981433333333</v>
      </c>
      <c r="CO25">
        <v>0</v>
      </c>
      <c r="CP25">
        <v>738.5461</v>
      </c>
      <c r="CQ25">
        <v>4.99979</v>
      </c>
      <c r="CR25">
        <v>10375.99</v>
      </c>
      <c r="CS25">
        <v>11904.7966666667</v>
      </c>
      <c r="CT25">
        <v>49.1580666666667</v>
      </c>
      <c r="CU25">
        <v>51.8162</v>
      </c>
      <c r="CV25">
        <v>50.4080666666667</v>
      </c>
      <c r="CW25">
        <v>50.687</v>
      </c>
      <c r="CX25">
        <v>50.312</v>
      </c>
      <c r="CY25">
        <v>1255.513</v>
      </c>
      <c r="CZ25">
        <v>139.500666666667</v>
      </c>
      <c r="DA25">
        <v>0</v>
      </c>
      <c r="DB25">
        <v>119.600000143051</v>
      </c>
      <c r="DC25">
        <v>0</v>
      </c>
      <c r="DD25">
        <v>738.554769230769</v>
      </c>
      <c r="DE25">
        <v>8.49374359847346</v>
      </c>
      <c r="DF25">
        <v>128.65299149385</v>
      </c>
      <c r="DG25">
        <v>10376.1423076923</v>
      </c>
      <c r="DH25">
        <v>15</v>
      </c>
      <c r="DI25">
        <v>1608235666</v>
      </c>
      <c r="DJ25" t="s">
        <v>330</v>
      </c>
      <c r="DK25">
        <v>1608235666</v>
      </c>
      <c r="DL25">
        <v>1608235665</v>
      </c>
      <c r="DM25">
        <v>17</v>
      </c>
      <c r="DN25">
        <v>0.261</v>
      </c>
      <c r="DO25">
        <v>0.005</v>
      </c>
      <c r="DP25">
        <v>-0.685</v>
      </c>
      <c r="DQ25">
        <v>-0.023</v>
      </c>
      <c r="DR25">
        <v>506</v>
      </c>
      <c r="DS25">
        <v>20</v>
      </c>
      <c r="DT25">
        <v>0.13</v>
      </c>
      <c r="DU25">
        <v>0.05</v>
      </c>
      <c r="DV25">
        <v>8.13134620166432</v>
      </c>
      <c r="DW25">
        <v>0.0822529963337275</v>
      </c>
      <c r="DX25">
        <v>0.033841715454129</v>
      </c>
      <c r="DY25">
        <v>1</v>
      </c>
      <c r="DZ25">
        <v>-10.2577866666667</v>
      </c>
      <c r="EA25">
        <v>-0.118921468298132</v>
      </c>
      <c r="EB25">
        <v>0.0430440373984081</v>
      </c>
      <c r="EC25">
        <v>1</v>
      </c>
      <c r="ED25">
        <v>0.986490233333333</v>
      </c>
      <c r="EE25">
        <v>-0.190483781979977</v>
      </c>
      <c r="EF25">
        <v>0.0140782060876219</v>
      </c>
      <c r="EG25">
        <v>1</v>
      </c>
      <c r="EH25">
        <v>3</v>
      </c>
      <c r="EI25">
        <v>3</v>
      </c>
      <c r="EJ25" t="s">
        <v>301</v>
      </c>
      <c r="EK25">
        <v>100</v>
      </c>
      <c r="EL25">
        <v>100</v>
      </c>
      <c r="EM25">
        <v>-0.686</v>
      </c>
      <c r="EN25">
        <v>-0.0078</v>
      </c>
      <c r="EO25">
        <v>-0.929335199378902</v>
      </c>
      <c r="EP25">
        <v>0.000815476741614031</v>
      </c>
      <c r="EQ25">
        <v>-7.50717249551838e-07</v>
      </c>
      <c r="ER25">
        <v>1.84432784397856e-10</v>
      </c>
      <c r="ES25">
        <v>-0.167852990205191</v>
      </c>
      <c r="ET25">
        <v>-0.0138481432109286</v>
      </c>
      <c r="EU25">
        <v>0.00144553185324755</v>
      </c>
      <c r="EV25">
        <v>-1.88220190754585e-05</v>
      </c>
      <c r="EW25">
        <v>6</v>
      </c>
      <c r="EX25">
        <v>2177</v>
      </c>
      <c r="EY25">
        <v>1</v>
      </c>
      <c r="EZ25">
        <v>25</v>
      </c>
      <c r="FA25">
        <v>1.1</v>
      </c>
      <c r="FB25">
        <v>1.1</v>
      </c>
      <c r="FC25">
        <v>2</v>
      </c>
      <c r="FD25">
        <v>513.829</v>
      </c>
      <c r="FE25">
        <v>451.267</v>
      </c>
      <c r="FF25">
        <v>23.0887</v>
      </c>
      <c r="FG25">
        <v>33.1984</v>
      </c>
      <c r="FH25">
        <v>29.9981</v>
      </c>
      <c r="FI25">
        <v>33.1005</v>
      </c>
      <c r="FJ25">
        <v>33.0417</v>
      </c>
      <c r="FK25">
        <v>24.387</v>
      </c>
      <c r="FL25">
        <v>37.7324</v>
      </c>
      <c r="FM25">
        <v>0</v>
      </c>
      <c r="FN25">
        <v>23.126</v>
      </c>
      <c r="FO25">
        <v>509.838</v>
      </c>
      <c r="FP25">
        <v>19.5053</v>
      </c>
      <c r="FQ25">
        <v>100.97</v>
      </c>
      <c r="FR25">
        <v>100.586</v>
      </c>
    </row>
    <row r="26" spans="1:174">
      <c r="A26">
        <v>10</v>
      </c>
      <c r="B26">
        <v>1608235840.6</v>
      </c>
      <c r="C26">
        <v>820.099999904633</v>
      </c>
      <c r="D26" t="s">
        <v>331</v>
      </c>
      <c r="E26" t="s">
        <v>332</v>
      </c>
      <c r="F26" t="s">
        <v>289</v>
      </c>
      <c r="G26" t="s">
        <v>290</v>
      </c>
      <c r="H26">
        <v>1608235832.85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291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333</v>
      </c>
      <c r="AR26">
        <v>15353.6</v>
      </c>
      <c r="AS26">
        <v>764.3188</v>
      </c>
      <c r="AT26">
        <v>920.51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334</v>
      </c>
      <c r="BD26">
        <v>557.55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294</v>
      </c>
      <c r="BS26">
        <v>2</v>
      </c>
      <c r="BT26">
        <v>1608235832.85</v>
      </c>
      <c r="BU26">
        <v>599.611566666667</v>
      </c>
      <c r="BV26">
        <v>612.242766666667</v>
      </c>
      <c r="BW26">
        <v>20.23102</v>
      </c>
      <c r="BX26">
        <v>19.3940066666667</v>
      </c>
      <c r="BY26">
        <v>600.281933333333</v>
      </c>
      <c r="BZ26">
        <v>20.2429766666667</v>
      </c>
      <c r="CA26">
        <v>500.226733333333</v>
      </c>
      <c r="CB26">
        <v>101.6377</v>
      </c>
      <c r="CC26">
        <v>0.100013163333333</v>
      </c>
      <c r="CD26">
        <v>27.9933166666667</v>
      </c>
      <c r="CE26">
        <v>28.36956</v>
      </c>
      <c r="CF26">
        <v>999.9</v>
      </c>
      <c r="CG26">
        <v>0</v>
      </c>
      <c r="CH26">
        <v>0</v>
      </c>
      <c r="CI26">
        <v>10003.1323333333</v>
      </c>
      <c r="CJ26">
        <v>0</v>
      </c>
      <c r="CK26">
        <v>802.471833333333</v>
      </c>
      <c r="CL26">
        <v>1400.00933333333</v>
      </c>
      <c r="CM26">
        <v>0.899991933333333</v>
      </c>
      <c r="CN26">
        <v>0.100008013333333</v>
      </c>
      <c r="CO26">
        <v>0</v>
      </c>
      <c r="CP26">
        <v>764.244433333333</v>
      </c>
      <c r="CQ26">
        <v>4.99979</v>
      </c>
      <c r="CR26">
        <v>10725.1666666667</v>
      </c>
      <c r="CS26">
        <v>11904.7333333333</v>
      </c>
      <c r="CT26">
        <v>48.9517</v>
      </c>
      <c r="CU26">
        <v>51.6601333333333</v>
      </c>
      <c r="CV26">
        <v>50.2458</v>
      </c>
      <c r="CW26">
        <v>50.375</v>
      </c>
      <c r="CX26">
        <v>50.1187</v>
      </c>
      <c r="CY26">
        <v>1255.49433333333</v>
      </c>
      <c r="CZ26">
        <v>139.515</v>
      </c>
      <c r="DA26">
        <v>0</v>
      </c>
      <c r="DB26">
        <v>106</v>
      </c>
      <c r="DC26">
        <v>0</v>
      </c>
      <c r="DD26">
        <v>764.3188</v>
      </c>
      <c r="DE26">
        <v>7.95238460968709</v>
      </c>
      <c r="DF26">
        <v>115.623076912693</v>
      </c>
      <c r="DG26">
        <v>10726.084</v>
      </c>
      <c r="DH26">
        <v>15</v>
      </c>
      <c r="DI26">
        <v>1608235666</v>
      </c>
      <c r="DJ26" t="s">
        <v>330</v>
      </c>
      <c r="DK26">
        <v>1608235666</v>
      </c>
      <c r="DL26">
        <v>1608235665</v>
      </c>
      <c r="DM26">
        <v>17</v>
      </c>
      <c r="DN26">
        <v>0.261</v>
      </c>
      <c r="DO26">
        <v>0.005</v>
      </c>
      <c r="DP26">
        <v>-0.685</v>
      </c>
      <c r="DQ26">
        <v>-0.023</v>
      </c>
      <c r="DR26">
        <v>506</v>
      </c>
      <c r="DS26">
        <v>20</v>
      </c>
      <c r="DT26">
        <v>0.13</v>
      </c>
      <c r="DU26">
        <v>0.05</v>
      </c>
      <c r="DV26">
        <v>10.1016830801963</v>
      </c>
      <c r="DW26">
        <v>-0.0104135347457267</v>
      </c>
      <c r="DX26">
        <v>0.063371283461866</v>
      </c>
      <c r="DY26">
        <v>1</v>
      </c>
      <c r="DZ26">
        <v>-12.6318935483871</v>
      </c>
      <c r="EA26">
        <v>0.0676403225806795</v>
      </c>
      <c r="EB26">
        <v>0.0769610455946501</v>
      </c>
      <c r="EC26">
        <v>1</v>
      </c>
      <c r="ED26">
        <v>0.837970032258065</v>
      </c>
      <c r="EE26">
        <v>-0.199750741935486</v>
      </c>
      <c r="EF26">
        <v>0.0207833749742803</v>
      </c>
      <c r="EG26">
        <v>1</v>
      </c>
      <c r="EH26">
        <v>3</v>
      </c>
      <c r="EI26">
        <v>3</v>
      </c>
      <c r="EJ26" t="s">
        <v>301</v>
      </c>
      <c r="EK26">
        <v>100</v>
      </c>
      <c r="EL26">
        <v>100</v>
      </c>
      <c r="EM26">
        <v>-0.67</v>
      </c>
      <c r="EN26">
        <v>-0.0109</v>
      </c>
      <c r="EO26">
        <v>-0.929335199378902</v>
      </c>
      <c r="EP26">
        <v>0.000815476741614031</v>
      </c>
      <c r="EQ26">
        <v>-7.50717249551838e-07</v>
      </c>
      <c r="ER26">
        <v>1.84432784397856e-10</v>
      </c>
      <c r="ES26">
        <v>-0.167852990205191</v>
      </c>
      <c r="ET26">
        <v>-0.0138481432109286</v>
      </c>
      <c r="EU26">
        <v>0.00144553185324755</v>
      </c>
      <c r="EV26">
        <v>-1.88220190754585e-05</v>
      </c>
      <c r="EW26">
        <v>6</v>
      </c>
      <c r="EX26">
        <v>2177</v>
      </c>
      <c r="EY26">
        <v>1</v>
      </c>
      <c r="EZ26">
        <v>25</v>
      </c>
      <c r="FA26">
        <v>2.9</v>
      </c>
      <c r="FB26">
        <v>2.9</v>
      </c>
      <c r="FC26">
        <v>2</v>
      </c>
      <c r="FD26">
        <v>514.319</v>
      </c>
      <c r="FE26">
        <v>453.326</v>
      </c>
      <c r="FF26">
        <v>23.6458</v>
      </c>
      <c r="FG26">
        <v>32.8332</v>
      </c>
      <c r="FH26">
        <v>29.9991</v>
      </c>
      <c r="FI26">
        <v>32.8495</v>
      </c>
      <c r="FJ26">
        <v>32.8057</v>
      </c>
      <c r="FK26">
        <v>28.2718</v>
      </c>
      <c r="FL26">
        <v>37.1287</v>
      </c>
      <c r="FM26">
        <v>0</v>
      </c>
      <c r="FN26">
        <v>23.639</v>
      </c>
      <c r="FO26">
        <v>612.343</v>
      </c>
      <c r="FP26">
        <v>19.4386</v>
      </c>
      <c r="FQ26">
        <v>101.042</v>
      </c>
      <c r="FR26">
        <v>100.636</v>
      </c>
    </row>
    <row r="27" spans="1:174">
      <c r="A27">
        <v>11</v>
      </c>
      <c r="B27">
        <v>1608235946.6</v>
      </c>
      <c r="C27">
        <v>926.099999904633</v>
      </c>
      <c r="D27" t="s">
        <v>335</v>
      </c>
      <c r="E27" t="s">
        <v>336</v>
      </c>
      <c r="F27" t="s">
        <v>289</v>
      </c>
      <c r="G27" t="s">
        <v>290</v>
      </c>
      <c r="H27">
        <v>1608235938.85</v>
      </c>
      <c r="I27">
        <f>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((R27-I27/2)*K27-J27)/(R27+I27/2)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I27*(1000-(1000*0.61365*exp(17.502*U27/(240.97+U27))/(CB27+CC27)+BW27)/2)/(1000*0.61365*exp(17.502*U27/(240.97+U27))/(CB27+CC27)-BW27)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(BM27*BO27)</f>
        <v>0</v>
      </c>
      <c r="T27">
        <f>(CD27+(S27+2*0.95*5.67E-8*(((CD27+$B$7)+273)^4-(CD27+273)^4)-44100*I27)/(1.84*29.3*P27+8*0.95*5.67E-8*(CD27+273)^3))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(-I27*44100)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291</v>
      </c>
      <c r="AK27">
        <v>15552.9</v>
      </c>
      <c r="AL27">
        <v>715.476923076923</v>
      </c>
      <c r="AM27">
        <v>3262.08</v>
      </c>
      <c r="AN27">
        <f>AM27-AL27</f>
        <v>0</v>
      </c>
      <c r="AO27">
        <f>AN27/AM27</f>
        <v>0</v>
      </c>
      <c r="AP27">
        <v>-0.577747479816223</v>
      </c>
      <c r="AQ27" t="s">
        <v>337</v>
      </c>
      <c r="AR27">
        <v>15355</v>
      </c>
      <c r="AS27">
        <v>792.947884615385</v>
      </c>
      <c r="AT27">
        <v>971.99</v>
      </c>
      <c r="AU27">
        <f>1-AS27/AT27</f>
        <v>0</v>
      </c>
      <c r="AV27">
        <v>0.5</v>
      </c>
      <c r="AW27">
        <f>BM27</f>
        <v>0</v>
      </c>
      <c r="AX27">
        <f>J27</f>
        <v>0</v>
      </c>
      <c r="AY27">
        <f>AU27*AV27*AW27</f>
        <v>0</v>
      </c>
      <c r="AZ27">
        <f>BE27/AT27</f>
        <v>0</v>
      </c>
      <c r="BA27">
        <f>(AX27-AP27)/AW27</f>
        <v>0</v>
      </c>
      <c r="BB27">
        <f>(AM27-AT27)/AT27</f>
        <v>0</v>
      </c>
      <c r="BC27" t="s">
        <v>338</v>
      </c>
      <c r="BD27">
        <v>564.63</v>
      </c>
      <c r="BE27">
        <f>AT27-BD27</f>
        <v>0</v>
      </c>
      <c r="BF27">
        <f>(AT27-AS27)/(AT27-BD27)</f>
        <v>0</v>
      </c>
      <c r="BG27">
        <f>(AM27-AT27)/(AM27-BD27)</f>
        <v>0</v>
      </c>
      <c r="BH27">
        <f>(AT27-AS27)/(AT27-AL27)</f>
        <v>0</v>
      </c>
      <c r="BI27">
        <f>(AM27-AT27)/(AM27-AL27)</f>
        <v>0</v>
      </c>
      <c r="BJ27">
        <f>(BF27*BD27/AS27)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294</v>
      </c>
      <c r="BS27">
        <v>2</v>
      </c>
      <c r="BT27">
        <v>1608235938.85</v>
      </c>
      <c r="BU27">
        <v>699.627466666667</v>
      </c>
      <c r="BV27">
        <v>714.1058</v>
      </c>
      <c r="BW27">
        <v>20.34194</v>
      </c>
      <c r="BX27">
        <v>19.4940833333333</v>
      </c>
      <c r="BY27">
        <v>700.290533333333</v>
      </c>
      <c r="BZ27">
        <v>20.35156</v>
      </c>
      <c r="CA27">
        <v>500.2237</v>
      </c>
      <c r="CB27">
        <v>101.633766666667</v>
      </c>
      <c r="CC27">
        <v>0.10000718</v>
      </c>
      <c r="CD27">
        <v>27.99278</v>
      </c>
      <c r="CE27">
        <v>28.36174</v>
      </c>
      <c r="CF27">
        <v>999.9</v>
      </c>
      <c r="CG27">
        <v>0</v>
      </c>
      <c r="CH27">
        <v>0</v>
      </c>
      <c r="CI27">
        <v>9992.873</v>
      </c>
      <c r="CJ27">
        <v>0</v>
      </c>
      <c r="CK27">
        <v>818.3556</v>
      </c>
      <c r="CL27">
        <v>1399.995</v>
      </c>
      <c r="CM27">
        <v>0.899999666666666</v>
      </c>
      <c r="CN27">
        <v>0.100000206666667</v>
      </c>
      <c r="CO27">
        <v>0</v>
      </c>
      <c r="CP27">
        <v>792.896433333333</v>
      </c>
      <c r="CQ27">
        <v>4.99979</v>
      </c>
      <c r="CR27">
        <v>11118.1266666667</v>
      </c>
      <c r="CS27">
        <v>11904.6333333333</v>
      </c>
      <c r="CT27">
        <v>48.875</v>
      </c>
      <c r="CU27">
        <v>51.5788</v>
      </c>
      <c r="CV27">
        <v>50.125</v>
      </c>
      <c r="CW27">
        <v>50.312</v>
      </c>
      <c r="CX27">
        <v>50</v>
      </c>
      <c r="CY27">
        <v>1255.49333333333</v>
      </c>
      <c r="CZ27">
        <v>139.502666666667</v>
      </c>
      <c r="DA27">
        <v>0</v>
      </c>
      <c r="DB27">
        <v>105.299999952316</v>
      </c>
      <c r="DC27">
        <v>0</v>
      </c>
      <c r="DD27">
        <v>792.947884615385</v>
      </c>
      <c r="DE27">
        <v>8.47682050357564</v>
      </c>
      <c r="DF27">
        <v>106.868376054472</v>
      </c>
      <c r="DG27">
        <v>11118.4730769231</v>
      </c>
      <c r="DH27">
        <v>15</v>
      </c>
      <c r="DI27">
        <v>1608235666</v>
      </c>
      <c r="DJ27" t="s">
        <v>330</v>
      </c>
      <c r="DK27">
        <v>1608235666</v>
      </c>
      <c r="DL27">
        <v>1608235665</v>
      </c>
      <c r="DM27">
        <v>17</v>
      </c>
      <c r="DN27">
        <v>0.261</v>
      </c>
      <c r="DO27">
        <v>0.005</v>
      </c>
      <c r="DP27">
        <v>-0.685</v>
      </c>
      <c r="DQ27">
        <v>-0.023</v>
      </c>
      <c r="DR27">
        <v>506</v>
      </c>
      <c r="DS27">
        <v>20</v>
      </c>
      <c r="DT27">
        <v>0.13</v>
      </c>
      <c r="DU27">
        <v>0.05</v>
      </c>
      <c r="DV27">
        <v>11.5662176621843</v>
      </c>
      <c r="DW27">
        <v>-0.0588750167356174</v>
      </c>
      <c r="DX27">
        <v>0.0412109143077546</v>
      </c>
      <c r="DY27">
        <v>1</v>
      </c>
      <c r="DZ27">
        <v>-14.4804322580645</v>
      </c>
      <c r="EA27">
        <v>-0.0293951612903023</v>
      </c>
      <c r="EB27">
        <v>0.0492686145408223</v>
      </c>
      <c r="EC27">
        <v>1</v>
      </c>
      <c r="ED27">
        <v>0.847102258064516</v>
      </c>
      <c r="EE27">
        <v>0.0583665967741902</v>
      </c>
      <c r="EF27">
        <v>0.00455669942780279</v>
      </c>
      <c r="EG27">
        <v>1</v>
      </c>
      <c r="EH27">
        <v>3</v>
      </c>
      <c r="EI27">
        <v>3</v>
      </c>
      <c r="EJ27" t="s">
        <v>301</v>
      </c>
      <c r="EK27">
        <v>100</v>
      </c>
      <c r="EL27">
        <v>100</v>
      </c>
      <c r="EM27">
        <v>-0.663</v>
      </c>
      <c r="EN27">
        <v>-0.0097</v>
      </c>
      <c r="EO27">
        <v>-0.929335199378902</v>
      </c>
      <c r="EP27">
        <v>0.000815476741614031</v>
      </c>
      <c r="EQ27">
        <v>-7.50717249551838e-07</v>
      </c>
      <c r="ER27">
        <v>1.84432784397856e-10</v>
      </c>
      <c r="ES27">
        <v>-0.167852990205191</v>
      </c>
      <c r="ET27">
        <v>-0.0138481432109286</v>
      </c>
      <c r="EU27">
        <v>0.00144553185324755</v>
      </c>
      <c r="EV27">
        <v>-1.88220190754585e-05</v>
      </c>
      <c r="EW27">
        <v>6</v>
      </c>
      <c r="EX27">
        <v>2177</v>
      </c>
      <c r="EY27">
        <v>1</v>
      </c>
      <c r="EZ27">
        <v>25</v>
      </c>
      <c r="FA27">
        <v>4.7</v>
      </c>
      <c r="FB27">
        <v>4.7</v>
      </c>
      <c r="FC27">
        <v>2</v>
      </c>
      <c r="FD27">
        <v>514.56</v>
      </c>
      <c r="FE27">
        <v>454.251</v>
      </c>
      <c r="FF27">
        <v>23.1708</v>
      </c>
      <c r="FG27">
        <v>32.5776</v>
      </c>
      <c r="FH27">
        <v>29.9996</v>
      </c>
      <c r="FI27">
        <v>32.6415</v>
      </c>
      <c r="FJ27">
        <v>32.6106</v>
      </c>
      <c r="FK27">
        <v>32.0399</v>
      </c>
      <c r="FL27">
        <v>36.2725</v>
      </c>
      <c r="FM27">
        <v>0</v>
      </c>
      <c r="FN27">
        <v>23.171</v>
      </c>
      <c r="FO27">
        <v>714.173</v>
      </c>
      <c r="FP27">
        <v>19.5723</v>
      </c>
      <c r="FQ27">
        <v>101.085</v>
      </c>
      <c r="FR27">
        <v>100.653</v>
      </c>
    </row>
    <row r="28" spans="1:174">
      <c r="A28">
        <v>12</v>
      </c>
      <c r="B28">
        <v>1608236052.6</v>
      </c>
      <c r="C28">
        <v>1032.09999990463</v>
      </c>
      <c r="D28" t="s">
        <v>339</v>
      </c>
      <c r="E28" t="s">
        <v>340</v>
      </c>
      <c r="F28" t="s">
        <v>289</v>
      </c>
      <c r="G28" t="s">
        <v>290</v>
      </c>
      <c r="H28">
        <v>1608236044.85</v>
      </c>
      <c r="I28">
        <f>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((R28-I28/2)*K28-J28)/(R28+I28/2)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I28*(1000-(1000*0.61365*exp(17.502*U28/(240.97+U28))/(CB28+CC28)+BW28)/2)/(1000*0.61365*exp(17.502*U28/(240.97+U28))/(CB28+CC28)-BW28)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(BM28*BO28)</f>
        <v>0</v>
      </c>
      <c r="T28">
        <f>(CD28+(S28+2*0.95*5.67E-8*(((CD28+$B$7)+273)^4-(CD28+273)^4)-44100*I28)/(1.84*29.3*P28+8*0.95*5.67E-8*(CD28+273)^3))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(-I28*44100)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291</v>
      </c>
      <c r="AK28">
        <v>15552.9</v>
      </c>
      <c r="AL28">
        <v>715.476923076923</v>
      </c>
      <c r="AM28">
        <v>3262.08</v>
      </c>
      <c r="AN28">
        <f>AM28-AL28</f>
        <v>0</v>
      </c>
      <c r="AO28">
        <f>AN28/AM28</f>
        <v>0</v>
      </c>
      <c r="AP28">
        <v>-0.577747479816223</v>
      </c>
      <c r="AQ28" t="s">
        <v>341</v>
      </c>
      <c r="AR28">
        <v>15355.3</v>
      </c>
      <c r="AS28">
        <v>821.802961538461</v>
      </c>
      <c r="AT28">
        <v>1019.9</v>
      </c>
      <c r="AU28">
        <f>1-AS28/AT28</f>
        <v>0</v>
      </c>
      <c r="AV28">
        <v>0.5</v>
      </c>
      <c r="AW28">
        <f>BM28</f>
        <v>0</v>
      </c>
      <c r="AX28">
        <f>J28</f>
        <v>0</v>
      </c>
      <c r="AY28">
        <f>AU28*AV28*AW28</f>
        <v>0</v>
      </c>
      <c r="AZ28">
        <f>BE28/AT28</f>
        <v>0</v>
      </c>
      <c r="BA28">
        <f>(AX28-AP28)/AW28</f>
        <v>0</v>
      </c>
      <c r="BB28">
        <f>(AM28-AT28)/AT28</f>
        <v>0</v>
      </c>
      <c r="BC28" t="s">
        <v>342</v>
      </c>
      <c r="BD28">
        <v>576.64</v>
      </c>
      <c r="BE28">
        <f>AT28-BD28</f>
        <v>0</v>
      </c>
      <c r="BF28">
        <f>(AT28-AS28)/(AT28-BD28)</f>
        <v>0</v>
      </c>
      <c r="BG28">
        <f>(AM28-AT28)/(AM28-BD28)</f>
        <v>0</v>
      </c>
      <c r="BH28">
        <f>(AT28-AS28)/(AT28-AL28)</f>
        <v>0</v>
      </c>
      <c r="BI28">
        <f>(AM28-AT28)/(AM28-AL28)</f>
        <v>0</v>
      </c>
      <c r="BJ28">
        <f>(BF28*BD28/AS28)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294</v>
      </c>
      <c r="BS28">
        <v>2</v>
      </c>
      <c r="BT28">
        <v>1608236044.85</v>
      </c>
      <c r="BU28">
        <v>799.686466666667</v>
      </c>
      <c r="BV28">
        <v>815.368566666667</v>
      </c>
      <c r="BW28">
        <v>20.3969766666667</v>
      </c>
      <c r="BX28">
        <v>19.6271233333333</v>
      </c>
      <c r="BY28">
        <v>800.349433333333</v>
      </c>
      <c r="BZ28">
        <v>20.40543</v>
      </c>
      <c r="CA28">
        <v>500.215133333333</v>
      </c>
      <c r="CB28">
        <v>101.631033333333</v>
      </c>
      <c r="CC28">
        <v>0.0999729866666667</v>
      </c>
      <c r="CD28">
        <v>28.0046166666667</v>
      </c>
      <c r="CE28">
        <v>28.3973233333333</v>
      </c>
      <c r="CF28">
        <v>999.9</v>
      </c>
      <c r="CG28">
        <v>0</v>
      </c>
      <c r="CH28">
        <v>0</v>
      </c>
      <c r="CI28">
        <v>10002.4936666667</v>
      </c>
      <c r="CJ28">
        <v>0</v>
      </c>
      <c r="CK28">
        <v>724.552366666667</v>
      </c>
      <c r="CL28">
        <v>1399.99966666667</v>
      </c>
      <c r="CM28">
        <v>0.900001</v>
      </c>
      <c r="CN28">
        <v>0.09999886</v>
      </c>
      <c r="CO28">
        <v>0</v>
      </c>
      <c r="CP28">
        <v>821.769833333333</v>
      </c>
      <c r="CQ28">
        <v>4.99979</v>
      </c>
      <c r="CR28">
        <v>11521.95</v>
      </c>
      <c r="CS28">
        <v>11904.67</v>
      </c>
      <c r="CT28">
        <v>48.875</v>
      </c>
      <c r="CU28">
        <v>51.625</v>
      </c>
      <c r="CV28">
        <v>50.125</v>
      </c>
      <c r="CW28">
        <v>50.375</v>
      </c>
      <c r="CX28">
        <v>50</v>
      </c>
      <c r="CY28">
        <v>1255.49866666667</v>
      </c>
      <c r="CZ28">
        <v>139.500333333333</v>
      </c>
      <c r="DA28">
        <v>0</v>
      </c>
      <c r="DB28">
        <v>105.199999809265</v>
      </c>
      <c r="DC28">
        <v>0</v>
      </c>
      <c r="DD28">
        <v>821.802961538461</v>
      </c>
      <c r="DE28">
        <v>6.57808546246398</v>
      </c>
      <c r="DF28">
        <v>97.3025641352287</v>
      </c>
      <c r="DG28">
        <v>11522.2576923077</v>
      </c>
      <c r="DH28">
        <v>15</v>
      </c>
      <c r="DI28">
        <v>1608235666</v>
      </c>
      <c r="DJ28" t="s">
        <v>330</v>
      </c>
      <c r="DK28">
        <v>1608235666</v>
      </c>
      <c r="DL28">
        <v>1608235665</v>
      </c>
      <c r="DM28">
        <v>17</v>
      </c>
      <c r="DN28">
        <v>0.261</v>
      </c>
      <c r="DO28">
        <v>0.005</v>
      </c>
      <c r="DP28">
        <v>-0.685</v>
      </c>
      <c r="DQ28">
        <v>-0.023</v>
      </c>
      <c r="DR28">
        <v>506</v>
      </c>
      <c r="DS28">
        <v>20</v>
      </c>
      <c r="DT28">
        <v>0.13</v>
      </c>
      <c r="DU28">
        <v>0.05</v>
      </c>
      <c r="DV28">
        <v>12.5557204096151</v>
      </c>
      <c r="DW28">
        <v>-0.115154717788867</v>
      </c>
      <c r="DX28">
        <v>0.040974448745493</v>
      </c>
      <c r="DY28">
        <v>1</v>
      </c>
      <c r="DZ28">
        <v>-15.687435483871</v>
      </c>
      <c r="EA28">
        <v>0.0993774193548654</v>
      </c>
      <c r="EB28">
        <v>0.0476474048874416</v>
      </c>
      <c r="EC28">
        <v>1</v>
      </c>
      <c r="ED28">
        <v>0.769140290322581</v>
      </c>
      <c r="EE28">
        <v>0.0496099838709658</v>
      </c>
      <c r="EF28">
        <v>0.00374417676203864</v>
      </c>
      <c r="EG28">
        <v>1</v>
      </c>
      <c r="EH28">
        <v>3</v>
      </c>
      <c r="EI28">
        <v>3</v>
      </c>
      <c r="EJ28" t="s">
        <v>301</v>
      </c>
      <c r="EK28">
        <v>100</v>
      </c>
      <c r="EL28">
        <v>100</v>
      </c>
      <c r="EM28">
        <v>-0.663</v>
      </c>
      <c r="EN28">
        <v>-0.0085</v>
      </c>
      <c r="EO28">
        <v>-0.929335199378902</v>
      </c>
      <c r="EP28">
        <v>0.000815476741614031</v>
      </c>
      <c r="EQ28">
        <v>-7.50717249551838e-07</v>
      </c>
      <c r="ER28">
        <v>1.84432784397856e-10</v>
      </c>
      <c r="ES28">
        <v>-0.167852990205191</v>
      </c>
      <c r="ET28">
        <v>-0.0138481432109286</v>
      </c>
      <c r="EU28">
        <v>0.00144553185324755</v>
      </c>
      <c r="EV28">
        <v>-1.88220190754585e-05</v>
      </c>
      <c r="EW28">
        <v>6</v>
      </c>
      <c r="EX28">
        <v>2177</v>
      </c>
      <c r="EY28">
        <v>1</v>
      </c>
      <c r="EZ28">
        <v>25</v>
      </c>
      <c r="FA28">
        <v>6.4</v>
      </c>
      <c r="FB28">
        <v>6.5</v>
      </c>
      <c r="FC28">
        <v>2</v>
      </c>
      <c r="FD28">
        <v>514.383</v>
      </c>
      <c r="FE28">
        <v>454.376</v>
      </c>
      <c r="FF28">
        <v>22.9719</v>
      </c>
      <c r="FG28">
        <v>32.4944</v>
      </c>
      <c r="FH28">
        <v>30.0004</v>
      </c>
      <c r="FI28">
        <v>32.5394</v>
      </c>
      <c r="FJ28">
        <v>32.5134</v>
      </c>
      <c r="FK28">
        <v>35.7082</v>
      </c>
      <c r="FL28">
        <v>35.7522</v>
      </c>
      <c r="FM28">
        <v>0</v>
      </c>
      <c r="FN28">
        <v>22.9684</v>
      </c>
      <c r="FO28">
        <v>815.327</v>
      </c>
      <c r="FP28">
        <v>19.6672</v>
      </c>
      <c r="FQ28">
        <v>101.093</v>
      </c>
      <c r="FR28">
        <v>100.65</v>
      </c>
    </row>
    <row r="29" spans="1:174">
      <c r="A29">
        <v>13</v>
      </c>
      <c r="B29">
        <v>1608236173.1</v>
      </c>
      <c r="C29">
        <v>1152.59999990463</v>
      </c>
      <c r="D29" t="s">
        <v>343</v>
      </c>
      <c r="E29" t="s">
        <v>344</v>
      </c>
      <c r="F29" t="s">
        <v>289</v>
      </c>
      <c r="G29" t="s">
        <v>290</v>
      </c>
      <c r="H29">
        <v>1608236165.1</v>
      </c>
      <c r="I29">
        <f>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((R29-I29/2)*K29-J29)/(R29+I29/2)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I29*(1000-(1000*0.61365*exp(17.502*U29/(240.97+U29))/(CB29+CC29)+BW29)/2)/(1000*0.61365*exp(17.502*U29/(240.97+U29))/(CB29+CC29)-BW29)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(BM29*BO29)</f>
        <v>0</v>
      </c>
      <c r="T29">
        <f>(CD29+(S29+2*0.95*5.67E-8*(((CD29+$B$7)+273)^4-(CD29+273)^4)-44100*I29)/(1.84*29.3*P29+8*0.95*5.67E-8*(CD29+273)^3))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(-I29*44100)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291</v>
      </c>
      <c r="AK29">
        <v>15552.9</v>
      </c>
      <c r="AL29">
        <v>715.476923076923</v>
      </c>
      <c r="AM29">
        <v>3262.08</v>
      </c>
      <c r="AN29">
        <f>AM29-AL29</f>
        <v>0</v>
      </c>
      <c r="AO29">
        <f>AN29/AM29</f>
        <v>0</v>
      </c>
      <c r="AP29">
        <v>-0.577747479816223</v>
      </c>
      <c r="AQ29" t="s">
        <v>345</v>
      </c>
      <c r="AR29">
        <v>15355.3</v>
      </c>
      <c r="AS29">
        <v>851.2335</v>
      </c>
      <c r="AT29">
        <v>1068</v>
      </c>
      <c r="AU29">
        <f>1-AS29/AT29</f>
        <v>0</v>
      </c>
      <c r="AV29">
        <v>0.5</v>
      </c>
      <c r="AW29">
        <f>BM29</f>
        <v>0</v>
      </c>
      <c r="AX29">
        <f>J29</f>
        <v>0</v>
      </c>
      <c r="AY29">
        <f>AU29*AV29*AW29</f>
        <v>0</v>
      </c>
      <c r="AZ29">
        <f>BE29/AT29</f>
        <v>0</v>
      </c>
      <c r="BA29">
        <f>(AX29-AP29)/AW29</f>
        <v>0</v>
      </c>
      <c r="BB29">
        <f>(AM29-AT29)/AT29</f>
        <v>0</v>
      </c>
      <c r="BC29" t="s">
        <v>346</v>
      </c>
      <c r="BD29">
        <v>583.09</v>
      </c>
      <c r="BE29">
        <f>AT29-BD29</f>
        <v>0</v>
      </c>
      <c r="BF29">
        <f>(AT29-AS29)/(AT29-BD29)</f>
        <v>0</v>
      </c>
      <c r="BG29">
        <f>(AM29-AT29)/(AM29-BD29)</f>
        <v>0</v>
      </c>
      <c r="BH29">
        <f>(AT29-AS29)/(AT29-AL29)</f>
        <v>0</v>
      </c>
      <c r="BI29">
        <f>(AM29-AT29)/(AM29-AL29)</f>
        <v>0</v>
      </c>
      <c r="BJ29">
        <f>(BF29*BD29/AS29)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294</v>
      </c>
      <c r="BS29">
        <v>2</v>
      </c>
      <c r="BT29">
        <v>1608236165.1</v>
      </c>
      <c r="BU29">
        <v>899.901451612903</v>
      </c>
      <c r="BV29">
        <v>916.468419354839</v>
      </c>
      <c r="BW29">
        <v>20.8145903225806</v>
      </c>
      <c r="BX29">
        <v>20.0730774193548</v>
      </c>
      <c r="BY29">
        <v>900.570548387097</v>
      </c>
      <c r="BZ29">
        <v>20.8141516129032</v>
      </c>
      <c r="CA29">
        <v>500.231451612903</v>
      </c>
      <c r="CB29">
        <v>101.628387096774</v>
      </c>
      <c r="CC29">
        <v>0.100091532258065</v>
      </c>
      <c r="CD29">
        <v>28.0271967741935</v>
      </c>
      <c r="CE29">
        <v>28.4439774193548</v>
      </c>
      <c r="CF29">
        <v>999.9</v>
      </c>
      <c r="CG29">
        <v>0</v>
      </c>
      <c r="CH29">
        <v>0</v>
      </c>
      <c r="CI29">
        <v>10005.3761290323</v>
      </c>
      <c r="CJ29">
        <v>0</v>
      </c>
      <c r="CK29">
        <v>514.215322580645</v>
      </c>
      <c r="CL29">
        <v>1400.01290322581</v>
      </c>
      <c r="CM29">
        <v>0.900005064516129</v>
      </c>
      <c r="CN29">
        <v>0.0999947548387096</v>
      </c>
      <c r="CO29">
        <v>0</v>
      </c>
      <c r="CP29">
        <v>851.232387096774</v>
      </c>
      <c r="CQ29">
        <v>4.99979</v>
      </c>
      <c r="CR29">
        <v>11928.9612903226</v>
      </c>
      <c r="CS29">
        <v>11904.7967741935</v>
      </c>
      <c r="CT29">
        <v>48.937</v>
      </c>
      <c r="CU29">
        <v>51.687</v>
      </c>
      <c r="CV29">
        <v>50.183</v>
      </c>
      <c r="CW29">
        <v>50.495935483871</v>
      </c>
      <c r="CX29">
        <v>50.062</v>
      </c>
      <c r="CY29">
        <v>1255.52096774194</v>
      </c>
      <c r="CZ29">
        <v>139.49064516129</v>
      </c>
      <c r="DA29">
        <v>0</v>
      </c>
      <c r="DB29">
        <v>119.700000047684</v>
      </c>
      <c r="DC29">
        <v>0</v>
      </c>
      <c r="DD29">
        <v>851.2335</v>
      </c>
      <c r="DE29">
        <v>5.64926495221113</v>
      </c>
      <c r="DF29">
        <v>58.0512819696655</v>
      </c>
      <c r="DG29">
        <v>11929.1153846154</v>
      </c>
      <c r="DH29">
        <v>15</v>
      </c>
      <c r="DI29">
        <v>1608235666</v>
      </c>
      <c r="DJ29" t="s">
        <v>330</v>
      </c>
      <c r="DK29">
        <v>1608235666</v>
      </c>
      <c r="DL29">
        <v>1608235665</v>
      </c>
      <c r="DM29">
        <v>17</v>
      </c>
      <c r="DN29">
        <v>0.261</v>
      </c>
      <c r="DO29">
        <v>0.005</v>
      </c>
      <c r="DP29">
        <v>-0.685</v>
      </c>
      <c r="DQ29">
        <v>-0.023</v>
      </c>
      <c r="DR29">
        <v>506</v>
      </c>
      <c r="DS29">
        <v>20</v>
      </c>
      <c r="DT29">
        <v>0.13</v>
      </c>
      <c r="DU29">
        <v>0.05</v>
      </c>
      <c r="DV29">
        <v>13.246489914405</v>
      </c>
      <c r="DW29">
        <v>-1.5658580211774</v>
      </c>
      <c r="DX29">
        <v>0.141015480634009</v>
      </c>
      <c r="DY29">
        <v>0</v>
      </c>
      <c r="DZ29">
        <v>-16.5669290322581</v>
      </c>
      <c r="EA29">
        <v>1.21651935483868</v>
      </c>
      <c r="EB29">
        <v>0.124471266780339</v>
      </c>
      <c r="EC29">
        <v>0</v>
      </c>
      <c r="ED29">
        <v>0.741512064516129</v>
      </c>
      <c r="EE29">
        <v>0.603625306451611</v>
      </c>
      <c r="EF29">
        <v>0.0495808678989057</v>
      </c>
      <c r="EG29">
        <v>0</v>
      </c>
      <c r="EH29">
        <v>0</v>
      </c>
      <c r="EI29">
        <v>3</v>
      </c>
      <c r="EJ29" t="s">
        <v>347</v>
      </c>
      <c r="EK29">
        <v>100</v>
      </c>
      <c r="EL29">
        <v>100</v>
      </c>
      <c r="EM29">
        <v>-0.669</v>
      </c>
      <c r="EN29">
        <v>-0.0008</v>
      </c>
      <c r="EO29">
        <v>-0.929335199378902</v>
      </c>
      <c r="EP29">
        <v>0.000815476741614031</v>
      </c>
      <c r="EQ29">
        <v>-7.50717249551838e-07</v>
      </c>
      <c r="ER29">
        <v>1.84432784397856e-10</v>
      </c>
      <c r="ES29">
        <v>-0.167852990205191</v>
      </c>
      <c r="ET29">
        <v>-0.0138481432109286</v>
      </c>
      <c r="EU29">
        <v>0.00144553185324755</v>
      </c>
      <c r="EV29">
        <v>-1.88220190754585e-05</v>
      </c>
      <c r="EW29">
        <v>6</v>
      </c>
      <c r="EX29">
        <v>2177</v>
      </c>
      <c r="EY29">
        <v>1</v>
      </c>
      <c r="EZ29">
        <v>25</v>
      </c>
      <c r="FA29">
        <v>8.5</v>
      </c>
      <c r="FB29">
        <v>8.5</v>
      </c>
      <c r="FC29">
        <v>2</v>
      </c>
      <c r="FD29">
        <v>513.898</v>
      </c>
      <c r="FE29">
        <v>454.254</v>
      </c>
      <c r="FF29">
        <v>22.8256</v>
      </c>
      <c r="FG29">
        <v>32.5786</v>
      </c>
      <c r="FH29">
        <v>30.0007</v>
      </c>
      <c r="FI29">
        <v>32.5546</v>
      </c>
      <c r="FJ29">
        <v>32.5234</v>
      </c>
      <c r="FK29">
        <v>39.3145</v>
      </c>
      <c r="FL29">
        <v>34.5317</v>
      </c>
      <c r="FM29">
        <v>0</v>
      </c>
      <c r="FN29">
        <v>22.8078</v>
      </c>
      <c r="FO29">
        <v>916.528</v>
      </c>
      <c r="FP29">
        <v>19.9103</v>
      </c>
      <c r="FQ29">
        <v>101.064</v>
      </c>
      <c r="FR29">
        <v>100.629</v>
      </c>
    </row>
    <row r="30" spans="1:174">
      <c r="A30">
        <v>14</v>
      </c>
      <c r="B30">
        <v>1608236293.6</v>
      </c>
      <c r="C30">
        <v>1273.09999990463</v>
      </c>
      <c r="D30" t="s">
        <v>348</v>
      </c>
      <c r="E30" t="s">
        <v>349</v>
      </c>
      <c r="F30" t="s">
        <v>289</v>
      </c>
      <c r="G30" t="s">
        <v>290</v>
      </c>
      <c r="H30">
        <v>1608236285.85</v>
      </c>
      <c r="I30">
        <f>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((R30-I30/2)*K30-J30)/(R30+I30/2)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I30*(1000-(1000*0.61365*exp(17.502*U30/(240.97+U30))/(CB30+CC30)+BW30)/2)/(1000*0.61365*exp(17.502*U30/(240.97+U30))/(CB30+CC30)-BW30)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(BM30*BO30)</f>
        <v>0</v>
      </c>
      <c r="T30">
        <f>(CD30+(S30+2*0.95*5.67E-8*(((CD30+$B$7)+273)^4-(CD30+273)^4)-44100*I30)/(1.84*29.3*P30+8*0.95*5.67E-8*(CD30+273)^3))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(-I30*44100)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291</v>
      </c>
      <c r="AK30">
        <v>15552.9</v>
      </c>
      <c r="AL30">
        <v>715.476923076923</v>
      </c>
      <c r="AM30">
        <v>3262.08</v>
      </c>
      <c r="AN30">
        <f>AM30-AL30</f>
        <v>0</v>
      </c>
      <c r="AO30">
        <f>AN30/AM30</f>
        <v>0</v>
      </c>
      <c r="AP30">
        <v>-0.577747479816223</v>
      </c>
      <c r="AQ30" t="s">
        <v>350</v>
      </c>
      <c r="AR30">
        <v>15356</v>
      </c>
      <c r="AS30">
        <v>912.485423076923</v>
      </c>
      <c r="AT30">
        <v>1162.2</v>
      </c>
      <c r="AU30">
        <f>1-AS30/AT30</f>
        <v>0</v>
      </c>
      <c r="AV30">
        <v>0.5</v>
      </c>
      <c r="AW30">
        <f>BM30</f>
        <v>0</v>
      </c>
      <c r="AX30">
        <f>J30</f>
        <v>0</v>
      </c>
      <c r="AY30">
        <f>AU30*AV30*AW30</f>
        <v>0</v>
      </c>
      <c r="AZ30">
        <f>BE30/AT30</f>
        <v>0</v>
      </c>
      <c r="BA30">
        <f>(AX30-AP30)/AW30</f>
        <v>0</v>
      </c>
      <c r="BB30">
        <f>(AM30-AT30)/AT30</f>
        <v>0</v>
      </c>
      <c r="BC30" t="s">
        <v>351</v>
      </c>
      <c r="BD30">
        <v>592.53</v>
      </c>
      <c r="BE30">
        <f>AT30-BD30</f>
        <v>0</v>
      </c>
      <c r="BF30">
        <f>(AT30-AS30)/(AT30-BD30)</f>
        <v>0</v>
      </c>
      <c r="BG30">
        <f>(AM30-AT30)/(AM30-BD30)</f>
        <v>0</v>
      </c>
      <c r="BH30">
        <f>(AT30-AS30)/(AT30-AL30)</f>
        <v>0</v>
      </c>
      <c r="BI30">
        <f>(AM30-AT30)/(AM30-AL30)</f>
        <v>0</v>
      </c>
      <c r="BJ30">
        <f>(BF30*BD30/AS30)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294</v>
      </c>
      <c r="BS30">
        <v>2</v>
      </c>
      <c r="BT30">
        <v>1608236285.85</v>
      </c>
      <c r="BU30">
        <v>1199.27366666667</v>
      </c>
      <c r="BV30">
        <v>1219.61466666667</v>
      </c>
      <c r="BW30">
        <v>20.41339</v>
      </c>
      <c r="BX30">
        <v>19.79664</v>
      </c>
      <c r="BY30">
        <v>1200.30666666667</v>
      </c>
      <c r="BZ30">
        <v>20.43139</v>
      </c>
      <c r="CA30">
        <v>500.2291</v>
      </c>
      <c r="CB30">
        <v>101.6327</v>
      </c>
      <c r="CC30">
        <v>0.09998266</v>
      </c>
      <c r="CD30">
        <v>27.98672</v>
      </c>
      <c r="CE30">
        <v>28.4131266666667</v>
      </c>
      <c r="CF30">
        <v>999.9</v>
      </c>
      <c r="CG30">
        <v>0</v>
      </c>
      <c r="CH30">
        <v>0</v>
      </c>
      <c r="CI30">
        <v>10007.5653333333</v>
      </c>
      <c r="CJ30">
        <v>0</v>
      </c>
      <c r="CK30">
        <v>420.008433333333</v>
      </c>
      <c r="CL30">
        <v>1400.00066666667</v>
      </c>
      <c r="CM30">
        <v>0.899999666666667</v>
      </c>
      <c r="CN30">
        <v>0.100000206666667</v>
      </c>
      <c r="CO30">
        <v>0</v>
      </c>
      <c r="CP30">
        <v>912.487966666667</v>
      </c>
      <c r="CQ30">
        <v>4.99979</v>
      </c>
      <c r="CR30">
        <v>12770.06</v>
      </c>
      <c r="CS30">
        <v>11904.6633333333</v>
      </c>
      <c r="CT30">
        <v>49</v>
      </c>
      <c r="CU30">
        <v>51.687</v>
      </c>
      <c r="CV30">
        <v>50.2248</v>
      </c>
      <c r="CW30">
        <v>50.562</v>
      </c>
      <c r="CX30">
        <v>50.125</v>
      </c>
      <c r="CY30">
        <v>1255.49866666667</v>
      </c>
      <c r="CZ30">
        <v>139.502</v>
      </c>
      <c r="DA30">
        <v>0</v>
      </c>
      <c r="DB30">
        <v>119.799999952316</v>
      </c>
      <c r="DC30">
        <v>0</v>
      </c>
      <c r="DD30">
        <v>912.485423076923</v>
      </c>
      <c r="DE30">
        <v>-1.81193162054608</v>
      </c>
      <c r="DF30">
        <v>-26.2803418498196</v>
      </c>
      <c r="DG30">
        <v>12769.9115384615</v>
      </c>
      <c r="DH30">
        <v>15</v>
      </c>
      <c r="DI30">
        <v>1608236319.1</v>
      </c>
      <c r="DJ30" t="s">
        <v>352</v>
      </c>
      <c r="DK30">
        <v>1608236319.1</v>
      </c>
      <c r="DL30">
        <v>1608236311.6</v>
      </c>
      <c r="DM30">
        <v>18</v>
      </c>
      <c r="DN30">
        <v>-0.315</v>
      </c>
      <c r="DO30">
        <v>0.003</v>
      </c>
      <c r="DP30">
        <v>-1.033</v>
      </c>
      <c r="DQ30">
        <v>-0.018</v>
      </c>
      <c r="DR30">
        <v>1220</v>
      </c>
      <c r="DS30">
        <v>20</v>
      </c>
      <c r="DT30">
        <v>0.08</v>
      </c>
      <c r="DU30">
        <v>0.14</v>
      </c>
      <c r="DV30">
        <v>16.0960467362797</v>
      </c>
      <c r="DW30">
        <v>-1.59736792247141</v>
      </c>
      <c r="DX30">
        <v>0.132237992667009</v>
      </c>
      <c r="DY30">
        <v>0</v>
      </c>
      <c r="DZ30">
        <v>-20.0502322580645</v>
      </c>
      <c r="EA30">
        <v>1.5190548387097</v>
      </c>
      <c r="EB30">
        <v>0.131355244469872</v>
      </c>
      <c r="EC30">
        <v>0</v>
      </c>
      <c r="ED30">
        <v>0.623438677419355</v>
      </c>
      <c r="EE30">
        <v>0.255790596774192</v>
      </c>
      <c r="EF30">
        <v>0.0193987479183366</v>
      </c>
      <c r="EG30">
        <v>0</v>
      </c>
      <c r="EH30">
        <v>0</v>
      </c>
      <c r="EI30">
        <v>3</v>
      </c>
      <c r="EJ30" t="s">
        <v>347</v>
      </c>
      <c r="EK30">
        <v>100</v>
      </c>
      <c r="EL30">
        <v>100</v>
      </c>
      <c r="EM30">
        <v>-1.033</v>
      </c>
      <c r="EN30">
        <v>-0.018</v>
      </c>
      <c r="EO30">
        <v>-0.929335199378902</v>
      </c>
      <c r="EP30">
        <v>0.000815476741614031</v>
      </c>
      <c r="EQ30">
        <v>-7.50717249551838e-07</v>
      </c>
      <c r="ER30">
        <v>1.84432784397856e-10</v>
      </c>
      <c r="ES30">
        <v>-0.167852990205191</v>
      </c>
      <c r="ET30">
        <v>-0.0138481432109286</v>
      </c>
      <c r="EU30">
        <v>0.00144553185324755</v>
      </c>
      <c r="EV30">
        <v>-1.88220190754585e-05</v>
      </c>
      <c r="EW30">
        <v>6</v>
      </c>
      <c r="EX30">
        <v>2177</v>
      </c>
      <c r="EY30">
        <v>1</v>
      </c>
      <c r="EZ30">
        <v>25</v>
      </c>
      <c r="FA30">
        <v>10.5</v>
      </c>
      <c r="FB30">
        <v>10.5</v>
      </c>
      <c r="FC30">
        <v>2</v>
      </c>
      <c r="FD30">
        <v>513.933</v>
      </c>
      <c r="FE30">
        <v>454.292</v>
      </c>
      <c r="FF30">
        <v>22.9168</v>
      </c>
      <c r="FG30">
        <v>32.6672</v>
      </c>
      <c r="FH30">
        <v>30.0006</v>
      </c>
      <c r="FI30">
        <v>32.5967</v>
      </c>
      <c r="FJ30">
        <v>32.5593</v>
      </c>
      <c r="FK30">
        <v>49.7768</v>
      </c>
      <c r="FL30">
        <v>34.6774</v>
      </c>
      <c r="FM30">
        <v>0</v>
      </c>
      <c r="FN30">
        <v>22.9214</v>
      </c>
      <c r="FO30">
        <v>1219.74</v>
      </c>
      <c r="FP30">
        <v>19.8486</v>
      </c>
      <c r="FQ30">
        <v>101.047</v>
      </c>
      <c r="FR30">
        <v>100.618</v>
      </c>
    </row>
    <row r="31" spans="1:174">
      <c r="A31">
        <v>15</v>
      </c>
      <c r="B31">
        <v>1608236440.1</v>
      </c>
      <c r="C31">
        <v>1419.59999990463</v>
      </c>
      <c r="D31" t="s">
        <v>353</v>
      </c>
      <c r="E31" t="s">
        <v>354</v>
      </c>
      <c r="F31" t="s">
        <v>289</v>
      </c>
      <c r="G31" t="s">
        <v>290</v>
      </c>
      <c r="H31">
        <v>1608236432.1</v>
      </c>
      <c r="I31">
        <f>CA31*AG31*(BW31-BX31)/(100*BP31*(1000-AG31*BW31))</f>
        <v>0</v>
      </c>
      <c r="J31">
        <f>CA31*AG31*(BV31-BU31*(1000-AG31*BX31)/(1000-AG31*BW31))/(100*BP31)</f>
        <v>0</v>
      </c>
      <c r="K31">
        <f>BU31 - IF(AG31&gt;1, J31*BP31*100.0/(AI31*CI31), 0)</f>
        <v>0</v>
      </c>
      <c r="L31">
        <f>((R31-I31/2)*K31-J31)/(R31+I31/2)</f>
        <v>0</v>
      </c>
      <c r="M31">
        <f>L31*(CB31+CC31)/1000.0</f>
        <v>0</v>
      </c>
      <c r="N31">
        <f>(BU31 - IF(AG31&gt;1, J31*BP31*100.0/(AI31*CI31), 0))*(CB31+CC31)/1000.0</f>
        <v>0</v>
      </c>
      <c r="O31">
        <f>2.0/((1/Q31-1/P31)+SIGN(Q31)*SQRT((1/Q31-1/P31)*(1/Q31-1/P31) + 4*BQ31/((BQ31+1)*(BQ31+1))*(2*1/Q31*1/P31-1/P31*1/P31)))</f>
        <v>0</v>
      </c>
      <c r="P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Q31">
        <f>I31*(1000-(1000*0.61365*exp(17.502*U31/(240.97+U31))/(CB31+CC31)+BW31)/2)/(1000*0.61365*exp(17.502*U31/(240.97+U31))/(CB31+CC31)-BW31)</f>
        <v>0</v>
      </c>
      <c r="R31">
        <f>1/((BQ31+1)/(O31/1.6)+1/(P31/1.37)) + BQ31/((BQ31+1)/(O31/1.6) + BQ31/(P31/1.37))</f>
        <v>0</v>
      </c>
      <c r="S31">
        <f>(BM31*BO31)</f>
        <v>0</v>
      </c>
      <c r="T31">
        <f>(CD31+(S31+2*0.95*5.67E-8*(((CD31+$B$7)+273)^4-(CD31+273)^4)-44100*I31)/(1.84*29.3*P31+8*0.95*5.67E-8*(CD31+273)^3))</f>
        <v>0</v>
      </c>
      <c r="U31">
        <f>($C$7*CE31+$D$7*CF31+$E$7*T31)</f>
        <v>0</v>
      </c>
      <c r="V31">
        <f>0.61365*exp(17.502*U31/(240.97+U31))</f>
        <v>0</v>
      </c>
      <c r="W31">
        <f>(X31/Y31*100)</f>
        <v>0</v>
      </c>
      <c r="X31">
        <f>BW31*(CB31+CC31)/1000</f>
        <v>0</v>
      </c>
      <c r="Y31">
        <f>0.61365*exp(17.502*CD31/(240.97+CD31))</f>
        <v>0</v>
      </c>
      <c r="Z31">
        <f>(V31-BW31*(CB31+CC31)/1000)</f>
        <v>0</v>
      </c>
      <c r="AA31">
        <f>(-I31*44100)</f>
        <v>0</v>
      </c>
      <c r="AB31">
        <f>2*29.3*P31*0.92*(CD31-U31)</f>
        <v>0</v>
      </c>
      <c r="AC31">
        <f>2*0.95*5.67E-8*(((CD31+$B$7)+273)^4-(U31+273)^4)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MAX(0,($B$13+$C$13*CI31)/(1+$D$13*CI31)*CB31/(CD31+273)*$E$13)</f>
        <v>0</v>
      </c>
      <c r="AJ31" t="s">
        <v>291</v>
      </c>
      <c r="AK31">
        <v>15552.9</v>
      </c>
      <c r="AL31">
        <v>715.476923076923</v>
      </c>
      <c r="AM31">
        <v>3262.08</v>
      </c>
      <c r="AN31">
        <f>AM31-AL31</f>
        <v>0</v>
      </c>
      <c r="AO31">
        <f>AN31/AM31</f>
        <v>0</v>
      </c>
      <c r="AP31">
        <v>-0.577747479816223</v>
      </c>
      <c r="AQ31" t="s">
        <v>355</v>
      </c>
      <c r="AR31">
        <v>15355.8</v>
      </c>
      <c r="AS31">
        <v>931.29396</v>
      </c>
      <c r="AT31">
        <v>1190.42</v>
      </c>
      <c r="AU31">
        <f>1-AS31/AT31</f>
        <v>0</v>
      </c>
      <c r="AV31">
        <v>0.5</v>
      </c>
      <c r="AW31">
        <f>BM31</f>
        <v>0</v>
      </c>
      <c r="AX31">
        <f>J31</f>
        <v>0</v>
      </c>
      <c r="AY31">
        <f>AU31*AV31*AW31</f>
        <v>0</v>
      </c>
      <c r="AZ31">
        <f>BE31/AT31</f>
        <v>0</v>
      </c>
      <c r="BA31">
        <f>(AX31-AP31)/AW31</f>
        <v>0</v>
      </c>
      <c r="BB31">
        <f>(AM31-AT31)/AT31</f>
        <v>0</v>
      </c>
      <c r="BC31" t="s">
        <v>356</v>
      </c>
      <c r="BD31">
        <v>599.59</v>
      </c>
      <c r="BE31">
        <f>AT31-BD31</f>
        <v>0</v>
      </c>
      <c r="BF31">
        <f>(AT31-AS31)/(AT31-BD31)</f>
        <v>0</v>
      </c>
      <c r="BG31">
        <f>(AM31-AT31)/(AM31-BD31)</f>
        <v>0</v>
      </c>
      <c r="BH31">
        <f>(AT31-AS31)/(AT31-AL31)</f>
        <v>0</v>
      </c>
      <c r="BI31">
        <f>(AM31-AT31)/(AM31-AL31)</f>
        <v>0</v>
      </c>
      <c r="BJ31">
        <f>(BF31*BD31/AS31)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294</v>
      </c>
      <c r="BS31">
        <v>2</v>
      </c>
      <c r="BT31">
        <v>1608236432.1</v>
      </c>
      <c r="BU31">
        <v>1399.82483870968</v>
      </c>
      <c r="BV31">
        <v>1420.1164516129</v>
      </c>
      <c r="BW31">
        <v>20.4369903225806</v>
      </c>
      <c r="BX31">
        <v>19.8806258064516</v>
      </c>
      <c r="BY31">
        <v>1400.89290322581</v>
      </c>
      <c r="BZ31">
        <v>20.4412709677419</v>
      </c>
      <c r="CA31">
        <v>500.223741935484</v>
      </c>
      <c r="CB31">
        <v>101.633903225806</v>
      </c>
      <c r="CC31">
        <v>0.10006115483871</v>
      </c>
      <c r="CD31">
        <v>28.0005193548387</v>
      </c>
      <c r="CE31">
        <v>28.4308258064516</v>
      </c>
      <c r="CF31">
        <v>999.9</v>
      </c>
      <c r="CG31">
        <v>0</v>
      </c>
      <c r="CH31">
        <v>0</v>
      </c>
      <c r="CI31">
        <v>9988.1064516129</v>
      </c>
      <c r="CJ31">
        <v>0</v>
      </c>
      <c r="CK31">
        <v>667.681612903226</v>
      </c>
      <c r="CL31">
        <v>1399.9835483871</v>
      </c>
      <c r="CM31">
        <v>0.900002483870967</v>
      </c>
      <c r="CN31">
        <v>0.0999973612903226</v>
      </c>
      <c r="CO31">
        <v>0</v>
      </c>
      <c r="CP31">
        <v>931.403129032258</v>
      </c>
      <c r="CQ31">
        <v>4.99979</v>
      </c>
      <c r="CR31">
        <v>13035.2290322581</v>
      </c>
      <c r="CS31">
        <v>11904.535483871</v>
      </c>
      <c r="CT31">
        <v>49.054</v>
      </c>
      <c r="CU31">
        <v>51.762</v>
      </c>
      <c r="CV31">
        <v>50.302</v>
      </c>
      <c r="CW31">
        <v>50.657</v>
      </c>
      <c r="CX31">
        <v>50.187</v>
      </c>
      <c r="CY31">
        <v>1255.48774193548</v>
      </c>
      <c r="CZ31">
        <v>139.491290322581</v>
      </c>
      <c r="DA31">
        <v>0</v>
      </c>
      <c r="DB31">
        <v>145.799999952316</v>
      </c>
      <c r="DC31">
        <v>0</v>
      </c>
      <c r="DD31">
        <v>931.29396</v>
      </c>
      <c r="DE31">
        <v>-12.9400769137114</v>
      </c>
      <c r="DF31">
        <v>-131.061538515919</v>
      </c>
      <c r="DG31">
        <v>13033.424</v>
      </c>
      <c r="DH31">
        <v>15</v>
      </c>
      <c r="DI31">
        <v>1608236319.1</v>
      </c>
      <c r="DJ31" t="s">
        <v>352</v>
      </c>
      <c r="DK31">
        <v>1608236319.1</v>
      </c>
      <c r="DL31">
        <v>1608236311.6</v>
      </c>
      <c r="DM31">
        <v>18</v>
      </c>
      <c r="DN31">
        <v>-0.315</v>
      </c>
      <c r="DO31">
        <v>0.003</v>
      </c>
      <c r="DP31">
        <v>-1.033</v>
      </c>
      <c r="DQ31">
        <v>-0.018</v>
      </c>
      <c r="DR31">
        <v>1220</v>
      </c>
      <c r="DS31">
        <v>20</v>
      </c>
      <c r="DT31">
        <v>0.08</v>
      </c>
      <c r="DU31">
        <v>0.14</v>
      </c>
      <c r="DV31">
        <v>16.2586124167695</v>
      </c>
      <c r="DW31">
        <v>-0.65789175668461</v>
      </c>
      <c r="DX31">
        <v>0.0916513372948168</v>
      </c>
      <c r="DY31">
        <v>0</v>
      </c>
      <c r="DZ31">
        <v>-20.291735483871</v>
      </c>
      <c r="EA31">
        <v>1.35621774193549</v>
      </c>
      <c r="EB31">
        <v>0.140716708200204</v>
      </c>
      <c r="EC31">
        <v>0</v>
      </c>
      <c r="ED31">
        <v>0.556355838709677</v>
      </c>
      <c r="EE31">
        <v>-0.259158241935485</v>
      </c>
      <c r="EF31">
        <v>0.0212035348150115</v>
      </c>
      <c r="EG31">
        <v>0</v>
      </c>
      <c r="EH31">
        <v>0</v>
      </c>
      <c r="EI31">
        <v>3</v>
      </c>
      <c r="EJ31" t="s">
        <v>347</v>
      </c>
      <c r="EK31">
        <v>100</v>
      </c>
      <c r="EL31">
        <v>100</v>
      </c>
      <c r="EM31">
        <v>-1.06</v>
      </c>
      <c r="EN31">
        <v>-0.0041</v>
      </c>
      <c r="EO31">
        <v>-1.24557311211149</v>
      </c>
      <c r="EP31">
        <v>0.000815476741614031</v>
      </c>
      <c r="EQ31">
        <v>-7.50717249551838e-07</v>
      </c>
      <c r="ER31">
        <v>1.84432784397856e-10</v>
      </c>
      <c r="ES31">
        <v>-0.164456462742151</v>
      </c>
      <c r="ET31">
        <v>-0.0138481432109286</v>
      </c>
      <c r="EU31">
        <v>0.00144553185324755</v>
      </c>
      <c r="EV31">
        <v>-1.88220190754585e-05</v>
      </c>
      <c r="EW31">
        <v>6</v>
      </c>
      <c r="EX31">
        <v>2177</v>
      </c>
      <c r="EY31">
        <v>1</v>
      </c>
      <c r="EZ31">
        <v>25</v>
      </c>
      <c r="FA31">
        <v>2</v>
      </c>
      <c r="FB31">
        <v>2.1</v>
      </c>
      <c r="FC31">
        <v>2</v>
      </c>
      <c r="FD31">
        <v>513.33</v>
      </c>
      <c r="FE31">
        <v>454.799</v>
      </c>
      <c r="FF31">
        <v>22.7468</v>
      </c>
      <c r="FG31">
        <v>32.789</v>
      </c>
      <c r="FH31">
        <v>30.0001</v>
      </c>
      <c r="FI31">
        <v>32.6824</v>
      </c>
      <c r="FJ31">
        <v>32.6399</v>
      </c>
      <c r="FK31">
        <v>56.4557</v>
      </c>
      <c r="FL31">
        <v>33.9135</v>
      </c>
      <c r="FM31">
        <v>0</v>
      </c>
      <c r="FN31">
        <v>22.759</v>
      </c>
      <c r="FO31">
        <v>1420.21</v>
      </c>
      <c r="FP31">
        <v>19.9591</v>
      </c>
      <c r="FQ31">
        <v>101.023</v>
      </c>
      <c r="FR31">
        <v>100.6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2020-12-17T12:29:20Z</dcterms:created>
  <dcterms:modified xsi:type="dcterms:W3CDTF">2020-12-17T12:29:20Z</dcterms:modified>
</cp:coreProperties>
</file>