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7673B222-501A-4D3C-97A7-033BC9A14A2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Y30" i="1"/>
  <c r="X30" i="1"/>
  <c r="W30" i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AH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 s="1"/>
  <c r="Y26" i="1"/>
  <c r="W26" i="1" s="1"/>
  <c r="X26" i="1"/>
  <c r="P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I24" i="1" s="1"/>
  <c r="Y24" i="1"/>
  <c r="W24" i="1" s="1"/>
  <c r="X24" i="1"/>
  <c r="P24" i="1"/>
  <c r="BK23" i="1"/>
  <c r="BJ23" i="1"/>
  <c r="BH23" i="1"/>
  <c r="BI23" i="1" s="1"/>
  <c r="AU23" i="1" s="1"/>
  <c r="BG23" i="1"/>
  <c r="BF23" i="1"/>
  <c r="BE23" i="1"/>
  <c r="BD23" i="1"/>
  <c r="BC23" i="1"/>
  <c r="AX23" i="1" s="1"/>
  <c r="AZ23" i="1"/>
  <c r="AS23" i="1"/>
  <c r="AW23" i="1" s="1"/>
  <c r="AN23" i="1"/>
  <c r="AM23" i="1"/>
  <c r="AI23" i="1"/>
  <c r="AG23" i="1"/>
  <c r="J23" i="1" s="1"/>
  <c r="AV23" i="1" s="1"/>
  <c r="AY23" i="1" s="1"/>
  <c r="Y23" i="1"/>
  <c r="X23" i="1"/>
  <c r="W23" i="1"/>
  <c r="P23" i="1"/>
  <c r="K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/>
  <c r="P22" i="1"/>
  <c r="N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K21" i="1" s="1"/>
  <c r="Y21" i="1"/>
  <c r="X21" i="1"/>
  <c r="W21" i="1" s="1"/>
  <c r="P21" i="1"/>
  <c r="I21" i="1"/>
  <c r="AA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N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/>
  <c r="Y19" i="1"/>
  <c r="W19" i="1" s="1"/>
  <c r="X19" i="1"/>
  <c r="P19" i="1"/>
  <c r="BK18" i="1"/>
  <c r="BJ18" i="1"/>
  <c r="BI18" i="1" s="1"/>
  <c r="AU18" i="1" s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Y18" i="1"/>
  <c r="W18" i="1" s="1"/>
  <c r="X18" i="1"/>
  <c r="P18" i="1"/>
  <c r="BK17" i="1"/>
  <c r="BJ17" i="1"/>
  <c r="BI17" i="1"/>
  <c r="S17" i="1" s="1"/>
  <c r="BH17" i="1"/>
  <c r="BG17" i="1"/>
  <c r="BF17" i="1"/>
  <c r="BE17" i="1"/>
  <c r="BD17" i="1"/>
  <c r="BC17" i="1"/>
  <c r="AX17" i="1" s="1"/>
  <c r="AZ17" i="1"/>
  <c r="AU17" i="1"/>
  <c r="AW17" i="1" s="1"/>
  <c r="AS17" i="1"/>
  <c r="AM17" i="1"/>
  <c r="AN17" i="1" s="1"/>
  <c r="AI17" i="1"/>
  <c r="AG17" i="1"/>
  <c r="N17" i="1" s="1"/>
  <c r="Y17" i="1"/>
  <c r="X17" i="1"/>
  <c r="W17" i="1"/>
  <c r="P17" i="1"/>
  <c r="AA24" i="1" l="1"/>
  <c r="AU19" i="1"/>
  <c r="AW19" i="1" s="1"/>
  <c r="S19" i="1"/>
  <c r="AU21" i="1"/>
  <c r="AW21" i="1" s="1"/>
  <c r="S21" i="1"/>
  <c r="S18" i="1"/>
  <c r="J26" i="1"/>
  <c r="AV26" i="1" s="1"/>
  <c r="AY26" i="1" s="1"/>
  <c r="I26" i="1"/>
  <c r="AH26" i="1"/>
  <c r="N26" i="1"/>
  <c r="AU30" i="1"/>
  <c r="AW30" i="1" s="1"/>
  <c r="S30" i="1"/>
  <c r="I18" i="1"/>
  <c r="N18" i="1"/>
  <c r="AH18" i="1"/>
  <c r="J22" i="1"/>
  <c r="AV22" i="1" s="1"/>
  <c r="AY22" i="1" s="1"/>
  <c r="K22" i="1"/>
  <c r="I22" i="1"/>
  <c r="AH22" i="1"/>
  <c r="AU24" i="1"/>
  <c r="AW24" i="1" s="1"/>
  <c r="S24" i="1"/>
  <c r="AW28" i="1"/>
  <c r="N27" i="1"/>
  <c r="K27" i="1"/>
  <c r="J27" i="1"/>
  <c r="AV27" i="1" s="1"/>
  <c r="I27" i="1"/>
  <c r="J18" i="1"/>
  <c r="AV18" i="1" s="1"/>
  <c r="AY18" i="1" s="1"/>
  <c r="N19" i="1"/>
  <c r="K19" i="1"/>
  <c r="J19" i="1"/>
  <c r="AV19" i="1" s="1"/>
  <c r="J21" i="1"/>
  <c r="AV21" i="1" s="1"/>
  <c r="AW26" i="1"/>
  <c r="I29" i="1"/>
  <c r="AH29" i="1"/>
  <c r="N29" i="1"/>
  <c r="K29" i="1"/>
  <c r="K18" i="1"/>
  <c r="I19" i="1"/>
  <c r="AH19" i="1"/>
  <c r="S23" i="1"/>
  <c r="BI29" i="1"/>
  <c r="N30" i="1"/>
  <c r="J30" i="1"/>
  <c r="AV30" i="1" s="1"/>
  <c r="AY30" i="1" s="1"/>
  <c r="K30" i="1"/>
  <c r="I30" i="1"/>
  <c r="AH30" i="1"/>
  <c r="S31" i="1"/>
  <c r="AU31" i="1"/>
  <c r="I17" i="1"/>
  <c r="K17" i="1"/>
  <c r="J17" i="1"/>
  <c r="AV17" i="1" s="1"/>
  <c r="AY17" i="1" s="1"/>
  <c r="AH17" i="1"/>
  <c r="AW18" i="1"/>
  <c r="K20" i="1"/>
  <c r="J20" i="1"/>
  <c r="AV20" i="1" s="1"/>
  <c r="I20" i="1"/>
  <c r="AH20" i="1"/>
  <c r="AH21" i="1"/>
  <c r="N21" i="1"/>
  <c r="AU27" i="1"/>
  <c r="AW27" i="1" s="1"/>
  <c r="S27" i="1"/>
  <c r="J29" i="1"/>
  <c r="AV29" i="1" s="1"/>
  <c r="AW31" i="1"/>
  <c r="AU20" i="1"/>
  <c r="AW20" i="1" s="1"/>
  <c r="AU22" i="1"/>
  <c r="AW22" i="1" s="1"/>
  <c r="S22" i="1"/>
  <c r="AH24" i="1"/>
  <c r="N24" i="1"/>
  <c r="K24" i="1"/>
  <c r="J24" i="1"/>
  <c r="AV24" i="1" s="1"/>
  <c r="AY24" i="1" s="1"/>
  <c r="K28" i="1"/>
  <c r="J28" i="1"/>
  <c r="AV28" i="1" s="1"/>
  <c r="AY28" i="1" s="1"/>
  <c r="I28" i="1"/>
  <c r="T28" i="1" s="1"/>
  <c r="U28" i="1" s="1"/>
  <c r="AH28" i="1"/>
  <c r="N28" i="1"/>
  <c r="N23" i="1"/>
  <c r="AH25" i="1"/>
  <c r="N31" i="1"/>
  <c r="I25" i="1"/>
  <c r="AH23" i="1"/>
  <c r="J25" i="1"/>
  <c r="AV25" i="1" s="1"/>
  <c r="AY25" i="1" s="1"/>
  <c r="AH31" i="1"/>
  <c r="I23" i="1"/>
  <c r="S25" i="1"/>
  <c r="I31" i="1"/>
  <c r="J31" i="1"/>
  <c r="AV31" i="1" s="1"/>
  <c r="V28" i="1" l="1"/>
  <c r="Z28" i="1" s="1"/>
  <c r="AC28" i="1"/>
  <c r="AB28" i="1"/>
  <c r="AA26" i="1"/>
  <c r="T19" i="1"/>
  <c r="U19" i="1" s="1"/>
  <c r="AA27" i="1"/>
  <c r="AA18" i="1"/>
  <c r="T26" i="1"/>
  <c r="U26" i="1" s="1"/>
  <c r="AA17" i="1"/>
  <c r="T24" i="1"/>
  <c r="U24" i="1" s="1"/>
  <c r="AA20" i="1"/>
  <c r="T20" i="1"/>
  <c r="U20" i="1" s="1"/>
  <c r="AY31" i="1"/>
  <c r="AY20" i="1"/>
  <c r="T31" i="1"/>
  <c r="U31" i="1" s="1"/>
  <c r="AY21" i="1"/>
  <c r="AY27" i="1"/>
  <c r="T30" i="1"/>
  <c r="U30" i="1" s="1"/>
  <c r="T18" i="1"/>
  <c r="U18" i="1" s="1"/>
  <c r="Q23" i="1"/>
  <c r="O23" i="1" s="1"/>
  <c r="R23" i="1" s="1"/>
  <c r="L23" i="1" s="1"/>
  <c r="M23" i="1" s="1"/>
  <c r="AA23" i="1"/>
  <c r="T22" i="1"/>
  <c r="U22" i="1" s="1"/>
  <c r="T27" i="1"/>
  <c r="U27" i="1" s="1"/>
  <c r="AU29" i="1"/>
  <c r="AW29" i="1" s="1"/>
  <c r="S29" i="1"/>
  <c r="AA25" i="1"/>
  <c r="Q25" i="1"/>
  <c r="O25" i="1" s="1"/>
  <c r="R25" i="1" s="1"/>
  <c r="L25" i="1" s="1"/>
  <c r="M25" i="1" s="1"/>
  <c r="T23" i="1"/>
  <c r="U23" i="1" s="1"/>
  <c r="AA31" i="1"/>
  <c r="AA19" i="1"/>
  <c r="AY19" i="1"/>
  <c r="AA22" i="1"/>
  <c r="Q22" i="1"/>
  <c r="O22" i="1" s="1"/>
  <c r="R22" i="1" s="1"/>
  <c r="L22" i="1" s="1"/>
  <c r="M22" i="1" s="1"/>
  <c r="T17" i="1"/>
  <c r="U17" i="1" s="1"/>
  <c r="Q17" i="1" s="1"/>
  <c r="O17" i="1" s="1"/>
  <c r="R17" i="1" s="1"/>
  <c r="L17" i="1" s="1"/>
  <c r="M17" i="1" s="1"/>
  <c r="AA28" i="1"/>
  <c r="Q28" i="1"/>
  <c r="O28" i="1" s="1"/>
  <c r="R28" i="1" s="1"/>
  <c r="L28" i="1" s="1"/>
  <c r="M28" i="1" s="1"/>
  <c r="AA29" i="1"/>
  <c r="T25" i="1"/>
  <c r="U25" i="1" s="1"/>
  <c r="AA30" i="1"/>
  <c r="T21" i="1"/>
  <c r="U21" i="1" s="1"/>
  <c r="V31" i="1" l="1"/>
  <c r="Z31" i="1" s="1"/>
  <c r="AC31" i="1"/>
  <c r="AB31" i="1"/>
  <c r="AC25" i="1"/>
  <c r="AB25" i="1"/>
  <c r="V25" i="1"/>
  <c r="Z25" i="1" s="1"/>
  <c r="V19" i="1"/>
  <c r="Z19" i="1" s="1"/>
  <c r="AC19" i="1"/>
  <c r="AD19" i="1" s="1"/>
  <c r="AB19" i="1"/>
  <c r="Q19" i="1"/>
  <c r="O19" i="1" s="1"/>
  <c r="R19" i="1" s="1"/>
  <c r="L19" i="1" s="1"/>
  <c r="M19" i="1" s="1"/>
  <c r="T29" i="1"/>
  <c r="U29" i="1" s="1"/>
  <c r="V18" i="1"/>
  <c r="Z18" i="1" s="1"/>
  <c r="AC18" i="1"/>
  <c r="AB18" i="1"/>
  <c r="V27" i="1"/>
  <c r="Z27" i="1" s="1"/>
  <c r="AC27" i="1"/>
  <c r="AB27" i="1"/>
  <c r="V20" i="1"/>
  <c r="Z20" i="1" s="1"/>
  <c r="AC20" i="1"/>
  <c r="AB20" i="1"/>
  <c r="AY29" i="1"/>
  <c r="Q20" i="1"/>
  <c r="O20" i="1" s="1"/>
  <c r="R20" i="1" s="1"/>
  <c r="L20" i="1" s="1"/>
  <c r="M20" i="1" s="1"/>
  <c r="Q18" i="1"/>
  <c r="O18" i="1" s="1"/>
  <c r="R18" i="1" s="1"/>
  <c r="L18" i="1" s="1"/>
  <c r="M18" i="1" s="1"/>
  <c r="V26" i="1"/>
  <c r="Z26" i="1" s="1"/>
  <c r="AC26" i="1"/>
  <c r="AD26" i="1" s="1"/>
  <c r="AB26" i="1"/>
  <c r="Q26" i="1"/>
  <c r="O26" i="1" s="1"/>
  <c r="R26" i="1" s="1"/>
  <c r="L26" i="1" s="1"/>
  <c r="M26" i="1" s="1"/>
  <c r="AC21" i="1"/>
  <c r="AD21" i="1" s="1"/>
  <c r="V21" i="1"/>
  <c r="Z21" i="1" s="1"/>
  <c r="AB21" i="1"/>
  <c r="Q21" i="1"/>
  <c r="O21" i="1" s="1"/>
  <c r="R21" i="1" s="1"/>
  <c r="L21" i="1" s="1"/>
  <c r="M21" i="1" s="1"/>
  <c r="Q31" i="1"/>
  <c r="O31" i="1" s="1"/>
  <c r="R31" i="1" s="1"/>
  <c r="L31" i="1" s="1"/>
  <c r="M31" i="1" s="1"/>
  <c r="V30" i="1"/>
  <c r="Z30" i="1" s="1"/>
  <c r="AC30" i="1"/>
  <c r="AB30" i="1"/>
  <c r="Q30" i="1"/>
  <c r="O30" i="1" s="1"/>
  <c r="R30" i="1" s="1"/>
  <c r="L30" i="1" s="1"/>
  <c r="M30" i="1" s="1"/>
  <c r="AB17" i="1"/>
  <c r="V17" i="1"/>
  <c r="Z17" i="1" s="1"/>
  <c r="AC17" i="1"/>
  <c r="AD17" i="1" s="1"/>
  <c r="V23" i="1"/>
  <c r="Z23" i="1" s="1"/>
  <c r="AC23" i="1"/>
  <c r="AD23" i="1" s="1"/>
  <c r="AB23" i="1"/>
  <c r="Q27" i="1"/>
  <c r="O27" i="1" s="1"/>
  <c r="R27" i="1" s="1"/>
  <c r="L27" i="1" s="1"/>
  <c r="M27" i="1" s="1"/>
  <c r="AD28" i="1"/>
  <c r="AC22" i="1"/>
  <c r="V22" i="1"/>
  <c r="Z22" i="1" s="1"/>
  <c r="AB22" i="1"/>
  <c r="V24" i="1"/>
  <c r="Z24" i="1" s="1"/>
  <c r="AC24" i="1"/>
  <c r="Q24" i="1"/>
  <c r="O24" i="1" s="1"/>
  <c r="R24" i="1" s="1"/>
  <c r="L24" i="1" s="1"/>
  <c r="M24" i="1" s="1"/>
  <c r="AB24" i="1"/>
  <c r="AD22" i="1" l="1"/>
  <c r="AD18" i="1"/>
  <c r="V29" i="1"/>
  <c r="Z29" i="1" s="1"/>
  <c r="AC29" i="1"/>
  <c r="AB29" i="1"/>
  <c r="Q29" i="1"/>
  <c r="O29" i="1" s="1"/>
  <c r="R29" i="1" s="1"/>
  <c r="L29" i="1" s="1"/>
  <c r="M29" i="1" s="1"/>
  <c r="AD30" i="1"/>
  <c r="AD20" i="1"/>
  <c r="AD25" i="1"/>
  <c r="AD24" i="1"/>
  <c r="AD31" i="1"/>
  <c r="AD27" i="1"/>
  <c r="AD29" i="1" l="1"/>
</calcChain>
</file>

<file path=xl/sharedStrings.xml><?xml version="1.0" encoding="utf-8"?>
<sst xmlns="http://schemas.openxmlformats.org/spreadsheetml/2006/main" count="693" uniqueCount="352">
  <si>
    <t>File opened</t>
  </si>
  <si>
    <t>2020-11-24 10:38:08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</si>
  <si>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</si>
  <si>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</si>
  <si>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</si>
  <si>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</si>
  <si>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</si>
  <si>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</si>
  <si>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</si>
  <si>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</si>
  <si>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</si>
  <si>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</si>
  <si>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</si>
  <si>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</si>
  <si>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</si>
  <si>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</si>
  <si>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</si>
  <si>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</si>
  <si>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</si>
  <si>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</si>
  <si>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</si>
  <si>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</si>
  <si>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</si>
  <si>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10:38:08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</si>
  <si>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</si>
  <si>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</si>
  <si>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</si>
  <si>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</si>
  <si>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</si>
  <si>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</si>
  <si>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</si>
  <si>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</si>
  <si>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</si>
  <si>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</si>
  <si>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</si>
  <si>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</si>
  <si>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</si>
  <si>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</si>
  <si>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</si>
  <si>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</si>
  <si>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</si>
  <si>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</si>
  <si>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</si>
  <si>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</si>
  <si>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</si>
  <si>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</si>
  <si>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</si>
  <si>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</si>
  <si>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</si>
  <si>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</si>
  <si>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</si>
  <si>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</si>
  <si>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</si>
  <si>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</si>
  <si>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</si>
  <si>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</si>
  <si>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</si>
  <si>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</si>
  <si>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</si>
  <si>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</si>
  <si>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</si>
  <si>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</si>
  <si>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</si>
  <si>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</si>
  <si>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</si>
  <si>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</si>
  <si>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</si>
  <si>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</si>
  <si>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</si>
  <si>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</si>
  <si>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</si>
  <si>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</si>
  <si>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</si>
  <si>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</si>
  <si>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</si>
  <si>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</si>
  <si>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</si>
  <si>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</si>
  <si>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</si>
  <si>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</si>
  <si>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</si>
  <si>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</si>
  <si>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</si>
  <si>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</si>
  <si>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</si>
  <si>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</si>
  <si>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</si>
  <si>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</si>
  <si>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</si>
  <si>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</si>
  <si>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</si>
  <si>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</si>
  <si>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</si>
  <si>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</si>
  <si>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</si>
  <si>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</si>
  <si>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</si>
  <si>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</si>
  <si>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</si>
  <si>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</si>
  <si>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</si>
  <si>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</si>
  <si>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</si>
  <si>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</si>
  <si>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</si>
  <si>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</si>
  <si>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</si>
  <si>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</si>
  <si>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</si>
  <si>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</si>
  <si>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</si>
  <si>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</si>
  <si>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</si>
  <si>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</si>
  <si>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</si>
  <si>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</si>
  <si>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</si>
  <si>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</si>
  <si>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</si>
  <si>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</si>
  <si>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</si>
  <si>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</si>
  <si>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</si>
  <si>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</si>
  <si>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</si>
  <si>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</si>
  <si>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</si>
  <si>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</si>
  <si>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</si>
  <si>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</si>
  <si>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</si>
  <si>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</si>
  <si>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</si>
  <si>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</si>
  <si>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</si>
  <si>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</si>
  <si>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</si>
  <si>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</si>
  <si>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</si>
  <si>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</si>
  <si>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</si>
  <si>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</si>
  <si>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</si>
  <si>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</si>
  <si>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</si>
  <si>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</si>
  <si>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</si>
  <si>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</si>
  <si>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</si>
  <si>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</si>
  <si>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</si>
  <si>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</si>
  <si>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</si>
  <si>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</si>
  <si>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</si>
  <si>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</si>
  <si>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</si>
  <si>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</si>
  <si>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</si>
  <si>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</si>
  <si>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</si>
  <si>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</si>
  <si>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</si>
  <si>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</si>
  <si>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</si>
  <si>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</si>
  <si>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</si>
  <si>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</si>
  <si>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</si>
  <si>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</si>
  <si>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</si>
  <si>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</si>
  <si>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</si>
  <si>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</si>
  <si>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</si>
  <si>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</si>
  <si>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</si>
  <si>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</si>
  <si>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</si>
  <si>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</si>
  <si>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</si>
  <si>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</si>
  <si>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</si>
  <si>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</si>
  <si>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</si>
  <si>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</si>
  <si>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</si>
  <si>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</si>
  <si>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</si>
  <si>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</si>
  <si>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</si>
  <si>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</si>
  <si>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</si>
  <si>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</si>
  <si>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</si>
  <si>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</si>
  <si>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</si>
  <si>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</si>
  <si>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</si>
  <si>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</si>
  <si>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</si>
  <si>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</si>
  <si>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</si>
  <si>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</si>
  <si>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</si>
  <si>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</si>
  <si>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</si>
  <si>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</si>
  <si>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</si>
  <si>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</si>
  <si>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</si>
  <si>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</si>
  <si>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</si>
  <si>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</si>
  <si>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</si>
  <si>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</si>
  <si>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</si>
  <si>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</si>
  <si>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</si>
  <si>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</si>
  <si>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</si>
  <si>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</si>
  <si>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</si>
  <si>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</si>
  <si>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</si>
  <si>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</si>
  <si>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</si>
  <si>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</si>
  <si>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</si>
  <si>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</si>
  <si>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</si>
  <si>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</si>
  <si>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</si>
  <si>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</si>
  <si>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</si>
  <si>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</si>
  <si>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</si>
  <si>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</si>
  <si>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</si>
  <si>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</si>
  <si>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</si>
  <si>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</si>
  <si>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</si>
  <si>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</si>
  <si>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</si>
  <si>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</si>
  <si>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</si>
  <si>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</si>
  <si>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</si>
  <si>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</si>
  <si>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</si>
  <si>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</si>
  <si>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</si>
  <si>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</si>
  <si>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</si>
  <si>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</si>
  <si>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</si>
  <si>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</si>
  <si>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</si>
  <si>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</si>
  <si>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</si>
  <si>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</si>
  <si>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</si>
  <si>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</si>
  <si>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</si>
  <si>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</si>
  <si>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</si>
  <si>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</si>
  <si>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</si>
  <si>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</si>
  <si>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</si>
  <si>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</si>
  <si>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</si>
  <si>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</si>
  <si>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</si>
  <si>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</si>
  <si>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</si>
  <si>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</si>
  <si>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</si>
  <si>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</si>
  <si>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</si>
  <si>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</si>
  <si>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</si>
  <si>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10:50:20</t>
  </si>
  <si>
    <t>10:50:20</t>
  </si>
  <si>
    <t>1149</t>
  </si>
  <si>
    <t>_1</t>
  </si>
  <si>
    <t>RECT-4143-20200907-06_33_50</t>
  </si>
  <si>
    <t>RECT-5949-20201124-10_50_27</t>
  </si>
  <si>
    <t>DARK-5950-20201124-10_50_29</t>
  </si>
  <si>
    <t>0: Broadleaf</t>
  </si>
  <si>
    <t>10:38:28</t>
  </si>
  <si>
    <t>1/3</t>
  </si>
  <si>
    <t>20201124 10:52:20</t>
  </si>
  <si>
    <t>10:52:20</t>
  </si>
  <si>
    <t>RECT-5951-20201124-10_52_28</t>
  </si>
  <si>
    <t>DARK-5952-20201124-10_52_30</t>
  </si>
  <si>
    <t>0/3</t>
  </si>
  <si>
    <t>20201124 10:54:21</t>
  </si>
  <si>
    <t>10:54:21</t>
  </si>
  <si>
    <t>RECT-5953-20201124-10_54_28</t>
  </si>
  <si>
    <t>DARK-5954-20201124-10_54_30</t>
  </si>
  <si>
    <t>20201124 10:56:17</t>
  </si>
  <si>
    <t>10:56:17</t>
  </si>
  <si>
    <t>RECT-5955-20201124-10_56_25</t>
  </si>
  <si>
    <t>DARK-5956-20201124-10_56_27</t>
  </si>
  <si>
    <t>3/3</t>
  </si>
  <si>
    <t>20201124 10:58:18</t>
  </si>
  <si>
    <t>10:58:18</t>
  </si>
  <si>
    <t>RECT-5957-20201124-10_58_25</t>
  </si>
  <si>
    <t>DARK-5958-20201124-10_58_27</t>
  </si>
  <si>
    <t>2/3</t>
  </si>
  <si>
    <t>20201124 11:00:18</t>
  </si>
  <si>
    <t>11:00:18</t>
  </si>
  <si>
    <t>RECT-5959-20201124-11_00_26</t>
  </si>
  <si>
    <t>DARK-5960-20201124-11_00_28</t>
  </si>
  <si>
    <t>20201124 11:02:19</t>
  </si>
  <si>
    <t>11:02:19</t>
  </si>
  <si>
    <t>RECT-5961-20201124-11_02_26</t>
  </si>
  <si>
    <t>DARK-5962-20201124-11_02_28</t>
  </si>
  <si>
    <t>20201124 11:04:19</t>
  </si>
  <si>
    <t>11:04:19</t>
  </si>
  <si>
    <t>RECT-5963-20201124-11_04_27</t>
  </si>
  <si>
    <t>DARK-5964-20201124-11_04_29</t>
  </si>
  <si>
    <t>20201124 11:05:40</t>
  </si>
  <si>
    <t>11:05:40</t>
  </si>
  <si>
    <t>RECT-5965-20201124-11_05_48</t>
  </si>
  <si>
    <t>DARK-5966-20201124-11_05_50</t>
  </si>
  <si>
    <t>20201124 11:07:36</t>
  </si>
  <si>
    <t>11:07:36</t>
  </si>
  <si>
    <t>RECT-5967-20201124-11_07_44</t>
  </si>
  <si>
    <t>DARK-5968-20201124-11_07_46</t>
  </si>
  <si>
    <t>20201124 11:09:18</t>
  </si>
  <si>
    <t>11:09:18</t>
  </si>
  <si>
    <t>RECT-5969-20201124-11_09_26</t>
  </si>
  <si>
    <t>DARK-5970-20201124-11_09_28</t>
  </si>
  <si>
    <t>20201124 11:11:19</t>
  </si>
  <si>
    <t>11:11:19</t>
  </si>
  <si>
    <t>RECT-5971-20201124-11_11_26</t>
  </si>
  <si>
    <t>DARK-5972-20201124-11_11_28</t>
  </si>
  <si>
    <t>20201124 11:13:19</t>
  </si>
  <si>
    <t>11:13:19</t>
  </si>
  <si>
    <t>RECT-5973-20201124-11_13_27</t>
  </si>
  <si>
    <t>DARK-5974-20201124-11_13_29</t>
  </si>
  <si>
    <t>20201124 11:14:48</t>
  </si>
  <si>
    <t>11:14:48</t>
  </si>
  <si>
    <t>RECT-5975-20201124-11_14_56</t>
  </si>
  <si>
    <t>DARK-5976-20201124-11_14_58</t>
  </si>
  <si>
    <t>20201124 11:16:49</t>
  </si>
  <si>
    <t>11:16:49</t>
  </si>
  <si>
    <t>RECT-5977-20201124-11_16_56</t>
  </si>
  <si>
    <t>DARK-5978-20201124-11_16_58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</si>
</sst>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1606243820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1606243812</v>
      </c>
      <c r="I17">
        <f t="shared" ref="I17:I31" si="0">BW17*AG17*(BS17-BT17)/(100*BL17*(1000-AG17*BS17))</f>
        <v>4.0135136417560898E-4</v>
      </c>
      <c r="J17">
        <f t="shared" ref="J17:J31" si="1">BW17*AG17*(BR17-BQ17*(1000-AG17*BT17)/(1000-AG17*BS17))/(100*BL17)</f>
        <v>-1.924257520112282</v>
      </c>
      <c r="K17">
        <f t="shared" ref="K17:K31" si="2">BQ17 - IF(AG17&gt;1, J17*BL17*100/(AI17*CE17), 0)</f>
        <v>401.65306451612901</v>
      </c>
      <c r="L17">
        <f t="shared" ref="L17:L31" si="3">((R17-I17/2)*K17-J17)/(R17+I17/2)</f>
        <v>707.0972948201719</v>
      </c>
      <c r="M17">
        <f t="shared" ref="M17:M31" si="4">L17*(BX17+BY17)/1000</f>
        <v>72.12468213241948</v>
      </c>
      <c r="N17">
        <f t="shared" ref="N17:N31" si="5">(BQ17 - IF(AG17&gt;1, J17*BL17*100/(AI17*CE17), 0))*(BX17+BY17)/1000</f>
        <v>40.969043182530292</v>
      </c>
      <c r="O17">
        <f t="shared" ref="O17:O31" si="6">2/((1/Q17-1/P17)+SIGN(Q17)*SQRT((1/Q17-1/P17)*(1/Q17-1/P17) + 4*BM17/((BM17+1)*(BM17+1))*(2*1/Q17*1/P17-1/P17*1/P17)))</f>
        <v>8.9270462418177595E-3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2.9632691518823266</v>
      </c>
      <c r="Q17">
        <f t="shared" ref="Q17:Q31" si="8">I17*(1000-(1000*0.61365*EXP(17.502*U17/(240.97+U17))/(BX17+BY17)+BS17)/2)/(1000*0.61365*EXP(17.502*U17/(240.97+U17))/(BX17+BY17)-BS17)</f>
        <v>8.9121324616386315E-3</v>
      </c>
      <c r="R17">
        <f t="shared" ref="R17:R31" si="9">1/((BM17+1)/(O17/1.6)+1/(P17/1.37)) + BM17/((BM17+1)/(O17/1.6) + BM17/(P17/1.37))</f>
        <v>5.5714206282221181E-3</v>
      </c>
      <c r="S17">
        <f t="shared" ref="S17:S31" si="10">(BI17*BK17)</f>
        <v>231.2946600043594</v>
      </c>
      <c r="T17">
        <f t="shared" ref="T17:T31" si="11">(BZ17+(S17+2*0.95*0.0000000567*(((BZ17+$B$7)+273)^4-(BZ17+273)^4)-44100*I17)/(1.84*29.3*P17+8*0.95*0.0000000567*(BZ17+273)^3))</f>
        <v>40.337458150658769</v>
      </c>
      <c r="U17">
        <f t="shared" ref="U17:U31" si="12">($C$7*CA17+$D$7*CB17+$E$7*T17)</f>
        <v>39.733758064516103</v>
      </c>
      <c r="V17">
        <f t="shared" ref="V17:V31" si="13">0.61365*EXP(17.502*U17/(240.97+U17))</f>
        <v>7.3088529945561111</v>
      </c>
      <c r="W17">
        <f t="shared" ref="W17:W31" si="14">(X17/Y17*100)</f>
        <v>41.700419443582945</v>
      </c>
      <c r="X17">
        <f t="shared" ref="X17:X31" si="15">BS17*(BX17+BY17)/1000</f>
        <v>2.9462243015411627</v>
      </c>
      <c r="Y17">
        <f t="shared" ref="Y17:Y31" si="16">0.61365*EXP(17.502*BZ17/(240.97+BZ17))</f>
        <v>7.065215028657323</v>
      </c>
      <c r="Z17">
        <f t="shared" ref="Z17:Z31" si="17">(V17-BS17*(BX17+BY17)/1000)</f>
        <v>4.3626286930149485</v>
      </c>
      <c r="AA17">
        <f t="shared" ref="AA17:AA31" si="18">(-I17*44100)</f>
        <v>-17.699595160144355</v>
      </c>
      <c r="AB17">
        <f t="shared" ref="AB17:AB31" si="19">2*29.3*P17*0.92*(BZ17-U17)</f>
        <v>-100.96255239119763</v>
      </c>
      <c r="AC17">
        <f t="shared" ref="AC17:AC31" si="20">2*0.95*0.0000000567*(((BZ17+$B$7)+273)^4-(U17+273)^4)</f>
        <v>-8.304395957237535</v>
      </c>
      <c r="AD17">
        <f t="shared" ref="AD17:AD31" si="21">S17+AC17+AA17+AB17</f>
        <v>104.32811649577987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51810.845334210375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672.59523076923097</v>
      </c>
      <c r="AR17">
        <v>754.69</v>
      </c>
      <c r="AS17">
        <f t="shared" ref="AS17:AS31" si="27">1-AQ17/AR17</f>
        <v>0.108779458096396</v>
      </c>
      <c r="AT17">
        <v>0.5</v>
      </c>
      <c r="AU17">
        <f t="shared" ref="AU17:AU31" si="28">BI17</f>
        <v>1180.2045007820486</v>
      </c>
      <c r="AV17">
        <f t="shared" ref="AV17:AV31" si="29">J17</f>
        <v>-1.924257520112282</v>
      </c>
      <c r="AW17">
        <f t="shared" ref="AW17:AW31" si="30">AS17*AT17*AU17</f>
        <v>64.19100301899941</v>
      </c>
      <c r="AX17">
        <f t="shared" ref="AX17:AX31" si="31">BC17/AR17</f>
        <v>0.27697465184380349</v>
      </c>
      <c r="AY17">
        <f t="shared" ref="AY17:AY31" si="32">(AV17-AO17)/AU17</f>
        <v>-1.1409124769510793E-3</v>
      </c>
      <c r="AZ17">
        <f t="shared" ref="AZ17:AZ31" si="33">(AL17-AR17)/AR17</f>
        <v>3.3224105261763106</v>
      </c>
      <c r="BA17" t="s">
        <v>289</v>
      </c>
      <c r="BB17">
        <v>545.66</v>
      </c>
      <c r="BC17">
        <f t="shared" ref="BC17:BC31" si="34">AR17-BB17</f>
        <v>209.03000000000009</v>
      </c>
      <c r="BD17">
        <f t="shared" ref="BD17:BD31" si="35">(AR17-AQ17)/(AR17-BB17)</f>
        <v>0.3927415645159501</v>
      </c>
      <c r="BE17">
        <f t="shared" ref="BE17:BE31" si="36">(AL17-AR17)/(AL17-BB17)</f>
        <v>0.92304945479712264</v>
      </c>
      <c r="BF17">
        <f t="shared" ref="BF17:BF31" si="37">(AR17-AQ17)/(AR17-AK17)</f>
        <v>2.0935559173744895</v>
      </c>
      <c r="BG17">
        <f t="shared" ref="BG17:BG31" si="38">(AL17-AR17)/(AL17-AK17)</f>
        <v>0.98460181043586259</v>
      </c>
      <c r="BH17">
        <f t="shared" ref="BH17:BH31" si="39">$B$11*CF17+$C$11*CG17+$F$11*CH17*(1-CK17)</f>
        <v>1400.02322580645</v>
      </c>
      <c r="BI17">
        <f t="shared" ref="BI17:BI31" si="40">BH17*BJ17</f>
        <v>1180.2045007820486</v>
      </c>
      <c r="BJ17">
        <f t="shared" ref="BJ17:BJ31" si="41">($B$11*$D$9+$C$11*$D$9+$F$11*((CU17+CM17)/MAX(CU17+CM17+CV17, 0.1)*$I$9+CV17/MAX(CU17+CM17+CV17, 0.1)*$J$9))/($B$11+$C$11+$F$11)</f>
        <v>0.84298922976954183</v>
      </c>
      <c r="BK17">
        <f t="shared" ref="BK17:BK31" si="42">($B$11*$K$9+$C$11*$K$9+$F$11*((CU17+CM17)/MAX(CU17+CM17+CV17, 0.1)*$P$9+CV17/MAX(CU17+CM17+CV17, 0.1)*$Q$9))/($B$11+$C$11+$F$11)</f>
        <v>0.19597845953908388</v>
      </c>
      <c r="BL17">
        <v>6</v>
      </c>
      <c r="BM17">
        <v>0.5</v>
      </c>
      <c r="BN17" t="s">
        <v>290</v>
      </c>
      <c r="BO17">
        <v>2</v>
      </c>
      <c r="BP17">
        <v>1606243812</v>
      </c>
      <c r="BQ17">
        <v>401.65306451612901</v>
      </c>
      <c r="BR17">
        <v>399.008451612903</v>
      </c>
      <c r="BS17">
        <v>28.8842483870968</v>
      </c>
      <c r="BT17">
        <v>28.2996032258065</v>
      </c>
      <c r="BU17">
        <v>397.83845161290299</v>
      </c>
      <c r="BV17">
        <v>28.5390612903226</v>
      </c>
      <c r="BW17">
        <v>399.99506451612899</v>
      </c>
      <c r="BX17">
        <v>101.960451612903</v>
      </c>
      <c r="BY17">
        <v>4.0620461290322603E-2</v>
      </c>
      <c r="BZ17">
        <v>39.101777419354796</v>
      </c>
      <c r="CA17">
        <v>39.733758064516103</v>
      </c>
      <c r="CB17">
        <v>999.9</v>
      </c>
      <c r="CC17">
        <v>0</v>
      </c>
      <c r="CD17">
        <v>0</v>
      </c>
      <c r="CE17">
        <v>9997.4964516129094</v>
      </c>
      <c r="CF17">
        <v>0</v>
      </c>
      <c r="CG17">
        <v>692.24232258064501</v>
      </c>
      <c r="CH17">
        <v>1400.02322580645</v>
      </c>
      <c r="CI17">
        <v>0.90000196774193497</v>
      </c>
      <c r="CJ17">
        <v>9.9998054838709702E-2</v>
      </c>
      <c r="CK17">
        <v>0</v>
      </c>
      <c r="CL17">
        <v>672.569903225806</v>
      </c>
      <c r="CM17">
        <v>4.9997499999999997</v>
      </c>
      <c r="CN17">
        <v>9344.3154838709706</v>
      </c>
      <c r="CO17">
        <v>12178.2677419355</v>
      </c>
      <c r="CP17">
        <v>47.308</v>
      </c>
      <c r="CQ17">
        <v>49.061999999999998</v>
      </c>
      <c r="CR17">
        <v>47.933</v>
      </c>
      <c r="CS17">
        <v>48.923129032258103</v>
      </c>
      <c r="CT17">
        <v>49.445129032258002</v>
      </c>
      <c r="CU17">
        <v>1255.5264516129</v>
      </c>
      <c r="CV17">
        <v>139.5</v>
      </c>
      <c r="CW17">
        <v>0</v>
      </c>
      <c r="CX17">
        <v>783.30000019073498</v>
      </c>
      <c r="CY17">
        <v>0</v>
      </c>
      <c r="CZ17">
        <v>672.59523076923097</v>
      </c>
      <c r="DA17">
        <v>1.41052991376086</v>
      </c>
      <c r="DB17">
        <v>7.8608546890255298</v>
      </c>
      <c r="DC17">
        <v>9344.3549999999996</v>
      </c>
      <c r="DD17">
        <v>15</v>
      </c>
      <c r="DE17">
        <v>1606243108.0999999</v>
      </c>
      <c r="DF17" t="s">
        <v>291</v>
      </c>
      <c r="DG17">
        <v>1606243108.0999999</v>
      </c>
      <c r="DH17">
        <v>1606243097.0999999</v>
      </c>
      <c r="DI17">
        <v>3</v>
      </c>
      <c r="DJ17">
        <v>5.7000000000000002E-2</v>
      </c>
      <c r="DK17">
        <v>-0.35599999999999998</v>
      </c>
      <c r="DL17">
        <v>3.8140000000000001</v>
      </c>
      <c r="DM17">
        <v>0.34499999999999997</v>
      </c>
      <c r="DN17">
        <v>1420</v>
      </c>
      <c r="DO17">
        <v>27</v>
      </c>
      <c r="DP17">
        <v>0</v>
      </c>
      <c r="DQ17">
        <v>0.02</v>
      </c>
      <c r="DR17">
        <v>-1.92863491519855</v>
      </c>
      <c r="DS17">
        <v>1.26685649698193</v>
      </c>
      <c r="DT17">
        <v>9.3816129870001999E-2</v>
      </c>
      <c r="DU17">
        <v>0</v>
      </c>
      <c r="DV17">
        <v>2.6445580645161302</v>
      </c>
      <c r="DW17">
        <v>-1.86226306451614</v>
      </c>
      <c r="DX17">
        <v>0.142675951189634</v>
      </c>
      <c r="DY17">
        <v>0</v>
      </c>
      <c r="DZ17">
        <v>0.58464029032258102</v>
      </c>
      <c r="EA17">
        <v>-1.49807419354855E-2</v>
      </c>
      <c r="EB17">
        <v>2.7996129823953599E-3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3.8149999999999999</v>
      </c>
      <c r="EJ17">
        <v>0.34510000000000002</v>
      </c>
      <c r="EK17">
        <v>3.8144999999997302</v>
      </c>
      <c r="EL17">
        <v>0</v>
      </c>
      <c r="EM17">
        <v>0</v>
      </c>
      <c r="EN17">
        <v>0</v>
      </c>
      <c r="EO17">
        <v>0.345189999999999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11.9</v>
      </c>
      <c r="EX17">
        <v>12</v>
      </c>
      <c r="EY17">
        <v>2</v>
      </c>
      <c r="EZ17">
        <v>389.43099999999998</v>
      </c>
      <c r="FA17">
        <v>627.42899999999997</v>
      </c>
      <c r="FB17">
        <v>37.948300000000003</v>
      </c>
      <c r="FC17">
        <v>34.848599999999998</v>
      </c>
      <c r="FD17">
        <v>29.999500000000001</v>
      </c>
      <c r="FE17">
        <v>34.599200000000003</v>
      </c>
      <c r="FF17">
        <v>34.524999999999999</v>
      </c>
      <c r="FG17">
        <v>21.508199999999999</v>
      </c>
      <c r="FH17">
        <v>0</v>
      </c>
      <c r="FI17">
        <v>100</v>
      </c>
      <c r="FJ17">
        <v>-999.9</v>
      </c>
      <c r="FK17">
        <v>398.54399999999998</v>
      </c>
      <c r="FL17">
        <v>47.396500000000003</v>
      </c>
      <c r="FM17">
        <v>101.172</v>
      </c>
      <c r="FN17">
        <v>100.468</v>
      </c>
    </row>
    <row r="18" spans="1:170" x14ac:dyDescent="0.25">
      <c r="A18">
        <v>2</v>
      </c>
      <c r="B18">
        <v>1606243940.5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1606243932.75</v>
      </c>
      <c r="I18">
        <f t="shared" si="0"/>
        <v>-3.4330225264260597E-4</v>
      </c>
      <c r="J18">
        <f t="shared" si="1"/>
        <v>-7.7177990126615361</v>
      </c>
      <c r="K18">
        <f t="shared" si="2"/>
        <v>53.785873333333299</v>
      </c>
      <c r="L18">
        <f t="shared" si="3"/>
        <v>-1489.8576572121931</v>
      </c>
      <c r="M18">
        <f t="shared" si="4"/>
        <v>-151.98061262595292</v>
      </c>
      <c r="N18">
        <f t="shared" si="5"/>
        <v>5.4867053508439012</v>
      </c>
      <c r="O18">
        <f t="shared" si="6"/>
        <v>-7.7344481020717917E-3</v>
      </c>
      <c r="P18">
        <f t="shared" si="7"/>
        <v>2.9635701534006635</v>
      </c>
      <c r="Q18">
        <f t="shared" si="8"/>
        <v>-7.7456799597454907E-3</v>
      </c>
      <c r="R18">
        <f t="shared" si="9"/>
        <v>-4.8400395075928688E-3</v>
      </c>
      <c r="S18">
        <f t="shared" si="10"/>
        <v>231.29081214572844</v>
      </c>
      <c r="T18">
        <f t="shared" si="11"/>
        <v>40.460044554778747</v>
      </c>
      <c r="U18">
        <f t="shared" si="12"/>
        <v>39.6939833333333</v>
      </c>
      <c r="V18">
        <f t="shared" si="13"/>
        <v>7.2933073064325269</v>
      </c>
      <c r="W18">
        <f t="shared" si="14"/>
        <v>42.617642843520024</v>
      </c>
      <c r="X18">
        <f t="shared" si="15"/>
        <v>3.0001486227031977</v>
      </c>
      <c r="Y18">
        <f t="shared" si="16"/>
        <v>7.0396869055355742</v>
      </c>
      <c r="Z18">
        <f t="shared" si="17"/>
        <v>4.2931586837293292</v>
      </c>
      <c r="AA18">
        <f t="shared" si="18"/>
        <v>15.139629341538923</v>
      </c>
      <c r="AB18">
        <f t="shared" si="19"/>
        <v>-105.3717604088847</v>
      </c>
      <c r="AC18">
        <f t="shared" si="20"/>
        <v>-8.6617289126504229</v>
      </c>
      <c r="AD18">
        <f t="shared" si="21"/>
        <v>132.39695216573222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51830.688899092034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672.67949999999996</v>
      </c>
      <c r="AR18">
        <v>745.31</v>
      </c>
      <c r="AS18">
        <f t="shared" si="27"/>
        <v>9.7450054339804915E-2</v>
      </c>
      <c r="AT18">
        <v>0.5</v>
      </c>
      <c r="AU18">
        <f t="shared" si="28"/>
        <v>1180.1841607473223</v>
      </c>
      <c r="AV18">
        <f t="shared" si="29"/>
        <v>-7.7177990126615361</v>
      </c>
      <c r="AW18">
        <f t="shared" si="30"/>
        <v>57.504505297901808</v>
      </c>
      <c r="AX18">
        <f t="shared" si="31"/>
        <v>0.26265580765050783</v>
      </c>
      <c r="AY18">
        <f t="shared" si="32"/>
        <v>-6.0499469238123422E-3</v>
      </c>
      <c r="AZ18">
        <f t="shared" si="33"/>
        <v>3.3768096496759741</v>
      </c>
      <c r="BA18" t="s">
        <v>296</v>
      </c>
      <c r="BB18">
        <v>549.54999999999995</v>
      </c>
      <c r="BC18">
        <f t="shared" si="34"/>
        <v>195.76</v>
      </c>
      <c r="BD18">
        <f t="shared" si="35"/>
        <v>0.37101808336738856</v>
      </c>
      <c r="BE18">
        <f t="shared" si="36"/>
        <v>0.92783121292667736</v>
      </c>
      <c r="BF18">
        <f t="shared" si="37"/>
        <v>2.4345628239176902</v>
      </c>
      <c r="BG18">
        <f t="shared" si="38"/>
        <v>0.98828514848135551</v>
      </c>
      <c r="BH18">
        <f t="shared" si="39"/>
        <v>1399.999</v>
      </c>
      <c r="BI18">
        <f t="shared" si="40"/>
        <v>1180.1841607473223</v>
      </c>
      <c r="BJ18">
        <f t="shared" si="41"/>
        <v>0.84298928838329323</v>
      </c>
      <c r="BK18">
        <f t="shared" si="42"/>
        <v>0.19597857676658639</v>
      </c>
      <c r="BL18">
        <v>6</v>
      </c>
      <c r="BM18">
        <v>0.5</v>
      </c>
      <c r="BN18" t="s">
        <v>290</v>
      </c>
      <c r="BO18">
        <v>2</v>
      </c>
      <c r="BP18">
        <v>1606243932.75</v>
      </c>
      <c r="BQ18">
        <v>53.785873333333299</v>
      </c>
      <c r="BR18">
        <v>42.181983333333299</v>
      </c>
      <c r="BS18">
        <v>29.4102933333333</v>
      </c>
      <c r="BT18">
        <v>29.910080000000001</v>
      </c>
      <c r="BU18">
        <v>49.9713766666667</v>
      </c>
      <c r="BV18">
        <v>29.065103333333301</v>
      </c>
      <c r="BW18">
        <v>400.01743333333297</v>
      </c>
      <c r="BX18">
        <v>101.969533333333</v>
      </c>
      <c r="BY18">
        <v>4.06230666666667E-2</v>
      </c>
      <c r="BZ18">
        <v>39.034469999999999</v>
      </c>
      <c r="CA18">
        <v>39.6939833333333</v>
      </c>
      <c r="CB18">
        <v>999.9</v>
      </c>
      <c r="CC18">
        <v>0</v>
      </c>
      <c r="CD18">
        <v>0</v>
      </c>
      <c r="CE18">
        <v>9998.3113333333295</v>
      </c>
      <c r="CF18">
        <v>0</v>
      </c>
      <c r="CG18">
        <v>589.62706666666702</v>
      </c>
      <c r="CH18">
        <v>1399.999</v>
      </c>
      <c r="CI18">
        <v>0.8999992</v>
      </c>
      <c r="CJ18">
        <v>0.10000081</v>
      </c>
      <c r="CK18">
        <v>0</v>
      </c>
      <c r="CL18">
        <v>672.64563333333297</v>
      </c>
      <c r="CM18">
        <v>4.9997499999999997</v>
      </c>
      <c r="CN18">
        <v>9333.9283333333406</v>
      </c>
      <c r="CO18">
        <v>12178.0333333333</v>
      </c>
      <c r="CP18">
        <v>47.2541333333333</v>
      </c>
      <c r="CQ18">
        <v>48.903933333333299</v>
      </c>
      <c r="CR18">
        <v>47.824533333333299</v>
      </c>
      <c r="CS18">
        <v>48.7541333333333</v>
      </c>
      <c r="CT18">
        <v>49.345599999999997</v>
      </c>
      <c r="CU18">
        <v>1255.499</v>
      </c>
      <c r="CV18">
        <v>139.5</v>
      </c>
      <c r="CW18">
        <v>0</v>
      </c>
      <c r="CX18">
        <v>119.80000019073501</v>
      </c>
      <c r="CY18">
        <v>0</v>
      </c>
      <c r="CZ18">
        <v>672.67949999999996</v>
      </c>
      <c r="DA18">
        <v>1.2719658102523601</v>
      </c>
      <c r="DB18">
        <v>8.4119658316377599</v>
      </c>
      <c r="DC18">
        <v>9333.8973076923103</v>
      </c>
      <c r="DD18">
        <v>15</v>
      </c>
      <c r="DE18">
        <v>1606243108.0999999</v>
      </c>
      <c r="DF18" t="s">
        <v>291</v>
      </c>
      <c r="DG18">
        <v>1606243108.0999999</v>
      </c>
      <c r="DH18">
        <v>1606243097.0999999</v>
      </c>
      <c r="DI18">
        <v>3</v>
      </c>
      <c r="DJ18">
        <v>5.7000000000000002E-2</v>
      </c>
      <c r="DK18">
        <v>-0.35599999999999998</v>
      </c>
      <c r="DL18">
        <v>3.8140000000000001</v>
      </c>
      <c r="DM18">
        <v>0.34499999999999997</v>
      </c>
      <c r="DN18">
        <v>1420</v>
      </c>
      <c r="DO18">
        <v>27</v>
      </c>
      <c r="DP18">
        <v>0</v>
      </c>
      <c r="DQ18">
        <v>0.02</v>
      </c>
      <c r="DR18">
        <v>-8.1261728457859697</v>
      </c>
      <c r="DS18">
        <v>22.287485131924701</v>
      </c>
      <c r="DT18">
        <v>1.7732365292991901</v>
      </c>
      <c r="DU18">
        <v>0</v>
      </c>
      <c r="DV18">
        <v>11.9684490322581</v>
      </c>
      <c r="DW18">
        <v>-36.2440006451613</v>
      </c>
      <c r="DX18">
        <v>2.8291196079657901</v>
      </c>
      <c r="DY18">
        <v>0</v>
      </c>
      <c r="DZ18">
        <v>-0.495722677419355</v>
      </c>
      <c r="EA18">
        <v>-0.32814817741935398</v>
      </c>
      <c r="EB18">
        <v>2.4478111803085002E-2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3.8140000000000001</v>
      </c>
      <c r="EJ18">
        <v>0.34520000000000001</v>
      </c>
      <c r="EK18">
        <v>3.8144999999997302</v>
      </c>
      <c r="EL18">
        <v>0</v>
      </c>
      <c r="EM18">
        <v>0</v>
      </c>
      <c r="EN18">
        <v>0</v>
      </c>
      <c r="EO18">
        <v>0.345189999999999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13.9</v>
      </c>
      <c r="EX18">
        <v>14.1</v>
      </c>
      <c r="EY18">
        <v>2</v>
      </c>
      <c r="EZ18">
        <v>389.08499999999998</v>
      </c>
      <c r="FA18">
        <v>629.66499999999996</v>
      </c>
      <c r="FB18">
        <v>37.833100000000002</v>
      </c>
      <c r="FC18">
        <v>34.719900000000003</v>
      </c>
      <c r="FD18">
        <v>30</v>
      </c>
      <c r="FE18">
        <v>34.489100000000001</v>
      </c>
      <c r="FF18">
        <v>34.422199999999997</v>
      </c>
      <c r="FG18">
        <v>6.0568099999999996</v>
      </c>
      <c r="FH18">
        <v>0</v>
      </c>
      <c r="FI18">
        <v>100</v>
      </c>
      <c r="FJ18">
        <v>-999.9</v>
      </c>
      <c r="FK18">
        <v>45.895000000000003</v>
      </c>
      <c r="FL18">
        <v>47.396500000000003</v>
      </c>
      <c r="FM18">
        <v>101.196</v>
      </c>
      <c r="FN18">
        <v>100.491</v>
      </c>
    </row>
    <row r="19" spans="1:170" x14ac:dyDescent="0.25">
      <c r="A19">
        <v>3</v>
      </c>
      <c r="B19">
        <v>1606244061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1606244053.25</v>
      </c>
      <c r="I19">
        <f t="shared" si="0"/>
        <v>-1.1543289027209919E-4</v>
      </c>
      <c r="J19">
        <f t="shared" si="1"/>
        <v>-2.0167936316815576</v>
      </c>
      <c r="K19">
        <f t="shared" si="2"/>
        <v>79.870096666666697</v>
      </c>
      <c r="L19">
        <f t="shared" si="3"/>
        <v>-1048.6638610701311</v>
      </c>
      <c r="M19">
        <f t="shared" si="4"/>
        <v>-106.96739317816741</v>
      </c>
      <c r="N19">
        <f t="shared" si="5"/>
        <v>8.147030092753635</v>
      </c>
      <c r="O19">
        <f t="shared" si="6"/>
        <v>-2.7788317730100798E-3</v>
      </c>
      <c r="P19">
        <f t="shared" si="7"/>
        <v>2.9639977021125699</v>
      </c>
      <c r="Q19">
        <f t="shared" si="8"/>
        <v>-2.7802799395795705E-3</v>
      </c>
      <c r="R19">
        <f t="shared" si="9"/>
        <v>-1.737544790821034E-3</v>
      </c>
      <c r="S19">
        <f t="shared" si="10"/>
        <v>231.29428531338976</v>
      </c>
      <c r="T19">
        <f t="shared" si="11"/>
        <v>40.342169042642844</v>
      </c>
      <c r="U19">
        <f t="shared" si="12"/>
        <v>39.694690000000001</v>
      </c>
      <c r="V19">
        <f t="shared" si="13"/>
        <v>7.2935832520680437</v>
      </c>
      <c r="W19">
        <f t="shared" si="14"/>
        <v>46.714439222402483</v>
      </c>
      <c r="X19">
        <f t="shared" si="15"/>
        <v>3.2780146736130278</v>
      </c>
      <c r="Y19">
        <f t="shared" si="16"/>
        <v>7.0171337346184295</v>
      </c>
      <c r="Z19">
        <f t="shared" si="17"/>
        <v>4.0155685784550155</v>
      </c>
      <c r="AA19">
        <f t="shared" si="18"/>
        <v>5.0905904609995742</v>
      </c>
      <c r="AB19">
        <f t="shared" si="19"/>
        <v>-115.03006045755525</v>
      </c>
      <c r="AC19">
        <f t="shared" si="20"/>
        <v>-9.4516195023777847</v>
      </c>
      <c r="AD19">
        <f t="shared" si="21"/>
        <v>111.90319581445631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51852.504900861903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672.16784615384597</v>
      </c>
      <c r="AR19">
        <v>739.91</v>
      </c>
      <c r="AS19">
        <f t="shared" si="27"/>
        <v>9.1554586160687124E-2</v>
      </c>
      <c r="AT19">
        <v>0.5</v>
      </c>
      <c r="AU19">
        <f t="shared" si="28"/>
        <v>1180.2026207473066</v>
      </c>
      <c r="AV19">
        <f t="shared" si="29"/>
        <v>-2.0167936316815576</v>
      </c>
      <c r="AW19">
        <f t="shared" si="30"/>
        <v>54.026481264139015</v>
      </c>
      <c r="AX19">
        <f t="shared" si="31"/>
        <v>0.26376180886864614</v>
      </c>
      <c r="AY19">
        <f t="shared" si="32"/>
        <v>-1.2193212644741696E-3</v>
      </c>
      <c r="AZ19">
        <f t="shared" si="33"/>
        <v>3.4087524158343583</v>
      </c>
      <c r="BA19" t="s">
        <v>301</v>
      </c>
      <c r="BB19">
        <v>544.75</v>
      </c>
      <c r="BC19">
        <f t="shared" si="34"/>
        <v>195.15999999999997</v>
      </c>
      <c r="BD19">
        <f t="shared" si="35"/>
        <v>0.34711085184542945</v>
      </c>
      <c r="BE19">
        <f t="shared" si="36"/>
        <v>0.92817949972951397</v>
      </c>
      <c r="BF19">
        <f t="shared" si="37"/>
        <v>2.7725592670717463</v>
      </c>
      <c r="BG19">
        <f t="shared" si="38"/>
        <v>0.99040562027726831</v>
      </c>
      <c r="BH19">
        <f t="shared" si="39"/>
        <v>1400.021</v>
      </c>
      <c r="BI19">
        <f t="shared" si="40"/>
        <v>1180.2026207473066</v>
      </c>
      <c r="BJ19">
        <f t="shared" si="41"/>
        <v>0.84298922712395508</v>
      </c>
      <c r="BK19">
        <f t="shared" si="42"/>
        <v>0.19597845424791022</v>
      </c>
      <c r="BL19">
        <v>6</v>
      </c>
      <c r="BM19">
        <v>0.5</v>
      </c>
      <c r="BN19" t="s">
        <v>290</v>
      </c>
      <c r="BO19">
        <v>2</v>
      </c>
      <c r="BP19">
        <v>1606244053.25</v>
      </c>
      <c r="BQ19">
        <v>79.870096666666697</v>
      </c>
      <c r="BR19">
        <v>76.831166666666704</v>
      </c>
      <c r="BS19">
        <v>32.136293333333299</v>
      </c>
      <c r="BT19">
        <v>32.3038733333333</v>
      </c>
      <c r="BU19">
        <v>76.055596666666702</v>
      </c>
      <c r="BV19">
        <v>31.7911033333333</v>
      </c>
      <c r="BW19">
        <v>400.01183333333302</v>
      </c>
      <c r="BX19">
        <v>101.9628</v>
      </c>
      <c r="BY19">
        <v>4.0708606666666702E-2</v>
      </c>
      <c r="BZ19">
        <v>38.974829999999997</v>
      </c>
      <c r="CA19">
        <v>39.694690000000001</v>
      </c>
      <c r="CB19">
        <v>999.9</v>
      </c>
      <c r="CC19">
        <v>0</v>
      </c>
      <c r="CD19">
        <v>0</v>
      </c>
      <c r="CE19">
        <v>10001.394333333301</v>
      </c>
      <c r="CF19">
        <v>0</v>
      </c>
      <c r="CG19">
        <v>446.13940000000002</v>
      </c>
      <c r="CH19">
        <v>1400.021</v>
      </c>
      <c r="CI19">
        <v>0.90000076666666695</v>
      </c>
      <c r="CJ19">
        <v>9.9999253333333302E-2</v>
      </c>
      <c r="CK19">
        <v>0</v>
      </c>
      <c r="CL19">
        <v>672.14200000000005</v>
      </c>
      <c r="CM19">
        <v>4.9997499999999997</v>
      </c>
      <c r="CN19">
        <v>9326.6163333333297</v>
      </c>
      <c r="CO19">
        <v>12178.233333333301</v>
      </c>
      <c r="CP19">
        <v>47.375</v>
      </c>
      <c r="CQ19">
        <v>48.991599999999998</v>
      </c>
      <c r="CR19">
        <v>47.936999999999998</v>
      </c>
      <c r="CS19">
        <v>48.8874</v>
      </c>
      <c r="CT19">
        <v>49.436999999999998</v>
      </c>
      <c r="CU19">
        <v>1255.5216666666699</v>
      </c>
      <c r="CV19">
        <v>139.499333333333</v>
      </c>
      <c r="CW19">
        <v>0</v>
      </c>
      <c r="CX19">
        <v>119.80000019073501</v>
      </c>
      <c r="CY19">
        <v>0</v>
      </c>
      <c r="CZ19">
        <v>672.16784615384597</v>
      </c>
      <c r="DA19">
        <v>-1.8461555429499701E-2</v>
      </c>
      <c r="DB19">
        <v>7.0485469733688797</v>
      </c>
      <c r="DC19">
        <v>9326.5388461538496</v>
      </c>
      <c r="DD19">
        <v>15</v>
      </c>
      <c r="DE19">
        <v>1606243108.0999999</v>
      </c>
      <c r="DF19" t="s">
        <v>291</v>
      </c>
      <c r="DG19">
        <v>1606243108.0999999</v>
      </c>
      <c r="DH19">
        <v>1606243097.0999999</v>
      </c>
      <c r="DI19">
        <v>3</v>
      </c>
      <c r="DJ19">
        <v>5.7000000000000002E-2</v>
      </c>
      <c r="DK19">
        <v>-0.35599999999999998</v>
      </c>
      <c r="DL19">
        <v>3.8140000000000001</v>
      </c>
      <c r="DM19">
        <v>0.34499999999999997</v>
      </c>
      <c r="DN19">
        <v>1420</v>
      </c>
      <c r="DO19">
        <v>27</v>
      </c>
      <c r="DP19">
        <v>0</v>
      </c>
      <c r="DQ19">
        <v>0.02</v>
      </c>
      <c r="DR19">
        <v>-2.0193010770306499</v>
      </c>
      <c r="DS19">
        <v>1.14498674827109</v>
      </c>
      <c r="DT19">
        <v>9.6515064138175205E-2</v>
      </c>
      <c r="DU19">
        <v>0</v>
      </c>
      <c r="DV19">
        <v>3.0416425806451599</v>
      </c>
      <c r="DW19">
        <v>-1.63291887096775</v>
      </c>
      <c r="DX19">
        <v>0.14566790839191601</v>
      </c>
      <c r="DY19">
        <v>0</v>
      </c>
      <c r="DZ19">
        <v>-0.17007499677419399</v>
      </c>
      <c r="EA19">
        <v>0.59666363709677495</v>
      </c>
      <c r="EB19">
        <v>4.4475626276034297E-2</v>
      </c>
      <c r="EC19">
        <v>0</v>
      </c>
      <c r="ED19">
        <v>0</v>
      </c>
      <c r="EE19">
        <v>3</v>
      </c>
      <c r="EF19" t="s">
        <v>297</v>
      </c>
      <c r="EG19">
        <v>100</v>
      </c>
      <c r="EH19">
        <v>100</v>
      </c>
      <c r="EI19">
        <v>3.8140000000000001</v>
      </c>
      <c r="EJ19">
        <v>0.34520000000000001</v>
      </c>
      <c r="EK19">
        <v>3.8144999999997302</v>
      </c>
      <c r="EL19">
        <v>0</v>
      </c>
      <c r="EM19">
        <v>0</v>
      </c>
      <c r="EN19">
        <v>0</v>
      </c>
      <c r="EO19">
        <v>0.345189999999999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15.9</v>
      </c>
      <c r="EX19">
        <v>16.100000000000001</v>
      </c>
      <c r="EY19">
        <v>2</v>
      </c>
      <c r="EZ19">
        <v>389.88600000000002</v>
      </c>
      <c r="FA19">
        <v>631.83299999999997</v>
      </c>
      <c r="FB19">
        <v>37.776400000000002</v>
      </c>
      <c r="FC19">
        <v>34.742100000000001</v>
      </c>
      <c r="FD19">
        <v>30.0002</v>
      </c>
      <c r="FE19">
        <v>34.492199999999997</v>
      </c>
      <c r="FF19">
        <v>34.4221</v>
      </c>
      <c r="FG19">
        <v>7.1953300000000002</v>
      </c>
      <c r="FH19">
        <v>0</v>
      </c>
      <c r="FI19">
        <v>100</v>
      </c>
      <c r="FJ19">
        <v>-999.9</v>
      </c>
      <c r="FK19">
        <v>76.289500000000004</v>
      </c>
      <c r="FL19">
        <v>44.9559</v>
      </c>
      <c r="FM19">
        <v>101.179</v>
      </c>
      <c r="FN19">
        <v>100.46599999999999</v>
      </c>
    </row>
    <row r="20" spans="1:170" x14ac:dyDescent="0.25">
      <c r="A20">
        <v>4</v>
      </c>
      <c r="B20">
        <v>1606244177.5</v>
      </c>
      <c r="C20">
        <v>357.5</v>
      </c>
      <c r="D20" t="s">
        <v>302</v>
      </c>
      <c r="E20" t="s">
        <v>303</v>
      </c>
      <c r="F20" t="s">
        <v>285</v>
      </c>
      <c r="G20" t="s">
        <v>286</v>
      </c>
      <c r="H20">
        <v>1606244169.5</v>
      </c>
      <c r="I20">
        <f t="shared" si="0"/>
        <v>4.7500640100144975E-4</v>
      </c>
      <c r="J20">
        <f t="shared" si="1"/>
        <v>-2.0010497628488992</v>
      </c>
      <c r="K20">
        <f t="shared" si="2"/>
        <v>99.9309516129032</v>
      </c>
      <c r="L20">
        <f t="shared" si="3"/>
        <v>375.85362328926271</v>
      </c>
      <c r="M20">
        <f t="shared" si="4"/>
        <v>38.338173792227295</v>
      </c>
      <c r="N20">
        <f t="shared" si="5"/>
        <v>10.193250650691777</v>
      </c>
      <c r="O20">
        <f t="shared" si="6"/>
        <v>1.0967550918268447E-2</v>
      </c>
      <c r="P20">
        <f t="shared" si="7"/>
        <v>2.9638148065477505</v>
      </c>
      <c r="Q20">
        <f t="shared" si="8"/>
        <v>1.0945053500946147E-2</v>
      </c>
      <c r="R20">
        <f t="shared" si="9"/>
        <v>6.8426758558474843E-3</v>
      </c>
      <c r="S20">
        <f t="shared" si="10"/>
        <v>231.29132185286107</v>
      </c>
      <c r="T20">
        <f t="shared" si="11"/>
        <v>40.088918170024684</v>
      </c>
      <c r="U20">
        <f t="shared" si="12"/>
        <v>39.528122580645203</v>
      </c>
      <c r="V20">
        <f t="shared" si="13"/>
        <v>7.2287903094642036</v>
      </c>
      <c r="W20">
        <f t="shared" si="14"/>
        <v>43.339884125957703</v>
      </c>
      <c r="X20">
        <f t="shared" si="15"/>
        <v>3.0244367937500636</v>
      </c>
      <c r="Y20">
        <f t="shared" si="16"/>
        <v>6.9784145821899592</v>
      </c>
      <c r="Z20">
        <f t="shared" si="17"/>
        <v>4.2043535157141401</v>
      </c>
      <c r="AA20">
        <f t="shared" si="18"/>
        <v>-20.947782284163935</v>
      </c>
      <c r="AB20">
        <f t="shared" si="19"/>
        <v>-104.83042019969862</v>
      </c>
      <c r="AC20">
        <f t="shared" si="20"/>
        <v>-8.6029423022552223</v>
      </c>
      <c r="AD20">
        <f t="shared" si="21"/>
        <v>96.910177066743287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51864.429029142273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671.86119230769202</v>
      </c>
      <c r="AR20">
        <v>735.49</v>
      </c>
      <c r="AS20">
        <f t="shared" si="27"/>
        <v>8.651213162967275E-2</v>
      </c>
      <c r="AT20">
        <v>0.5</v>
      </c>
      <c r="AU20">
        <f t="shared" si="28"/>
        <v>1180.1890846182396</v>
      </c>
      <c r="AV20">
        <f t="shared" si="29"/>
        <v>-2.0010497628488992</v>
      </c>
      <c r="AW20">
        <f t="shared" si="30"/>
        <v>51.050336718198068</v>
      </c>
      <c r="AX20">
        <f t="shared" si="31"/>
        <v>0.24911283634039896</v>
      </c>
      <c r="AY20">
        <f t="shared" si="32"/>
        <v>-1.2059951253430524E-3</v>
      </c>
      <c r="AZ20">
        <f t="shared" si="33"/>
        <v>3.4352472501325648</v>
      </c>
      <c r="BA20" t="s">
        <v>305</v>
      </c>
      <c r="BB20">
        <v>552.27</v>
      </c>
      <c r="BC20">
        <f t="shared" si="34"/>
        <v>183.22000000000003</v>
      </c>
      <c r="BD20">
        <f t="shared" si="35"/>
        <v>0.34728090651843674</v>
      </c>
      <c r="BE20">
        <f t="shared" si="36"/>
        <v>0.93238640347478241</v>
      </c>
      <c r="BF20">
        <f t="shared" si="37"/>
        <v>3.1793615712803112</v>
      </c>
      <c r="BG20">
        <f t="shared" si="38"/>
        <v>0.9921412657102191</v>
      </c>
      <c r="BH20">
        <f t="shared" si="39"/>
        <v>1400.0051612903201</v>
      </c>
      <c r="BI20">
        <f t="shared" si="40"/>
        <v>1180.1890846182396</v>
      </c>
      <c r="BJ20">
        <f t="shared" si="41"/>
        <v>0.84298909550484358</v>
      </c>
      <c r="BK20">
        <f t="shared" si="42"/>
        <v>0.19597819100968705</v>
      </c>
      <c r="BL20">
        <v>6</v>
      </c>
      <c r="BM20">
        <v>0.5</v>
      </c>
      <c r="BN20" t="s">
        <v>290</v>
      </c>
      <c r="BO20">
        <v>2</v>
      </c>
      <c r="BP20">
        <v>1606244169.5</v>
      </c>
      <c r="BQ20">
        <v>99.9309516129032</v>
      </c>
      <c r="BR20">
        <v>97.000535483871005</v>
      </c>
      <c r="BS20">
        <v>29.650487096774199</v>
      </c>
      <c r="BT20">
        <v>28.959093548387099</v>
      </c>
      <c r="BU20">
        <v>96.1164548387097</v>
      </c>
      <c r="BV20">
        <v>29.305293548387102</v>
      </c>
      <c r="BW20">
        <v>399.994096774193</v>
      </c>
      <c r="BX20">
        <v>101.96238709677399</v>
      </c>
      <c r="BY20">
        <v>4.0550793548387101E-2</v>
      </c>
      <c r="BZ20">
        <v>38.872051612903199</v>
      </c>
      <c r="CA20">
        <v>39.528122580645203</v>
      </c>
      <c r="CB20">
        <v>999.9</v>
      </c>
      <c r="CC20">
        <v>0</v>
      </c>
      <c r="CD20">
        <v>0</v>
      </c>
      <c r="CE20">
        <v>10000.3983870968</v>
      </c>
      <c r="CF20">
        <v>0</v>
      </c>
      <c r="CG20">
        <v>364.61661290322598</v>
      </c>
      <c r="CH20">
        <v>1400.0051612903201</v>
      </c>
      <c r="CI20">
        <v>0.90000767741935495</v>
      </c>
      <c r="CJ20">
        <v>9.9992354838709704E-2</v>
      </c>
      <c r="CK20">
        <v>0</v>
      </c>
      <c r="CL20">
        <v>671.86787096774196</v>
      </c>
      <c r="CM20">
        <v>4.9997499999999997</v>
      </c>
      <c r="CN20">
        <v>9315.7448387096792</v>
      </c>
      <c r="CO20">
        <v>12178.1225806452</v>
      </c>
      <c r="CP20">
        <v>47.264000000000003</v>
      </c>
      <c r="CQ20">
        <v>48.901000000000003</v>
      </c>
      <c r="CR20">
        <v>47.875</v>
      </c>
      <c r="CS20">
        <v>48.818096774193499</v>
      </c>
      <c r="CT20">
        <v>49.375</v>
      </c>
      <c r="CU20">
        <v>1255.5135483870999</v>
      </c>
      <c r="CV20">
        <v>139.49161290322601</v>
      </c>
      <c r="CW20">
        <v>0</v>
      </c>
      <c r="CX20">
        <v>116.10000014305101</v>
      </c>
      <c r="CY20">
        <v>0</v>
      </c>
      <c r="CZ20">
        <v>671.86119230769202</v>
      </c>
      <c r="DA20">
        <v>0.86170941488830799</v>
      </c>
      <c r="DB20">
        <v>1.5302563544355099</v>
      </c>
      <c r="DC20">
        <v>9315.6384615384595</v>
      </c>
      <c r="DD20">
        <v>15</v>
      </c>
      <c r="DE20">
        <v>1606243108.0999999</v>
      </c>
      <c r="DF20" t="s">
        <v>291</v>
      </c>
      <c r="DG20">
        <v>1606243108.0999999</v>
      </c>
      <c r="DH20">
        <v>1606243097.0999999</v>
      </c>
      <c r="DI20">
        <v>3</v>
      </c>
      <c r="DJ20">
        <v>5.7000000000000002E-2</v>
      </c>
      <c r="DK20">
        <v>-0.35599999999999998</v>
      </c>
      <c r="DL20">
        <v>3.8140000000000001</v>
      </c>
      <c r="DM20">
        <v>0.34499999999999997</v>
      </c>
      <c r="DN20">
        <v>1420</v>
      </c>
      <c r="DO20">
        <v>27</v>
      </c>
      <c r="DP20">
        <v>0</v>
      </c>
      <c r="DQ20">
        <v>0.02</v>
      </c>
      <c r="DR20">
        <v>-2.0051363699818201</v>
      </c>
      <c r="DS20">
        <v>0.120171263318051</v>
      </c>
      <c r="DT20">
        <v>1.9075820225740499E-2</v>
      </c>
      <c r="DU20">
        <v>1</v>
      </c>
      <c r="DV20">
        <v>2.9336229032258099</v>
      </c>
      <c r="DW20">
        <v>-0.164845161290326</v>
      </c>
      <c r="DX20">
        <v>2.6459493350128101E-2</v>
      </c>
      <c r="DY20">
        <v>1</v>
      </c>
      <c r="DZ20">
        <v>0.68963948387096796</v>
      </c>
      <c r="EA20">
        <v>0.19263575806451499</v>
      </c>
      <c r="EB20">
        <v>1.4410979646740599E-2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3.8140000000000001</v>
      </c>
      <c r="EJ20">
        <v>0.34520000000000001</v>
      </c>
      <c r="EK20">
        <v>3.8144999999997302</v>
      </c>
      <c r="EL20">
        <v>0</v>
      </c>
      <c r="EM20">
        <v>0</v>
      </c>
      <c r="EN20">
        <v>0</v>
      </c>
      <c r="EO20">
        <v>0.345189999999999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17.8</v>
      </c>
      <c r="EX20">
        <v>18</v>
      </c>
      <c r="EY20">
        <v>2</v>
      </c>
      <c r="EZ20">
        <v>389.38900000000001</v>
      </c>
      <c r="FA20">
        <v>626.971</v>
      </c>
      <c r="FB20">
        <v>37.694000000000003</v>
      </c>
      <c r="FC20">
        <v>34.714300000000001</v>
      </c>
      <c r="FD20">
        <v>29.9998</v>
      </c>
      <c r="FE20">
        <v>34.445399999999999</v>
      </c>
      <c r="FF20">
        <v>34.364100000000001</v>
      </c>
      <c r="FG20">
        <v>8.0770599999999995</v>
      </c>
      <c r="FH20">
        <v>0</v>
      </c>
      <c r="FI20">
        <v>100</v>
      </c>
      <c r="FJ20">
        <v>-999.9</v>
      </c>
      <c r="FK20">
        <v>97.02</v>
      </c>
      <c r="FL20">
        <v>32.088799999999999</v>
      </c>
      <c r="FM20">
        <v>101.19199999999999</v>
      </c>
      <c r="FN20">
        <v>100.488</v>
      </c>
    </row>
    <row r="21" spans="1:170" x14ac:dyDescent="0.25">
      <c r="A21">
        <v>5</v>
      </c>
      <c r="B21">
        <v>1606244298</v>
      </c>
      <c r="C21">
        <v>478</v>
      </c>
      <c r="D21" t="s">
        <v>307</v>
      </c>
      <c r="E21" t="s">
        <v>308</v>
      </c>
      <c r="F21" t="s">
        <v>285</v>
      </c>
      <c r="G21" t="s">
        <v>286</v>
      </c>
      <c r="H21">
        <v>1606244290.25</v>
      </c>
      <c r="I21">
        <f t="shared" si="0"/>
        <v>-3.34076765157467E-4</v>
      </c>
      <c r="J21">
        <f t="shared" si="1"/>
        <v>-1.7283701007764236</v>
      </c>
      <c r="K21">
        <f t="shared" si="2"/>
        <v>149.93223333333299</v>
      </c>
      <c r="L21">
        <f t="shared" si="3"/>
        <v>-207.16652982646994</v>
      </c>
      <c r="M21">
        <f t="shared" si="4"/>
        <v>-21.133049449249693</v>
      </c>
      <c r="N21">
        <f t="shared" si="5"/>
        <v>15.294581145534654</v>
      </c>
      <c r="O21">
        <f t="shared" si="6"/>
        <v>-7.6917082904403734E-3</v>
      </c>
      <c r="P21">
        <f t="shared" si="7"/>
        <v>2.9631792692274246</v>
      </c>
      <c r="Q21">
        <f t="shared" si="8"/>
        <v>-7.7028177300660717E-3</v>
      </c>
      <c r="R21">
        <f t="shared" si="9"/>
        <v>-4.8132616345495571E-3</v>
      </c>
      <c r="S21">
        <f t="shared" si="10"/>
        <v>231.29726585181203</v>
      </c>
      <c r="T21">
        <f t="shared" si="11"/>
        <v>40.207311732740912</v>
      </c>
      <c r="U21">
        <f t="shared" si="12"/>
        <v>39.453623333333297</v>
      </c>
      <c r="V21">
        <f t="shared" si="13"/>
        <v>7.1999727951988239</v>
      </c>
      <c r="W21">
        <f t="shared" si="14"/>
        <v>43.149627894755739</v>
      </c>
      <c r="X21">
        <f t="shared" si="15"/>
        <v>2.9968489489281804</v>
      </c>
      <c r="Y21">
        <f t="shared" si="16"/>
        <v>6.9452486502030935</v>
      </c>
      <c r="Z21">
        <f t="shared" si="17"/>
        <v>4.2031238462706435</v>
      </c>
      <c r="AA21">
        <f t="shared" si="18"/>
        <v>14.732785343444295</v>
      </c>
      <c r="AB21">
        <f t="shared" si="19"/>
        <v>-107.03364941399818</v>
      </c>
      <c r="AC21">
        <f t="shared" si="20"/>
        <v>-8.7787595926769679</v>
      </c>
      <c r="AD21">
        <f t="shared" si="21"/>
        <v>130.21764218858118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51861.367788491145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671.50019230769203</v>
      </c>
      <c r="AR21">
        <v>734.69</v>
      </c>
      <c r="AS21">
        <f t="shared" si="27"/>
        <v>8.6008803294325475E-2</v>
      </c>
      <c r="AT21">
        <v>0.5</v>
      </c>
      <c r="AU21">
        <f t="shared" si="28"/>
        <v>1180.2162877579835</v>
      </c>
      <c r="AV21">
        <f t="shared" si="29"/>
        <v>-1.7283701007764236</v>
      </c>
      <c r="AW21">
        <f t="shared" si="30"/>
        <v>50.754495269267721</v>
      </c>
      <c r="AX21">
        <f t="shared" si="31"/>
        <v>0.24941131633750288</v>
      </c>
      <c r="AY21">
        <f t="shared" si="32"/>
        <v>-9.7492521743281391E-4</v>
      </c>
      <c r="AZ21">
        <f t="shared" si="33"/>
        <v>3.440076767071826</v>
      </c>
      <c r="BA21" t="s">
        <v>310</v>
      </c>
      <c r="BB21">
        <v>551.45000000000005</v>
      </c>
      <c r="BC21">
        <f t="shared" si="34"/>
        <v>183.24</v>
      </c>
      <c r="BD21">
        <f t="shared" si="35"/>
        <v>0.34484723691501867</v>
      </c>
      <c r="BE21">
        <f t="shared" si="36"/>
        <v>0.93239947908788723</v>
      </c>
      <c r="BF21">
        <f t="shared" si="37"/>
        <v>3.2888957841213791</v>
      </c>
      <c r="BG21">
        <f t="shared" si="38"/>
        <v>0.99245540967998391</v>
      </c>
      <c r="BH21">
        <f t="shared" si="39"/>
        <v>1400.037</v>
      </c>
      <c r="BI21">
        <f t="shared" si="40"/>
        <v>1180.2162877579835</v>
      </c>
      <c r="BJ21">
        <f t="shared" si="41"/>
        <v>0.8429893551084604</v>
      </c>
      <c r="BK21">
        <f t="shared" si="42"/>
        <v>0.19597871021692093</v>
      </c>
      <c r="BL21">
        <v>6</v>
      </c>
      <c r="BM21">
        <v>0.5</v>
      </c>
      <c r="BN21" t="s">
        <v>290</v>
      </c>
      <c r="BO21">
        <v>2</v>
      </c>
      <c r="BP21">
        <v>1606244290.25</v>
      </c>
      <c r="BQ21">
        <v>149.93223333333299</v>
      </c>
      <c r="BR21">
        <v>147.2646</v>
      </c>
      <c r="BS21">
        <v>29.3780033333333</v>
      </c>
      <c r="BT21">
        <v>29.8643866666667</v>
      </c>
      <c r="BU21">
        <v>146.11776666666699</v>
      </c>
      <c r="BV21">
        <v>29.032810000000001</v>
      </c>
      <c r="BW21">
        <v>400.008266666667</v>
      </c>
      <c r="BX21">
        <v>101.969433333333</v>
      </c>
      <c r="BY21">
        <v>4.0526803333333299E-2</v>
      </c>
      <c r="BZ21">
        <v>38.783619999999999</v>
      </c>
      <c r="CA21">
        <v>39.453623333333297</v>
      </c>
      <c r="CB21">
        <v>999.9</v>
      </c>
      <c r="CC21">
        <v>0</v>
      </c>
      <c r="CD21">
        <v>0</v>
      </c>
      <c r="CE21">
        <v>9996.1066666666702</v>
      </c>
      <c r="CF21">
        <v>0</v>
      </c>
      <c r="CG21">
        <v>406.17596666666702</v>
      </c>
      <c r="CH21">
        <v>1400.037</v>
      </c>
      <c r="CI21">
        <v>0.89999773333333299</v>
      </c>
      <c r="CJ21">
        <v>0.100002116666667</v>
      </c>
      <c r="CK21">
        <v>0</v>
      </c>
      <c r="CL21">
        <v>671.50403333333304</v>
      </c>
      <c r="CM21">
        <v>4.9997499999999997</v>
      </c>
      <c r="CN21">
        <v>9306.15</v>
      </c>
      <c r="CO21">
        <v>12178.3633333333</v>
      </c>
      <c r="CP21">
        <v>47.182866666666598</v>
      </c>
      <c r="CQ21">
        <v>48.7541333333333</v>
      </c>
      <c r="CR21">
        <v>47.7582666666667</v>
      </c>
      <c r="CS21">
        <v>48.686999999999998</v>
      </c>
      <c r="CT21">
        <v>49.268599999999999</v>
      </c>
      <c r="CU21">
        <v>1255.5309999999999</v>
      </c>
      <c r="CV21">
        <v>139.50700000000001</v>
      </c>
      <c r="CW21">
        <v>0</v>
      </c>
      <c r="CX21">
        <v>120.10000014305101</v>
      </c>
      <c r="CY21">
        <v>0</v>
      </c>
      <c r="CZ21">
        <v>671.50019230769203</v>
      </c>
      <c r="DA21">
        <v>0.61760684418024403</v>
      </c>
      <c r="DB21">
        <v>2.83692304592874</v>
      </c>
      <c r="DC21">
        <v>9306.1907692307705</v>
      </c>
      <c r="DD21">
        <v>15</v>
      </c>
      <c r="DE21">
        <v>1606243108.0999999</v>
      </c>
      <c r="DF21" t="s">
        <v>291</v>
      </c>
      <c r="DG21">
        <v>1606243108.0999999</v>
      </c>
      <c r="DH21">
        <v>1606243097.0999999</v>
      </c>
      <c r="DI21">
        <v>3</v>
      </c>
      <c r="DJ21">
        <v>5.7000000000000002E-2</v>
      </c>
      <c r="DK21">
        <v>-0.35599999999999998</v>
      </c>
      <c r="DL21">
        <v>3.8140000000000001</v>
      </c>
      <c r="DM21">
        <v>0.34499999999999997</v>
      </c>
      <c r="DN21">
        <v>1420</v>
      </c>
      <c r="DO21">
        <v>27</v>
      </c>
      <c r="DP21">
        <v>0</v>
      </c>
      <c r="DQ21">
        <v>0.02</v>
      </c>
      <c r="DR21">
        <v>-1.7277826006004799</v>
      </c>
      <c r="DS21">
        <v>-9.3717405103099297E-2</v>
      </c>
      <c r="DT21">
        <v>1.73006141038415E-2</v>
      </c>
      <c r="DU21">
        <v>1</v>
      </c>
      <c r="DV21">
        <v>2.6671248387096802</v>
      </c>
      <c r="DW21">
        <v>0.19794677419354501</v>
      </c>
      <c r="DX21">
        <v>2.7692794552649901E-2</v>
      </c>
      <c r="DY21">
        <v>1</v>
      </c>
      <c r="DZ21">
        <v>-0.48483812903225798</v>
      </c>
      <c r="EA21">
        <v>-0.35800170967741801</v>
      </c>
      <c r="EB21">
        <v>2.6702091244358801E-2</v>
      </c>
      <c r="EC21">
        <v>0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3.8140000000000001</v>
      </c>
      <c r="EJ21">
        <v>0.34520000000000001</v>
      </c>
      <c r="EK21">
        <v>3.8144999999997302</v>
      </c>
      <c r="EL21">
        <v>0</v>
      </c>
      <c r="EM21">
        <v>0</v>
      </c>
      <c r="EN21">
        <v>0</v>
      </c>
      <c r="EO21">
        <v>0.345189999999999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19.8</v>
      </c>
      <c r="EX21">
        <v>20</v>
      </c>
      <c r="EY21">
        <v>2</v>
      </c>
      <c r="EZ21">
        <v>388.839</v>
      </c>
      <c r="FA21">
        <v>629.351</v>
      </c>
      <c r="FB21">
        <v>37.599699999999999</v>
      </c>
      <c r="FC21">
        <v>34.647300000000001</v>
      </c>
      <c r="FD21">
        <v>30.0001</v>
      </c>
      <c r="FE21">
        <v>34.389499999999998</v>
      </c>
      <c r="FF21">
        <v>34.316499999999998</v>
      </c>
      <c r="FG21">
        <v>10.341900000000001</v>
      </c>
      <c r="FH21">
        <v>0</v>
      </c>
      <c r="FI21">
        <v>100</v>
      </c>
      <c r="FJ21">
        <v>-999.9</v>
      </c>
      <c r="FK21">
        <v>147.251</v>
      </c>
      <c r="FL21">
        <v>32.088799999999999</v>
      </c>
      <c r="FM21">
        <v>101.205</v>
      </c>
      <c r="FN21">
        <v>100.497</v>
      </c>
    </row>
    <row r="22" spans="1:170" x14ac:dyDescent="0.25">
      <c r="A22">
        <v>6</v>
      </c>
      <c r="B22">
        <v>1606244418.5</v>
      </c>
      <c r="C22">
        <v>598.5</v>
      </c>
      <c r="D22" t="s">
        <v>312</v>
      </c>
      <c r="E22" t="s">
        <v>313</v>
      </c>
      <c r="F22" t="s">
        <v>285</v>
      </c>
      <c r="G22" t="s">
        <v>286</v>
      </c>
      <c r="H22">
        <v>1606244410.75</v>
      </c>
      <c r="I22">
        <f t="shared" si="0"/>
        <v>-7.9876735333783741E-6</v>
      </c>
      <c r="J22">
        <f t="shared" si="1"/>
        <v>-1.618817731543126</v>
      </c>
      <c r="K22">
        <f t="shared" si="2"/>
        <v>199.924133333333</v>
      </c>
      <c r="L22">
        <f t="shared" si="3"/>
        <v>-12612.885969067975</v>
      </c>
      <c r="M22">
        <f t="shared" si="4"/>
        <v>-1286.4992461207894</v>
      </c>
      <c r="N22">
        <f t="shared" si="5"/>
        <v>20.392021892963406</v>
      </c>
      <c r="O22">
        <f t="shared" si="6"/>
        <v>-1.9595302142371156E-4</v>
      </c>
      <c r="P22">
        <f t="shared" si="7"/>
        <v>2.9637170766166765</v>
      </c>
      <c r="Q22">
        <f t="shared" si="8"/>
        <v>-1.959602194248333E-4</v>
      </c>
      <c r="R22">
        <f t="shared" si="9"/>
        <v>-1.2247449042313992E-4</v>
      </c>
      <c r="S22">
        <f t="shared" si="10"/>
        <v>231.28548995072057</v>
      </c>
      <c r="T22">
        <f t="shared" si="11"/>
        <v>40.117170002721402</v>
      </c>
      <c r="U22">
        <f t="shared" si="12"/>
        <v>39.506326666666702</v>
      </c>
      <c r="V22">
        <f t="shared" si="13"/>
        <v>7.2203489672920869</v>
      </c>
      <c r="W22">
        <f t="shared" si="14"/>
        <v>47.195053208104412</v>
      </c>
      <c r="X22">
        <f t="shared" si="15"/>
        <v>3.2766411032735636</v>
      </c>
      <c r="Y22">
        <f t="shared" si="16"/>
        <v>6.9427638715129012</v>
      </c>
      <c r="Z22">
        <f t="shared" si="17"/>
        <v>3.9437078640185232</v>
      </c>
      <c r="AA22">
        <f t="shared" si="18"/>
        <v>0.35225640282198628</v>
      </c>
      <c r="AB22">
        <f t="shared" si="19"/>
        <v>-116.53494843074365</v>
      </c>
      <c r="AC22">
        <f t="shared" si="20"/>
        <v>-9.558426952984032</v>
      </c>
      <c r="AD22">
        <f t="shared" si="21"/>
        <v>105.54437096981486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51877.398895823739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670.65034615384604</v>
      </c>
      <c r="AR22">
        <v>733.11</v>
      </c>
      <c r="AS22">
        <f t="shared" si="27"/>
        <v>8.51982019699008E-2</v>
      </c>
      <c r="AT22">
        <v>0.5</v>
      </c>
      <c r="AU22">
        <f t="shared" si="28"/>
        <v>1180.1604387545792</v>
      </c>
      <c r="AV22">
        <f t="shared" si="29"/>
        <v>-1.618817731543126</v>
      </c>
      <c r="AW22">
        <f t="shared" si="30"/>
        <v>50.27377370894969</v>
      </c>
      <c r="AX22">
        <f t="shared" si="31"/>
        <v>0.24472452974314901</v>
      </c>
      <c r="AY22">
        <f t="shared" si="32"/>
        <v>-8.8214298458058995E-4</v>
      </c>
      <c r="AZ22">
        <f t="shared" si="33"/>
        <v>3.4496460285632438</v>
      </c>
      <c r="BA22" t="s">
        <v>315</v>
      </c>
      <c r="BB22">
        <v>553.70000000000005</v>
      </c>
      <c r="BC22">
        <f t="shared" si="34"/>
        <v>179.40999999999997</v>
      </c>
      <c r="BD22">
        <f t="shared" si="35"/>
        <v>0.34813919985593877</v>
      </c>
      <c r="BE22">
        <f t="shared" si="36"/>
        <v>0.93375744910241532</v>
      </c>
      <c r="BF22">
        <f t="shared" si="37"/>
        <v>3.5421868865331567</v>
      </c>
      <c r="BG22">
        <f t="shared" si="38"/>
        <v>0.99307584402026949</v>
      </c>
      <c r="BH22">
        <f t="shared" si="39"/>
        <v>1399.97133333333</v>
      </c>
      <c r="BI22">
        <f t="shared" si="40"/>
        <v>1180.1604387545792</v>
      </c>
      <c r="BJ22">
        <f t="shared" si="41"/>
        <v>0.84298900317095682</v>
      </c>
      <c r="BK22">
        <f t="shared" si="42"/>
        <v>0.1959780063419137</v>
      </c>
      <c r="BL22">
        <v>6</v>
      </c>
      <c r="BM22">
        <v>0.5</v>
      </c>
      <c r="BN22" t="s">
        <v>290</v>
      </c>
      <c r="BO22">
        <v>2</v>
      </c>
      <c r="BP22">
        <v>1606244410.75</v>
      </c>
      <c r="BQ22">
        <v>199.924133333333</v>
      </c>
      <c r="BR22">
        <v>197.49350000000001</v>
      </c>
      <c r="BS22">
        <v>32.124310000000001</v>
      </c>
      <c r="BT22">
        <v>32.135906666666699</v>
      </c>
      <c r="BU22">
        <v>196.10956666666701</v>
      </c>
      <c r="BV22">
        <v>31.779116666666699</v>
      </c>
      <c r="BW22">
        <v>399.99813333333299</v>
      </c>
      <c r="BX22">
        <v>101.95806666666699</v>
      </c>
      <c r="BY22">
        <v>4.0734343333333298E-2</v>
      </c>
      <c r="BZ22">
        <v>38.776980000000002</v>
      </c>
      <c r="CA22">
        <v>39.506326666666702</v>
      </c>
      <c r="CB22">
        <v>999.9</v>
      </c>
      <c r="CC22">
        <v>0</v>
      </c>
      <c r="CD22">
        <v>0</v>
      </c>
      <c r="CE22">
        <v>10000.268333333301</v>
      </c>
      <c r="CF22">
        <v>0</v>
      </c>
      <c r="CG22">
        <v>488.81243333333299</v>
      </c>
      <c r="CH22">
        <v>1399.97133333333</v>
      </c>
      <c r="CI22">
        <v>0.90001153333333395</v>
      </c>
      <c r="CJ22">
        <v>9.9988536666666697E-2</v>
      </c>
      <c r="CK22">
        <v>0</v>
      </c>
      <c r="CL22">
        <v>670.66286666666701</v>
      </c>
      <c r="CM22">
        <v>4.9997499999999997</v>
      </c>
      <c r="CN22">
        <v>9295.3003333333309</v>
      </c>
      <c r="CO22">
        <v>12177.846666666699</v>
      </c>
      <c r="CP22">
        <v>47.295466666666599</v>
      </c>
      <c r="CQ22">
        <v>48.820399999999999</v>
      </c>
      <c r="CR22">
        <v>47.866599999999998</v>
      </c>
      <c r="CS22">
        <v>48.803733333333298</v>
      </c>
      <c r="CT22">
        <v>49.368699999999997</v>
      </c>
      <c r="CU22">
        <v>1255.4880000000001</v>
      </c>
      <c r="CV22">
        <v>139.48400000000001</v>
      </c>
      <c r="CW22">
        <v>0</v>
      </c>
      <c r="CX22">
        <v>119.700000047684</v>
      </c>
      <c r="CY22">
        <v>0</v>
      </c>
      <c r="CZ22">
        <v>670.65034615384604</v>
      </c>
      <c r="DA22">
        <v>-0.10157265858518801</v>
      </c>
      <c r="DB22">
        <v>0.49333338084873901</v>
      </c>
      <c r="DC22">
        <v>9295.4219230769195</v>
      </c>
      <c r="DD22">
        <v>15</v>
      </c>
      <c r="DE22">
        <v>1606243108.0999999</v>
      </c>
      <c r="DF22" t="s">
        <v>291</v>
      </c>
      <c r="DG22">
        <v>1606243108.0999999</v>
      </c>
      <c r="DH22">
        <v>1606243097.0999999</v>
      </c>
      <c r="DI22">
        <v>3</v>
      </c>
      <c r="DJ22">
        <v>5.7000000000000002E-2</v>
      </c>
      <c r="DK22">
        <v>-0.35599999999999998</v>
      </c>
      <c r="DL22">
        <v>3.8140000000000001</v>
      </c>
      <c r="DM22">
        <v>0.34499999999999997</v>
      </c>
      <c r="DN22">
        <v>1420</v>
      </c>
      <c r="DO22">
        <v>27</v>
      </c>
      <c r="DP22">
        <v>0</v>
      </c>
      <c r="DQ22">
        <v>0.02</v>
      </c>
      <c r="DR22">
        <v>-1.61091657145613</v>
      </c>
      <c r="DS22">
        <v>-0.227672483808529</v>
      </c>
      <c r="DT22">
        <v>4.2012764532236201E-2</v>
      </c>
      <c r="DU22">
        <v>1</v>
      </c>
      <c r="DV22">
        <v>2.4263906451612902</v>
      </c>
      <c r="DW22">
        <v>0.30138629032257702</v>
      </c>
      <c r="DX22">
        <v>6.5154028664363303E-2</v>
      </c>
      <c r="DY22">
        <v>0</v>
      </c>
      <c r="DZ22">
        <v>-2.30309858064516E-2</v>
      </c>
      <c r="EA22">
        <v>0.91532864951612902</v>
      </c>
      <c r="EB22">
        <v>6.8258877821198993E-2</v>
      </c>
      <c r="EC22">
        <v>0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3.8140000000000001</v>
      </c>
      <c r="EJ22">
        <v>0.34520000000000001</v>
      </c>
      <c r="EK22">
        <v>3.8144999999997302</v>
      </c>
      <c r="EL22">
        <v>0</v>
      </c>
      <c r="EM22">
        <v>0</v>
      </c>
      <c r="EN22">
        <v>0</v>
      </c>
      <c r="EO22">
        <v>0.345189999999999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21.8</v>
      </c>
      <c r="EX22">
        <v>22</v>
      </c>
      <c r="EY22">
        <v>2</v>
      </c>
      <c r="EZ22">
        <v>389.79500000000002</v>
      </c>
      <c r="FA22">
        <v>631.197</v>
      </c>
      <c r="FB22">
        <v>37.556399999999996</v>
      </c>
      <c r="FC22">
        <v>34.7256</v>
      </c>
      <c r="FD22">
        <v>30.000599999999999</v>
      </c>
      <c r="FE22">
        <v>34.452500000000001</v>
      </c>
      <c r="FF22">
        <v>34.375599999999999</v>
      </c>
      <c r="FG22">
        <v>12.5603</v>
      </c>
      <c r="FH22">
        <v>0</v>
      </c>
      <c r="FI22">
        <v>100</v>
      </c>
      <c r="FJ22">
        <v>-999.9</v>
      </c>
      <c r="FK22">
        <v>197.39599999999999</v>
      </c>
      <c r="FL22">
        <v>44.740900000000003</v>
      </c>
      <c r="FM22">
        <v>101.181</v>
      </c>
      <c r="FN22">
        <v>100.468</v>
      </c>
    </row>
    <row r="23" spans="1:170" x14ac:dyDescent="0.25">
      <c r="A23">
        <v>7</v>
      </c>
      <c r="B23">
        <v>1606244539</v>
      </c>
      <c r="C23">
        <v>719</v>
      </c>
      <c r="D23" t="s">
        <v>316</v>
      </c>
      <c r="E23" t="s">
        <v>317</v>
      </c>
      <c r="F23" t="s">
        <v>285</v>
      </c>
      <c r="G23" t="s">
        <v>286</v>
      </c>
      <c r="H23">
        <v>1606244531</v>
      </c>
      <c r="I23">
        <f t="shared" si="0"/>
        <v>6.1508599406796089E-4</v>
      </c>
      <c r="J23">
        <f t="shared" si="1"/>
        <v>-1.615764801611159</v>
      </c>
      <c r="K23">
        <f t="shared" si="2"/>
        <v>249.929612903226</v>
      </c>
      <c r="L23">
        <f t="shared" si="3"/>
        <v>398.45514387024855</v>
      </c>
      <c r="M23">
        <f t="shared" si="4"/>
        <v>40.639327615322024</v>
      </c>
      <c r="N23">
        <f t="shared" si="5"/>
        <v>25.49087789628911</v>
      </c>
      <c r="O23">
        <f t="shared" si="6"/>
        <v>1.529525467758424E-2</v>
      </c>
      <c r="P23">
        <f t="shared" si="7"/>
        <v>2.9638642505035917</v>
      </c>
      <c r="Q23">
        <f t="shared" si="8"/>
        <v>1.5251538702723617E-2</v>
      </c>
      <c r="R23">
        <f t="shared" si="9"/>
        <v>9.5361289137311581E-3</v>
      </c>
      <c r="S23">
        <f t="shared" si="10"/>
        <v>231.28868666396014</v>
      </c>
      <c r="T23">
        <f t="shared" si="11"/>
        <v>39.88235504676534</v>
      </c>
      <c r="U23">
        <f t="shared" si="12"/>
        <v>39.390148387096801</v>
      </c>
      <c r="V23">
        <f t="shared" si="13"/>
        <v>7.1754982972607255</v>
      </c>
      <c r="W23">
        <f t="shared" si="14"/>
        <v>47.334327257183439</v>
      </c>
      <c r="X23">
        <f t="shared" si="15"/>
        <v>3.2728980033808561</v>
      </c>
      <c r="Y23">
        <f t="shared" si="16"/>
        <v>6.91442805471406</v>
      </c>
      <c r="Z23">
        <f t="shared" si="17"/>
        <v>3.9026002938798694</v>
      </c>
      <c r="AA23">
        <f t="shared" si="18"/>
        <v>-27.125292338397074</v>
      </c>
      <c r="AB23">
        <f t="shared" si="19"/>
        <v>-110.09949817843857</v>
      </c>
      <c r="AC23">
        <f t="shared" si="20"/>
        <v>-9.0217977275848114</v>
      </c>
      <c r="AD23">
        <f t="shared" si="21"/>
        <v>85.042098419539698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51894.045976836955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670.22453846153905</v>
      </c>
      <c r="AR23">
        <v>733.24</v>
      </c>
      <c r="AS23">
        <f t="shared" si="27"/>
        <v>8.5941112784983065E-2</v>
      </c>
      <c r="AT23">
        <v>0.5</v>
      </c>
      <c r="AU23">
        <f t="shared" si="28"/>
        <v>1180.1730675249671</v>
      </c>
      <c r="AV23">
        <f t="shared" si="29"/>
        <v>-1.615764801611159</v>
      </c>
      <c r="AW23">
        <f t="shared" si="30"/>
        <v>50.712693350981318</v>
      </c>
      <c r="AX23">
        <f t="shared" si="31"/>
        <v>0.25152746713218055</v>
      </c>
      <c r="AY23">
        <f t="shared" si="32"/>
        <v>-8.7954669561460426E-4</v>
      </c>
      <c r="AZ23">
        <f t="shared" si="33"/>
        <v>3.4488571272707436</v>
      </c>
      <c r="BA23" t="s">
        <v>319</v>
      </c>
      <c r="BB23">
        <v>548.80999999999995</v>
      </c>
      <c r="BC23">
        <f t="shared" si="34"/>
        <v>184.43000000000006</v>
      </c>
      <c r="BD23">
        <f t="shared" si="35"/>
        <v>0.3416768505040445</v>
      </c>
      <c r="BE23">
        <f t="shared" si="36"/>
        <v>0.93202666892716179</v>
      </c>
      <c r="BF23">
        <f t="shared" si="37"/>
        <v>3.547553265200011</v>
      </c>
      <c r="BG23">
        <f t="shared" si="38"/>
        <v>0.99302479562518275</v>
      </c>
      <c r="BH23">
        <f t="shared" si="39"/>
        <v>1399.98580645161</v>
      </c>
      <c r="BI23">
        <f t="shared" si="40"/>
        <v>1180.1730675249671</v>
      </c>
      <c r="BJ23">
        <f t="shared" si="41"/>
        <v>0.84298930895322566</v>
      </c>
      <c r="BK23">
        <f t="shared" si="42"/>
        <v>0.19597861790645135</v>
      </c>
      <c r="BL23">
        <v>6</v>
      </c>
      <c r="BM23">
        <v>0.5</v>
      </c>
      <c r="BN23" t="s">
        <v>290</v>
      </c>
      <c r="BO23">
        <v>2</v>
      </c>
      <c r="BP23">
        <v>1606244531</v>
      </c>
      <c r="BQ23">
        <v>249.929612903226</v>
      </c>
      <c r="BR23">
        <v>247.73658064516101</v>
      </c>
      <c r="BS23">
        <v>32.089680645161302</v>
      </c>
      <c r="BT23">
        <v>31.196667741935499</v>
      </c>
      <c r="BU23">
        <v>246.115193548387</v>
      </c>
      <c r="BV23">
        <v>31.744490322580599</v>
      </c>
      <c r="BW23">
        <v>400.00412903225799</v>
      </c>
      <c r="BX23">
        <v>101.951806451613</v>
      </c>
      <c r="BY23">
        <v>4.0420880645161299E-2</v>
      </c>
      <c r="BZ23">
        <v>38.701112903225798</v>
      </c>
      <c r="CA23">
        <v>39.390148387096801</v>
      </c>
      <c r="CB23">
        <v>999.9</v>
      </c>
      <c r="CC23">
        <v>0</v>
      </c>
      <c r="CD23">
        <v>0</v>
      </c>
      <c r="CE23">
        <v>10001.7164516129</v>
      </c>
      <c r="CF23">
        <v>0</v>
      </c>
      <c r="CG23">
        <v>415.745096774194</v>
      </c>
      <c r="CH23">
        <v>1399.98580645161</v>
      </c>
      <c r="CI23">
        <v>0.89999822580645195</v>
      </c>
      <c r="CJ23">
        <v>0.100001790322581</v>
      </c>
      <c r="CK23">
        <v>0</v>
      </c>
      <c r="CL23">
        <v>670.22445161290295</v>
      </c>
      <c r="CM23">
        <v>4.9997499999999997</v>
      </c>
      <c r="CN23">
        <v>9282.6009677419406</v>
      </c>
      <c r="CO23">
        <v>12177.9064516129</v>
      </c>
      <c r="CP23">
        <v>47.185000000000002</v>
      </c>
      <c r="CQ23">
        <v>48.75</v>
      </c>
      <c r="CR23">
        <v>47.758000000000003</v>
      </c>
      <c r="CS23">
        <v>48.686999999999998</v>
      </c>
      <c r="CT23">
        <v>49.265999999999998</v>
      </c>
      <c r="CU23">
        <v>1255.4864516129001</v>
      </c>
      <c r="CV23">
        <v>139.49967741935501</v>
      </c>
      <c r="CW23">
        <v>0</v>
      </c>
      <c r="CX23">
        <v>119.60000014305101</v>
      </c>
      <c r="CY23">
        <v>0</v>
      </c>
      <c r="CZ23">
        <v>670.22453846153905</v>
      </c>
      <c r="DA23">
        <v>0.663521372445812</v>
      </c>
      <c r="DB23">
        <v>0.95076935837374699</v>
      </c>
      <c r="DC23">
        <v>9282.7980769230799</v>
      </c>
      <c r="DD23">
        <v>15</v>
      </c>
      <c r="DE23">
        <v>1606243108.0999999</v>
      </c>
      <c r="DF23" t="s">
        <v>291</v>
      </c>
      <c r="DG23">
        <v>1606243108.0999999</v>
      </c>
      <c r="DH23">
        <v>1606243097.0999999</v>
      </c>
      <c r="DI23">
        <v>3</v>
      </c>
      <c r="DJ23">
        <v>5.7000000000000002E-2</v>
      </c>
      <c r="DK23">
        <v>-0.35599999999999998</v>
      </c>
      <c r="DL23">
        <v>3.8140000000000001</v>
      </c>
      <c r="DM23">
        <v>0.34499999999999997</v>
      </c>
      <c r="DN23">
        <v>1420</v>
      </c>
      <c r="DO23">
        <v>27</v>
      </c>
      <c r="DP23">
        <v>0</v>
      </c>
      <c r="DQ23">
        <v>0.02</v>
      </c>
      <c r="DR23">
        <v>-1.61534495092584</v>
      </c>
      <c r="DS23">
        <v>-9.9248759250718202E-2</v>
      </c>
      <c r="DT23">
        <v>1.22175225304379E-2</v>
      </c>
      <c r="DU23">
        <v>1</v>
      </c>
      <c r="DV23">
        <v>2.1931064516129002</v>
      </c>
      <c r="DW23">
        <v>0.12080322580645</v>
      </c>
      <c r="DX23">
        <v>3.1435789091353299E-2</v>
      </c>
      <c r="DY23">
        <v>1</v>
      </c>
      <c r="DZ23">
        <v>0.89301954838709696</v>
      </c>
      <c r="EA23">
        <v>0.101582032258063</v>
      </c>
      <c r="EB23">
        <v>8.0128948998891905E-2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3.8140000000000001</v>
      </c>
      <c r="EJ23">
        <v>0.34520000000000001</v>
      </c>
      <c r="EK23">
        <v>3.8144999999997302</v>
      </c>
      <c r="EL23">
        <v>0</v>
      </c>
      <c r="EM23">
        <v>0</v>
      </c>
      <c r="EN23">
        <v>0</v>
      </c>
      <c r="EO23">
        <v>0.345189999999999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23.8</v>
      </c>
      <c r="EX23">
        <v>24</v>
      </c>
      <c r="EY23">
        <v>2</v>
      </c>
      <c r="EZ23">
        <v>389.89100000000002</v>
      </c>
      <c r="FA23">
        <v>629.53800000000001</v>
      </c>
      <c r="FB23">
        <v>37.5107</v>
      </c>
      <c r="FC23">
        <v>34.818100000000001</v>
      </c>
      <c r="FD23">
        <v>30.0001</v>
      </c>
      <c r="FE23">
        <v>34.520299999999999</v>
      </c>
      <c r="FF23">
        <v>34.4315</v>
      </c>
      <c r="FG23">
        <v>14.801</v>
      </c>
      <c r="FH23">
        <v>0</v>
      </c>
      <c r="FI23">
        <v>100</v>
      </c>
      <c r="FJ23">
        <v>-999.9</v>
      </c>
      <c r="FK23">
        <v>247.74600000000001</v>
      </c>
      <c r="FL23">
        <v>44.740900000000003</v>
      </c>
      <c r="FM23">
        <v>101.16800000000001</v>
      </c>
      <c r="FN23">
        <v>100.464</v>
      </c>
    </row>
    <row r="24" spans="1:170" x14ac:dyDescent="0.25">
      <c r="A24">
        <v>8</v>
      </c>
      <c r="B24">
        <v>1606244659.5</v>
      </c>
      <c r="C24">
        <v>839.5</v>
      </c>
      <c r="D24" t="s">
        <v>320</v>
      </c>
      <c r="E24" t="s">
        <v>321</v>
      </c>
      <c r="F24" t="s">
        <v>285</v>
      </c>
      <c r="G24" t="s">
        <v>286</v>
      </c>
      <c r="H24">
        <v>1606244651.5</v>
      </c>
      <c r="I24">
        <f t="shared" si="0"/>
        <v>-1.4811226196164429E-4</v>
      </c>
      <c r="J24">
        <f t="shared" si="1"/>
        <v>-0.80461156421187985</v>
      </c>
      <c r="K24">
        <f t="shared" si="2"/>
        <v>399.78941935483903</v>
      </c>
      <c r="L24">
        <f t="shared" si="3"/>
        <v>18.449334766993051</v>
      </c>
      <c r="M24">
        <f t="shared" si="4"/>
        <v>1.8818299232669859</v>
      </c>
      <c r="N24">
        <f t="shared" si="5"/>
        <v>40.778472603437308</v>
      </c>
      <c r="O24">
        <f t="shared" si="6"/>
        <v>-3.5039162145155838E-3</v>
      </c>
      <c r="P24">
        <f t="shared" si="7"/>
        <v>2.9641053345999593</v>
      </c>
      <c r="Q24">
        <f t="shared" si="8"/>
        <v>-3.5062189785585521E-3</v>
      </c>
      <c r="R24">
        <f t="shared" si="9"/>
        <v>-2.191179846911414E-3</v>
      </c>
      <c r="S24">
        <f t="shared" si="10"/>
        <v>231.2887581693181</v>
      </c>
      <c r="T24">
        <f t="shared" si="11"/>
        <v>39.972859002643979</v>
      </c>
      <c r="U24">
        <f t="shared" si="12"/>
        <v>39.268464516129001</v>
      </c>
      <c r="V24">
        <f t="shared" si="13"/>
        <v>7.1287813881212179</v>
      </c>
      <c r="W24">
        <f t="shared" si="14"/>
        <v>44.136755338489742</v>
      </c>
      <c r="X24">
        <f t="shared" si="15"/>
        <v>3.034694492598264</v>
      </c>
      <c r="Y24">
        <f t="shared" si="16"/>
        <v>6.875662855877942</v>
      </c>
      <c r="Z24">
        <f t="shared" si="17"/>
        <v>4.0940868955229544</v>
      </c>
      <c r="AA24">
        <f t="shared" si="18"/>
        <v>6.531750752508513</v>
      </c>
      <c r="AB24">
        <f t="shared" si="19"/>
        <v>-107.31915579054689</v>
      </c>
      <c r="AC24">
        <f t="shared" si="20"/>
        <v>-8.7837088326595776</v>
      </c>
      <c r="AD24">
        <f t="shared" si="21"/>
        <v>121.71764429862014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51918.352675220289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670.19784615384594</v>
      </c>
      <c r="AR24">
        <v>733.08</v>
      </c>
      <c r="AS24">
        <f t="shared" si="27"/>
        <v>8.5778024016688659E-2</v>
      </c>
      <c r="AT24">
        <v>0.5</v>
      </c>
      <c r="AU24">
        <f t="shared" si="28"/>
        <v>1180.1733491344273</v>
      </c>
      <c r="AV24">
        <f t="shared" si="29"/>
        <v>-0.80461156421187985</v>
      </c>
      <c r="AW24">
        <f t="shared" si="30"/>
        <v>50.616468942954398</v>
      </c>
      <c r="AX24">
        <f t="shared" si="31"/>
        <v>0.24451628744475362</v>
      </c>
      <c r="AY24">
        <f t="shared" si="32"/>
        <v>-1.9222945897062109E-4</v>
      </c>
      <c r="AZ24">
        <f t="shared" si="33"/>
        <v>3.4498281224422982</v>
      </c>
      <c r="BA24" t="s">
        <v>323</v>
      </c>
      <c r="BB24">
        <v>553.83000000000004</v>
      </c>
      <c r="BC24">
        <f t="shared" si="34"/>
        <v>179.25</v>
      </c>
      <c r="BD24">
        <f t="shared" si="35"/>
        <v>0.35080699495762396</v>
      </c>
      <c r="BE24">
        <f t="shared" si="36"/>
        <v>0.93381334810301853</v>
      </c>
      <c r="BF24">
        <f t="shared" si="37"/>
        <v>3.5722251354658097</v>
      </c>
      <c r="BG24">
        <f t="shared" si="38"/>
        <v>0.99308762441913567</v>
      </c>
      <c r="BH24">
        <f t="shared" si="39"/>
        <v>1399.9861290322599</v>
      </c>
      <c r="BI24">
        <f t="shared" si="40"/>
        <v>1180.1733491344273</v>
      </c>
      <c r="BJ24">
        <f t="shared" si="41"/>
        <v>0.84298931586573778</v>
      </c>
      <c r="BK24">
        <f t="shared" si="42"/>
        <v>0.19597863173147559</v>
      </c>
      <c r="BL24">
        <v>6</v>
      </c>
      <c r="BM24">
        <v>0.5</v>
      </c>
      <c r="BN24" t="s">
        <v>290</v>
      </c>
      <c r="BO24">
        <v>2</v>
      </c>
      <c r="BP24">
        <v>1606244651.5</v>
      </c>
      <c r="BQ24">
        <v>399.78941935483903</v>
      </c>
      <c r="BR24">
        <v>398.49374193548402</v>
      </c>
      <c r="BS24">
        <v>29.751941935483899</v>
      </c>
      <c r="BT24">
        <v>29.967490322580598</v>
      </c>
      <c r="BU24">
        <v>395.97503225806503</v>
      </c>
      <c r="BV24">
        <v>29.4067516129032</v>
      </c>
      <c r="BW24">
        <v>400.01867741935501</v>
      </c>
      <c r="BX24">
        <v>101.958838709677</v>
      </c>
      <c r="BY24">
        <v>4.1040800000000002E-2</v>
      </c>
      <c r="BZ24">
        <v>38.596883870967801</v>
      </c>
      <c r="CA24">
        <v>39.268464516129001</v>
      </c>
      <c r="CB24">
        <v>999.9</v>
      </c>
      <c r="CC24">
        <v>0</v>
      </c>
      <c r="CD24">
        <v>0</v>
      </c>
      <c r="CE24">
        <v>10002.3929032258</v>
      </c>
      <c r="CF24">
        <v>0</v>
      </c>
      <c r="CG24">
        <v>498.903903225806</v>
      </c>
      <c r="CH24">
        <v>1399.9861290322599</v>
      </c>
      <c r="CI24">
        <v>0.89999741935483901</v>
      </c>
      <c r="CJ24">
        <v>0.100002587096774</v>
      </c>
      <c r="CK24">
        <v>0</v>
      </c>
      <c r="CL24">
        <v>670.17696774193496</v>
      </c>
      <c r="CM24">
        <v>4.9997499999999997</v>
      </c>
      <c r="CN24">
        <v>9274.3961290322604</v>
      </c>
      <c r="CO24">
        <v>12177.919354838699</v>
      </c>
      <c r="CP24">
        <v>47</v>
      </c>
      <c r="CQ24">
        <v>48.561999999999998</v>
      </c>
      <c r="CR24">
        <v>47.598580645161299</v>
      </c>
      <c r="CS24">
        <v>48.441064516129003</v>
      </c>
      <c r="CT24">
        <v>49.070129032258002</v>
      </c>
      <c r="CU24">
        <v>1255.4861290322599</v>
      </c>
      <c r="CV24">
        <v>139.5</v>
      </c>
      <c r="CW24">
        <v>0</v>
      </c>
      <c r="CX24">
        <v>119.700000047684</v>
      </c>
      <c r="CY24">
        <v>0</v>
      </c>
      <c r="CZ24">
        <v>670.19784615384594</v>
      </c>
      <c r="DA24">
        <v>0.143111108588904</v>
      </c>
      <c r="DB24">
        <v>4.4841025279391999</v>
      </c>
      <c r="DC24">
        <v>9274.4353846153808</v>
      </c>
      <c r="DD24">
        <v>15</v>
      </c>
      <c r="DE24">
        <v>1606243108.0999999</v>
      </c>
      <c r="DF24" t="s">
        <v>291</v>
      </c>
      <c r="DG24">
        <v>1606243108.0999999</v>
      </c>
      <c r="DH24">
        <v>1606243097.0999999</v>
      </c>
      <c r="DI24">
        <v>3</v>
      </c>
      <c r="DJ24">
        <v>5.7000000000000002E-2</v>
      </c>
      <c r="DK24">
        <v>-0.35599999999999998</v>
      </c>
      <c r="DL24">
        <v>3.8140000000000001</v>
      </c>
      <c r="DM24">
        <v>0.34499999999999997</v>
      </c>
      <c r="DN24">
        <v>1420</v>
      </c>
      <c r="DO24">
        <v>27</v>
      </c>
      <c r="DP24">
        <v>0</v>
      </c>
      <c r="DQ24">
        <v>0.02</v>
      </c>
      <c r="DR24">
        <v>-0.80520319655199202</v>
      </c>
      <c r="DS24">
        <v>-3.3438942488621302E-2</v>
      </c>
      <c r="DT24">
        <v>1.40211351915466E-2</v>
      </c>
      <c r="DU24">
        <v>1</v>
      </c>
      <c r="DV24">
        <v>1.29404032258065</v>
      </c>
      <c r="DW24">
        <v>0.352922903225802</v>
      </c>
      <c r="DX24">
        <v>3.3608571725741797E-2</v>
      </c>
      <c r="DY24">
        <v>0</v>
      </c>
      <c r="DZ24">
        <v>-0.20961645161290299</v>
      </c>
      <c r="EA24">
        <v>-0.72317487096774102</v>
      </c>
      <c r="EB24">
        <v>5.3931603300571701E-2</v>
      </c>
      <c r="EC24">
        <v>0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3.8140000000000001</v>
      </c>
      <c r="EJ24">
        <v>0.34520000000000001</v>
      </c>
      <c r="EK24">
        <v>3.8144999999997302</v>
      </c>
      <c r="EL24">
        <v>0</v>
      </c>
      <c r="EM24">
        <v>0</v>
      </c>
      <c r="EN24">
        <v>0</v>
      </c>
      <c r="EO24">
        <v>0.345189999999999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25.9</v>
      </c>
      <c r="EX24">
        <v>26</v>
      </c>
      <c r="EY24">
        <v>2</v>
      </c>
      <c r="EZ24">
        <v>388.899</v>
      </c>
      <c r="FA24">
        <v>629.39800000000002</v>
      </c>
      <c r="FB24">
        <v>37.435400000000001</v>
      </c>
      <c r="FC24">
        <v>34.7864</v>
      </c>
      <c r="FD24">
        <v>30.0001</v>
      </c>
      <c r="FE24">
        <v>34.505400000000002</v>
      </c>
      <c r="FF24">
        <v>34.4221</v>
      </c>
      <c r="FG24">
        <v>21.226400000000002</v>
      </c>
      <c r="FH24">
        <v>0</v>
      </c>
      <c r="FI24">
        <v>100</v>
      </c>
      <c r="FJ24">
        <v>-999.9</v>
      </c>
      <c r="FK24">
        <v>398.33100000000002</v>
      </c>
      <c r="FL24">
        <v>44.740900000000003</v>
      </c>
      <c r="FM24">
        <v>101.181</v>
      </c>
      <c r="FN24">
        <v>100.471</v>
      </c>
    </row>
    <row r="25" spans="1:170" x14ac:dyDescent="0.25">
      <c r="A25">
        <v>9</v>
      </c>
      <c r="B25">
        <v>1606244740.5</v>
      </c>
      <c r="C25">
        <v>920.5</v>
      </c>
      <c r="D25" t="s">
        <v>324</v>
      </c>
      <c r="E25" t="s">
        <v>325</v>
      </c>
      <c r="F25" t="s">
        <v>285</v>
      </c>
      <c r="G25" t="s">
        <v>286</v>
      </c>
      <c r="H25">
        <v>1606244732.75</v>
      </c>
      <c r="I25">
        <f t="shared" si="0"/>
        <v>-5.2347391531384056E-4</v>
      </c>
      <c r="J25">
        <f t="shared" si="1"/>
        <v>-0.19194404418980604</v>
      </c>
      <c r="K25">
        <f t="shared" si="2"/>
        <v>498.86660000000001</v>
      </c>
      <c r="L25">
        <f t="shared" si="3"/>
        <v>444.73595862971513</v>
      </c>
      <c r="M25">
        <f t="shared" si="4"/>
        <v>45.361909274190225</v>
      </c>
      <c r="N25">
        <f t="shared" si="5"/>
        <v>50.88309368742766</v>
      </c>
      <c r="O25">
        <f t="shared" si="6"/>
        <v>-1.2946681326632282E-2</v>
      </c>
      <c r="P25">
        <f t="shared" si="7"/>
        <v>2.9641434105274689</v>
      </c>
      <c r="Q25">
        <f t="shared" si="8"/>
        <v>-1.2978179471731785E-2</v>
      </c>
      <c r="R25">
        <f t="shared" si="9"/>
        <v>-8.108525892393725E-3</v>
      </c>
      <c r="S25">
        <f t="shared" si="10"/>
        <v>231.29299636615013</v>
      </c>
      <c r="T25">
        <f t="shared" si="11"/>
        <v>40.07886570617319</v>
      </c>
      <c r="U25">
        <f t="shared" si="12"/>
        <v>39.315109999999997</v>
      </c>
      <c r="V25">
        <f t="shared" si="13"/>
        <v>7.1466582694904357</v>
      </c>
      <c r="W25">
        <f t="shared" si="14"/>
        <v>47.127468313437085</v>
      </c>
      <c r="X25">
        <f t="shared" si="15"/>
        <v>3.2421160590090512</v>
      </c>
      <c r="Y25">
        <f t="shared" si="16"/>
        <v>6.8794615434172437</v>
      </c>
      <c r="Z25">
        <f t="shared" si="17"/>
        <v>3.9045422104813845</v>
      </c>
      <c r="AA25">
        <f t="shared" si="18"/>
        <v>23.085199665340369</v>
      </c>
      <c r="AB25">
        <f t="shared" si="19"/>
        <v>-113.13885485124045</v>
      </c>
      <c r="AC25">
        <f t="shared" si="20"/>
        <v>-9.2624467806760382</v>
      </c>
      <c r="AD25">
        <f t="shared" si="21"/>
        <v>131.97689439957401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51917.67475095304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669.78157692307695</v>
      </c>
      <c r="AR25">
        <v>734.17</v>
      </c>
      <c r="AS25">
        <f t="shared" si="27"/>
        <v>8.7702334713925967E-2</v>
      </c>
      <c r="AT25">
        <v>0.5</v>
      </c>
      <c r="AU25">
        <f t="shared" si="28"/>
        <v>1180.1953907473176</v>
      </c>
      <c r="AV25">
        <f t="shared" si="29"/>
        <v>-0.19194404418980604</v>
      </c>
      <c r="AW25">
        <f t="shared" si="30"/>
        <v>51.752945593576946</v>
      </c>
      <c r="AX25">
        <f t="shared" si="31"/>
        <v>0.24859364997207731</v>
      </c>
      <c r="AY25">
        <f t="shared" si="32"/>
        <v>3.2689793457176642E-4</v>
      </c>
      <c r="AZ25">
        <f t="shared" si="33"/>
        <v>3.4432215971777653</v>
      </c>
      <c r="BA25" t="s">
        <v>327</v>
      </c>
      <c r="BB25">
        <v>551.66</v>
      </c>
      <c r="BC25">
        <f t="shared" si="34"/>
        <v>182.51</v>
      </c>
      <c r="BD25">
        <f t="shared" si="35"/>
        <v>0.35279394595870367</v>
      </c>
      <c r="BE25">
        <f t="shared" si="36"/>
        <v>0.93266357243526821</v>
      </c>
      <c r="BF25">
        <f t="shared" si="37"/>
        <v>3.4445063989136067</v>
      </c>
      <c r="BG25">
        <f t="shared" si="38"/>
        <v>0.99265960326033098</v>
      </c>
      <c r="BH25">
        <f t="shared" si="39"/>
        <v>1400.0123333333299</v>
      </c>
      <c r="BI25">
        <f t="shared" si="40"/>
        <v>1180.1953907473176</v>
      </c>
      <c r="BJ25">
        <f t="shared" si="41"/>
        <v>0.84298928134251228</v>
      </c>
      <c r="BK25">
        <f t="shared" si="42"/>
        <v>0.19597856268502448</v>
      </c>
      <c r="BL25">
        <v>6</v>
      </c>
      <c r="BM25">
        <v>0.5</v>
      </c>
      <c r="BN25" t="s">
        <v>290</v>
      </c>
      <c r="BO25">
        <v>2</v>
      </c>
      <c r="BP25">
        <v>1606244732.75</v>
      </c>
      <c r="BQ25">
        <v>498.86660000000001</v>
      </c>
      <c r="BR25">
        <v>498.18700000000001</v>
      </c>
      <c r="BS25">
        <v>31.786263333333299</v>
      </c>
      <c r="BT25">
        <v>32.546480000000003</v>
      </c>
      <c r="BU25">
        <v>495.05216666666701</v>
      </c>
      <c r="BV25">
        <v>31.44107</v>
      </c>
      <c r="BW25">
        <v>400.01856666666703</v>
      </c>
      <c r="BX25">
        <v>101.95659999999999</v>
      </c>
      <c r="BY25">
        <v>4.0795070000000003E-2</v>
      </c>
      <c r="BZ25">
        <v>38.607120000000002</v>
      </c>
      <c r="CA25">
        <v>39.315109999999997</v>
      </c>
      <c r="CB25">
        <v>999.9</v>
      </c>
      <c r="CC25">
        <v>0</v>
      </c>
      <c r="CD25">
        <v>0</v>
      </c>
      <c r="CE25">
        <v>10002.8283333333</v>
      </c>
      <c r="CF25">
        <v>0</v>
      </c>
      <c r="CG25">
        <v>535.95830000000001</v>
      </c>
      <c r="CH25">
        <v>1400.0123333333299</v>
      </c>
      <c r="CI25">
        <v>0.89999966666666698</v>
      </c>
      <c r="CJ25">
        <v>0.10000035</v>
      </c>
      <c r="CK25">
        <v>0</v>
      </c>
      <c r="CL25">
        <v>669.755</v>
      </c>
      <c r="CM25">
        <v>4.9997499999999997</v>
      </c>
      <c r="CN25">
        <v>9268.64433333333</v>
      </c>
      <c r="CO25">
        <v>12178.1566666667</v>
      </c>
      <c r="CP25">
        <v>47</v>
      </c>
      <c r="CQ25">
        <v>48.5</v>
      </c>
      <c r="CR25">
        <v>47.561999999999998</v>
      </c>
      <c r="CS25">
        <v>48.3832666666667</v>
      </c>
      <c r="CT25">
        <v>49.061999999999998</v>
      </c>
      <c r="CU25">
        <v>1255.51133333333</v>
      </c>
      <c r="CV25">
        <v>139.501</v>
      </c>
      <c r="CW25">
        <v>0</v>
      </c>
      <c r="CX25">
        <v>80</v>
      </c>
      <c r="CY25">
        <v>0</v>
      </c>
      <c r="CZ25">
        <v>669.78157692307695</v>
      </c>
      <c r="DA25">
        <v>-0.76215383510360901</v>
      </c>
      <c r="DB25">
        <v>-4.1548718274775096</v>
      </c>
      <c r="DC25">
        <v>9268.6065384615395</v>
      </c>
      <c r="DD25">
        <v>15</v>
      </c>
      <c r="DE25">
        <v>1606243108.0999999</v>
      </c>
      <c r="DF25" t="s">
        <v>291</v>
      </c>
      <c r="DG25">
        <v>1606243108.0999999</v>
      </c>
      <c r="DH25">
        <v>1606243097.0999999</v>
      </c>
      <c r="DI25">
        <v>3</v>
      </c>
      <c r="DJ25">
        <v>5.7000000000000002E-2</v>
      </c>
      <c r="DK25">
        <v>-0.35599999999999998</v>
      </c>
      <c r="DL25">
        <v>3.8140000000000001</v>
      </c>
      <c r="DM25">
        <v>0.34499999999999997</v>
      </c>
      <c r="DN25">
        <v>1420</v>
      </c>
      <c r="DO25">
        <v>27</v>
      </c>
      <c r="DP25">
        <v>0</v>
      </c>
      <c r="DQ25">
        <v>0.02</v>
      </c>
      <c r="DR25">
        <v>-0.19692834187661901</v>
      </c>
      <c r="DS25">
        <v>-5.0354418798669804E-3</v>
      </c>
      <c r="DT25">
        <v>4.1296029661415497E-2</v>
      </c>
      <c r="DU25">
        <v>1</v>
      </c>
      <c r="DV25">
        <v>0.68068877419354801</v>
      </c>
      <c r="DW25">
        <v>-6.5970677419355903E-2</v>
      </c>
      <c r="DX25">
        <v>6.8775301074708195E-2</v>
      </c>
      <c r="DY25">
        <v>1</v>
      </c>
      <c r="DZ25">
        <v>-0.75892009677419403</v>
      </c>
      <c r="EA25">
        <v>-0.103084161290322</v>
      </c>
      <c r="EB25">
        <v>7.7727945875542296E-3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3.8140000000000001</v>
      </c>
      <c r="EJ25">
        <v>0.34520000000000001</v>
      </c>
      <c r="EK25">
        <v>3.8144999999997302</v>
      </c>
      <c r="EL25">
        <v>0</v>
      </c>
      <c r="EM25">
        <v>0</v>
      </c>
      <c r="EN25">
        <v>0</v>
      </c>
      <c r="EO25">
        <v>0.345189999999999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27.2</v>
      </c>
      <c r="EX25">
        <v>27.4</v>
      </c>
      <c r="EY25">
        <v>2</v>
      </c>
      <c r="EZ25">
        <v>389.78100000000001</v>
      </c>
      <c r="FA25">
        <v>633.34799999999996</v>
      </c>
      <c r="FB25">
        <v>37.401400000000002</v>
      </c>
      <c r="FC25">
        <v>34.795900000000003</v>
      </c>
      <c r="FD25">
        <v>30.000499999999999</v>
      </c>
      <c r="FE25">
        <v>34.526600000000002</v>
      </c>
      <c r="FF25">
        <v>34.448500000000003</v>
      </c>
      <c r="FG25">
        <v>25.2883</v>
      </c>
      <c r="FH25">
        <v>0</v>
      </c>
      <c r="FI25">
        <v>100</v>
      </c>
      <c r="FJ25">
        <v>-999.9</v>
      </c>
      <c r="FK25">
        <v>498.57100000000003</v>
      </c>
      <c r="FL25">
        <v>45.1402</v>
      </c>
      <c r="FM25">
        <v>101.176</v>
      </c>
      <c r="FN25">
        <v>100.459</v>
      </c>
    </row>
    <row r="26" spans="1:170" x14ac:dyDescent="0.25">
      <c r="A26">
        <v>10</v>
      </c>
      <c r="B26">
        <v>1606244856.5</v>
      </c>
      <c r="C26">
        <v>1036.5</v>
      </c>
      <c r="D26" t="s">
        <v>328</v>
      </c>
      <c r="E26" t="s">
        <v>329</v>
      </c>
      <c r="F26" t="s">
        <v>285</v>
      </c>
      <c r="G26" t="s">
        <v>286</v>
      </c>
      <c r="H26">
        <v>1606244848.75</v>
      </c>
      <c r="I26">
        <f t="shared" si="0"/>
        <v>5.1384115992207939E-4</v>
      </c>
      <c r="J26">
        <f t="shared" si="1"/>
        <v>-0.42613986021409833</v>
      </c>
      <c r="K26">
        <f t="shared" si="2"/>
        <v>599.76826666666705</v>
      </c>
      <c r="L26">
        <f t="shared" si="3"/>
        <v>614.47030761904193</v>
      </c>
      <c r="M26">
        <f t="shared" si="4"/>
        <v>62.674838941136869</v>
      </c>
      <c r="N26">
        <f t="shared" si="5"/>
        <v>61.175257859072005</v>
      </c>
      <c r="O26">
        <f t="shared" si="6"/>
        <v>1.2450529750283419E-2</v>
      </c>
      <c r="P26">
        <f t="shared" si="7"/>
        <v>2.963596651329325</v>
      </c>
      <c r="Q26">
        <f t="shared" si="8"/>
        <v>1.2421543579264584E-2</v>
      </c>
      <c r="R26">
        <f t="shared" si="9"/>
        <v>7.7660633559250188E-3</v>
      </c>
      <c r="S26">
        <f t="shared" si="10"/>
        <v>231.29304130327191</v>
      </c>
      <c r="T26">
        <f t="shared" si="11"/>
        <v>39.797018668638138</v>
      </c>
      <c r="U26">
        <f t="shared" si="12"/>
        <v>39.3289166666667</v>
      </c>
      <c r="V26">
        <f t="shared" si="13"/>
        <v>7.1519571243029487</v>
      </c>
      <c r="W26">
        <f t="shared" si="14"/>
        <v>45.767391532576596</v>
      </c>
      <c r="X26">
        <f t="shared" si="15"/>
        <v>3.1455952840285315</v>
      </c>
      <c r="Y26">
        <f t="shared" si="16"/>
        <v>6.8730053837338323</v>
      </c>
      <c r="Z26">
        <f t="shared" si="17"/>
        <v>4.0063618402744172</v>
      </c>
      <c r="AA26">
        <f t="shared" si="18"/>
        <v>-22.660395152563702</v>
      </c>
      <c r="AB26">
        <f t="shared" si="19"/>
        <v>-118.10398145698191</v>
      </c>
      <c r="AC26">
        <f t="shared" si="20"/>
        <v>-9.6705494194446135</v>
      </c>
      <c r="AD26">
        <f t="shared" si="21"/>
        <v>80.858115274281673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51905.1616093708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669.06096000000002</v>
      </c>
      <c r="AR26">
        <v>734.19</v>
      </c>
      <c r="AS26">
        <f t="shared" si="27"/>
        <v>8.8708699382993528E-2</v>
      </c>
      <c r="AT26">
        <v>0.5</v>
      </c>
      <c r="AU26">
        <f t="shared" si="28"/>
        <v>1180.1934007473692</v>
      </c>
      <c r="AV26">
        <f t="shared" si="29"/>
        <v>-0.42613986021409833</v>
      </c>
      <c r="AW26">
        <f t="shared" si="30"/>
        <v>52.346710800345591</v>
      </c>
      <c r="AX26">
        <f t="shared" si="31"/>
        <v>0.25124286628801812</v>
      </c>
      <c r="AY26">
        <f t="shared" si="32"/>
        <v>1.2845997910691386E-4</v>
      </c>
      <c r="AZ26">
        <f t="shared" si="33"/>
        <v>3.4431005598005959</v>
      </c>
      <c r="BA26" t="s">
        <v>331</v>
      </c>
      <c r="BB26">
        <v>549.73</v>
      </c>
      <c r="BC26">
        <f t="shared" si="34"/>
        <v>184.46000000000004</v>
      </c>
      <c r="BD26">
        <f t="shared" si="35"/>
        <v>0.35307947522498112</v>
      </c>
      <c r="BE26">
        <f t="shared" si="36"/>
        <v>0.93199255258355296</v>
      </c>
      <c r="BF26">
        <f t="shared" si="37"/>
        <v>3.4804025157232399</v>
      </c>
      <c r="BG26">
        <f t="shared" si="38"/>
        <v>0.99265174966108694</v>
      </c>
      <c r="BH26">
        <f t="shared" si="39"/>
        <v>1400.00966666667</v>
      </c>
      <c r="BI26">
        <f t="shared" si="40"/>
        <v>1180.1934007473692</v>
      </c>
      <c r="BJ26">
        <f t="shared" si="41"/>
        <v>0.84298946560657062</v>
      </c>
      <c r="BK26">
        <f t="shared" si="42"/>
        <v>0.19597893121314125</v>
      </c>
      <c r="BL26">
        <v>6</v>
      </c>
      <c r="BM26">
        <v>0.5</v>
      </c>
      <c r="BN26" t="s">
        <v>290</v>
      </c>
      <c r="BO26">
        <v>2</v>
      </c>
      <c r="BP26">
        <v>1606244848.75</v>
      </c>
      <c r="BQ26">
        <v>599.76826666666705</v>
      </c>
      <c r="BR26">
        <v>599.59133333333295</v>
      </c>
      <c r="BS26">
        <v>30.839726666666699</v>
      </c>
      <c r="BT26">
        <v>30.092726666666699</v>
      </c>
      <c r="BU26">
        <v>595.95373333333305</v>
      </c>
      <c r="BV26">
        <v>30.494536666666701</v>
      </c>
      <c r="BW26">
        <v>399.99553333333301</v>
      </c>
      <c r="BX26">
        <v>101.95723333333299</v>
      </c>
      <c r="BY26">
        <v>4.0923719999999997E-2</v>
      </c>
      <c r="BZ26">
        <v>38.58972</v>
      </c>
      <c r="CA26">
        <v>39.3289166666667</v>
      </c>
      <c r="CB26">
        <v>999.9</v>
      </c>
      <c r="CC26">
        <v>0</v>
      </c>
      <c r="CD26">
        <v>0</v>
      </c>
      <c r="CE26">
        <v>9999.6676666666699</v>
      </c>
      <c r="CF26">
        <v>0</v>
      </c>
      <c r="CG26">
        <v>557.19579999999996</v>
      </c>
      <c r="CH26">
        <v>1400.00966666667</v>
      </c>
      <c r="CI26">
        <v>0.89999600000000002</v>
      </c>
      <c r="CJ26">
        <v>0.100004</v>
      </c>
      <c r="CK26">
        <v>0</v>
      </c>
      <c r="CL26">
        <v>669.06393333333301</v>
      </c>
      <c r="CM26">
        <v>4.9997499999999997</v>
      </c>
      <c r="CN26">
        <v>9258.4306666666707</v>
      </c>
      <c r="CO26">
        <v>12178.1133333333</v>
      </c>
      <c r="CP26">
        <v>47.0041333333333</v>
      </c>
      <c r="CQ26">
        <v>48.561999999999998</v>
      </c>
      <c r="CR26">
        <v>47.608199999999997</v>
      </c>
      <c r="CS26">
        <v>48.436999999999998</v>
      </c>
      <c r="CT26">
        <v>49.087200000000003</v>
      </c>
      <c r="CU26">
        <v>1255.50033333333</v>
      </c>
      <c r="CV26">
        <v>139.50933333333299</v>
      </c>
      <c r="CW26">
        <v>0</v>
      </c>
      <c r="CX26">
        <v>115.5</v>
      </c>
      <c r="CY26">
        <v>0</v>
      </c>
      <c r="CZ26">
        <v>669.06096000000002</v>
      </c>
      <c r="DA26">
        <v>0.23369231792599199</v>
      </c>
      <c r="DB26">
        <v>-0.275384614746707</v>
      </c>
      <c r="DC26">
        <v>9258.3996000000006</v>
      </c>
      <c r="DD26">
        <v>15</v>
      </c>
      <c r="DE26">
        <v>1606243108.0999999</v>
      </c>
      <c r="DF26" t="s">
        <v>291</v>
      </c>
      <c r="DG26">
        <v>1606243108.0999999</v>
      </c>
      <c r="DH26">
        <v>1606243097.0999999</v>
      </c>
      <c r="DI26">
        <v>3</v>
      </c>
      <c r="DJ26">
        <v>5.7000000000000002E-2</v>
      </c>
      <c r="DK26">
        <v>-0.35599999999999998</v>
      </c>
      <c r="DL26">
        <v>3.8140000000000001</v>
      </c>
      <c r="DM26">
        <v>0.34499999999999997</v>
      </c>
      <c r="DN26">
        <v>1420</v>
      </c>
      <c r="DO26">
        <v>27</v>
      </c>
      <c r="DP26">
        <v>0</v>
      </c>
      <c r="DQ26">
        <v>0.02</v>
      </c>
      <c r="DR26">
        <v>-0.42200655776750801</v>
      </c>
      <c r="DS26">
        <v>-2.6399017647505199E-2</v>
      </c>
      <c r="DT26">
        <v>4.2884470690803402E-2</v>
      </c>
      <c r="DU26">
        <v>1</v>
      </c>
      <c r="DV26">
        <v>0.169384377419355</v>
      </c>
      <c r="DW26">
        <v>9.4530585483871193E-2</v>
      </c>
      <c r="DX26">
        <v>6.1499442462485697E-2</v>
      </c>
      <c r="DY26">
        <v>1</v>
      </c>
      <c r="DZ26">
        <v>0.74850364516128998</v>
      </c>
      <c r="EA26">
        <v>-0.107907048387098</v>
      </c>
      <c r="EB26">
        <v>1.3564323821888701E-2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3.8149999999999999</v>
      </c>
      <c r="EJ26">
        <v>0.34520000000000001</v>
      </c>
      <c r="EK26">
        <v>3.8144999999997302</v>
      </c>
      <c r="EL26">
        <v>0</v>
      </c>
      <c r="EM26">
        <v>0</v>
      </c>
      <c r="EN26">
        <v>0</v>
      </c>
      <c r="EO26">
        <v>0.345189999999999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29.1</v>
      </c>
      <c r="EX26">
        <v>29.3</v>
      </c>
      <c r="EY26">
        <v>2</v>
      </c>
      <c r="EZ26">
        <v>389.97699999999998</v>
      </c>
      <c r="FA26">
        <v>628.48</v>
      </c>
      <c r="FB26">
        <v>37.385399999999997</v>
      </c>
      <c r="FC26">
        <v>34.910400000000003</v>
      </c>
      <c r="FD26">
        <v>30.000399999999999</v>
      </c>
      <c r="FE26">
        <v>34.6205</v>
      </c>
      <c r="FF26">
        <v>34.539499999999997</v>
      </c>
      <c r="FG26">
        <v>29.188099999999999</v>
      </c>
      <c r="FH26">
        <v>0</v>
      </c>
      <c r="FI26">
        <v>100</v>
      </c>
      <c r="FJ26">
        <v>-999.9</v>
      </c>
      <c r="FK26">
        <v>599.55899999999997</v>
      </c>
      <c r="FL26">
        <v>45.6584</v>
      </c>
      <c r="FM26">
        <v>101.15</v>
      </c>
      <c r="FN26">
        <v>100.438</v>
      </c>
    </row>
    <row r="27" spans="1:170" x14ac:dyDescent="0.25">
      <c r="A27">
        <v>11</v>
      </c>
      <c r="B27">
        <v>1606244958.5</v>
      </c>
      <c r="C27">
        <v>1138.5</v>
      </c>
      <c r="D27" t="s">
        <v>332</v>
      </c>
      <c r="E27" t="s">
        <v>333</v>
      </c>
      <c r="F27" t="s">
        <v>285</v>
      </c>
      <c r="G27" t="s">
        <v>286</v>
      </c>
      <c r="H27">
        <v>1606244950.5</v>
      </c>
      <c r="I27">
        <f t="shared" si="0"/>
        <v>3.2978856916840291E-4</v>
      </c>
      <c r="J27">
        <f t="shared" si="1"/>
        <v>-0.18250439994707093</v>
      </c>
      <c r="K27">
        <f t="shared" si="2"/>
        <v>699.59790322580602</v>
      </c>
      <c r="L27">
        <f t="shared" si="3"/>
        <v>689.7735345874521</v>
      </c>
      <c r="M27">
        <f t="shared" si="4"/>
        <v>70.355440539906397</v>
      </c>
      <c r="N27">
        <f t="shared" si="5"/>
        <v>71.357505346569695</v>
      </c>
      <c r="O27">
        <f t="shared" si="6"/>
        <v>7.5977332497146549E-3</v>
      </c>
      <c r="P27">
        <f t="shared" si="7"/>
        <v>2.9633459322298803</v>
      </c>
      <c r="Q27">
        <f t="shared" si="8"/>
        <v>7.5869277291007549E-3</v>
      </c>
      <c r="R27">
        <f t="shared" si="9"/>
        <v>4.74279936228826E-3</v>
      </c>
      <c r="S27">
        <f t="shared" si="10"/>
        <v>231.28668715136331</v>
      </c>
      <c r="T27">
        <f t="shared" si="11"/>
        <v>39.768488405134775</v>
      </c>
      <c r="U27">
        <f t="shared" si="12"/>
        <v>39.214583870967701</v>
      </c>
      <c r="V27">
        <f t="shared" si="13"/>
        <v>7.1081799058390569</v>
      </c>
      <c r="W27">
        <f t="shared" si="14"/>
        <v>42.247995906503874</v>
      </c>
      <c r="X27">
        <f t="shared" si="15"/>
        <v>2.8918772211765087</v>
      </c>
      <c r="Y27">
        <f t="shared" si="16"/>
        <v>6.8450045005124567</v>
      </c>
      <c r="Z27">
        <f t="shared" si="17"/>
        <v>4.2163026846625478</v>
      </c>
      <c r="AA27">
        <f t="shared" si="18"/>
        <v>-14.543675900326569</v>
      </c>
      <c r="AB27">
        <f t="shared" si="19"/>
        <v>-111.91078337274367</v>
      </c>
      <c r="AC27">
        <f t="shared" si="20"/>
        <v>-9.1558460502972405</v>
      </c>
      <c r="AD27">
        <f t="shared" si="21"/>
        <v>95.676381827995826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51910.681131183388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668.94496000000004</v>
      </c>
      <c r="AR27">
        <v>733.47</v>
      </c>
      <c r="AS27">
        <f t="shared" si="27"/>
        <v>8.7972296072095668E-2</v>
      </c>
      <c r="AT27">
        <v>0.5</v>
      </c>
      <c r="AU27">
        <f t="shared" si="28"/>
        <v>1180.1620168763759</v>
      </c>
      <c r="AV27">
        <f t="shared" si="29"/>
        <v>-0.18250439994707093</v>
      </c>
      <c r="AW27">
        <f t="shared" si="30"/>
        <v>51.910781180845049</v>
      </c>
      <c r="AX27">
        <f t="shared" si="31"/>
        <v>0.25555237433023853</v>
      </c>
      <c r="AY27">
        <f t="shared" si="32"/>
        <v>3.3490577922112071E-4</v>
      </c>
      <c r="AZ27">
        <f t="shared" si="33"/>
        <v>3.4474620638880928</v>
      </c>
      <c r="BA27" t="s">
        <v>335</v>
      </c>
      <c r="BB27">
        <v>546.03</v>
      </c>
      <c r="BC27">
        <f t="shared" si="34"/>
        <v>187.44000000000005</v>
      </c>
      <c r="BD27">
        <f t="shared" si="35"/>
        <v>0.3442437046521552</v>
      </c>
      <c r="BE27">
        <f t="shared" si="36"/>
        <v>0.9309880156845417</v>
      </c>
      <c r="BF27">
        <f t="shared" si="37"/>
        <v>3.5861037151040702</v>
      </c>
      <c r="BG27">
        <f t="shared" si="38"/>
        <v>0.99293447923387523</v>
      </c>
      <c r="BH27">
        <f t="shared" si="39"/>
        <v>1399.97258064516</v>
      </c>
      <c r="BI27">
        <f t="shared" si="40"/>
        <v>1180.1620168763759</v>
      </c>
      <c r="BJ27">
        <f t="shared" si="41"/>
        <v>0.84298937935806784</v>
      </c>
      <c r="BK27">
        <f t="shared" si="42"/>
        <v>0.19597875871613568</v>
      </c>
      <c r="BL27">
        <v>6</v>
      </c>
      <c r="BM27">
        <v>0.5</v>
      </c>
      <c r="BN27" t="s">
        <v>290</v>
      </c>
      <c r="BO27">
        <v>2</v>
      </c>
      <c r="BP27">
        <v>1606244950.5</v>
      </c>
      <c r="BQ27">
        <v>699.59790322580602</v>
      </c>
      <c r="BR27">
        <v>699.67022580645198</v>
      </c>
      <c r="BS27">
        <v>28.352325806451599</v>
      </c>
      <c r="BT27">
        <v>27.8716677419355</v>
      </c>
      <c r="BU27">
        <v>695.78329032258102</v>
      </c>
      <c r="BV27">
        <v>28.007138709677399</v>
      </c>
      <c r="BW27">
        <v>399.99948387096799</v>
      </c>
      <c r="BX27">
        <v>101.95687096774201</v>
      </c>
      <c r="BY27">
        <v>4.1012412903225798E-2</v>
      </c>
      <c r="BZ27">
        <v>38.5140903225806</v>
      </c>
      <c r="CA27">
        <v>39.214583870967701</v>
      </c>
      <c r="CB27">
        <v>999.9</v>
      </c>
      <c r="CC27">
        <v>0</v>
      </c>
      <c r="CD27">
        <v>0</v>
      </c>
      <c r="CE27">
        <v>9998.2825806451601</v>
      </c>
      <c r="CF27">
        <v>0</v>
      </c>
      <c r="CG27">
        <v>426.32693548387101</v>
      </c>
      <c r="CH27">
        <v>1399.97258064516</v>
      </c>
      <c r="CI27">
        <v>0.89999541935483895</v>
      </c>
      <c r="CJ27">
        <v>0.10000415483871</v>
      </c>
      <c r="CK27">
        <v>0</v>
      </c>
      <c r="CL27">
        <v>668.93270967741898</v>
      </c>
      <c r="CM27">
        <v>4.9997499999999997</v>
      </c>
      <c r="CN27">
        <v>9250.90935483871</v>
      </c>
      <c r="CO27">
        <v>12177.796774193501</v>
      </c>
      <c r="CP27">
        <v>46.878935483870997</v>
      </c>
      <c r="CQ27">
        <v>48.475612903225802</v>
      </c>
      <c r="CR27">
        <v>47.451225806451603</v>
      </c>
      <c r="CS27">
        <v>48.276064516128997</v>
      </c>
      <c r="CT27">
        <v>48.9593548387097</v>
      </c>
      <c r="CU27">
        <v>1255.4709677419401</v>
      </c>
      <c r="CV27">
        <v>139.501612903226</v>
      </c>
      <c r="CW27">
        <v>0</v>
      </c>
      <c r="CX27">
        <v>101.5</v>
      </c>
      <c r="CY27">
        <v>0</v>
      </c>
      <c r="CZ27">
        <v>668.94496000000004</v>
      </c>
      <c r="DA27">
        <v>1.3623077058431401</v>
      </c>
      <c r="DB27">
        <v>-0.89846152988041295</v>
      </c>
      <c r="DC27">
        <v>9251.2168000000001</v>
      </c>
      <c r="DD27">
        <v>15</v>
      </c>
      <c r="DE27">
        <v>1606243108.0999999</v>
      </c>
      <c r="DF27" t="s">
        <v>291</v>
      </c>
      <c r="DG27">
        <v>1606243108.0999999</v>
      </c>
      <c r="DH27">
        <v>1606243097.0999999</v>
      </c>
      <c r="DI27">
        <v>3</v>
      </c>
      <c r="DJ27">
        <v>5.7000000000000002E-2</v>
      </c>
      <c r="DK27">
        <v>-0.35599999999999998</v>
      </c>
      <c r="DL27">
        <v>3.8140000000000001</v>
      </c>
      <c r="DM27">
        <v>0.34499999999999997</v>
      </c>
      <c r="DN27">
        <v>1420</v>
      </c>
      <c r="DO27">
        <v>27</v>
      </c>
      <c r="DP27">
        <v>0</v>
      </c>
      <c r="DQ27">
        <v>0.02</v>
      </c>
      <c r="DR27">
        <v>-0.18011643630680499</v>
      </c>
      <c r="DS27">
        <v>-5.7102156706997198E-2</v>
      </c>
      <c r="DT27">
        <v>2.6197546175584799E-2</v>
      </c>
      <c r="DU27">
        <v>1</v>
      </c>
      <c r="DV27">
        <v>-7.60005516129032E-2</v>
      </c>
      <c r="DW27">
        <v>0.18521699999999999</v>
      </c>
      <c r="DX27">
        <v>4.0254075850646401E-2</v>
      </c>
      <c r="DY27">
        <v>1</v>
      </c>
      <c r="DZ27">
        <v>0.48173690322580598</v>
      </c>
      <c r="EA27">
        <v>-0.123912290322581</v>
      </c>
      <c r="EB27">
        <v>9.4911440431962295E-3</v>
      </c>
      <c r="EC27">
        <v>1</v>
      </c>
      <c r="ED27">
        <v>3</v>
      </c>
      <c r="EE27">
        <v>3</v>
      </c>
      <c r="EF27" t="s">
        <v>306</v>
      </c>
      <c r="EG27">
        <v>100</v>
      </c>
      <c r="EH27">
        <v>100</v>
      </c>
      <c r="EI27">
        <v>3.8140000000000001</v>
      </c>
      <c r="EJ27">
        <v>0.34520000000000001</v>
      </c>
      <c r="EK27">
        <v>3.8144999999997302</v>
      </c>
      <c r="EL27">
        <v>0</v>
      </c>
      <c r="EM27">
        <v>0</v>
      </c>
      <c r="EN27">
        <v>0</v>
      </c>
      <c r="EO27">
        <v>0.345189999999999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30.8</v>
      </c>
      <c r="EX27">
        <v>31</v>
      </c>
      <c r="EY27">
        <v>2</v>
      </c>
      <c r="EZ27">
        <v>388.947</v>
      </c>
      <c r="FA27">
        <v>626.33299999999997</v>
      </c>
      <c r="FB27">
        <v>37.3506</v>
      </c>
      <c r="FC27">
        <v>34.926299999999998</v>
      </c>
      <c r="FD27">
        <v>29.9998</v>
      </c>
      <c r="FE27">
        <v>34.642499999999998</v>
      </c>
      <c r="FF27">
        <v>34.555999999999997</v>
      </c>
      <c r="FG27">
        <v>32.987699999999997</v>
      </c>
      <c r="FH27">
        <v>0</v>
      </c>
      <c r="FI27">
        <v>100</v>
      </c>
      <c r="FJ27">
        <v>-999.9</v>
      </c>
      <c r="FK27">
        <v>699.77200000000005</v>
      </c>
      <c r="FL27">
        <v>45.6584</v>
      </c>
      <c r="FM27">
        <v>101.155</v>
      </c>
      <c r="FN27">
        <v>100.45</v>
      </c>
    </row>
    <row r="28" spans="1:170" x14ac:dyDescent="0.25">
      <c r="A28">
        <v>12</v>
      </c>
      <c r="B28">
        <v>1606245079</v>
      </c>
      <c r="C28">
        <v>1259</v>
      </c>
      <c r="D28" t="s">
        <v>336</v>
      </c>
      <c r="E28" t="s">
        <v>337</v>
      </c>
      <c r="F28" t="s">
        <v>285</v>
      </c>
      <c r="G28" t="s">
        <v>286</v>
      </c>
      <c r="H28">
        <v>1606245071</v>
      </c>
      <c r="I28">
        <f t="shared" si="0"/>
        <v>-4.9547002576000429E-4</v>
      </c>
      <c r="J28">
        <f t="shared" si="1"/>
        <v>0.3100354741528964</v>
      </c>
      <c r="K28">
        <f t="shared" si="2"/>
        <v>799.93087096774195</v>
      </c>
      <c r="L28">
        <f t="shared" si="3"/>
        <v>788.56138699205144</v>
      </c>
      <c r="M28">
        <f t="shared" si="4"/>
        <v>80.431544998899184</v>
      </c>
      <c r="N28">
        <f t="shared" si="5"/>
        <v>81.591207616280471</v>
      </c>
      <c r="O28">
        <f t="shared" si="6"/>
        <v>-1.1727183398094773E-2</v>
      </c>
      <c r="P28">
        <f t="shared" si="7"/>
        <v>2.9639799390249895</v>
      </c>
      <c r="Q28">
        <f t="shared" si="8"/>
        <v>-1.1753022178142699E-2</v>
      </c>
      <c r="R28">
        <f t="shared" si="9"/>
        <v>-7.3433126790159575E-3</v>
      </c>
      <c r="S28">
        <f t="shared" si="10"/>
        <v>231.29129397781</v>
      </c>
      <c r="T28">
        <f t="shared" si="11"/>
        <v>39.960110110386594</v>
      </c>
      <c r="U28">
        <f t="shared" si="12"/>
        <v>39.210551612903203</v>
      </c>
      <c r="V28">
        <f t="shared" si="13"/>
        <v>7.1066402341443711</v>
      </c>
      <c r="W28">
        <f t="shared" si="14"/>
        <v>44.167329761473525</v>
      </c>
      <c r="X28">
        <f t="shared" si="15"/>
        <v>3.0201940433880647</v>
      </c>
      <c r="Y28">
        <f t="shared" si="16"/>
        <v>6.8380725293982643</v>
      </c>
      <c r="Z28">
        <f t="shared" si="17"/>
        <v>4.0864461907563063</v>
      </c>
      <c r="AA28">
        <f t="shared" si="18"/>
        <v>21.850228136016188</v>
      </c>
      <c r="AB28">
        <f t="shared" si="19"/>
        <v>-114.28885436364433</v>
      </c>
      <c r="AC28">
        <f t="shared" si="20"/>
        <v>-9.3473804881470492</v>
      </c>
      <c r="AD28">
        <f t="shared" si="21"/>
        <v>129.50528726203481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51931.695127068284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669.01911538461502</v>
      </c>
      <c r="AR28">
        <v>734.12</v>
      </c>
      <c r="AS28">
        <f t="shared" si="27"/>
        <v>8.8678805393375693E-2</v>
      </c>
      <c r="AT28">
        <v>0.5</v>
      </c>
      <c r="AU28">
        <f t="shared" si="28"/>
        <v>1180.1841975215666</v>
      </c>
      <c r="AV28">
        <f t="shared" si="29"/>
        <v>0.3100354741528964</v>
      </c>
      <c r="AW28">
        <f t="shared" si="30"/>
        <v>52.328662390176135</v>
      </c>
      <c r="AX28">
        <f t="shared" si="31"/>
        <v>0.25555767449463307</v>
      </c>
      <c r="AY28">
        <f t="shared" si="32"/>
        <v>7.5224101105022298E-4</v>
      </c>
      <c r="AZ28">
        <f t="shared" si="33"/>
        <v>3.4435242194736557</v>
      </c>
      <c r="BA28" t="s">
        <v>339</v>
      </c>
      <c r="BB28">
        <v>546.51</v>
      </c>
      <c r="BC28">
        <f t="shared" si="34"/>
        <v>187.61</v>
      </c>
      <c r="BD28">
        <f t="shared" si="35"/>
        <v>0.34700114394427256</v>
      </c>
      <c r="BE28">
        <f t="shared" si="36"/>
        <v>0.93091321527340498</v>
      </c>
      <c r="BF28">
        <f t="shared" si="37"/>
        <v>3.4919603069813467</v>
      </c>
      <c r="BG28">
        <f t="shared" si="38"/>
        <v>0.99267923725844143</v>
      </c>
      <c r="BH28">
        <f t="shared" si="39"/>
        <v>1399.99870967742</v>
      </c>
      <c r="BI28">
        <f t="shared" si="40"/>
        <v>1180.1841975215666</v>
      </c>
      <c r="BJ28">
        <f t="shared" si="41"/>
        <v>0.84298948946424257</v>
      </c>
      <c r="BK28">
        <f t="shared" si="42"/>
        <v>0.19597897892848493</v>
      </c>
      <c r="BL28">
        <v>6</v>
      </c>
      <c r="BM28">
        <v>0.5</v>
      </c>
      <c r="BN28" t="s">
        <v>290</v>
      </c>
      <c r="BO28">
        <v>2</v>
      </c>
      <c r="BP28">
        <v>1606245071</v>
      </c>
      <c r="BQ28">
        <v>799.93087096774195</v>
      </c>
      <c r="BR28">
        <v>799.80141935483903</v>
      </c>
      <c r="BS28">
        <v>29.610377419354801</v>
      </c>
      <c r="BT28">
        <v>30.331532258064499</v>
      </c>
      <c r="BU28">
        <v>796.11648387096795</v>
      </c>
      <c r="BV28">
        <v>29.265177419354799</v>
      </c>
      <c r="BW28">
        <v>400.02419354838702</v>
      </c>
      <c r="BX28">
        <v>101.95664516129</v>
      </c>
      <c r="BY28">
        <v>4.1178122580645203E-2</v>
      </c>
      <c r="BZ28">
        <v>38.495325806451604</v>
      </c>
      <c r="CA28">
        <v>39.210551612903203</v>
      </c>
      <c r="CB28">
        <v>999.9</v>
      </c>
      <c r="CC28">
        <v>0</v>
      </c>
      <c r="CD28">
        <v>0</v>
      </c>
      <c r="CE28">
        <v>10001.8974193548</v>
      </c>
      <c r="CF28">
        <v>0</v>
      </c>
      <c r="CG28">
        <v>342.41009677419402</v>
      </c>
      <c r="CH28">
        <v>1399.99870967742</v>
      </c>
      <c r="CI28">
        <v>0.89999277419354795</v>
      </c>
      <c r="CJ28">
        <v>0.100006912903226</v>
      </c>
      <c r="CK28">
        <v>0</v>
      </c>
      <c r="CL28">
        <v>669.01809677419396</v>
      </c>
      <c r="CM28">
        <v>4.9997499999999997</v>
      </c>
      <c r="CN28">
        <v>9249.5867741935508</v>
      </c>
      <c r="CO28">
        <v>12178.009677419401</v>
      </c>
      <c r="CP28">
        <v>46.808064516129001</v>
      </c>
      <c r="CQ28">
        <v>48.375</v>
      </c>
      <c r="CR28">
        <v>47.378999999999998</v>
      </c>
      <c r="CS28">
        <v>48.191064516129003</v>
      </c>
      <c r="CT28">
        <v>48.878999999999998</v>
      </c>
      <c r="CU28">
        <v>1255.4893548387099</v>
      </c>
      <c r="CV28">
        <v>139.50935483871001</v>
      </c>
      <c r="CW28">
        <v>0</v>
      </c>
      <c r="CX28">
        <v>120</v>
      </c>
      <c r="CY28">
        <v>0</v>
      </c>
      <c r="CZ28">
        <v>669.01911538461502</v>
      </c>
      <c r="DA28">
        <v>1.40789743667542</v>
      </c>
      <c r="DB28">
        <v>5.6225641498343499</v>
      </c>
      <c r="DC28">
        <v>9249.7407692307697</v>
      </c>
      <c r="DD28">
        <v>15</v>
      </c>
      <c r="DE28">
        <v>1606243108.0999999</v>
      </c>
      <c r="DF28" t="s">
        <v>291</v>
      </c>
      <c r="DG28">
        <v>1606243108.0999999</v>
      </c>
      <c r="DH28">
        <v>1606243097.0999999</v>
      </c>
      <c r="DI28">
        <v>3</v>
      </c>
      <c r="DJ28">
        <v>5.7000000000000002E-2</v>
      </c>
      <c r="DK28">
        <v>-0.35599999999999998</v>
      </c>
      <c r="DL28">
        <v>3.8140000000000001</v>
      </c>
      <c r="DM28">
        <v>0.34499999999999997</v>
      </c>
      <c r="DN28">
        <v>1420</v>
      </c>
      <c r="DO28">
        <v>27</v>
      </c>
      <c r="DP28">
        <v>0</v>
      </c>
      <c r="DQ28">
        <v>0.02</v>
      </c>
      <c r="DR28">
        <v>0.31566339690929701</v>
      </c>
      <c r="DS28">
        <v>-8.6015757607342105E-2</v>
      </c>
      <c r="DT28">
        <v>6.3494592854877296E-2</v>
      </c>
      <c r="DU28">
        <v>1</v>
      </c>
      <c r="DV28">
        <v>0.12945760967741901</v>
      </c>
      <c r="DW28">
        <v>0.56313218709677404</v>
      </c>
      <c r="DX28">
        <v>0.109104761907888</v>
      </c>
      <c r="DY28">
        <v>0</v>
      </c>
      <c r="DZ28">
        <v>-0.72116180645161299</v>
      </c>
      <c r="EA28">
        <v>-0.30771106451612801</v>
      </c>
      <c r="EB28">
        <v>2.3253768988189601E-2</v>
      </c>
      <c r="EC28">
        <v>0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3.8140000000000001</v>
      </c>
      <c r="EJ28">
        <v>0.34510000000000002</v>
      </c>
      <c r="EK28">
        <v>3.8144999999997302</v>
      </c>
      <c r="EL28">
        <v>0</v>
      </c>
      <c r="EM28">
        <v>0</v>
      </c>
      <c r="EN28">
        <v>0</v>
      </c>
      <c r="EO28">
        <v>0.345189999999999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32.799999999999997</v>
      </c>
      <c r="EX28">
        <v>33</v>
      </c>
      <c r="EY28">
        <v>2</v>
      </c>
      <c r="EZ28">
        <v>389.05099999999999</v>
      </c>
      <c r="FA28">
        <v>631.32299999999998</v>
      </c>
      <c r="FB28">
        <v>37.306699999999999</v>
      </c>
      <c r="FC28">
        <v>34.869</v>
      </c>
      <c r="FD28">
        <v>30</v>
      </c>
      <c r="FE28">
        <v>34.616900000000001</v>
      </c>
      <c r="FF28">
        <v>34.540399999999998</v>
      </c>
      <c r="FG28">
        <v>36.670499999999997</v>
      </c>
      <c r="FH28">
        <v>0</v>
      </c>
      <c r="FI28">
        <v>100</v>
      </c>
      <c r="FJ28">
        <v>-999.9</v>
      </c>
      <c r="FK28">
        <v>799.46</v>
      </c>
      <c r="FL28">
        <v>45.6584</v>
      </c>
      <c r="FM28">
        <v>101.164</v>
      </c>
      <c r="FN28">
        <v>100.462</v>
      </c>
    </row>
    <row r="29" spans="1:170" x14ac:dyDescent="0.25">
      <c r="A29">
        <v>13</v>
      </c>
      <c r="B29">
        <v>1606245199.5</v>
      </c>
      <c r="C29">
        <v>1379.5</v>
      </c>
      <c r="D29" t="s">
        <v>340</v>
      </c>
      <c r="E29" t="s">
        <v>341</v>
      </c>
      <c r="F29" t="s">
        <v>285</v>
      </c>
      <c r="G29" t="s">
        <v>286</v>
      </c>
      <c r="H29">
        <v>1606245191.5</v>
      </c>
      <c r="I29">
        <f t="shared" si="0"/>
        <v>1.3992354417383744E-4</v>
      </c>
      <c r="J29">
        <f t="shared" si="1"/>
        <v>0.2384085936666846</v>
      </c>
      <c r="K29">
        <f t="shared" si="2"/>
        <v>899.77038709677402</v>
      </c>
      <c r="L29">
        <f t="shared" si="3"/>
        <v>739.91518048575256</v>
      </c>
      <c r="M29">
        <f t="shared" si="4"/>
        <v>75.470251086692144</v>
      </c>
      <c r="N29">
        <f t="shared" si="5"/>
        <v>91.775245089556975</v>
      </c>
      <c r="O29">
        <f t="shared" si="6"/>
        <v>3.5364440324653665E-3</v>
      </c>
      <c r="P29">
        <f t="shared" si="7"/>
        <v>2.9631738764371285</v>
      </c>
      <c r="Q29">
        <f t="shared" si="8"/>
        <v>3.5341009203451752E-3</v>
      </c>
      <c r="R29">
        <f t="shared" si="9"/>
        <v>2.209023460207747E-3</v>
      </c>
      <c r="S29">
        <f t="shared" si="10"/>
        <v>231.29498534825444</v>
      </c>
      <c r="T29">
        <f t="shared" si="11"/>
        <v>39.826730352736902</v>
      </c>
      <c r="U29">
        <f t="shared" si="12"/>
        <v>39.296038709677397</v>
      </c>
      <c r="V29">
        <f t="shared" si="13"/>
        <v>7.1393445057127431</v>
      </c>
      <c r="W29">
        <f t="shared" si="14"/>
        <v>48.298939192600052</v>
      </c>
      <c r="X29">
        <f t="shared" si="15"/>
        <v>3.3077918343787287</v>
      </c>
      <c r="Y29">
        <f t="shared" si="16"/>
        <v>6.8485807135191079</v>
      </c>
      <c r="Z29">
        <f t="shared" si="17"/>
        <v>3.8315526713340144</v>
      </c>
      <c r="AA29">
        <f t="shared" si="18"/>
        <v>-6.170628298066231</v>
      </c>
      <c r="AB29">
        <f t="shared" si="19"/>
        <v>-123.37128897254719</v>
      </c>
      <c r="AC29">
        <f t="shared" si="20"/>
        <v>-10.098487319751422</v>
      </c>
      <c r="AD29">
        <f t="shared" si="21"/>
        <v>91.654580757889605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51904.221281574297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668.54996153846196</v>
      </c>
      <c r="AR29">
        <v>734.74</v>
      </c>
      <c r="AS29">
        <f t="shared" si="27"/>
        <v>9.0086341374551626E-2</v>
      </c>
      <c r="AT29">
        <v>0.5</v>
      </c>
      <c r="AU29">
        <f t="shared" si="28"/>
        <v>1180.2034555860769</v>
      </c>
      <c r="AV29">
        <f t="shared" si="29"/>
        <v>0.2384085936666846</v>
      </c>
      <c r="AW29">
        <f t="shared" si="30"/>
        <v>53.1601056956764</v>
      </c>
      <c r="AX29">
        <f t="shared" si="31"/>
        <v>0.25977896943136347</v>
      </c>
      <c r="AY29">
        <f t="shared" si="32"/>
        <v>6.9153845434015697E-4</v>
      </c>
      <c r="AZ29">
        <f t="shared" si="33"/>
        <v>3.4397746141492229</v>
      </c>
      <c r="BA29" t="s">
        <v>343</v>
      </c>
      <c r="BB29">
        <v>543.87</v>
      </c>
      <c r="BC29">
        <f t="shared" si="34"/>
        <v>190.87</v>
      </c>
      <c r="BD29">
        <f t="shared" si="35"/>
        <v>0.3467807327580974</v>
      </c>
      <c r="BE29">
        <f t="shared" si="36"/>
        <v>0.92978099558165117</v>
      </c>
      <c r="BF29">
        <f t="shared" si="37"/>
        <v>3.4361093363149466</v>
      </c>
      <c r="BG29">
        <f t="shared" si="38"/>
        <v>0.99243577568187369</v>
      </c>
      <c r="BH29">
        <f t="shared" si="39"/>
        <v>1400.0216129032301</v>
      </c>
      <c r="BI29">
        <f t="shared" si="40"/>
        <v>1180.2034555860769</v>
      </c>
      <c r="BJ29">
        <f t="shared" si="41"/>
        <v>0.84298945438326811</v>
      </c>
      <c r="BK29">
        <f t="shared" si="42"/>
        <v>0.19597890876653615</v>
      </c>
      <c r="BL29">
        <v>6</v>
      </c>
      <c r="BM29">
        <v>0.5</v>
      </c>
      <c r="BN29" t="s">
        <v>290</v>
      </c>
      <c r="BO29">
        <v>2</v>
      </c>
      <c r="BP29">
        <v>1606245191.5</v>
      </c>
      <c r="BQ29">
        <v>899.77038709677402</v>
      </c>
      <c r="BR29">
        <v>900.31687096774203</v>
      </c>
      <c r="BS29">
        <v>32.429803225806502</v>
      </c>
      <c r="BT29">
        <v>32.226716129032297</v>
      </c>
      <c r="BU29">
        <v>895.95590322580597</v>
      </c>
      <c r="BV29">
        <v>32.084616129032298</v>
      </c>
      <c r="BW29">
        <v>399.983612903226</v>
      </c>
      <c r="BX29">
        <v>101.957193548387</v>
      </c>
      <c r="BY29">
        <v>4.1323412903225797E-2</v>
      </c>
      <c r="BZ29">
        <v>38.523764516128999</v>
      </c>
      <c r="CA29">
        <v>39.296038709677397</v>
      </c>
      <c r="CB29">
        <v>999.9</v>
      </c>
      <c r="CC29">
        <v>0</v>
      </c>
      <c r="CD29">
        <v>0</v>
      </c>
      <c r="CE29">
        <v>9997.2761290322596</v>
      </c>
      <c r="CF29">
        <v>0</v>
      </c>
      <c r="CG29">
        <v>366.30987096774197</v>
      </c>
      <c r="CH29">
        <v>1400.0216129032301</v>
      </c>
      <c r="CI29">
        <v>0.89999600000000002</v>
      </c>
      <c r="CJ29">
        <v>0.100004</v>
      </c>
      <c r="CK29">
        <v>0</v>
      </c>
      <c r="CL29">
        <v>668.55745161290304</v>
      </c>
      <c r="CM29">
        <v>4.9997499999999997</v>
      </c>
      <c r="CN29">
        <v>9248.0761290322607</v>
      </c>
      <c r="CO29">
        <v>12178.2193548387</v>
      </c>
      <c r="CP29">
        <v>46.936999999999998</v>
      </c>
      <c r="CQ29">
        <v>48.445129032258002</v>
      </c>
      <c r="CR29">
        <v>47.495935483871001</v>
      </c>
      <c r="CS29">
        <v>48.320129032258002</v>
      </c>
      <c r="CT29">
        <v>48.981709677419303</v>
      </c>
      <c r="CU29">
        <v>1255.5116129032299</v>
      </c>
      <c r="CV29">
        <v>139.51</v>
      </c>
      <c r="CW29">
        <v>0</v>
      </c>
      <c r="CX29">
        <v>119.799999952316</v>
      </c>
      <c r="CY29">
        <v>0</v>
      </c>
      <c r="CZ29">
        <v>668.54996153846196</v>
      </c>
      <c r="DA29">
        <v>-1.06252990833882</v>
      </c>
      <c r="DB29">
        <v>1.08957264042269</v>
      </c>
      <c r="DC29">
        <v>9248.0973076923092</v>
      </c>
      <c r="DD29">
        <v>15</v>
      </c>
      <c r="DE29">
        <v>1606243108.0999999</v>
      </c>
      <c r="DF29" t="s">
        <v>291</v>
      </c>
      <c r="DG29">
        <v>1606243108.0999999</v>
      </c>
      <c r="DH29">
        <v>1606243097.0999999</v>
      </c>
      <c r="DI29">
        <v>3</v>
      </c>
      <c r="DJ29">
        <v>5.7000000000000002E-2</v>
      </c>
      <c r="DK29">
        <v>-0.35599999999999998</v>
      </c>
      <c r="DL29">
        <v>3.8140000000000001</v>
      </c>
      <c r="DM29">
        <v>0.34499999999999997</v>
      </c>
      <c r="DN29">
        <v>1420</v>
      </c>
      <c r="DO29">
        <v>27</v>
      </c>
      <c r="DP29">
        <v>0</v>
      </c>
      <c r="DQ29">
        <v>0.02</v>
      </c>
      <c r="DR29">
        <v>0.273277426684151</v>
      </c>
      <c r="DS29">
        <v>-2.0920309306374998</v>
      </c>
      <c r="DT29">
        <v>0.164752006356472</v>
      </c>
      <c r="DU29">
        <v>0</v>
      </c>
      <c r="DV29">
        <v>-0.562401516129032</v>
      </c>
      <c r="DW29">
        <v>1.7675507419354901</v>
      </c>
      <c r="DX29">
        <v>0.15270206708550199</v>
      </c>
      <c r="DY29">
        <v>0</v>
      </c>
      <c r="DZ29">
        <v>0.190294369677419</v>
      </c>
      <c r="EA29">
        <v>1.54737008564516</v>
      </c>
      <c r="EB29">
        <v>0.115412361438631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3.8140000000000001</v>
      </c>
      <c r="EJ29">
        <v>0.34520000000000001</v>
      </c>
      <c r="EK29">
        <v>3.8144999999997302</v>
      </c>
      <c r="EL29">
        <v>0</v>
      </c>
      <c r="EM29">
        <v>0</v>
      </c>
      <c r="EN29">
        <v>0</v>
      </c>
      <c r="EO29">
        <v>0.345189999999999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34.9</v>
      </c>
      <c r="EX29">
        <v>35</v>
      </c>
      <c r="EY29">
        <v>2</v>
      </c>
      <c r="EZ29">
        <v>390.42500000000001</v>
      </c>
      <c r="FA29">
        <v>632.66099999999994</v>
      </c>
      <c r="FB29">
        <v>37.308</v>
      </c>
      <c r="FC29">
        <v>34.923099999999998</v>
      </c>
      <c r="FD29">
        <v>30.000499999999999</v>
      </c>
      <c r="FE29">
        <v>34.668399999999998</v>
      </c>
      <c r="FF29">
        <v>34.594900000000003</v>
      </c>
      <c r="FG29">
        <v>40.360700000000001</v>
      </c>
      <c r="FH29">
        <v>0</v>
      </c>
      <c r="FI29">
        <v>100</v>
      </c>
      <c r="FJ29">
        <v>-999.9</v>
      </c>
      <c r="FK29">
        <v>900.39</v>
      </c>
      <c r="FL29">
        <v>45.253500000000003</v>
      </c>
      <c r="FM29">
        <v>101.14100000000001</v>
      </c>
      <c r="FN29">
        <v>100.432</v>
      </c>
    </row>
    <row r="30" spans="1:170" x14ac:dyDescent="0.25">
      <c r="A30">
        <v>14</v>
      </c>
      <c r="B30">
        <v>1606245288.5</v>
      </c>
      <c r="C30">
        <v>1468.5</v>
      </c>
      <c r="D30" t="s">
        <v>344</v>
      </c>
      <c r="E30" t="s">
        <v>345</v>
      </c>
      <c r="F30" t="s">
        <v>285</v>
      </c>
      <c r="G30" t="s">
        <v>286</v>
      </c>
      <c r="H30">
        <v>1606245280.75</v>
      </c>
      <c r="I30">
        <f t="shared" si="0"/>
        <v>3.9988873742290122E-4</v>
      </c>
      <c r="J30">
        <f t="shared" si="1"/>
        <v>1.3227892260294967</v>
      </c>
      <c r="K30">
        <f t="shared" si="2"/>
        <v>1197.2739999999999</v>
      </c>
      <c r="L30">
        <f t="shared" si="3"/>
        <v>912.025794498094</v>
      </c>
      <c r="M30">
        <f t="shared" si="4"/>
        <v>93.022810222263118</v>
      </c>
      <c r="N30">
        <f t="shared" si="5"/>
        <v>122.1169321722321</v>
      </c>
      <c r="O30">
        <f t="shared" si="6"/>
        <v>9.8007327681641134E-3</v>
      </c>
      <c r="P30">
        <f t="shared" si="7"/>
        <v>2.9635902020195979</v>
      </c>
      <c r="Q30">
        <f t="shared" si="8"/>
        <v>9.782762041504257E-3</v>
      </c>
      <c r="R30">
        <f t="shared" si="9"/>
        <v>6.115838095437043E-3</v>
      </c>
      <c r="S30">
        <f t="shared" si="10"/>
        <v>231.29675293411034</v>
      </c>
      <c r="T30">
        <f t="shared" si="11"/>
        <v>39.74773975239011</v>
      </c>
      <c r="U30">
        <f t="shared" si="12"/>
        <v>39.260166666666699</v>
      </c>
      <c r="V30">
        <f t="shared" si="13"/>
        <v>7.1256053031536268</v>
      </c>
      <c r="W30">
        <f t="shared" si="14"/>
        <v>46.269899141259316</v>
      </c>
      <c r="X30">
        <f t="shared" si="15"/>
        <v>3.1666938512972442</v>
      </c>
      <c r="Y30">
        <f t="shared" si="16"/>
        <v>6.8439609985522374</v>
      </c>
      <c r="Z30">
        <f t="shared" si="17"/>
        <v>3.9589114518563826</v>
      </c>
      <c r="AA30">
        <f t="shared" si="18"/>
        <v>-17.635093320349945</v>
      </c>
      <c r="AB30">
        <f t="shared" si="19"/>
        <v>-119.65405584599186</v>
      </c>
      <c r="AC30">
        <f t="shared" si="20"/>
        <v>-9.7905607301652946</v>
      </c>
      <c r="AD30">
        <f t="shared" si="21"/>
        <v>84.217043037603261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51917.996313676354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668.46680769230795</v>
      </c>
      <c r="AR30">
        <v>733.56</v>
      </c>
      <c r="AS30">
        <f t="shared" si="27"/>
        <v>8.8736016559916031E-2</v>
      </c>
      <c r="AT30">
        <v>0.5</v>
      </c>
      <c r="AU30">
        <f t="shared" si="28"/>
        <v>1180.2155117436985</v>
      </c>
      <c r="AV30">
        <f t="shared" si="29"/>
        <v>1.3227892260294967</v>
      </c>
      <c r="AW30">
        <f t="shared" si="30"/>
        <v>52.3638115971793</v>
      </c>
      <c r="AX30">
        <f t="shared" si="31"/>
        <v>0.25426686296962758</v>
      </c>
      <c r="AY30">
        <f t="shared" si="32"/>
        <v>1.6103302209931043E-3</v>
      </c>
      <c r="AZ30">
        <f t="shared" si="33"/>
        <v>3.4469164076558156</v>
      </c>
      <c r="BA30" t="s">
        <v>347</v>
      </c>
      <c r="BB30">
        <v>547.04</v>
      </c>
      <c r="BC30">
        <f t="shared" si="34"/>
        <v>186.51999999999998</v>
      </c>
      <c r="BD30">
        <f t="shared" si="35"/>
        <v>0.3489877348686039</v>
      </c>
      <c r="BE30">
        <f t="shared" si="36"/>
        <v>0.93130119629913377</v>
      </c>
      <c r="BF30">
        <f t="shared" si="37"/>
        <v>3.5996745788667384</v>
      </c>
      <c r="BG30">
        <f t="shared" si="38"/>
        <v>0.99289913803727681</v>
      </c>
      <c r="BH30">
        <f t="shared" si="39"/>
        <v>1400.03633333333</v>
      </c>
      <c r="BI30">
        <f t="shared" si="40"/>
        <v>1180.2155117436985</v>
      </c>
      <c r="BJ30">
        <f t="shared" si="41"/>
        <v>0.84298920224001417</v>
      </c>
      <c r="BK30">
        <f t="shared" si="42"/>
        <v>0.19597840448002848</v>
      </c>
      <c r="BL30">
        <v>6</v>
      </c>
      <c r="BM30">
        <v>0.5</v>
      </c>
      <c r="BN30" t="s">
        <v>290</v>
      </c>
      <c r="BO30">
        <v>2</v>
      </c>
      <c r="BP30">
        <v>1606245280.75</v>
      </c>
      <c r="BQ30">
        <v>1197.2739999999999</v>
      </c>
      <c r="BR30">
        <v>1199.9763333333301</v>
      </c>
      <c r="BS30">
        <v>31.0472933333333</v>
      </c>
      <c r="BT30">
        <v>30.466086666666701</v>
      </c>
      <c r="BU30">
        <v>1193.4586666666701</v>
      </c>
      <c r="BV30">
        <v>30.702103333333302</v>
      </c>
      <c r="BW30">
        <v>400.00223333333298</v>
      </c>
      <c r="BX30">
        <v>101.95456666666701</v>
      </c>
      <c r="BY30">
        <v>4.1243960000000003E-2</v>
      </c>
      <c r="BZ30">
        <v>38.5112666666667</v>
      </c>
      <c r="CA30">
        <v>39.260166666666699</v>
      </c>
      <c r="CB30">
        <v>999.9</v>
      </c>
      <c r="CC30">
        <v>0</v>
      </c>
      <c r="CD30">
        <v>0</v>
      </c>
      <c r="CE30">
        <v>9999.8926666666703</v>
      </c>
      <c r="CF30">
        <v>0</v>
      </c>
      <c r="CG30">
        <v>360.46690000000001</v>
      </c>
      <c r="CH30">
        <v>1400.03633333333</v>
      </c>
      <c r="CI30">
        <v>0.90000369999999996</v>
      </c>
      <c r="CJ30">
        <v>9.9996070000000006E-2</v>
      </c>
      <c r="CK30">
        <v>0</v>
      </c>
      <c r="CL30">
        <v>668.4855</v>
      </c>
      <c r="CM30">
        <v>4.9997499999999997</v>
      </c>
      <c r="CN30">
        <v>9246.0139999999992</v>
      </c>
      <c r="CO30">
        <v>12178.37</v>
      </c>
      <c r="CP30">
        <v>46.924599999999998</v>
      </c>
      <c r="CQ30">
        <v>48.441200000000002</v>
      </c>
      <c r="CR30">
        <v>47.5041333333333</v>
      </c>
      <c r="CS30">
        <v>48.311999999999998</v>
      </c>
      <c r="CT30">
        <v>49</v>
      </c>
      <c r="CU30">
        <v>1255.53633333333</v>
      </c>
      <c r="CV30">
        <v>139.499666666667</v>
      </c>
      <c r="CW30">
        <v>0</v>
      </c>
      <c r="CX30">
        <v>88.5</v>
      </c>
      <c r="CY30">
        <v>0</v>
      </c>
      <c r="CZ30">
        <v>668.46680769230795</v>
      </c>
      <c r="DA30">
        <v>0.17090599339519999</v>
      </c>
      <c r="DB30">
        <v>-4.0666666545399499</v>
      </c>
      <c r="DC30">
        <v>9245.8542307692296</v>
      </c>
      <c r="DD30">
        <v>15</v>
      </c>
      <c r="DE30">
        <v>1606243108.0999999</v>
      </c>
      <c r="DF30" t="s">
        <v>291</v>
      </c>
      <c r="DG30">
        <v>1606243108.0999999</v>
      </c>
      <c r="DH30">
        <v>1606243097.0999999</v>
      </c>
      <c r="DI30">
        <v>3</v>
      </c>
      <c r="DJ30">
        <v>5.7000000000000002E-2</v>
      </c>
      <c r="DK30">
        <v>-0.35599999999999998</v>
      </c>
      <c r="DL30">
        <v>3.8140000000000001</v>
      </c>
      <c r="DM30">
        <v>0.34499999999999997</v>
      </c>
      <c r="DN30">
        <v>1420</v>
      </c>
      <c r="DO30">
        <v>27</v>
      </c>
      <c r="DP30">
        <v>0</v>
      </c>
      <c r="DQ30">
        <v>0.02</v>
      </c>
      <c r="DR30">
        <v>1.3197062234177701</v>
      </c>
      <c r="DS30">
        <v>9.0829042325998893E-2</v>
      </c>
      <c r="DT30">
        <v>4.4645099620100201E-2</v>
      </c>
      <c r="DU30">
        <v>1</v>
      </c>
      <c r="DV30">
        <v>-2.7007267741935501</v>
      </c>
      <c r="DW30">
        <v>-3.2061290322560601E-3</v>
      </c>
      <c r="DX30">
        <v>6.2529915905449304E-2</v>
      </c>
      <c r="DY30">
        <v>1</v>
      </c>
      <c r="DZ30">
        <v>0.58292064516129005</v>
      </c>
      <c r="EA30">
        <v>-0.12882570967742199</v>
      </c>
      <c r="EB30">
        <v>9.9922753505165707E-3</v>
      </c>
      <c r="EC30">
        <v>1</v>
      </c>
      <c r="ED30">
        <v>3</v>
      </c>
      <c r="EE30">
        <v>3</v>
      </c>
      <c r="EF30" t="s">
        <v>306</v>
      </c>
      <c r="EG30">
        <v>100</v>
      </c>
      <c r="EH30">
        <v>100</v>
      </c>
      <c r="EI30">
        <v>3.81</v>
      </c>
      <c r="EJ30">
        <v>0.34520000000000001</v>
      </c>
      <c r="EK30">
        <v>3.8144999999997302</v>
      </c>
      <c r="EL30">
        <v>0</v>
      </c>
      <c r="EM30">
        <v>0</v>
      </c>
      <c r="EN30">
        <v>0</v>
      </c>
      <c r="EO30">
        <v>0.345189999999999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36.299999999999997</v>
      </c>
      <c r="EX30">
        <v>36.5</v>
      </c>
      <c r="EY30">
        <v>2</v>
      </c>
      <c r="EZ30">
        <v>389.995</v>
      </c>
      <c r="FA30">
        <v>631.24199999999996</v>
      </c>
      <c r="FB30">
        <v>37.305</v>
      </c>
      <c r="FC30">
        <v>34.961399999999998</v>
      </c>
      <c r="FD30">
        <v>29.9999</v>
      </c>
      <c r="FE30">
        <v>34.695900000000002</v>
      </c>
      <c r="FF30">
        <v>34.612299999999998</v>
      </c>
      <c r="FG30">
        <v>50.998100000000001</v>
      </c>
      <c r="FH30">
        <v>0</v>
      </c>
      <c r="FI30">
        <v>100</v>
      </c>
      <c r="FJ30">
        <v>-999.9</v>
      </c>
      <c r="FK30">
        <v>1200.8</v>
      </c>
      <c r="FL30">
        <v>45.253500000000003</v>
      </c>
      <c r="FM30">
        <v>101.14400000000001</v>
      </c>
      <c r="FN30">
        <v>100.429</v>
      </c>
    </row>
    <row r="31" spans="1:170" x14ac:dyDescent="0.25">
      <c r="A31">
        <v>15</v>
      </c>
      <c r="B31">
        <v>1606245409.0999999</v>
      </c>
      <c r="C31">
        <v>1589.0999999046301</v>
      </c>
      <c r="D31" t="s">
        <v>348</v>
      </c>
      <c r="E31" t="s">
        <v>349</v>
      </c>
      <c r="F31" t="s">
        <v>285</v>
      </c>
      <c r="G31" t="s">
        <v>286</v>
      </c>
      <c r="H31">
        <v>1606245401.0999999</v>
      </c>
      <c r="I31">
        <f t="shared" si="0"/>
        <v>-2.1892156511781298E-5</v>
      </c>
      <c r="J31">
        <f t="shared" si="1"/>
        <v>1.0850749163242956</v>
      </c>
      <c r="K31">
        <f t="shared" si="2"/>
        <v>1399.64806451613</v>
      </c>
      <c r="L31">
        <f t="shared" si="3"/>
        <v>4612.5990146213808</v>
      </c>
      <c r="M31">
        <f t="shared" si="4"/>
        <v>470.42030295028866</v>
      </c>
      <c r="N31">
        <f t="shared" si="5"/>
        <v>142.74444070389433</v>
      </c>
      <c r="O31">
        <f t="shared" si="6"/>
        <v>-5.0753658243235533E-4</v>
      </c>
      <c r="P31">
        <f t="shared" si="7"/>
        <v>2.963135696006157</v>
      </c>
      <c r="Q31">
        <f t="shared" si="8"/>
        <v>-5.0758488333996492E-4</v>
      </c>
      <c r="R31">
        <f t="shared" si="9"/>
        <v>-3.1723621217090697E-4</v>
      </c>
      <c r="S31">
        <f t="shared" si="10"/>
        <v>231.28914183318372</v>
      </c>
      <c r="T31">
        <f t="shared" si="11"/>
        <v>39.785746400713627</v>
      </c>
      <c r="U31">
        <f t="shared" si="12"/>
        <v>39.1533193548387</v>
      </c>
      <c r="V31">
        <f t="shared" si="13"/>
        <v>7.0848179115756054</v>
      </c>
      <c r="W31">
        <f t="shared" si="14"/>
        <v>42.555497349513672</v>
      </c>
      <c r="X31">
        <f t="shared" si="15"/>
        <v>2.9015151465214544</v>
      </c>
      <c r="Y31">
        <f t="shared" si="16"/>
        <v>6.818191132137275</v>
      </c>
      <c r="Z31">
        <f t="shared" si="17"/>
        <v>4.183302765054151</v>
      </c>
      <c r="AA31">
        <f t="shared" si="18"/>
        <v>0.96544410216955523</v>
      </c>
      <c r="AB31">
        <f t="shared" si="19"/>
        <v>-113.72552347067665</v>
      </c>
      <c r="AC31">
        <f t="shared" si="20"/>
        <v>-9.2989842344607005</v>
      </c>
      <c r="AD31">
        <f t="shared" si="21"/>
        <v>109.23007823021592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51916.617037340766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668.90884000000005</v>
      </c>
      <c r="AR31">
        <v>735.02</v>
      </c>
      <c r="AS31">
        <f t="shared" si="27"/>
        <v>8.9944708987510502E-2</v>
      </c>
      <c r="AT31">
        <v>0.5</v>
      </c>
      <c r="AU31">
        <f t="shared" si="28"/>
        <v>1180.176963598157</v>
      </c>
      <c r="AV31">
        <f t="shared" si="29"/>
        <v>1.0850749163242956</v>
      </c>
      <c r="AW31">
        <f t="shared" si="30"/>
        <v>53.075336772300005</v>
      </c>
      <c r="AX31">
        <f t="shared" si="31"/>
        <v>0.25864602323746294</v>
      </c>
      <c r="AY31">
        <f t="shared" si="32"/>
        <v>1.4089602215847854E-3</v>
      </c>
      <c r="AZ31">
        <f t="shared" si="33"/>
        <v>3.4380833174607495</v>
      </c>
      <c r="BA31" t="s">
        <v>351</v>
      </c>
      <c r="BB31">
        <v>544.91</v>
      </c>
      <c r="BC31">
        <f t="shared" si="34"/>
        <v>190.11</v>
      </c>
      <c r="BD31">
        <f t="shared" si="35"/>
        <v>0.34775214349587041</v>
      </c>
      <c r="BE31">
        <f t="shared" si="36"/>
        <v>0.93003382195445994</v>
      </c>
      <c r="BF31">
        <f t="shared" si="37"/>
        <v>3.3828429504841164</v>
      </c>
      <c r="BG31">
        <f t="shared" si="38"/>
        <v>0.99232582529245594</v>
      </c>
      <c r="BH31">
        <f t="shared" si="39"/>
        <v>1399.9906451612901</v>
      </c>
      <c r="BI31">
        <f t="shared" si="40"/>
        <v>1180.176963598157</v>
      </c>
      <c r="BJ31">
        <f t="shared" si="41"/>
        <v>0.84298917830425313</v>
      </c>
      <c r="BK31">
        <f t="shared" si="42"/>
        <v>0.19597835660850624</v>
      </c>
      <c r="BL31">
        <v>6</v>
      </c>
      <c r="BM31">
        <v>0.5</v>
      </c>
      <c r="BN31" t="s">
        <v>290</v>
      </c>
      <c r="BO31">
        <v>2</v>
      </c>
      <c r="BP31">
        <v>1606245401.0999999</v>
      </c>
      <c r="BQ31">
        <v>1399.64806451613</v>
      </c>
      <c r="BR31">
        <v>1401.2296774193501</v>
      </c>
      <c r="BS31">
        <v>28.450145161290301</v>
      </c>
      <c r="BT31">
        <v>28.4820483870968</v>
      </c>
      <c r="BU31">
        <v>1395.8335483871001</v>
      </c>
      <c r="BV31">
        <v>28.104948387096801</v>
      </c>
      <c r="BW31">
        <v>400.00948387096798</v>
      </c>
      <c r="BX31">
        <v>101.945129032258</v>
      </c>
      <c r="BY31">
        <v>4.0823238709677398E-2</v>
      </c>
      <c r="BZ31">
        <v>38.441416129032298</v>
      </c>
      <c r="CA31">
        <v>39.1533193548387</v>
      </c>
      <c r="CB31">
        <v>999.9</v>
      </c>
      <c r="CC31">
        <v>0</v>
      </c>
      <c r="CD31">
        <v>0</v>
      </c>
      <c r="CE31">
        <v>9998.2429032258096</v>
      </c>
      <c r="CF31">
        <v>0</v>
      </c>
      <c r="CG31">
        <v>410.61709677419299</v>
      </c>
      <c r="CH31">
        <v>1399.9906451612901</v>
      </c>
      <c r="CI31">
        <v>0.90000141935483902</v>
      </c>
      <c r="CJ31">
        <v>9.9997935483870995E-2</v>
      </c>
      <c r="CK31">
        <v>0</v>
      </c>
      <c r="CL31">
        <v>668.86893548387104</v>
      </c>
      <c r="CM31">
        <v>4.9997499999999997</v>
      </c>
      <c r="CN31">
        <v>9246.6909677419408</v>
      </c>
      <c r="CO31">
        <v>12177.967741935499</v>
      </c>
      <c r="CP31">
        <v>46.8</v>
      </c>
      <c r="CQ31">
        <v>48.311999999999998</v>
      </c>
      <c r="CR31">
        <v>47.375</v>
      </c>
      <c r="CS31">
        <v>48.186999999999998</v>
      </c>
      <c r="CT31">
        <v>48.875</v>
      </c>
      <c r="CU31">
        <v>1255.49225806452</v>
      </c>
      <c r="CV31">
        <v>139.49354838709701</v>
      </c>
      <c r="CW31">
        <v>0</v>
      </c>
      <c r="CX31">
        <v>120.10000014305101</v>
      </c>
      <c r="CY31">
        <v>0</v>
      </c>
      <c r="CZ31">
        <v>668.90884000000005</v>
      </c>
      <c r="DA31">
        <v>0.85553845179425503</v>
      </c>
      <c r="DB31">
        <v>5.9630769307799802</v>
      </c>
      <c r="DC31">
        <v>9246.8080000000009</v>
      </c>
      <c r="DD31">
        <v>15</v>
      </c>
      <c r="DE31">
        <v>1606243108.0999999</v>
      </c>
      <c r="DF31" t="s">
        <v>291</v>
      </c>
      <c r="DG31">
        <v>1606243108.0999999</v>
      </c>
      <c r="DH31">
        <v>1606243097.0999999</v>
      </c>
      <c r="DI31">
        <v>3</v>
      </c>
      <c r="DJ31">
        <v>5.7000000000000002E-2</v>
      </c>
      <c r="DK31">
        <v>-0.35599999999999998</v>
      </c>
      <c r="DL31">
        <v>3.8140000000000001</v>
      </c>
      <c r="DM31">
        <v>0.34499999999999997</v>
      </c>
      <c r="DN31">
        <v>1420</v>
      </c>
      <c r="DO31">
        <v>27</v>
      </c>
      <c r="DP31">
        <v>0</v>
      </c>
      <c r="DQ31">
        <v>0.02</v>
      </c>
      <c r="DR31">
        <v>1.0839598313895</v>
      </c>
      <c r="DS31">
        <v>2.23789003352142</v>
      </c>
      <c r="DT31">
        <v>0.173852741559445</v>
      </c>
      <c r="DU31">
        <v>0</v>
      </c>
      <c r="DV31">
        <v>-1.58137774193548</v>
      </c>
      <c r="DW31">
        <v>-1.43246564516129</v>
      </c>
      <c r="DX31">
        <v>0.155363170848794</v>
      </c>
      <c r="DY31">
        <v>0</v>
      </c>
      <c r="DZ31">
        <v>-3.1902527741935499E-2</v>
      </c>
      <c r="EA31">
        <v>-1.1400643209677399</v>
      </c>
      <c r="EB31">
        <v>8.5009214342202502E-2</v>
      </c>
      <c r="EC31">
        <v>0</v>
      </c>
      <c r="ED31">
        <v>0</v>
      </c>
      <c r="EE31">
        <v>3</v>
      </c>
      <c r="EF31" t="s">
        <v>297</v>
      </c>
      <c r="EG31">
        <v>100</v>
      </c>
      <c r="EH31">
        <v>100</v>
      </c>
      <c r="EI31">
        <v>3.81</v>
      </c>
      <c r="EJ31">
        <v>0.34520000000000001</v>
      </c>
      <c r="EK31">
        <v>3.8144999999997302</v>
      </c>
      <c r="EL31">
        <v>0</v>
      </c>
      <c r="EM31">
        <v>0</v>
      </c>
      <c r="EN31">
        <v>0</v>
      </c>
      <c r="EO31">
        <v>0.345189999999999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38.4</v>
      </c>
      <c r="EX31">
        <v>38.5</v>
      </c>
      <c r="EY31">
        <v>2</v>
      </c>
      <c r="EZ31">
        <v>388.93299999999999</v>
      </c>
      <c r="FA31">
        <v>630.62199999999996</v>
      </c>
      <c r="FB31">
        <v>37.272399999999998</v>
      </c>
      <c r="FC31">
        <v>34.867699999999999</v>
      </c>
      <c r="FD31">
        <v>29.999500000000001</v>
      </c>
      <c r="FE31">
        <v>34.613</v>
      </c>
      <c r="FF31">
        <v>34.534599999999998</v>
      </c>
      <c r="FG31">
        <v>57.774799999999999</v>
      </c>
      <c r="FH31">
        <v>0</v>
      </c>
      <c r="FI31">
        <v>100</v>
      </c>
      <c r="FJ31">
        <v>-999.9</v>
      </c>
      <c r="FK31">
        <v>1401.22</v>
      </c>
      <c r="FL31">
        <v>45.253500000000003</v>
      </c>
      <c r="FM31">
        <v>101.173</v>
      </c>
      <c r="FN31">
        <v>100.468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2020-11-24T11:23:00Z</dcterms:created>
  <dcterms:modified xsi:type="dcterms:W3CDTF">2021-05-04T23:08:46Z</dcterms:modified>
</cp:coreProperties>
</file>