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56AD3E4-082B-4A6E-9AA7-5CCBB162099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J31" i="1"/>
  <c r="BK31" i="1" s="1"/>
  <c r="BI31" i="1"/>
  <c r="BH31" i="1"/>
  <c r="BG31" i="1"/>
  <c r="BF31" i="1"/>
  <c r="BE31" i="1"/>
  <c r="BA31" i="1"/>
  <c r="AU31" i="1"/>
  <c r="AO31" i="1"/>
  <c r="AJ31" i="1"/>
  <c r="AH31" i="1" s="1"/>
  <c r="Z31" i="1"/>
  <c r="X31" i="1" s="1"/>
  <c r="Y31" i="1"/>
  <c r="Q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BA30" i="1"/>
  <c r="AU30" i="1"/>
  <c r="AY30" i="1" s="1"/>
  <c r="AO30" i="1"/>
  <c r="AJ30" i="1"/>
  <c r="AH30" i="1" s="1"/>
  <c r="Z30" i="1"/>
  <c r="Y30" i="1"/>
  <c r="X30" i="1" s="1"/>
  <c r="Q30" i="1"/>
  <c r="BO29" i="1"/>
  <c r="BN29" i="1"/>
  <c r="BL29" i="1"/>
  <c r="BM29" i="1" s="1"/>
  <c r="BJ29" i="1"/>
  <c r="BK29" i="1" s="1"/>
  <c r="BI29" i="1"/>
  <c r="BH29" i="1"/>
  <c r="BG29" i="1"/>
  <c r="BF29" i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M28" i="1"/>
  <c r="AW28" i="1" s="1"/>
  <c r="BL28" i="1"/>
  <c r="BI28" i="1"/>
  <c r="BH28" i="1"/>
  <c r="BG28" i="1"/>
  <c r="BF28" i="1"/>
  <c r="BJ28" i="1" s="1"/>
  <c r="BK28" i="1" s="1"/>
  <c r="BE28" i="1"/>
  <c r="BA28" i="1"/>
  <c r="AU28" i="1"/>
  <c r="AY28" i="1" s="1"/>
  <c r="AO28" i="1"/>
  <c r="AJ28" i="1"/>
  <c r="AH28" i="1" s="1"/>
  <c r="Z28" i="1"/>
  <c r="Y28" i="1"/>
  <c r="X28" i="1" s="1"/>
  <c r="Q28" i="1"/>
  <c r="BO27" i="1"/>
  <c r="BN27" i="1"/>
  <c r="BL27" i="1"/>
  <c r="BM27" i="1" s="1"/>
  <c r="BJ27" i="1"/>
  <c r="BK27" i="1" s="1"/>
  <c r="BI27" i="1"/>
  <c r="BH27" i="1"/>
  <c r="BG27" i="1"/>
  <c r="BF27" i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M26" i="1"/>
  <c r="AW26" i="1" s="1"/>
  <c r="BL26" i="1"/>
  <c r="BI26" i="1"/>
  <c r="BH26" i="1"/>
  <c r="BG26" i="1"/>
  <c r="BF26" i="1"/>
  <c r="BJ26" i="1" s="1"/>
  <c r="BK26" i="1" s="1"/>
  <c r="BE26" i="1"/>
  <c r="BA26" i="1"/>
  <c r="AU26" i="1"/>
  <c r="AY26" i="1" s="1"/>
  <c r="AO26" i="1"/>
  <c r="AJ26" i="1"/>
  <c r="AH26" i="1" s="1"/>
  <c r="Z26" i="1"/>
  <c r="Y26" i="1"/>
  <c r="X26" i="1" s="1"/>
  <c r="Q26" i="1"/>
  <c r="BO25" i="1"/>
  <c r="BN25" i="1"/>
  <c r="BL25" i="1"/>
  <c r="BM25" i="1" s="1"/>
  <c r="BJ25" i="1"/>
  <c r="BK25" i="1" s="1"/>
  <c r="BI25" i="1"/>
  <c r="BH25" i="1"/>
  <c r="BG25" i="1"/>
  <c r="BF25" i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M24" i="1"/>
  <c r="AW24" i="1" s="1"/>
  <c r="BL24" i="1"/>
  <c r="BI24" i="1"/>
  <c r="BH24" i="1"/>
  <c r="BG24" i="1"/>
  <c r="BF24" i="1"/>
  <c r="BJ24" i="1" s="1"/>
  <c r="BK24" i="1" s="1"/>
  <c r="BE24" i="1"/>
  <c r="BA24" i="1"/>
  <c r="AU24" i="1"/>
  <c r="AY24" i="1" s="1"/>
  <c r="AO24" i="1"/>
  <c r="AJ24" i="1"/>
  <c r="AH24" i="1" s="1"/>
  <c r="Z24" i="1"/>
  <c r="Y24" i="1"/>
  <c r="X24" i="1" s="1"/>
  <c r="Q24" i="1"/>
  <c r="BO23" i="1"/>
  <c r="BN23" i="1"/>
  <c r="BL23" i="1"/>
  <c r="BM23" i="1" s="1"/>
  <c r="BJ23" i="1"/>
  <c r="BK23" i="1" s="1"/>
  <c r="BI23" i="1"/>
  <c r="BH23" i="1"/>
  <c r="BG23" i="1"/>
  <c r="BF23" i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BA22" i="1"/>
  <c r="AU22" i="1"/>
  <c r="AY22" i="1" s="1"/>
  <c r="AO22" i="1"/>
  <c r="AJ22" i="1"/>
  <c r="AH22" i="1" s="1"/>
  <c r="Z22" i="1"/>
  <c r="Y22" i="1"/>
  <c r="X22" i="1" s="1"/>
  <c r="Q22" i="1"/>
  <c r="BO21" i="1"/>
  <c r="BN21" i="1"/>
  <c r="BL21" i="1"/>
  <c r="BM21" i="1" s="1"/>
  <c r="BJ21" i="1"/>
  <c r="BK21" i="1" s="1"/>
  <c r="BI21" i="1"/>
  <c r="BH21" i="1"/>
  <c r="BG21" i="1"/>
  <c r="BF21" i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M20" i="1"/>
  <c r="AW20" i="1" s="1"/>
  <c r="BL20" i="1"/>
  <c r="BI20" i="1"/>
  <c r="BH20" i="1"/>
  <c r="BG20" i="1"/>
  <c r="BF20" i="1"/>
  <c r="BJ20" i="1" s="1"/>
  <c r="BK20" i="1" s="1"/>
  <c r="BE20" i="1"/>
  <c r="BA20" i="1"/>
  <c r="AU20" i="1"/>
  <c r="AY20" i="1" s="1"/>
  <c r="AO20" i="1"/>
  <c r="AJ20" i="1"/>
  <c r="AH20" i="1" s="1"/>
  <c r="Z20" i="1"/>
  <c r="Y20" i="1"/>
  <c r="X20" i="1" s="1"/>
  <c r="Q20" i="1"/>
  <c r="BO19" i="1"/>
  <c r="BN19" i="1"/>
  <c r="BL19" i="1"/>
  <c r="BM19" i="1" s="1"/>
  <c r="BJ19" i="1"/>
  <c r="BK19" i="1" s="1"/>
  <c r="BI19" i="1"/>
  <c r="BH19" i="1"/>
  <c r="BG19" i="1"/>
  <c r="BF19" i="1"/>
  <c r="BE19" i="1"/>
  <c r="BA19" i="1"/>
  <c r="AU19" i="1"/>
  <c r="AO19" i="1"/>
  <c r="AJ19" i="1"/>
  <c r="AH19" i="1" s="1"/>
  <c r="Z19" i="1"/>
  <c r="Y19" i="1"/>
  <c r="X19" i="1" s="1"/>
  <c r="Q19" i="1"/>
  <c r="BO18" i="1"/>
  <c r="BN18" i="1"/>
  <c r="BM18" i="1"/>
  <c r="AW18" i="1" s="1"/>
  <c r="BL18" i="1"/>
  <c r="BI18" i="1"/>
  <c r="BH18" i="1"/>
  <c r="BG18" i="1"/>
  <c r="BF18" i="1"/>
  <c r="BJ18" i="1" s="1"/>
  <c r="BK18" i="1" s="1"/>
  <c r="BE18" i="1"/>
  <c r="BA18" i="1"/>
  <c r="AU18" i="1"/>
  <c r="AY18" i="1" s="1"/>
  <c r="AO18" i="1"/>
  <c r="AJ18" i="1"/>
  <c r="AH18" i="1" s="1"/>
  <c r="Z18" i="1"/>
  <c r="Y18" i="1"/>
  <c r="X18" i="1" s="1"/>
  <c r="Q18" i="1"/>
  <c r="BO17" i="1"/>
  <c r="BN17" i="1"/>
  <c r="BL17" i="1"/>
  <c r="BM17" i="1" s="1"/>
  <c r="BJ17" i="1"/>
  <c r="BK17" i="1" s="1"/>
  <c r="BI17" i="1"/>
  <c r="BH17" i="1"/>
  <c r="BG17" i="1"/>
  <c r="BF17" i="1"/>
  <c r="BE17" i="1"/>
  <c r="BA17" i="1"/>
  <c r="AU17" i="1"/>
  <c r="AO17" i="1"/>
  <c r="AJ17" i="1"/>
  <c r="AH17" i="1" s="1"/>
  <c r="Z17" i="1"/>
  <c r="Y17" i="1"/>
  <c r="X17" i="1" s="1"/>
  <c r="Q17" i="1"/>
  <c r="L17" i="1" l="1"/>
  <c r="K17" i="1"/>
  <c r="AX17" i="1" s="1"/>
  <c r="J17" i="1"/>
  <c r="I17" i="1" s="1"/>
  <c r="AI17" i="1"/>
  <c r="O17" i="1"/>
  <c r="J18" i="1"/>
  <c r="I18" i="1" s="1"/>
  <c r="O18" i="1"/>
  <c r="L18" i="1"/>
  <c r="K18" i="1"/>
  <c r="AX18" i="1" s="1"/>
  <c r="AZ18" i="1" s="1"/>
  <c r="AI18" i="1"/>
  <c r="L19" i="1"/>
  <c r="K19" i="1"/>
  <c r="AX19" i="1" s="1"/>
  <c r="J19" i="1"/>
  <c r="I19" i="1" s="1"/>
  <c r="AI19" i="1"/>
  <c r="O19" i="1"/>
  <c r="O20" i="1"/>
  <c r="L20" i="1"/>
  <c r="K20" i="1"/>
  <c r="AX20" i="1" s="1"/>
  <c r="AZ20" i="1" s="1"/>
  <c r="AI20" i="1"/>
  <c r="J20" i="1"/>
  <c r="I20" i="1" s="1"/>
  <c r="L21" i="1"/>
  <c r="K21" i="1"/>
  <c r="AX21" i="1" s="1"/>
  <c r="J21" i="1"/>
  <c r="I21" i="1" s="1"/>
  <c r="AI21" i="1"/>
  <c r="O21" i="1"/>
  <c r="O22" i="1"/>
  <c r="L22" i="1"/>
  <c r="K22" i="1"/>
  <c r="AX22" i="1" s="1"/>
  <c r="AZ22" i="1" s="1"/>
  <c r="AI22" i="1"/>
  <c r="J22" i="1"/>
  <c r="I22" i="1" s="1"/>
  <c r="L23" i="1"/>
  <c r="K23" i="1"/>
  <c r="AX23" i="1" s="1"/>
  <c r="J23" i="1"/>
  <c r="I23" i="1" s="1"/>
  <c r="AI23" i="1"/>
  <c r="O23" i="1"/>
  <c r="O24" i="1"/>
  <c r="J24" i="1"/>
  <c r="I24" i="1" s="1"/>
  <c r="L24" i="1"/>
  <c r="K24" i="1"/>
  <c r="AX24" i="1" s="1"/>
  <c r="AZ24" i="1" s="1"/>
  <c r="AI24" i="1"/>
  <c r="L25" i="1"/>
  <c r="K25" i="1"/>
  <c r="AX25" i="1" s="1"/>
  <c r="J25" i="1"/>
  <c r="I25" i="1" s="1"/>
  <c r="AI25" i="1"/>
  <c r="O25" i="1"/>
  <c r="O26" i="1"/>
  <c r="J26" i="1"/>
  <c r="I26" i="1" s="1"/>
  <c r="L26" i="1"/>
  <c r="K26" i="1"/>
  <c r="AX26" i="1" s="1"/>
  <c r="AZ26" i="1" s="1"/>
  <c r="AI26" i="1"/>
  <c r="L27" i="1"/>
  <c r="K27" i="1"/>
  <c r="AX27" i="1" s="1"/>
  <c r="J27" i="1"/>
  <c r="I27" i="1" s="1"/>
  <c r="AI27" i="1"/>
  <c r="O27" i="1"/>
  <c r="O28" i="1"/>
  <c r="J28" i="1"/>
  <c r="I28" i="1" s="1"/>
  <c r="L28" i="1"/>
  <c r="K28" i="1"/>
  <c r="AX28" i="1" s="1"/>
  <c r="AZ28" i="1" s="1"/>
  <c r="AI28" i="1"/>
  <c r="L29" i="1"/>
  <c r="K29" i="1"/>
  <c r="AX29" i="1" s="1"/>
  <c r="J29" i="1"/>
  <c r="I29" i="1" s="1"/>
  <c r="AI29" i="1"/>
  <c r="O29" i="1"/>
  <c r="O30" i="1"/>
  <c r="J30" i="1"/>
  <c r="I30" i="1" s="1"/>
  <c r="L30" i="1"/>
  <c r="K30" i="1"/>
  <c r="AX30" i="1" s="1"/>
  <c r="AZ30" i="1" s="1"/>
  <c r="AI30" i="1"/>
  <c r="L31" i="1"/>
  <c r="K31" i="1"/>
  <c r="AX31" i="1" s="1"/>
  <c r="AZ31" i="1" s="1"/>
  <c r="J31" i="1"/>
  <c r="I31" i="1" s="1"/>
  <c r="AI31" i="1"/>
  <c r="O31" i="1"/>
  <c r="T17" i="1"/>
  <c r="AW17" i="1"/>
  <c r="AY17" i="1" s="1"/>
  <c r="T19" i="1"/>
  <c r="AW19" i="1"/>
  <c r="AY19" i="1" s="1"/>
  <c r="T21" i="1"/>
  <c r="AW21" i="1"/>
  <c r="AY21" i="1" s="1"/>
  <c r="T23" i="1"/>
  <c r="AW23" i="1"/>
  <c r="AY23" i="1" s="1"/>
  <c r="T25" i="1"/>
  <c r="AW25" i="1"/>
  <c r="AY25" i="1" s="1"/>
  <c r="T27" i="1"/>
  <c r="AW27" i="1"/>
  <c r="AY27" i="1" s="1"/>
  <c r="T29" i="1"/>
  <c r="AW29" i="1"/>
  <c r="AY29" i="1" s="1"/>
  <c r="T31" i="1"/>
  <c r="AW31" i="1"/>
  <c r="AY31" i="1" s="1"/>
  <c r="T18" i="1"/>
  <c r="T20" i="1"/>
  <c r="T22" i="1"/>
  <c r="T24" i="1"/>
  <c r="T26" i="1"/>
  <c r="T28" i="1"/>
  <c r="T30" i="1"/>
  <c r="AB28" i="1" l="1"/>
  <c r="U20" i="1"/>
  <c r="V20" i="1" s="1"/>
  <c r="U27" i="1"/>
  <c r="V27" i="1" s="1"/>
  <c r="U19" i="1"/>
  <c r="V19" i="1" s="1"/>
  <c r="AZ23" i="1"/>
  <c r="AB23" i="1"/>
  <c r="U18" i="1"/>
  <c r="V18" i="1" s="1"/>
  <c r="AB29" i="1"/>
  <c r="R26" i="1"/>
  <c r="P26" i="1" s="1"/>
  <c r="S26" i="1" s="1"/>
  <c r="M26" i="1" s="1"/>
  <c r="N26" i="1" s="1"/>
  <c r="AB26" i="1"/>
  <c r="AB21" i="1"/>
  <c r="AB31" i="1"/>
  <c r="U25" i="1"/>
  <c r="V25" i="1" s="1"/>
  <c r="U17" i="1"/>
  <c r="V17" i="1" s="1"/>
  <c r="AZ29" i="1"/>
  <c r="AB22" i="1"/>
  <c r="AZ21" i="1"/>
  <c r="AB18" i="1"/>
  <c r="R18" i="1"/>
  <c r="P18" i="1" s="1"/>
  <c r="S18" i="1" s="1"/>
  <c r="M18" i="1" s="1"/>
  <c r="N18" i="1" s="1"/>
  <c r="U22" i="1"/>
  <c r="V22" i="1" s="1"/>
  <c r="R22" i="1" s="1"/>
  <c r="P22" i="1" s="1"/>
  <c r="S22" i="1" s="1"/>
  <c r="M22" i="1" s="1"/>
  <c r="N22" i="1" s="1"/>
  <c r="U30" i="1"/>
  <c r="V30" i="1" s="1"/>
  <c r="AB27" i="1"/>
  <c r="R27" i="1"/>
  <c r="P27" i="1" s="1"/>
  <c r="S27" i="1" s="1"/>
  <c r="M27" i="1" s="1"/>
  <c r="N27" i="1" s="1"/>
  <c r="AB24" i="1"/>
  <c r="AB19" i="1"/>
  <c r="U28" i="1"/>
  <c r="V28" i="1" s="1"/>
  <c r="U31" i="1"/>
  <c r="V31" i="1" s="1"/>
  <c r="R31" i="1" s="1"/>
  <c r="P31" i="1" s="1"/>
  <c r="S31" i="1" s="1"/>
  <c r="M31" i="1" s="1"/>
  <c r="N31" i="1" s="1"/>
  <c r="U23" i="1"/>
  <c r="V23" i="1" s="1"/>
  <c r="AZ27" i="1"/>
  <c r="R20" i="1"/>
  <c r="P20" i="1" s="1"/>
  <c r="S20" i="1" s="1"/>
  <c r="M20" i="1" s="1"/>
  <c r="N20" i="1" s="1"/>
  <c r="AB20" i="1"/>
  <c r="AZ19" i="1"/>
  <c r="U26" i="1"/>
  <c r="V26" i="1" s="1"/>
  <c r="R30" i="1"/>
  <c r="P30" i="1" s="1"/>
  <c r="S30" i="1" s="1"/>
  <c r="M30" i="1" s="1"/>
  <c r="N30" i="1" s="1"/>
  <c r="AB30" i="1"/>
  <c r="AB25" i="1"/>
  <c r="R25" i="1"/>
  <c r="P25" i="1" s="1"/>
  <c r="S25" i="1" s="1"/>
  <c r="M25" i="1" s="1"/>
  <c r="N25" i="1" s="1"/>
  <c r="AB17" i="1"/>
  <c r="R17" i="1"/>
  <c r="P17" i="1" s="1"/>
  <c r="S17" i="1" s="1"/>
  <c r="M17" i="1" s="1"/>
  <c r="N17" i="1" s="1"/>
  <c r="U24" i="1"/>
  <c r="V24" i="1" s="1"/>
  <c r="R24" i="1" s="1"/>
  <c r="P24" i="1" s="1"/>
  <c r="S24" i="1" s="1"/>
  <c r="M24" i="1" s="1"/>
  <c r="N24" i="1" s="1"/>
  <c r="U29" i="1"/>
  <c r="V29" i="1" s="1"/>
  <c r="R29" i="1" s="1"/>
  <c r="P29" i="1" s="1"/>
  <c r="S29" i="1" s="1"/>
  <c r="M29" i="1" s="1"/>
  <c r="N29" i="1" s="1"/>
  <c r="U21" i="1"/>
  <c r="V21" i="1" s="1"/>
  <c r="R21" i="1" s="1"/>
  <c r="P21" i="1" s="1"/>
  <c r="S21" i="1" s="1"/>
  <c r="M21" i="1" s="1"/>
  <c r="N21" i="1" s="1"/>
  <c r="AZ25" i="1"/>
  <c r="AZ17" i="1"/>
  <c r="AD23" i="1" l="1"/>
  <c r="W23" i="1"/>
  <c r="AA23" i="1" s="1"/>
  <c r="AC23" i="1"/>
  <c r="AD25" i="1"/>
  <c r="W25" i="1"/>
  <c r="AA25" i="1" s="1"/>
  <c r="AC25" i="1"/>
  <c r="AD27" i="1"/>
  <c r="AE27" i="1" s="1"/>
  <c r="W27" i="1"/>
  <c r="AA27" i="1" s="1"/>
  <c r="AC27" i="1"/>
  <c r="W18" i="1"/>
  <c r="AA18" i="1" s="1"/>
  <c r="AD18" i="1"/>
  <c r="AE18" i="1" s="1"/>
  <c r="AC18" i="1"/>
  <c r="AD19" i="1"/>
  <c r="AE19" i="1" s="1"/>
  <c r="W19" i="1"/>
  <c r="AA19" i="1" s="1"/>
  <c r="AC19" i="1"/>
  <c r="W24" i="1"/>
  <c r="AA24" i="1" s="1"/>
  <c r="AD24" i="1"/>
  <c r="AC24" i="1"/>
  <c r="AD31" i="1"/>
  <c r="W31" i="1"/>
  <c r="AA31" i="1" s="1"/>
  <c r="AC31" i="1"/>
  <c r="W20" i="1"/>
  <c r="AA20" i="1" s="1"/>
  <c r="AD20" i="1"/>
  <c r="AC20" i="1"/>
  <c r="AD29" i="1"/>
  <c r="W29" i="1"/>
  <c r="AA29" i="1" s="1"/>
  <c r="AC29" i="1"/>
  <c r="W26" i="1"/>
  <c r="AA26" i="1" s="1"/>
  <c r="AD26" i="1"/>
  <c r="AE26" i="1" s="1"/>
  <c r="AC26" i="1"/>
  <c r="W28" i="1"/>
  <c r="AA28" i="1" s="1"/>
  <c r="AD28" i="1"/>
  <c r="AE28" i="1" s="1"/>
  <c r="AC28" i="1"/>
  <c r="W30" i="1"/>
  <c r="AA30" i="1" s="1"/>
  <c r="AD30" i="1"/>
  <c r="AE30" i="1" s="1"/>
  <c r="AC30" i="1"/>
  <c r="R23" i="1"/>
  <c r="P23" i="1" s="1"/>
  <c r="S23" i="1" s="1"/>
  <c r="M23" i="1" s="1"/>
  <c r="N23" i="1" s="1"/>
  <c r="W21" i="1"/>
  <c r="AA21" i="1" s="1"/>
  <c r="AD21" i="1"/>
  <c r="AC21" i="1"/>
  <c r="R19" i="1"/>
  <c r="P19" i="1" s="1"/>
  <c r="S19" i="1" s="1"/>
  <c r="M19" i="1" s="1"/>
  <c r="N19" i="1" s="1"/>
  <c r="W22" i="1"/>
  <c r="AA22" i="1" s="1"/>
  <c r="AD22" i="1"/>
  <c r="AE22" i="1" s="1"/>
  <c r="AC22" i="1"/>
  <c r="W17" i="1"/>
  <c r="AA17" i="1" s="1"/>
  <c r="AD17" i="1"/>
  <c r="AC17" i="1"/>
  <c r="R28" i="1"/>
  <c r="P28" i="1" s="1"/>
  <c r="S28" i="1" s="1"/>
  <c r="M28" i="1" s="1"/>
  <c r="N28" i="1" s="1"/>
  <c r="AE21" i="1" l="1"/>
  <c r="AE20" i="1"/>
  <c r="AE17" i="1"/>
  <c r="AE25" i="1"/>
  <c r="AE31" i="1"/>
  <c r="AE29" i="1"/>
  <c r="AE24" i="1"/>
  <c r="AE23" i="1"/>
</calcChain>
</file>

<file path=xl/sharedStrings.xml><?xml version="1.0" encoding="utf-8"?>
<sst xmlns="http://schemas.openxmlformats.org/spreadsheetml/2006/main" count="702" uniqueCount="360">
  <si>
    <t>File opened</t>
  </si>
  <si>
    <t>2020-12-11 13:32:27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</si>
  <si>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</si>
  <si>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</si>
  <si>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</si>
  <si>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</si>
  <si>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</si>
  <si>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</si>
  <si>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</si>
  <si>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</si>
  <si>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</si>
  <si>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</si>
  <si>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</si>
  <si>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</si>
  <si>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</si>
  <si>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</si>
  <si>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</si>
  <si>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</si>
  <si>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</si>
  <si>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</si>
  <si>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</si>
  <si>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</si>
  <si>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</si>
  <si>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</si>
  <si>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13:32:27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</si>
  <si>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</si>
  <si>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</si>
  <si>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</si>
  <si>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</si>
  <si>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</si>
  <si>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</si>
  <si>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</si>
  <si>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</si>
  <si>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</si>
  <si>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</si>
  <si>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</si>
  <si>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</si>
  <si>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</si>
  <si>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</si>
  <si>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</si>
  <si>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</si>
  <si>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</si>
  <si>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</si>
  <si>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</si>
  <si>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</si>
  <si>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</si>
  <si>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</si>
  <si>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</si>
  <si>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</si>
  <si>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</si>
  <si>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</si>
  <si>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</si>
  <si>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</si>
  <si>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</si>
  <si>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</si>
  <si>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</si>
  <si>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</si>
  <si>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</si>
  <si>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</si>
  <si>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</si>
  <si>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</si>
  <si>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</si>
  <si>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</si>
  <si>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</si>
  <si>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</si>
  <si>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</si>
  <si>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</si>
  <si>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</si>
  <si>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</si>
  <si>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</si>
  <si>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</si>
  <si>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</si>
  <si>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</si>
  <si>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</si>
  <si>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</si>
  <si>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</si>
  <si>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</si>
  <si>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</si>
  <si>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</si>
  <si>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</si>
  <si>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</si>
  <si>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</si>
  <si>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</si>
  <si>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</si>
  <si>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</si>
  <si>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</si>
  <si>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</si>
  <si>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</si>
  <si>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</si>
  <si>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</si>
  <si>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</si>
  <si>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</si>
  <si>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</si>
  <si>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</si>
  <si>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</si>
  <si>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</si>
  <si>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</si>
  <si>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</si>
  <si>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</si>
  <si>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</si>
  <si>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</si>
  <si>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</si>
  <si>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</si>
  <si>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</si>
  <si>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</si>
  <si>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</si>
  <si>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</si>
  <si>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</si>
  <si>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</si>
  <si>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</si>
  <si>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</si>
  <si>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</si>
  <si>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</si>
  <si>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</si>
  <si>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</si>
  <si>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</si>
  <si>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</si>
  <si>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</si>
  <si>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</si>
  <si>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</si>
  <si>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</si>
  <si>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</si>
  <si>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</si>
  <si>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</si>
  <si>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</si>
  <si>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</si>
  <si>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</si>
  <si>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</si>
  <si>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</si>
  <si>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</si>
  <si>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</si>
  <si>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</si>
  <si>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</si>
  <si>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</si>
  <si>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</si>
  <si>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</si>
  <si>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</si>
  <si>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</si>
  <si>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</si>
  <si>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</si>
  <si>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</si>
  <si>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</si>
  <si>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</si>
  <si>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</si>
  <si>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</si>
  <si>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</si>
  <si>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</si>
  <si>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</si>
  <si>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</si>
  <si>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</si>
  <si>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</si>
  <si>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</si>
  <si>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</si>
  <si>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</si>
  <si>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</si>
  <si>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</si>
  <si>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</si>
  <si>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</si>
  <si>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</si>
  <si>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</si>
  <si>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</si>
  <si>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</si>
  <si>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</si>
  <si>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</si>
  <si>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</si>
  <si>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</si>
  <si>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</si>
  <si>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</si>
  <si>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</si>
  <si>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</si>
  <si>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</si>
  <si>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</si>
  <si>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</si>
  <si>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</si>
  <si>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</si>
  <si>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</si>
  <si>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</si>
  <si>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</si>
  <si>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</si>
  <si>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</si>
  <si>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</si>
  <si>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</si>
  <si>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</si>
  <si>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</si>
  <si>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</si>
  <si>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</si>
  <si>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</si>
  <si>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</si>
  <si>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</si>
  <si>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</si>
  <si>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</si>
  <si>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</si>
  <si>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</si>
  <si>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</si>
  <si>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</si>
  <si>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</si>
  <si>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</si>
  <si>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</si>
  <si>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</si>
  <si>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</si>
  <si>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</si>
  <si>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</si>
  <si>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</si>
  <si>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</si>
  <si>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</si>
  <si>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</si>
  <si>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</si>
  <si>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</si>
  <si>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</si>
  <si>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</si>
  <si>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</si>
  <si>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</si>
  <si>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</si>
  <si>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</si>
  <si>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</si>
  <si>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</si>
  <si>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</si>
  <si>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</si>
  <si>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</si>
  <si>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</si>
  <si>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</si>
  <si>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</si>
  <si>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</si>
  <si>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</si>
  <si>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</si>
  <si>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</si>
  <si>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</si>
  <si>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</si>
  <si>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</si>
  <si>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</si>
  <si>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</si>
  <si>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</si>
  <si>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</si>
  <si>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</si>
  <si>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</si>
  <si>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</si>
  <si>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</si>
  <si>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</si>
  <si>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</si>
  <si>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</si>
  <si>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</si>
  <si>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</si>
  <si>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</si>
  <si>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</si>
  <si>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</si>
  <si>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</si>
  <si>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</si>
  <si>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</si>
  <si>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</si>
  <si>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</si>
  <si>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</si>
  <si>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</si>
  <si>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</si>
  <si>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</si>
  <si>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</si>
  <si>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</si>
  <si>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</si>
  <si>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</si>
  <si>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</si>
  <si>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</si>
  <si>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</si>
  <si>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</si>
  <si>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</si>
  <si>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</si>
  <si>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</si>
  <si>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</si>
  <si>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</si>
  <si>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</si>
  <si>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</si>
  <si>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</si>
  <si>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</si>
  <si>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</si>
  <si>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</si>
  <si>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</si>
  <si>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</si>
  <si>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</si>
  <si>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</si>
  <si>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</si>
  <si>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</si>
  <si>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</si>
  <si>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</si>
  <si>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</si>
  <si>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</si>
  <si>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</si>
  <si>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</si>
  <si>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</si>
  <si>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</si>
  <si>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</si>
  <si>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</si>
  <si>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13:38:50</t>
  </si>
  <si>
    <t>13:38:50</t>
  </si>
  <si>
    <t>1149</t>
  </si>
  <si>
    <t>_1</t>
  </si>
  <si>
    <t>RECT-4143-20200907-06_33_50</t>
  </si>
  <si>
    <t>RECT-1996-20201211-13_38_51</t>
  </si>
  <si>
    <t>DARK-1997-20201211-13_38_59</t>
  </si>
  <si>
    <t>0: Broadleaf</t>
  </si>
  <si>
    <t>13:39:12</t>
  </si>
  <si>
    <t>0/3</t>
  </si>
  <si>
    <t>20201211 13:41:13</t>
  </si>
  <si>
    <t>13:41:13</t>
  </si>
  <si>
    <t>RECT-1998-20201211-13_41_14</t>
  </si>
  <si>
    <t>DARK-1999-20201211-13_41_22</t>
  </si>
  <si>
    <t>2/3</t>
  </si>
  <si>
    <t>20201211 13:42:27</t>
  </si>
  <si>
    <t>13:42:27</t>
  </si>
  <si>
    <t>RECT-2000-20201211-13_42_28</t>
  </si>
  <si>
    <t>DARK-2001-20201211-13_42_36</t>
  </si>
  <si>
    <t>3/3</t>
  </si>
  <si>
    <t>20201211 13:44:14</t>
  </si>
  <si>
    <t>13:44:14</t>
  </si>
  <si>
    <t>RECT-2002-20201211-13_44_15</t>
  </si>
  <si>
    <t>DARK-2003-20201211-13_44_23</t>
  </si>
  <si>
    <t>20201211 13:45:55</t>
  </si>
  <si>
    <t>13:45:55</t>
  </si>
  <si>
    <t>RECT-2004-20201211-13_45_56</t>
  </si>
  <si>
    <t>DARK-2005-20201211-13_46_04</t>
  </si>
  <si>
    <t>20201211 13:47:35</t>
  </si>
  <si>
    <t>13:47:35</t>
  </si>
  <si>
    <t>RECT-2006-20201211-13_47_36</t>
  </si>
  <si>
    <t>DARK-2007-20201211-13_47_44</t>
  </si>
  <si>
    <t>20201211 13:49:05</t>
  </si>
  <si>
    <t>13:49:05</t>
  </si>
  <si>
    <t>RECT-2008-20201211-13_49_06</t>
  </si>
  <si>
    <t>DARK-2009-20201211-13_49_14</t>
  </si>
  <si>
    <t>20201211 13:50:41</t>
  </si>
  <si>
    <t>13:50:41</t>
  </si>
  <si>
    <t>RECT-2010-20201211-13_50_42</t>
  </si>
  <si>
    <t>DARK-2011-20201211-13_50_49</t>
  </si>
  <si>
    <t>13:51:08</t>
  </si>
  <si>
    <t>20201211 13:52:55</t>
  </si>
  <si>
    <t>13:52:55</t>
  </si>
  <si>
    <t>RECT-2012-20201211-13_52_56</t>
  </si>
  <si>
    <t>DARK-2013-20201211-13_53_03</t>
  </si>
  <si>
    <t>20201211 13:54:56</t>
  </si>
  <si>
    <t>13:54:56</t>
  </si>
  <si>
    <t>RECT-2014-20201211-13_54_56</t>
  </si>
  <si>
    <t>DARK-2015-20201211-13_55_04</t>
  </si>
  <si>
    <t>20201211 13:56:46</t>
  </si>
  <si>
    <t>13:56:46</t>
  </si>
  <si>
    <t>RECT-2016-20201211-13_56_47</t>
  </si>
  <si>
    <t>DARK-2017-20201211-13_56_55</t>
  </si>
  <si>
    <t>20201211 13:58:47</t>
  </si>
  <si>
    <t>13:58:47</t>
  </si>
  <si>
    <t>RECT-2018-20201211-13_58_47</t>
  </si>
  <si>
    <t>DARK-2019-20201211-13_58_55</t>
  </si>
  <si>
    <t>20201211 14:00:38</t>
  </si>
  <si>
    <t>14:00:38</t>
  </si>
  <si>
    <t>RECT-2020-20201211-14_00_39</t>
  </si>
  <si>
    <t>DARK-2021-20201211-14_00_47</t>
  </si>
  <si>
    <t>20201211 14:02:39</t>
  </si>
  <si>
    <t>14:02:39</t>
  </si>
  <si>
    <t>RECT-2022-20201211-14_02_39</t>
  </si>
  <si>
    <t>DARK-2023-20201211-14_02_47</t>
  </si>
  <si>
    <t>14:03:16</t>
  </si>
  <si>
    <t>1/3</t>
  </si>
  <si>
    <t>20201211 14:05:17</t>
  </si>
  <si>
    <t>14:05:17</t>
  </si>
  <si>
    <t>RECT-2024-20201211-14_05_17</t>
  </si>
  <si>
    <t>DARK-2025-20201211-14_05_25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</si>
</sst>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1607715530.5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1607715522.5</v>
      </c>
      <c r="I17">
        <f t="shared" ref="I17:I31" si="0">(J17)/1000</f>
        <v>5.3256797213002726E-4</v>
      </c>
      <c r="J17">
        <f t="shared" ref="J17:J31" si="1">1000*CA17*AH17*(BW17-BX17)/(100*BP17*(1000-AH17*BW17))</f>
        <v>0.53256797213002727</v>
      </c>
      <c r="K17">
        <f t="shared" ref="K17:K31" si="2">CA17*AH17*(BV17-BU17*(1000-AH17*BX17)/(1000-AH17*BW17))/(100*BP17)</f>
        <v>5.5751981983907895</v>
      </c>
      <c r="L17">
        <f t="shared" ref="L17:L31" si="3">BU17 - IF(AH17&gt;1, K17*BP17*100/(AJ17*CI17), 0)</f>
        <v>401.35129032258101</v>
      </c>
      <c r="M17">
        <f t="shared" ref="M17:M31" si="4">((S17-I17/2)*L17-K17)/(S17+I17/2)</f>
        <v>88.230549568536475</v>
      </c>
      <c r="N17">
        <f t="shared" ref="N17:N31" si="5">M17*(CB17+CC17)/1000</f>
        <v>9.0008340536170337</v>
      </c>
      <c r="O17">
        <f t="shared" ref="O17:O31" si="6">(BU17 - IF(AH17&gt;1, K17*BP17*100/(AJ17*CI17), 0))*(CB17+CC17)/1000</f>
        <v>40.943827042497091</v>
      </c>
      <c r="P17">
        <f t="shared" ref="P17:P31" si="7">2/((1/R17-1/Q17)+SIGN(R17)*SQRT((1/R17-1/Q17)*(1/R17-1/Q17) + 4*BQ17/((BQ17+1)*(BQ17+1))*(2*1/R17*1/Q17-1/Q17*1/Q17)))</f>
        <v>2.9291666419376368E-2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2.962382752103041</v>
      </c>
      <c r="R17">
        <f t="shared" ref="R17:R31" si="9">I17*(1000-(1000*0.61365*EXP(17.502*V17/(240.97+V17))/(CB17+CC17)+BW17)/2)/(1000*0.61365*EXP(17.502*V17/(240.97+V17))/(CB17+CC17)-BW17)</f>
        <v>2.9131708298092803E-2</v>
      </c>
      <c r="S17">
        <f t="shared" ref="S17:S31" si="10">1/((BQ17+1)/(P17/1.6)+1/(Q17/1.37)) + BQ17/((BQ17+1)/(P17/1.6) + BQ17/(Q17/1.37))</f>
        <v>1.8221616327561467E-2</v>
      </c>
      <c r="T17">
        <f t="shared" ref="T17:T31" si="11">(BM17*BO17)</f>
        <v>231.2921615392606</v>
      </c>
      <c r="U17">
        <f t="shared" ref="U17:U31" si="12">(CD17+(T17+2*0.95*0.0000000567*(((CD17+$B$7)+273)^4-(CD17+273)^4)-44100*I17)/(1.84*29.3*Q17+8*0.95*0.0000000567*(CD17+273)^3))</f>
        <v>29.207643769250893</v>
      </c>
      <c r="V17">
        <f t="shared" ref="V17:V31" si="13">($C$7*CE17+$D$7*CF17+$E$7*U17)</f>
        <v>29.1205903225806</v>
      </c>
      <c r="W17">
        <f t="shared" ref="W17:W31" si="14">0.61365*EXP(17.502*V17/(240.97+V17))</f>
        <v>4.0499223010939289</v>
      </c>
      <c r="X17">
        <f t="shared" ref="X17:X31" si="15">(Y17/Z17*100)</f>
        <v>59.1074356153946</v>
      </c>
      <c r="Y17">
        <f t="shared" ref="Y17:Y31" si="16">BW17*(CB17+CC17)/1000</f>
        <v>2.2424647267694997</v>
      </c>
      <c r="Z17">
        <f t="shared" ref="Z17:Z31" si="17">0.61365*EXP(17.502*CD17/(240.97+CD17))</f>
        <v>3.7938792360422542</v>
      </c>
      <c r="AA17">
        <f t="shared" ref="AA17:AA31" si="18">(W17-BW17*(CB17+CC17)/1000)</f>
        <v>1.8074575743244292</v>
      </c>
      <c r="AB17">
        <f t="shared" ref="AB17:AB31" si="19">(-I17*44100)</f>
        <v>-23.486247570934204</v>
      </c>
      <c r="AC17">
        <f t="shared" ref="AC17:AC31" si="20">2*29.3*Q17*0.92*(CD17-V17)</f>
        <v>-179.66065737019406</v>
      </c>
      <c r="AD17">
        <f t="shared" ref="AD17:AD31" si="21">2*0.95*0.0000000567*(((CD17+$B$7)+273)^4-(V17+273)^4)</f>
        <v>-13.293447727650458</v>
      </c>
      <c r="AE17">
        <f t="shared" ref="AE17:AE31" si="22">T17+AD17+AB17+AC17</f>
        <v>14.851808870481875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53695.69925884479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15357.8</v>
      </c>
      <c r="AS17">
        <v>1006.16353846154</v>
      </c>
      <c r="AT17">
        <v>1260.72</v>
      </c>
      <c r="AU17">
        <f t="shared" ref="AU17:AU31" si="27">1-AS17/AT17</f>
        <v>0.20191355855262072</v>
      </c>
      <c r="AV17">
        <v>0.5</v>
      </c>
      <c r="AW17">
        <f t="shared" ref="AW17:AW31" si="28">BM17</f>
        <v>1180.1924541664482</v>
      </c>
      <c r="AX17">
        <f t="shared" ref="AX17:AX31" si="29">K17</f>
        <v>5.5751981983907895</v>
      </c>
      <c r="AY17">
        <f t="shared" ref="AY17:AY31" si="30">AU17*AV17*AW17</f>
        <v>119.14842909884915</v>
      </c>
      <c r="AZ17">
        <f t="shared" ref="AZ17:AZ31" si="31">(AX17-AP17)/AW17</f>
        <v>5.2135104376283643E-3</v>
      </c>
      <c r="BA17">
        <f t="shared" ref="BA17:BA31" si="32">(AN17-AT17)/AT17</f>
        <v>1.5874738244812487</v>
      </c>
      <c r="BB17" t="s">
        <v>295</v>
      </c>
      <c r="BC17">
        <v>1006.16353846154</v>
      </c>
      <c r="BD17">
        <v>771.55</v>
      </c>
      <c r="BE17">
        <f t="shared" ref="BE17:BE31" si="33">1-BD17/AT17</f>
        <v>0.38800843962180342</v>
      </c>
      <c r="BF17">
        <f t="shared" ref="BF17:BF31" si="34">(AT17-BC17)/(AT17-BD17)</f>
        <v>0.52038445026976299</v>
      </c>
      <c r="BG17">
        <f t="shared" ref="BG17:BG31" si="35">(AN17-AT17)/(AN17-BD17)</f>
        <v>0.80358799131108649</v>
      </c>
      <c r="BH17">
        <f t="shared" ref="BH17:BH31" si="36">(AT17-BC17)/(AT17-AM17)</f>
        <v>0.46686784722692193</v>
      </c>
      <c r="BI17">
        <f t="shared" ref="BI17:BI31" si="37">(AN17-AT17)/(AN17-AM17)</f>
        <v>0.78589396916072807</v>
      </c>
      <c r="BJ17">
        <f t="shared" ref="BJ17:BJ31" si="38">(BF17*BD17/BC17)</f>
        <v>0.39904310507966473</v>
      </c>
      <c r="BK17">
        <f t="shared" ref="BK17:BK31" si="39">(1-BJ17)</f>
        <v>0.60095689492033522</v>
      </c>
      <c r="BL17">
        <f t="shared" ref="BL17:BL31" si="40">$B$11*CJ17+$C$11*CK17+$F$11*CL17*(1-CO17)</f>
        <v>1400.00903225806</v>
      </c>
      <c r="BM17">
        <f t="shared" ref="BM17:BM31" si="41">BL17*BN17</f>
        <v>1180.1924541664482</v>
      </c>
      <c r="BN17">
        <f t="shared" ref="BN17:BN31" si="42">($B$11*$D$9+$C$11*$D$9+$F$11*((CY17+CQ17)/MAX(CY17+CQ17+CZ17, 0.1)*$I$9+CZ17/MAX(CY17+CQ17+CZ17, 0.1)*$J$9))/($B$11+$C$11+$F$11)</f>
        <v>0.84298917147907837</v>
      </c>
      <c r="BO17">
        <f t="shared" ref="BO17:BO31" si="43">($B$11*$K$9+$C$11*$K$9+$F$11*((CY17+CQ17)/MAX(CY17+CQ17+CZ17, 0.1)*$P$9+CZ17/MAX(CY17+CQ17+CZ17, 0.1)*$Q$9))/($B$11+$C$11+$F$11)</f>
        <v>0.19597834295815653</v>
      </c>
      <c r="BP17">
        <v>6</v>
      </c>
      <c r="BQ17">
        <v>0.5</v>
      </c>
      <c r="BR17" t="s">
        <v>296</v>
      </c>
      <c r="BS17">
        <v>2</v>
      </c>
      <c r="BT17">
        <v>1607715522.5</v>
      </c>
      <c r="BU17">
        <v>401.35129032258101</v>
      </c>
      <c r="BV17">
        <v>408.29661290322599</v>
      </c>
      <c r="BW17">
        <v>21.981729032258102</v>
      </c>
      <c r="BX17">
        <v>21.356822580645201</v>
      </c>
      <c r="BY17">
        <v>400.89929032258101</v>
      </c>
      <c r="BZ17">
        <v>21.681729032258101</v>
      </c>
      <c r="CA17">
        <v>500.101612903226</v>
      </c>
      <c r="CB17">
        <v>101.914903225806</v>
      </c>
      <c r="CC17">
        <v>0.100034883870968</v>
      </c>
      <c r="CD17">
        <v>27.9956580645161</v>
      </c>
      <c r="CE17">
        <v>29.1205903225806</v>
      </c>
      <c r="CF17">
        <v>999.9</v>
      </c>
      <c r="CG17">
        <v>0</v>
      </c>
      <c r="CH17">
        <v>0</v>
      </c>
      <c r="CI17">
        <v>9996.9412903225802</v>
      </c>
      <c r="CJ17">
        <v>0</v>
      </c>
      <c r="CK17">
        <v>272.93067741935499</v>
      </c>
      <c r="CL17">
        <v>1400.00903225806</v>
      </c>
      <c r="CM17">
        <v>0.90000400000000003</v>
      </c>
      <c r="CN17">
        <v>9.9995799999999996E-2</v>
      </c>
      <c r="CO17">
        <v>0</v>
      </c>
      <c r="CP17">
        <v>1006.79180645161</v>
      </c>
      <c r="CQ17">
        <v>4.9994800000000001</v>
      </c>
      <c r="CR17">
        <v>14253.345161290301</v>
      </c>
      <c r="CS17">
        <v>11417.664516129</v>
      </c>
      <c r="CT17">
        <v>48.937129032257999</v>
      </c>
      <c r="CU17">
        <v>50.691064516129003</v>
      </c>
      <c r="CV17">
        <v>50.008000000000003</v>
      </c>
      <c r="CW17">
        <v>50.233741935483899</v>
      </c>
      <c r="CX17">
        <v>50.745935483871001</v>
      </c>
      <c r="CY17">
        <v>1255.5161290322601</v>
      </c>
      <c r="CZ17">
        <v>139.49580645161299</v>
      </c>
      <c r="DA17">
        <v>0</v>
      </c>
      <c r="DB17">
        <v>594.70000004768394</v>
      </c>
      <c r="DC17">
        <v>0</v>
      </c>
      <c r="DD17">
        <v>1006.16353846154</v>
      </c>
      <c r="DE17">
        <v>-84.446632525198893</v>
      </c>
      <c r="DF17">
        <v>-1170.0273512136</v>
      </c>
      <c r="DG17">
        <v>14244.580769230801</v>
      </c>
      <c r="DH17">
        <v>15</v>
      </c>
      <c r="DI17">
        <v>1607715552.5</v>
      </c>
      <c r="DJ17" t="s">
        <v>297</v>
      </c>
      <c r="DK17">
        <v>1607715548.5</v>
      </c>
      <c r="DL17">
        <v>1607715552.5</v>
      </c>
      <c r="DM17">
        <v>7</v>
      </c>
      <c r="DN17">
        <v>-0.20100000000000001</v>
      </c>
      <c r="DO17">
        <v>-3.6999999999999998E-2</v>
      </c>
      <c r="DP17">
        <v>0.45200000000000001</v>
      </c>
      <c r="DQ17">
        <v>0.3</v>
      </c>
      <c r="DR17">
        <v>408</v>
      </c>
      <c r="DS17">
        <v>21</v>
      </c>
      <c r="DT17">
        <v>0.24</v>
      </c>
      <c r="DU17">
        <v>0.15</v>
      </c>
      <c r="DV17">
        <v>5.3330519276328996</v>
      </c>
      <c r="DW17">
        <v>3.1183252671966</v>
      </c>
      <c r="DX17">
        <v>0.24034308523407499</v>
      </c>
      <c r="DY17">
        <v>0</v>
      </c>
      <c r="DZ17">
        <v>-6.7301630000000001</v>
      </c>
      <c r="EA17">
        <v>-3.5243252502781002</v>
      </c>
      <c r="EB17">
        <v>0.26414080610096302</v>
      </c>
      <c r="EC17">
        <v>0</v>
      </c>
      <c r="ED17">
        <v>0.68852749999999996</v>
      </c>
      <c r="EE17">
        <v>0.29721410456062197</v>
      </c>
      <c r="EF17">
        <v>2.1530719221227498E-2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0.45200000000000001</v>
      </c>
      <c r="EN17">
        <v>0.3</v>
      </c>
      <c r="EO17">
        <v>0.82527452909725496</v>
      </c>
      <c r="EP17">
        <v>-1.6043650578588901E-5</v>
      </c>
      <c r="EQ17">
        <v>-1.15305589960158E-6</v>
      </c>
      <c r="ER17">
        <v>3.6581349982770798E-10</v>
      </c>
      <c r="ES17">
        <v>-6.23870764247575E-2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15.4</v>
      </c>
      <c r="FB17">
        <v>15.4</v>
      </c>
      <c r="FC17">
        <v>2</v>
      </c>
      <c r="FD17">
        <v>506.80200000000002</v>
      </c>
      <c r="FE17">
        <v>479.19</v>
      </c>
      <c r="FF17">
        <v>23.720099999999999</v>
      </c>
      <c r="FG17">
        <v>33.418999999999997</v>
      </c>
      <c r="FH17">
        <v>30.0001</v>
      </c>
      <c r="FI17">
        <v>33.426000000000002</v>
      </c>
      <c r="FJ17">
        <v>33.466099999999997</v>
      </c>
      <c r="FK17">
        <v>19.458300000000001</v>
      </c>
      <c r="FL17">
        <v>18.7744</v>
      </c>
      <c r="FM17">
        <v>53.649900000000002</v>
      </c>
      <c r="FN17">
        <v>23.725300000000001</v>
      </c>
      <c r="FO17">
        <v>407.98700000000002</v>
      </c>
      <c r="FP17">
        <v>21.348099999999999</v>
      </c>
      <c r="FQ17">
        <v>97.961699999999993</v>
      </c>
      <c r="FR17">
        <v>102.023</v>
      </c>
    </row>
    <row r="18" spans="1:174" x14ac:dyDescent="0.25">
      <c r="A18">
        <v>2</v>
      </c>
      <c r="B18">
        <v>1607715673.5</v>
      </c>
      <c r="C18">
        <v>143</v>
      </c>
      <c r="D18" t="s">
        <v>299</v>
      </c>
      <c r="E18" t="s">
        <v>300</v>
      </c>
      <c r="F18" t="s">
        <v>291</v>
      </c>
      <c r="G18" t="s">
        <v>292</v>
      </c>
      <c r="H18">
        <v>1607715665.5</v>
      </c>
      <c r="I18">
        <f t="shared" si="0"/>
        <v>1.098195759155547E-3</v>
      </c>
      <c r="J18">
        <f t="shared" si="1"/>
        <v>1.0981957591555469</v>
      </c>
      <c r="K18">
        <f t="shared" si="2"/>
        <v>-0.54489364555079101</v>
      </c>
      <c r="L18">
        <f t="shared" si="3"/>
        <v>49.549587096774196</v>
      </c>
      <c r="M18">
        <f t="shared" si="4"/>
        <v>62.205580582125712</v>
      </c>
      <c r="N18">
        <f t="shared" si="5"/>
        <v>6.3463646247929217</v>
      </c>
      <c r="O18">
        <f t="shared" si="6"/>
        <v>5.0551693880407429</v>
      </c>
      <c r="P18">
        <f t="shared" si="7"/>
        <v>6.1734371414469642E-2</v>
      </c>
      <c r="Q18">
        <f t="shared" si="8"/>
        <v>2.9624097488335415</v>
      </c>
      <c r="R18">
        <f t="shared" si="9"/>
        <v>6.1028471450982121E-2</v>
      </c>
      <c r="S18">
        <f t="shared" si="10"/>
        <v>3.8205544314328405E-2</v>
      </c>
      <c r="T18">
        <f t="shared" si="11"/>
        <v>231.29010443777784</v>
      </c>
      <c r="U18">
        <f t="shared" si="12"/>
        <v>29.044969480298121</v>
      </c>
      <c r="V18">
        <f t="shared" si="13"/>
        <v>29.005787096774199</v>
      </c>
      <c r="W18">
        <f t="shared" si="14"/>
        <v>4.0231197519005661</v>
      </c>
      <c r="X18">
        <f t="shared" si="15"/>
        <v>59.197426169237978</v>
      </c>
      <c r="Y18">
        <f t="shared" si="16"/>
        <v>2.2436299369548927</v>
      </c>
      <c r="Z18">
        <f t="shared" si="17"/>
        <v>3.7900802148739334</v>
      </c>
      <c r="AA18">
        <f t="shared" si="18"/>
        <v>1.7794898149456735</v>
      </c>
      <c r="AB18">
        <f t="shared" si="19"/>
        <v>-48.430432978759619</v>
      </c>
      <c r="AC18">
        <f t="shared" si="20"/>
        <v>-164.07156270455764</v>
      </c>
      <c r="AD18">
        <f t="shared" si="21"/>
        <v>-12.131893734131259</v>
      </c>
      <c r="AE18">
        <f t="shared" si="22"/>
        <v>6.6562150203293129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53699.715307053353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15353.4</v>
      </c>
      <c r="AS18">
        <v>784.72084615384597</v>
      </c>
      <c r="AT18">
        <v>914.85</v>
      </c>
      <c r="AU18">
        <f t="shared" si="27"/>
        <v>0.14224097266891189</v>
      </c>
      <c r="AV18">
        <v>0.5</v>
      </c>
      <c r="AW18">
        <f t="shared" si="28"/>
        <v>1180.1799112318752</v>
      </c>
      <c r="AX18">
        <f t="shared" si="29"/>
        <v>-0.54489364555079101</v>
      </c>
      <c r="AY18">
        <f t="shared" si="30"/>
        <v>83.934969248966013</v>
      </c>
      <c r="AZ18">
        <f t="shared" si="31"/>
        <v>2.7837988049753408E-5</v>
      </c>
      <c r="BA18">
        <f t="shared" si="32"/>
        <v>2.5656992949663877</v>
      </c>
      <c r="BB18" t="s">
        <v>302</v>
      </c>
      <c r="BC18">
        <v>784.72084615384597</v>
      </c>
      <c r="BD18">
        <v>653.71</v>
      </c>
      <c r="BE18">
        <f t="shared" si="33"/>
        <v>0.28544570148111714</v>
      </c>
      <c r="BF18">
        <f t="shared" si="34"/>
        <v>0.49831183980299482</v>
      </c>
      <c r="BG18">
        <f t="shared" si="35"/>
        <v>0.89988383549879813</v>
      </c>
      <c r="BH18">
        <f t="shared" si="36"/>
        <v>0.65269170669598997</v>
      </c>
      <c r="BI18">
        <f t="shared" si="37"/>
        <v>0.92171018768893942</v>
      </c>
      <c r="BJ18">
        <f t="shared" si="38"/>
        <v>0.41511759805314458</v>
      </c>
      <c r="BK18">
        <f t="shared" si="39"/>
        <v>0.58488240194685548</v>
      </c>
      <c r="BL18">
        <f t="shared" si="40"/>
        <v>1399.9938709677399</v>
      </c>
      <c r="BM18">
        <f t="shared" si="41"/>
        <v>1180.1799112318752</v>
      </c>
      <c r="BN18">
        <f t="shared" si="42"/>
        <v>0.84298934138624537</v>
      </c>
      <c r="BO18">
        <f t="shared" si="43"/>
        <v>0.19597868277249064</v>
      </c>
      <c r="BP18">
        <v>6</v>
      </c>
      <c r="BQ18">
        <v>0.5</v>
      </c>
      <c r="BR18" t="s">
        <v>296</v>
      </c>
      <c r="BS18">
        <v>2</v>
      </c>
      <c r="BT18">
        <v>1607715665.5</v>
      </c>
      <c r="BU18">
        <v>49.549587096774196</v>
      </c>
      <c r="BV18">
        <v>48.961125806451598</v>
      </c>
      <c r="BW18">
        <v>21.991535483871001</v>
      </c>
      <c r="BX18">
        <v>20.702929032258101</v>
      </c>
      <c r="BY18">
        <v>48.928203225806499</v>
      </c>
      <c r="BZ18">
        <v>21.6640193548387</v>
      </c>
      <c r="CA18">
        <v>500.09593548387102</v>
      </c>
      <c r="CB18">
        <v>101.922451612903</v>
      </c>
      <c r="CC18">
        <v>9.9980545161290305E-2</v>
      </c>
      <c r="CD18">
        <v>27.978474193548401</v>
      </c>
      <c r="CE18">
        <v>29.005787096774199</v>
      </c>
      <c r="CF18">
        <v>999.9</v>
      </c>
      <c r="CG18">
        <v>0</v>
      </c>
      <c r="CH18">
        <v>0</v>
      </c>
      <c r="CI18">
        <v>9996.3538709677396</v>
      </c>
      <c r="CJ18">
        <v>0</v>
      </c>
      <c r="CK18">
        <v>257.444677419355</v>
      </c>
      <c r="CL18">
        <v>1399.9938709677399</v>
      </c>
      <c r="CM18">
        <v>0.89999732258064502</v>
      </c>
      <c r="CN18">
        <v>0.100002961290323</v>
      </c>
      <c r="CO18">
        <v>0</v>
      </c>
      <c r="CP18">
        <v>785.08096774193598</v>
      </c>
      <c r="CQ18">
        <v>4.9994800000000001</v>
      </c>
      <c r="CR18">
        <v>11151.3580645161</v>
      </c>
      <c r="CS18">
        <v>11417.532258064501</v>
      </c>
      <c r="CT18">
        <v>49.018000000000001</v>
      </c>
      <c r="CU18">
        <v>50.711451612903197</v>
      </c>
      <c r="CV18">
        <v>50.0884838709677</v>
      </c>
      <c r="CW18">
        <v>50.253999999999998</v>
      </c>
      <c r="CX18">
        <v>50.824258064516101</v>
      </c>
      <c r="CY18">
        <v>1255.4919354838701</v>
      </c>
      <c r="CZ18">
        <v>139.50193548387099</v>
      </c>
      <c r="DA18">
        <v>0</v>
      </c>
      <c r="DB18">
        <v>142.30000019073501</v>
      </c>
      <c r="DC18">
        <v>0</v>
      </c>
      <c r="DD18">
        <v>784.72084615384597</v>
      </c>
      <c r="DE18">
        <v>-33.529504263992102</v>
      </c>
      <c r="DF18">
        <v>-468.51623926486502</v>
      </c>
      <c r="DG18">
        <v>11146.2269230769</v>
      </c>
      <c r="DH18">
        <v>15</v>
      </c>
      <c r="DI18">
        <v>1607715552.5</v>
      </c>
      <c r="DJ18" t="s">
        <v>297</v>
      </c>
      <c r="DK18">
        <v>1607715548.5</v>
      </c>
      <c r="DL18">
        <v>1607715552.5</v>
      </c>
      <c r="DM18">
        <v>7</v>
      </c>
      <c r="DN18">
        <v>-0.20100000000000001</v>
      </c>
      <c r="DO18">
        <v>-3.6999999999999998E-2</v>
      </c>
      <c r="DP18">
        <v>0.45200000000000001</v>
      </c>
      <c r="DQ18">
        <v>0.3</v>
      </c>
      <c r="DR18">
        <v>408</v>
      </c>
      <c r="DS18">
        <v>21</v>
      </c>
      <c r="DT18">
        <v>0.24</v>
      </c>
      <c r="DU18">
        <v>0.15</v>
      </c>
      <c r="DV18">
        <v>-0.53697977034222999</v>
      </c>
      <c r="DW18">
        <v>-0.36897862438002599</v>
      </c>
      <c r="DX18">
        <v>2.9812126791185199E-2</v>
      </c>
      <c r="DY18">
        <v>1</v>
      </c>
      <c r="DZ18">
        <v>0.58614900000000003</v>
      </c>
      <c r="EA18">
        <v>0.41375321913236901</v>
      </c>
      <c r="EB18">
        <v>3.25105664833246E-2</v>
      </c>
      <c r="EC18">
        <v>0</v>
      </c>
      <c r="ED18">
        <v>1.2890349999999999</v>
      </c>
      <c r="EE18">
        <v>4.6865406006648697E-3</v>
      </c>
      <c r="EF18">
        <v>1.23290715384412E-2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0.621</v>
      </c>
      <c r="EN18">
        <v>0.32590000000000002</v>
      </c>
      <c r="EO18">
        <v>0.62489939588005206</v>
      </c>
      <c r="EP18">
        <v>-1.6043650578588901E-5</v>
      </c>
      <c r="EQ18">
        <v>-1.15305589960158E-6</v>
      </c>
      <c r="ER18">
        <v>3.6581349982770798E-10</v>
      </c>
      <c r="ES18">
        <v>-9.8953307109550304E-2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507.35500000000002</v>
      </c>
      <c r="FE18">
        <v>477.92099999999999</v>
      </c>
      <c r="FF18">
        <v>23.8171</v>
      </c>
      <c r="FG18">
        <v>33.424900000000001</v>
      </c>
      <c r="FH18">
        <v>30.0001</v>
      </c>
      <c r="FI18">
        <v>33.438000000000002</v>
      </c>
      <c r="FJ18">
        <v>33.476199999999999</v>
      </c>
      <c r="FK18">
        <v>5.0650199999999996</v>
      </c>
      <c r="FL18">
        <v>22.2179</v>
      </c>
      <c r="FM18">
        <v>53.934399999999997</v>
      </c>
      <c r="FN18">
        <v>23.8245</v>
      </c>
      <c r="FO18">
        <v>49.154600000000002</v>
      </c>
      <c r="FP18">
        <v>20.605899999999998</v>
      </c>
      <c r="FQ18">
        <v>97.960800000000006</v>
      </c>
      <c r="FR18">
        <v>102.017</v>
      </c>
    </row>
    <row r="19" spans="1:174" x14ac:dyDescent="0.25">
      <c r="A19">
        <v>3</v>
      </c>
      <c r="B19">
        <v>1607715747.5</v>
      </c>
      <c r="C19">
        <v>217</v>
      </c>
      <c r="D19" t="s">
        <v>304</v>
      </c>
      <c r="E19" t="s">
        <v>305</v>
      </c>
      <c r="F19" t="s">
        <v>291</v>
      </c>
      <c r="G19" t="s">
        <v>292</v>
      </c>
      <c r="H19">
        <v>1607715739.75</v>
      </c>
      <c r="I19">
        <f t="shared" si="0"/>
        <v>1.3159610359148952E-3</v>
      </c>
      <c r="J19">
        <f t="shared" si="1"/>
        <v>1.3159610359148952</v>
      </c>
      <c r="K19">
        <f t="shared" si="2"/>
        <v>0.61089849352606085</v>
      </c>
      <c r="L19">
        <f t="shared" si="3"/>
        <v>79.368629999999996</v>
      </c>
      <c r="M19">
        <f t="shared" si="4"/>
        <v>63.794806963659681</v>
      </c>
      <c r="N19">
        <f t="shared" si="5"/>
        <v>6.5090701962595654</v>
      </c>
      <c r="O19">
        <f t="shared" si="6"/>
        <v>8.0980883654878042</v>
      </c>
      <c r="P19">
        <f t="shared" si="7"/>
        <v>7.329084088082137E-2</v>
      </c>
      <c r="Q19">
        <f t="shared" si="8"/>
        <v>2.9627843614619347</v>
      </c>
      <c r="R19">
        <f t="shared" si="9"/>
        <v>7.229833540054717E-2</v>
      </c>
      <c r="S19">
        <f t="shared" si="10"/>
        <v>4.5274512512867793E-2</v>
      </c>
      <c r="T19">
        <f t="shared" si="11"/>
        <v>231.29066421501179</v>
      </c>
      <c r="U19">
        <f t="shared" si="12"/>
        <v>28.99988157579967</v>
      </c>
      <c r="V19">
        <f t="shared" si="13"/>
        <v>28.940746666666701</v>
      </c>
      <c r="W19">
        <f t="shared" si="14"/>
        <v>4.0080038220082788</v>
      </c>
      <c r="X19">
        <f t="shared" si="15"/>
        <v>58.204381355210089</v>
      </c>
      <c r="Y19">
        <f t="shared" si="16"/>
        <v>2.2074138791473659</v>
      </c>
      <c r="Z19">
        <f t="shared" si="17"/>
        <v>3.792521847583854</v>
      </c>
      <c r="AA19">
        <f t="shared" si="18"/>
        <v>1.8005899428609129</v>
      </c>
      <c r="AB19">
        <f t="shared" si="19"/>
        <v>-58.033881683846879</v>
      </c>
      <c r="AC19">
        <f t="shared" si="20"/>
        <v>-151.93908398379213</v>
      </c>
      <c r="AD19">
        <f t="shared" si="21"/>
        <v>-11.230342953438326</v>
      </c>
      <c r="AE19">
        <f t="shared" si="22"/>
        <v>10.087355593934433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53708.873119916396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15352.7</v>
      </c>
      <c r="AS19">
        <v>758.36011538461503</v>
      </c>
      <c r="AT19">
        <v>882</v>
      </c>
      <c r="AU19">
        <f t="shared" si="27"/>
        <v>0.14018127507413258</v>
      </c>
      <c r="AV19">
        <v>0.5</v>
      </c>
      <c r="AW19">
        <f t="shared" si="28"/>
        <v>1180.1845856120328</v>
      </c>
      <c r="AX19">
        <f t="shared" si="29"/>
        <v>0.61089849352606085</v>
      </c>
      <c r="AY19">
        <f t="shared" si="30"/>
        <v>82.719890016965778</v>
      </c>
      <c r="AZ19">
        <f t="shared" si="31"/>
        <v>1.0071695460467846E-3</v>
      </c>
      <c r="BA19">
        <f t="shared" si="32"/>
        <v>2.698503401360544</v>
      </c>
      <c r="BB19" t="s">
        <v>307</v>
      </c>
      <c r="BC19">
        <v>758.36011538461503</v>
      </c>
      <c r="BD19">
        <v>626.44000000000005</v>
      </c>
      <c r="BE19">
        <f t="shared" si="33"/>
        <v>0.28975056689342393</v>
      </c>
      <c r="BF19">
        <f t="shared" si="34"/>
        <v>0.48379983023706763</v>
      </c>
      <c r="BG19">
        <f t="shared" si="35"/>
        <v>0.90303683355845266</v>
      </c>
      <c r="BH19">
        <f t="shared" si="36"/>
        <v>0.74247898189209327</v>
      </c>
      <c r="BI19">
        <f t="shared" si="37"/>
        <v>0.93460972444740864</v>
      </c>
      <c r="BJ19">
        <f t="shared" si="38"/>
        <v>0.39964069774423838</v>
      </c>
      <c r="BK19">
        <f t="shared" si="39"/>
        <v>0.60035930225576162</v>
      </c>
      <c r="BL19">
        <f t="shared" si="40"/>
        <v>1399.99966666667</v>
      </c>
      <c r="BM19">
        <f t="shared" si="41"/>
        <v>1180.1845856120328</v>
      </c>
      <c r="BN19">
        <f t="shared" si="42"/>
        <v>0.84298919043459053</v>
      </c>
      <c r="BO19">
        <f t="shared" si="43"/>
        <v>0.19597838086918123</v>
      </c>
      <c r="BP19">
        <v>6</v>
      </c>
      <c r="BQ19">
        <v>0.5</v>
      </c>
      <c r="BR19" t="s">
        <v>296</v>
      </c>
      <c r="BS19">
        <v>2</v>
      </c>
      <c r="BT19">
        <v>1607715739.75</v>
      </c>
      <c r="BU19">
        <v>79.368629999999996</v>
      </c>
      <c r="BV19">
        <v>80.226870000000005</v>
      </c>
      <c r="BW19">
        <v>21.6346633333333</v>
      </c>
      <c r="BX19">
        <v>20.0899866666667</v>
      </c>
      <c r="BY19">
        <v>78.751973333333297</v>
      </c>
      <c r="BZ19">
        <v>21.322130000000001</v>
      </c>
      <c r="CA19">
        <v>500.10103333333302</v>
      </c>
      <c r="CB19">
        <v>101.931366666667</v>
      </c>
      <c r="CC19">
        <v>9.9982059999999998E-2</v>
      </c>
      <c r="CD19">
        <v>27.989519999999999</v>
      </c>
      <c r="CE19">
        <v>28.940746666666701</v>
      </c>
      <c r="CF19">
        <v>999.9</v>
      </c>
      <c r="CG19">
        <v>0</v>
      </c>
      <c r="CH19">
        <v>0</v>
      </c>
      <c r="CI19">
        <v>9997.6020000000008</v>
      </c>
      <c r="CJ19">
        <v>0</v>
      </c>
      <c r="CK19">
        <v>251.396633333333</v>
      </c>
      <c r="CL19">
        <v>1399.99966666667</v>
      </c>
      <c r="CM19">
        <v>0.90000400000000003</v>
      </c>
      <c r="CN19">
        <v>9.9996399999999999E-2</v>
      </c>
      <c r="CO19">
        <v>0</v>
      </c>
      <c r="CP19">
        <v>758.44876666666698</v>
      </c>
      <c r="CQ19">
        <v>4.9994800000000001</v>
      </c>
      <c r="CR19">
        <v>10782.016666666699</v>
      </c>
      <c r="CS19">
        <v>11417.583333333299</v>
      </c>
      <c r="CT19">
        <v>49.112400000000001</v>
      </c>
      <c r="CU19">
        <v>50.741599999999998</v>
      </c>
      <c r="CV19">
        <v>50.149799999999999</v>
      </c>
      <c r="CW19">
        <v>50.278866666666701</v>
      </c>
      <c r="CX19">
        <v>50.895666666666699</v>
      </c>
      <c r="CY19">
        <v>1255.509</v>
      </c>
      <c r="CZ19">
        <v>139.49600000000001</v>
      </c>
      <c r="DA19">
        <v>0</v>
      </c>
      <c r="DB19">
        <v>73.200000047683702</v>
      </c>
      <c r="DC19">
        <v>0</v>
      </c>
      <c r="DD19">
        <v>758.36011538461503</v>
      </c>
      <c r="DE19">
        <v>-21.933709421187299</v>
      </c>
      <c r="DF19">
        <v>-312.87521389361598</v>
      </c>
      <c r="DG19">
        <v>10781.0769230769</v>
      </c>
      <c r="DH19">
        <v>15</v>
      </c>
      <c r="DI19">
        <v>1607715552.5</v>
      </c>
      <c r="DJ19" t="s">
        <v>297</v>
      </c>
      <c r="DK19">
        <v>1607715548.5</v>
      </c>
      <c r="DL19">
        <v>1607715552.5</v>
      </c>
      <c r="DM19">
        <v>7</v>
      </c>
      <c r="DN19">
        <v>-0.20100000000000001</v>
      </c>
      <c r="DO19">
        <v>-3.6999999999999998E-2</v>
      </c>
      <c r="DP19">
        <v>0.45200000000000001</v>
      </c>
      <c r="DQ19">
        <v>0.3</v>
      </c>
      <c r="DR19">
        <v>408</v>
      </c>
      <c r="DS19">
        <v>21</v>
      </c>
      <c r="DT19">
        <v>0.24</v>
      </c>
      <c r="DU19">
        <v>0.15</v>
      </c>
      <c r="DV19">
        <v>0.61292054387265205</v>
      </c>
      <c r="DW19">
        <v>-0.17107793051959799</v>
      </c>
      <c r="DX19">
        <v>2.1511691996119402E-2</v>
      </c>
      <c r="DY19">
        <v>1</v>
      </c>
      <c r="DZ19">
        <v>-0.8597397</v>
      </c>
      <c r="EA19">
        <v>0.186364378197997</v>
      </c>
      <c r="EB19">
        <v>2.5425313899275E-2</v>
      </c>
      <c r="EC19">
        <v>1</v>
      </c>
      <c r="ED19">
        <v>1.544729</v>
      </c>
      <c r="EE19">
        <v>-8.1469187986634908E-3</v>
      </c>
      <c r="EF19">
        <v>1.56866046889269E-3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0.61699999999999999</v>
      </c>
      <c r="EN19">
        <v>0.3125</v>
      </c>
      <c r="EO19">
        <v>0.62489939588005206</v>
      </c>
      <c r="EP19">
        <v>-1.6043650578588901E-5</v>
      </c>
      <c r="EQ19">
        <v>-1.15305589960158E-6</v>
      </c>
      <c r="ER19">
        <v>3.6581349982770798E-10</v>
      </c>
      <c r="ES19">
        <v>-9.8953307109550304E-2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3.3</v>
      </c>
      <c r="FB19">
        <v>3.2</v>
      </c>
      <c r="FC19">
        <v>2</v>
      </c>
      <c r="FD19">
        <v>507.267</v>
      </c>
      <c r="FE19">
        <v>477.60500000000002</v>
      </c>
      <c r="FF19">
        <v>23.793600000000001</v>
      </c>
      <c r="FG19">
        <v>33.415999999999997</v>
      </c>
      <c r="FH19">
        <v>30.0001</v>
      </c>
      <c r="FI19">
        <v>33.435000000000002</v>
      </c>
      <c r="FJ19">
        <v>33.475900000000003</v>
      </c>
      <c r="FK19">
        <v>6.3625999999999996</v>
      </c>
      <c r="FL19">
        <v>24.562000000000001</v>
      </c>
      <c r="FM19">
        <v>53.193199999999997</v>
      </c>
      <c r="FN19">
        <v>23.7986</v>
      </c>
      <c r="FO19">
        <v>80.500699999999995</v>
      </c>
      <c r="FP19">
        <v>20.0823</v>
      </c>
      <c r="FQ19">
        <v>97.962800000000001</v>
      </c>
      <c r="FR19">
        <v>102.021</v>
      </c>
    </row>
    <row r="20" spans="1:174" x14ac:dyDescent="0.25">
      <c r="A20">
        <v>4</v>
      </c>
      <c r="B20">
        <v>1607715854.5</v>
      </c>
      <c r="C20">
        <v>324</v>
      </c>
      <c r="D20" t="s">
        <v>309</v>
      </c>
      <c r="E20" t="s">
        <v>310</v>
      </c>
      <c r="F20" t="s">
        <v>291</v>
      </c>
      <c r="G20" t="s">
        <v>292</v>
      </c>
      <c r="H20">
        <v>1607715846.75</v>
      </c>
      <c r="I20">
        <f t="shared" si="0"/>
        <v>1.6958492185969003E-3</v>
      </c>
      <c r="J20">
        <f t="shared" si="1"/>
        <v>1.6958492185969003</v>
      </c>
      <c r="K20">
        <f t="shared" si="2"/>
        <v>1.4218301944312275</v>
      </c>
      <c r="L20">
        <f t="shared" si="3"/>
        <v>99.897766666666698</v>
      </c>
      <c r="M20">
        <f t="shared" si="4"/>
        <v>73.176509796950214</v>
      </c>
      <c r="N20">
        <f t="shared" si="5"/>
        <v>7.4667802104524981</v>
      </c>
      <c r="O20">
        <f t="shared" si="6"/>
        <v>10.193362177081527</v>
      </c>
      <c r="P20">
        <f t="shared" si="7"/>
        <v>9.5359126702304925E-2</v>
      </c>
      <c r="Q20">
        <f t="shared" si="8"/>
        <v>2.9626120960712017</v>
      </c>
      <c r="R20">
        <f t="shared" si="9"/>
        <v>9.3686197250628142E-2</v>
      </c>
      <c r="S20">
        <f t="shared" si="10"/>
        <v>5.8701734739841041E-2</v>
      </c>
      <c r="T20">
        <f t="shared" si="11"/>
        <v>231.29539488167742</v>
      </c>
      <c r="U20">
        <f t="shared" si="12"/>
        <v>28.893800270201012</v>
      </c>
      <c r="V20">
        <f t="shared" si="13"/>
        <v>28.875689999999999</v>
      </c>
      <c r="W20">
        <f t="shared" si="14"/>
        <v>3.9929336860236613</v>
      </c>
      <c r="X20">
        <f t="shared" si="15"/>
        <v>58.089628844502883</v>
      </c>
      <c r="Y20">
        <f t="shared" si="16"/>
        <v>2.2019746325353173</v>
      </c>
      <c r="Z20">
        <f t="shared" si="17"/>
        <v>3.7906502009673173</v>
      </c>
      <c r="AA20">
        <f t="shared" si="18"/>
        <v>1.7909590534883439</v>
      </c>
      <c r="AB20">
        <f t="shared" si="19"/>
        <v>-74.7869505401233</v>
      </c>
      <c r="AC20">
        <f t="shared" si="20"/>
        <v>-142.89167554969893</v>
      </c>
      <c r="AD20">
        <f t="shared" si="21"/>
        <v>-10.558365300954009</v>
      </c>
      <c r="AE20">
        <f t="shared" si="22"/>
        <v>3.0584034909011564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53705.495431744697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15353.2</v>
      </c>
      <c r="AS20">
        <v>734.68453846153795</v>
      </c>
      <c r="AT20">
        <v>857</v>
      </c>
      <c r="AU20">
        <f t="shared" si="27"/>
        <v>0.14272515932142593</v>
      </c>
      <c r="AV20">
        <v>0.5</v>
      </c>
      <c r="AW20">
        <f t="shared" si="28"/>
        <v>1180.2077415544213</v>
      </c>
      <c r="AX20">
        <f t="shared" si="29"/>
        <v>1.4218301944312275</v>
      </c>
      <c r="AY20">
        <f t="shared" si="30"/>
        <v>84.222668972867538</v>
      </c>
      <c r="AZ20">
        <f t="shared" si="31"/>
        <v>1.6942590730796749E-3</v>
      </c>
      <c r="BA20">
        <f t="shared" si="32"/>
        <v>2.806394399066511</v>
      </c>
      <c r="BB20" t="s">
        <v>312</v>
      </c>
      <c r="BC20">
        <v>734.68453846153795</v>
      </c>
      <c r="BD20">
        <v>594.37</v>
      </c>
      <c r="BE20">
        <f t="shared" si="33"/>
        <v>0.30645274212368723</v>
      </c>
      <c r="BF20">
        <f t="shared" si="34"/>
        <v>0.46573301427278702</v>
      </c>
      <c r="BG20">
        <f t="shared" si="35"/>
        <v>0.90155226767527197</v>
      </c>
      <c r="BH20">
        <f t="shared" si="36"/>
        <v>0.86427926948581657</v>
      </c>
      <c r="BI20">
        <f t="shared" si="37"/>
        <v>0.94442672350256018</v>
      </c>
      <c r="BJ20">
        <f t="shared" si="38"/>
        <v>0.3767844798707552</v>
      </c>
      <c r="BK20">
        <f t="shared" si="39"/>
        <v>0.62321552012924486</v>
      </c>
      <c r="BL20">
        <f t="shared" si="40"/>
        <v>1400.027</v>
      </c>
      <c r="BM20">
        <f t="shared" si="41"/>
        <v>1180.2077415544213</v>
      </c>
      <c r="BN20">
        <f t="shared" si="42"/>
        <v>0.84298927203148322</v>
      </c>
      <c r="BO20">
        <f t="shared" si="43"/>
        <v>0.19597854406296658</v>
      </c>
      <c r="BP20">
        <v>6</v>
      </c>
      <c r="BQ20">
        <v>0.5</v>
      </c>
      <c r="BR20" t="s">
        <v>296</v>
      </c>
      <c r="BS20">
        <v>2</v>
      </c>
      <c r="BT20">
        <v>1607715846.75</v>
      </c>
      <c r="BU20">
        <v>99.897766666666698</v>
      </c>
      <c r="BV20">
        <v>101.80686666666701</v>
      </c>
      <c r="BW20">
        <v>21.57996</v>
      </c>
      <c r="BX20">
        <v>19.589263333333299</v>
      </c>
      <c r="BY20">
        <v>99.285463333333297</v>
      </c>
      <c r="BZ20">
        <v>21.26972</v>
      </c>
      <c r="CA20">
        <v>500.10216666666702</v>
      </c>
      <c r="CB20">
        <v>101.93793333333301</v>
      </c>
      <c r="CC20">
        <v>0.100005223333333</v>
      </c>
      <c r="CD20">
        <v>27.9810533333333</v>
      </c>
      <c r="CE20">
        <v>28.875689999999999</v>
      </c>
      <c r="CF20">
        <v>999.9</v>
      </c>
      <c r="CG20">
        <v>0</v>
      </c>
      <c r="CH20">
        <v>0</v>
      </c>
      <c r="CI20">
        <v>9995.982</v>
      </c>
      <c r="CJ20">
        <v>0</v>
      </c>
      <c r="CK20">
        <v>245.295166666667</v>
      </c>
      <c r="CL20">
        <v>1400.027</v>
      </c>
      <c r="CM20">
        <v>0.90000016666666605</v>
      </c>
      <c r="CN20">
        <v>0.100000166666667</v>
      </c>
      <c r="CO20">
        <v>0</v>
      </c>
      <c r="CP20">
        <v>734.77016666666702</v>
      </c>
      <c r="CQ20">
        <v>4.9994800000000001</v>
      </c>
      <c r="CR20">
        <v>10451.743333333299</v>
      </c>
      <c r="CS20">
        <v>11417.8066666667</v>
      </c>
      <c r="CT20">
        <v>49.147733333333299</v>
      </c>
      <c r="CU20">
        <v>50.75</v>
      </c>
      <c r="CV20">
        <v>50.172600000000003</v>
      </c>
      <c r="CW20">
        <v>50.270533333333297</v>
      </c>
      <c r="CX20">
        <v>50.935099999999998</v>
      </c>
      <c r="CY20">
        <v>1255.5250000000001</v>
      </c>
      <c r="CZ20">
        <v>139.50200000000001</v>
      </c>
      <c r="DA20">
        <v>0</v>
      </c>
      <c r="DB20">
        <v>106.40000009536701</v>
      </c>
      <c r="DC20">
        <v>0</v>
      </c>
      <c r="DD20">
        <v>734.68453846153795</v>
      </c>
      <c r="DE20">
        <v>-7.6248205008480703</v>
      </c>
      <c r="DF20">
        <v>-124.570940140998</v>
      </c>
      <c r="DG20">
        <v>10450.7961538462</v>
      </c>
      <c r="DH20">
        <v>15</v>
      </c>
      <c r="DI20">
        <v>1607715552.5</v>
      </c>
      <c r="DJ20" t="s">
        <v>297</v>
      </c>
      <c r="DK20">
        <v>1607715548.5</v>
      </c>
      <c r="DL20">
        <v>1607715552.5</v>
      </c>
      <c r="DM20">
        <v>7</v>
      </c>
      <c r="DN20">
        <v>-0.20100000000000001</v>
      </c>
      <c r="DO20">
        <v>-3.6999999999999998E-2</v>
      </c>
      <c r="DP20">
        <v>0.45200000000000001</v>
      </c>
      <c r="DQ20">
        <v>0.3</v>
      </c>
      <c r="DR20">
        <v>408</v>
      </c>
      <c r="DS20">
        <v>21</v>
      </c>
      <c r="DT20">
        <v>0.24</v>
      </c>
      <c r="DU20">
        <v>0.15</v>
      </c>
      <c r="DV20">
        <v>1.4232941990422301</v>
      </c>
      <c r="DW20">
        <v>-0.20251480345373299</v>
      </c>
      <c r="DX20">
        <v>3.1106827580424601E-2</v>
      </c>
      <c r="DY20">
        <v>1</v>
      </c>
      <c r="DZ20">
        <v>-1.9094743333333299</v>
      </c>
      <c r="EA20">
        <v>0.189476929922135</v>
      </c>
      <c r="EB20">
        <v>3.6183589713508997E-2</v>
      </c>
      <c r="EC20">
        <v>1</v>
      </c>
      <c r="ED20">
        <v>1.9901519999999999</v>
      </c>
      <c r="EE20">
        <v>0.14194758620689499</v>
      </c>
      <c r="EF20">
        <v>1.83773294033709E-2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0.61199999999999999</v>
      </c>
      <c r="EN20">
        <v>0.30869999999999997</v>
      </c>
      <c r="EO20">
        <v>0.62489939588005206</v>
      </c>
      <c r="EP20">
        <v>-1.6043650578588901E-5</v>
      </c>
      <c r="EQ20">
        <v>-1.15305589960158E-6</v>
      </c>
      <c r="ER20">
        <v>3.6581349982770798E-10</v>
      </c>
      <c r="ES20">
        <v>-9.8953307109550304E-2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5.0999999999999996</v>
      </c>
      <c r="FB20">
        <v>5</v>
      </c>
      <c r="FC20">
        <v>2</v>
      </c>
      <c r="FD20">
        <v>507.80099999999999</v>
      </c>
      <c r="FE20">
        <v>477.29700000000003</v>
      </c>
      <c r="FF20">
        <v>23.9222</v>
      </c>
      <c r="FG20">
        <v>33.389000000000003</v>
      </c>
      <c r="FH20">
        <v>29.9999</v>
      </c>
      <c r="FI20">
        <v>33.418100000000003</v>
      </c>
      <c r="FJ20">
        <v>33.4602</v>
      </c>
      <c r="FK20">
        <v>7.2545200000000003</v>
      </c>
      <c r="FL20">
        <v>25.1874</v>
      </c>
      <c r="FM20">
        <v>52.024999999999999</v>
      </c>
      <c r="FN20">
        <v>23.920100000000001</v>
      </c>
      <c r="FO20">
        <v>101.89700000000001</v>
      </c>
      <c r="FP20">
        <v>19.6557</v>
      </c>
      <c r="FQ20">
        <v>97.969800000000006</v>
      </c>
      <c r="FR20">
        <v>102.026</v>
      </c>
    </row>
    <row r="21" spans="1:174" x14ac:dyDescent="0.25">
      <c r="A21">
        <v>5</v>
      </c>
      <c r="B21">
        <v>1607715955.5</v>
      </c>
      <c r="C21">
        <v>425</v>
      </c>
      <c r="D21" t="s">
        <v>313</v>
      </c>
      <c r="E21" t="s">
        <v>314</v>
      </c>
      <c r="F21" t="s">
        <v>291</v>
      </c>
      <c r="G21" t="s">
        <v>292</v>
      </c>
      <c r="H21">
        <v>1607715947.75</v>
      </c>
      <c r="I21">
        <f t="shared" si="0"/>
        <v>1.8868953696507768E-3</v>
      </c>
      <c r="J21">
        <f t="shared" si="1"/>
        <v>1.8868953696507769</v>
      </c>
      <c r="K21">
        <f t="shared" si="2"/>
        <v>3.7265805701027532</v>
      </c>
      <c r="L21">
        <f t="shared" si="3"/>
        <v>149.720766666667</v>
      </c>
      <c r="M21">
        <f t="shared" si="4"/>
        <v>89.455894953258394</v>
      </c>
      <c r="N21">
        <f t="shared" si="5"/>
        <v>9.1281757400892864</v>
      </c>
      <c r="O21">
        <f t="shared" si="6"/>
        <v>15.277668070822397</v>
      </c>
      <c r="P21">
        <f t="shared" si="7"/>
        <v>0.10672424020837011</v>
      </c>
      <c r="Q21">
        <f t="shared" si="8"/>
        <v>2.9643458774810192</v>
      </c>
      <c r="R21">
        <f t="shared" si="9"/>
        <v>0.10463468973800433</v>
      </c>
      <c r="S21">
        <f t="shared" si="10"/>
        <v>6.5581011382008586E-2</v>
      </c>
      <c r="T21">
        <f t="shared" si="11"/>
        <v>231.29081692936688</v>
      </c>
      <c r="U21">
        <f t="shared" si="12"/>
        <v>28.852023605602863</v>
      </c>
      <c r="V21">
        <f t="shared" si="13"/>
        <v>28.797713333333299</v>
      </c>
      <c r="W21">
        <f t="shared" si="14"/>
        <v>3.9749358063289577</v>
      </c>
      <c r="X21">
        <f t="shared" si="15"/>
        <v>57.757855768580178</v>
      </c>
      <c r="Y21">
        <f t="shared" si="16"/>
        <v>2.1904018241089962</v>
      </c>
      <c r="Z21">
        <f t="shared" si="17"/>
        <v>3.7923877106610973</v>
      </c>
      <c r="AA21">
        <f t="shared" si="18"/>
        <v>1.7845339822199615</v>
      </c>
      <c r="AB21">
        <f t="shared" si="19"/>
        <v>-83.212085801599258</v>
      </c>
      <c r="AC21">
        <f t="shared" si="20"/>
        <v>-129.2574135289365</v>
      </c>
      <c r="AD21">
        <f t="shared" si="21"/>
        <v>-9.5420000459696936</v>
      </c>
      <c r="AE21">
        <f t="shared" si="22"/>
        <v>9.2793175528614427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53754.791502122884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15353.1</v>
      </c>
      <c r="AS21">
        <v>724.39272000000005</v>
      </c>
      <c r="AT21">
        <v>860.86</v>
      </c>
      <c r="AU21">
        <f t="shared" si="27"/>
        <v>0.15852435936156861</v>
      </c>
      <c r="AV21">
        <v>0.5</v>
      </c>
      <c r="AW21">
        <f t="shared" si="28"/>
        <v>1180.1839115544446</v>
      </c>
      <c r="AX21">
        <f t="shared" si="29"/>
        <v>3.7265805701027532</v>
      </c>
      <c r="AY21">
        <f t="shared" si="30"/>
        <v>93.543949253999244</v>
      </c>
      <c r="AZ21">
        <f t="shared" si="31"/>
        <v>3.6471671980764903E-3</v>
      </c>
      <c r="BA21">
        <f t="shared" si="32"/>
        <v>2.7893269521176496</v>
      </c>
      <c r="BB21" t="s">
        <v>316</v>
      </c>
      <c r="BC21">
        <v>724.39272000000005</v>
      </c>
      <c r="BD21">
        <v>584.11</v>
      </c>
      <c r="BE21">
        <f t="shared" si="33"/>
        <v>0.32148084473665872</v>
      </c>
      <c r="BF21">
        <f t="shared" si="34"/>
        <v>0.49310670280036117</v>
      </c>
      <c r="BG21">
        <f t="shared" si="35"/>
        <v>0.89665679600592985</v>
      </c>
      <c r="BH21">
        <f t="shared" si="36"/>
        <v>0.93867376374353051</v>
      </c>
      <c r="BI21">
        <f t="shared" si="37"/>
        <v>0.94291097884844477</v>
      </c>
      <c r="BJ21">
        <f t="shared" si="38"/>
        <v>0.39761381943860363</v>
      </c>
      <c r="BK21">
        <f t="shared" si="39"/>
        <v>0.60238618056139637</v>
      </c>
      <c r="BL21">
        <f t="shared" si="40"/>
        <v>1399.99866666667</v>
      </c>
      <c r="BM21">
        <f t="shared" si="41"/>
        <v>1180.1839115544446</v>
      </c>
      <c r="BN21">
        <f t="shared" si="42"/>
        <v>0.84298931110013564</v>
      </c>
      <c r="BO21">
        <f t="shared" si="43"/>
        <v>0.19597862220027129</v>
      </c>
      <c r="BP21">
        <v>6</v>
      </c>
      <c r="BQ21">
        <v>0.5</v>
      </c>
      <c r="BR21" t="s">
        <v>296</v>
      </c>
      <c r="BS21">
        <v>2</v>
      </c>
      <c r="BT21">
        <v>1607715947.75</v>
      </c>
      <c r="BU21">
        <v>149.720766666667</v>
      </c>
      <c r="BV21">
        <v>154.530666666667</v>
      </c>
      <c r="BW21">
        <v>21.465883333333299</v>
      </c>
      <c r="BX21">
        <v>19.250676666666699</v>
      </c>
      <c r="BY21">
        <v>149.12266666666699</v>
      </c>
      <c r="BZ21">
        <v>21.160396666666699</v>
      </c>
      <c r="CA21">
        <v>500.10453333333299</v>
      </c>
      <c r="CB21">
        <v>101.94110000000001</v>
      </c>
      <c r="CC21">
        <v>9.9975603333333302E-2</v>
      </c>
      <c r="CD21">
        <v>27.988913333333301</v>
      </c>
      <c r="CE21">
        <v>28.797713333333299</v>
      </c>
      <c r="CF21">
        <v>999.9</v>
      </c>
      <c r="CG21">
        <v>0</v>
      </c>
      <c r="CH21">
        <v>0</v>
      </c>
      <c r="CI21">
        <v>10005.496999999999</v>
      </c>
      <c r="CJ21">
        <v>0</v>
      </c>
      <c r="CK21">
        <v>241.078</v>
      </c>
      <c r="CL21">
        <v>1399.99866666667</v>
      </c>
      <c r="CM21">
        <v>0.90000016666666605</v>
      </c>
      <c r="CN21">
        <v>0.100000166666667</v>
      </c>
      <c r="CO21">
        <v>0</v>
      </c>
      <c r="CP21">
        <v>724.46450000000004</v>
      </c>
      <c r="CQ21">
        <v>4.9994800000000001</v>
      </c>
      <c r="CR21">
        <v>10314.799999999999</v>
      </c>
      <c r="CS21">
        <v>11417.5666666667</v>
      </c>
      <c r="CT21">
        <v>49.154066666666701</v>
      </c>
      <c r="CU21">
        <v>50.735300000000002</v>
      </c>
      <c r="CV21">
        <v>50.199666666666701</v>
      </c>
      <c r="CW21">
        <v>50.2624</v>
      </c>
      <c r="CX21">
        <v>50.937199999999997</v>
      </c>
      <c r="CY21">
        <v>1255.4976666666701</v>
      </c>
      <c r="CZ21">
        <v>139.501</v>
      </c>
      <c r="DA21">
        <v>0</v>
      </c>
      <c r="DB21">
        <v>100.200000047684</v>
      </c>
      <c r="DC21">
        <v>0</v>
      </c>
      <c r="DD21">
        <v>724.39272000000005</v>
      </c>
      <c r="DE21">
        <v>-5.4265384637698704</v>
      </c>
      <c r="DF21">
        <v>-62.8384615183097</v>
      </c>
      <c r="DG21">
        <v>10314.464</v>
      </c>
      <c r="DH21">
        <v>15</v>
      </c>
      <c r="DI21">
        <v>1607715552.5</v>
      </c>
      <c r="DJ21" t="s">
        <v>297</v>
      </c>
      <c r="DK21">
        <v>1607715548.5</v>
      </c>
      <c r="DL21">
        <v>1607715552.5</v>
      </c>
      <c r="DM21">
        <v>7</v>
      </c>
      <c r="DN21">
        <v>-0.20100000000000001</v>
      </c>
      <c r="DO21">
        <v>-3.6999999999999998E-2</v>
      </c>
      <c r="DP21">
        <v>0.45200000000000001</v>
      </c>
      <c r="DQ21">
        <v>0.3</v>
      </c>
      <c r="DR21">
        <v>408</v>
      </c>
      <c r="DS21">
        <v>21</v>
      </c>
      <c r="DT21">
        <v>0.24</v>
      </c>
      <c r="DU21">
        <v>0.15</v>
      </c>
      <c r="DV21">
        <v>3.7321264844733801</v>
      </c>
      <c r="DW21">
        <v>-0.16765289717826901</v>
      </c>
      <c r="DX21">
        <v>3.1635450558642302E-2</v>
      </c>
      <c r="DY21">
        <v>1</v>
      </c>
      <c r="DZ21">
        <v>-4.8130113333333302</v>
      </c>
      <c r="EA21">
        <v>0.15818429365962899</v>
      </c>
      <c r="EB21">
        <v>3.3861735999338297E-2</v>
      </c>
      <c r="EC21">
        <v>1</v>
      </c>
      <c r="ED21">
        <v>2.21542166666667</v>
      </c>
      <c r="EE21">
        <v>-0.17689174638486799</v>
      </c>
      <c r="EF21">
        <v>1.4120226646748901E-2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0.59799999999999998</v>
      </c>
      <c r="EN21">
        <v>0.30420000000000003</v>
      </c>
      <c r="EO21">
        <v>0.62489939588005206</v>
      </c>
      <c r="EP21">
        <v>-1.6043650578588901E-5</v>
      </c>
      <c r="EQ21">
        <v>-1.15305589960158E-6</v>
      </c>
      <c r="ER21">
        <v>3.6581349982770798E-10</v>
      </c>
      <c r="ES21">
        <v>-9.8953307109550304E-2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6.8</v>
      </c>
      <c r="FB21">
        <v>6.7</v>
      </c>
      <c r="FC21">
        <v>2</v>
      </c>
      <c r="FD21">
        <v>508.04700000000003</v>
      </c>
      <c r="FE21">
        <v>477.154</v>
      </c>
      <c r="FF21">
        <v>23.894200000000001</v>
      </c>
      <c r="FG21">
        <v>33.345100000000002</v>
      </c>
      <c r="FH21">
        <v>29.9999</v>
      </c>
      <c r="FI21">
        <v>33.387099999999997</v>
      </c>
      <c r="FJ21">
        <v>33.430300000000003</v>
      </c>
      <c r="FK21">
        <v>9.4362700000000004</v>
      </c>
      <c r="FL21">
        <v>26.0669</v>
      </c>
      <c r="FM21">
        <v>50.885899999999999</v>
      </c>
      <c r="FN21">
        <v>23.900600000000001</v>
      </c>
      <c r="FO21">
        <v>154.596</v>
      </c>
      <c r="FP21">
        <v>19.1356</v>
      </c>
      <c r="FQ21">
        <v>97.980099999999993</v>
      </c>
      <c r="FR21">
        <v>102.033</v>
      </c>
    </row>
    <row r="22" spans="1:174" x14ac:dyDescent="0.25">
      <c r="A22">
        <v>6</v>
      </c>
      <c r="B22">
        <v>1607716055.5</v>
      </c>
      <c r="C22">
        <v>525</v>
      </c>
      <c r="D22" t="s">
        <v>317</v>
      </c>
      <c r="E22" t="s">
        <v>318</v>
      </c>
      <c r="F22" t="s">
        <v>291</v>
      </c>
      <c r="G22" t="s">
        <v>292</v>
      </c>
      <c r="H22">
        <v>1607716047.75</v>
      </c>
      <c r="I22">
        <f t="shared" si="0"/>
        <v>1.9952113289901999E-3</v>
      </c>
      <c r="J22">
        <f t="shared" si="1"/>
        <v>1.9952113289902</v>
      </c>
      <c r="K22">
        <f t="shared" si="2"/>
        <v>6.0820879113137662</v>
      </c>
      <c r="L22">
        <f t="shared" si="3"/>
        <v>199.68520000000001</v>
      </c>
      <c r="M22">
        <f t="shared" si="4"/>
        <v>106.99213685099861</v>
      </c>
      <c r="N22">
        <f t="shared" si="5"/>
        <v>10.917762052913954</v>
      </c>
      <c r="O22">
        <f t="shared" si="6"/>
        <v>20.376408615192414</v>
      </c>
      <c r="P22">
        <f t="shared" si="7"/>
        <v>0.11224958115321246</v>
      </c>
      <c r="Q22">
        <f t="shared" si="8"/>
        <v>2.9633411023082572</v>
      </c>
      <c r="R22">
        <f t="shared" si="9"/>
        <v>0.10993982578197076</v>
      </c>
      <c r="S22">
        <f t="shared" si="10"/>
        <v>6.8915954902256479E-2</v>
      </c>
      <c r="T22">
        <f t="shared" si="11"/>
        <v>231.29123921700855</v>
      </c>
      <c r="U22">
        <f t="shared" si="12"/>
        <v>28.825360419789419</v>
      </c>
      <c r="V22">
        <f t="shared" si="13"/>
        <v>28.757773333333301</v>
      </c>
      <c r="W22">
        <f t="shared" si="14"/>
        <v>3.965744640338277</v>
      </c>
      <c r="X22">
        <f t="shared" si="15"/>
        <v>57.204313471058512</v>
      </c>
      <c r="Y22">
        <f t="shared" si="16"/>
        <v>2.1695248747090981</v>
      </c>
      <c r="Z22">
        <f t="shared" si="17"/>
        <v>3.7925896546363238</v>
      </c>
      <c r="AA22">
        <f t="shared" si="18"/>
        <v>1.796219765629179</v>
      </c>
      <c r="AB22">
        <f t="shared" si="19"/>
        <v>-87.988819608467821</v>
      </c>
      <c r="AC22">
        <f t="shared" si="20"/>
        <v>-122.68688723543184</v>
      </c>
      <c r="AD22">
        <f t="shared" si="21"/>
        <v>-9.0582624208961438</v>
      </c>
      <c r="AE22">
        <f t="shared" si="22"/>
        <v>11.557269952212749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53725.317914509666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15353</v>
      </c>
      <c r="AS22">
        <v>724.68153846153803</v>
      </c>
      <c r="AT22">
        <v>882.63</v>
      </c>
      <c r="AU22">
        <f t="shared" si="27"/>
        <v>0.17895206546170195</v>
      </c>
      <c r="AV22">
        <v>0.5</v>
      </c>
      <c r="AW22">
        <f t="shared" si="28"/>
        <v>1180.1864015544299</v>
      </c>
      <c r="AX22">
        <f t="shared" si="29"/>
        <v>6.0820879113137662</v>
      </c>
      <c r="AY22">
        <f t="shared" si="30"/>
        <v>105.5983970939894</v>
      </c>
      <c r="AZ22">
        <f t="shared" si="31"/>
        <v>5.6430368815962324E-3</v>
      </c>
      <c r="BA22">
        <f t="shared" si="32"/>
        <v>2.6958634988613572</v>
      </c>
      <c r="BB22" t="s">
        <v>320</v>
      </c>
      <c r="BC22">
        <v>724.68153846153803</v>
      </c>
      <c r="BD22">
        <v>583.30999999999995</v>
      </c>
      <c r="BE22">
        <f t="shared" si="33"/>
        <v>0.33912284875882315</v>
      </c>
      <c r="BF22">
        <f t="shared" si="34"/>
        <v>0.52769097132988751</v>
      </c>
      <c r="BG22">
        <f t="shared" si="35"/>
        <v>0.88826215016593435</v>
      </c>
      <c r="BH22">
        <f t="shared" si="36"/>
        <v>0.94493301855968237</v>
      </c>
      <c r="BI22">
        <f t="shared" si="37"/>
        <v>0.93436233607121877</v>
      </c>
      <c r="BJ22">
        <f t="shared" si="38"/>
        <v>0.42474853318313605</v>
      </c>
      <c r="BK22">
        <f t="shared" si="39"/>
        <v>0.57525146681686401</v>
      </c>
      <c r="BL22">
        <f t="shared" si="40"/>
        <v>1400.00166666667</v>
      </c>
      <c r="BM22">
        <f t="shared" si="41"/>
        <v>1180.1864015544299</v>
      </c>
      <c r="BN22">
        <f t="shared" si="42"/>
        <v>0.84298928326592026</v>
      </c>
      <c r="BO22">
        <f t="shared" si="43"/>
        <v>0.19597856653184073</v>
      </c>
      <c r="BP22">
        <v>6</v>
      </c>
      <c r="BQ22">
        <v>0.5</v>
      </c>
      <c r="BR22" t="s">
        <v>296</v>
      </c>
      <c r="BS22">
        <v>2</v>
      </c>
      <c r="BT22">
        <v>1607716047.75</v>
      </c>
      <c r="BU22">
        <v>199.68520000000001</v>
      </c>
      <c r="BV22">
        <v>207.460266666667</v>
      </c>
      <c r="BW22">
        <v>21.260960000000001</v>
      </c>
      <c r="BX22">
        <v>18.9180733333333</v>
      </c>
      <c r="BY22">
        <v>199.10636666666699</v>
      </c>
      <c r="BZ22">
        <v>20.963979999999999</v>
      </c>
      <c r="CA22">
        <v>500.09876666666702</v>
      </c>
      <c r="CB22">
        <v>101.94266666666699</v>
      </c>
      <c r="CC22">
        <v>9.9991553333333302E-2</v>
      </c>
      <c r="CD22">
        <v>27.989826666666701</v>
      </c>
      <c r="CE22">
        <v>28.757773333333301</v>
      </c>
      <c r="CF22">
        <v>999.9</v>
      </c>
      <c r="CG22">
        <v>0</v>
      </c>
      <c r="CH22">
        <v>0</v>
      </c>
      <c r="CI22">
        <v>9999.6483333333399</v>
      </c>
      <c r="CJ22">
        <v>0</v>
      </c>
      <c r="CK22">
        <v>236.9272</v>
      </c>
      <c r="CL22">
        <v>1400.00166666667</v>
      </c>
      <c r="CM22">
        <v>0.90000246666666694</v>
      </c>
      <c r="CN22">
        <v>9.9997906666666705E-2</v>
      </c>
      <c r="CO22">
        <v>0</v>
      </c>
      <c r="CP22">
        <v>724.67556666666701</v>
      </c>
      <c r="CQ22">
        <v>4.9994800000000001</v>
      </c>
      <c r="CR22">
        <v>10321.17</v>
      </c>
      <c r="CS22">
        <v>11417.606666666699</v>
      </c>
      <c r="CT22">
        <v>49.186999999999998</v>
      </c>
      <c r="CU22">
        <v>50.733199999999997</v>
      </c>
      <c r="CV22">
        <v>50.2164</v>
      </c>
      <c r="CW22">
        <v>50.270666666666699</v>
      </c>
      <c r="CX22">
        <v>50.953800000000001</v>
      </c>
      <c r="CY22">
        <v>1255.50166666667</v>
      </c>
      <c r="CZ22">
        <v>139.5</v>
      </c>
      <c r="DA22">
        <v>0</v>
      </c>
      <c r="DB22">
        <v>99.299999952316298</v>
      </c>
      <c r="DC22">
        <v>0</v>
      </c>
      <c r="DD22">
        <v>724.68153846153803</v>
      </c>
      <c r="DE22">
        <v>0.55083760483509303</v>
      </c>
      <c r="DF22">
        <v>-6.5094017332540197</v>
      </c>
      <c r="DG22">
        <v>10321.146153846201</v>
      </c>
      <c r="DH22">
        <v>15</v>
      </c>
      <c r="DI22">
        <v>1607715552.5</v>
      </c>
      <c r="DJ22" t="s">
        <v>297</v>
      </c>
      <c r="DK22">
        <v>1607715548.5</v>
      </c>
      <c r="DL22">
        <v>1607715552.5</v>
      </c>
      <c r="DM22">
        <v>7</v>
      </c>
      <c r="DN22">
        <v>-0.20100000000000001</v>
      </c>
      <c r="DO22">
        <v>-3.6999999999999998E-2</v>
      </c>
      <c r="DP22">
        <v>0.45200000000000001</v>
      </c>
      <c r="DQ22">
        <v>0.3</v>
      </c>
      <c r="DR22">
        <v>408</v>
      </c>
      <c r="DS22">
        <v>21</v>
      </c>
      <c r="DT22">
        <v>0.24</v>
      </c>
      <c r="DU22">
        <v>0.15</v>
      </c>
      <c r="DV22">
        <v>6.08369730852597</v>
      </c>
      <c r="DW22">
        <v>5.5956233255687101E-3</v>
      </c>
      <c r="DX22">
        <v>1.5913751947846101E-2</v>
      </c>
      <c r="DY22">
        <v>1</v>
      </c>
      <c r="DZ22">
        <v>-7.7759723333333302</v>
      </c>
      <c r="EA22">
        <v>-5.3538687430479702E-2</v>
      </c>
      <c r="EB22">
        <v>1.7509498695152802E-2</v>
      </c>
      <c r="EC22">
        <v>1</v>
      </c>
      <c r="ED22">
        <v>2.34402166666667</v>
      </c>
      <c r="EE22">
        <v>8.8485250278091898E-2</v>
      </c>
      <c r="EF22">
        <v>2.5068998794438399E-2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0.57899999999999996</v>
      </c>
      <c r="EN22">
        <v>0.29659999999999997</v>
      </c>
      <c r="EO22">
        <v>0.62489939588005206</v>
      </c>
      <c r="EP22">
        <v>-1.6043650578588901E-5</v>
      </c>
      <c r="EQ22">
        <v>-1.15305589960158E-6</v>
      </c>
      <c r="ER22">
        <v>3.6581349982770798E-10</v>
      </c>
      <c r="ES22">
        <v>-9.8953307109550304E-2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8.4</v>
      </c>
      <c r="FB22">
        <v>8.4</v>
      </c>
      <c r="FC22">
        <v>2</v>
      </c>
      <c r="FD22">
        <v>508.02600000000001</v>
      </c>
      <c r="FE22">
        <v>477.173</v>
      </c>
      <c r="FF22">
        <v>23.908300000000001</v>
      </c>
      <c r="FG22">
        <v>33.299500000000002</v>
      </c>
      <c r="FH22">
        <v>30</v>
      </c>
      <c r="FI22">
        <v>33.349299999999999</v>
      </c>
      <c r="FJ22">
        <v>33.395200000000003</v>
      </c>
      <c r="FK22">
        <v>11.6005</v>
      </c>
      <c r="FL22">
        <v>25.520800000000001</v>
      </c>
      <c r="FM22">
        <v>49.384099999999997</v>
      </c>
      <c r="FN22">
        <v>23.9147</v>
      </c>
      <c r="FO22">
        <v>207.6</v>
      </c>
      <c r="FP22">
        <v>18.999700000000001</v>
      </c>
      <c r="FQ22">
        <v>97.990200000000002</v>
      </c>
      <c r="FR22">
        <v>102.04300000000001</v>
      </c>
    </row>
    <row r="23" spans="1:174" x14ac:dyDescent="0.25">
      <c r="A23">
        <v>7</v>
      </c>
      <c r="B23">
        <v>1607716145.5</v>
      </c>
      <c r="C23">
        <v>615</v>
      </c>
      <c r="D23" t="s">
        <v>321</v>
      </c>
      <c r="E23" t="s">
        <v>322</v>
      </c>
      <c r="F23" t="s">
        <v>291</v>
      </c>
      <c r="G23" t="s">
        <v>292</v>
      </c>
      <c r="H23">
        <v>1607716137.75</v>
      </c>
      <c r="I23">
        <f t="shared" si="0"/>
        <v>1.9926612953135477E-3</v>
      </c>
      <c r="J23">
        <f t="shared" si="1"/>
        <v>1.9926612953135479</v>
      </c>
      <c r="K23">
        <f t="shared" si="2"/>
        <v>8.647444654541971</v>
      </c>
      <c r="L23">
        <f t="shared" si="3"/>
        <v>249.46360000000001</v>
      </c>
      <c r="M23">
        <f t="shared" si="4"/>
        <v>117.46765226994367</v>
      </c>
      <c r="N23">
        <f t="shared" si="5"/>
        <v>11.986889383933992</v>
      </c>
      <c r="O23">
        <f t="shared" si="6"/>
        <v>25.456306657480372</v>
      </c>
      <c r="P23">
        <f t="shared" si="7"/>
        <v>0.11119885910487648</v>
      </c>
      <c r="Q23">
        <f t="shared" si="8"/>
        <v>2.9645327138250681</v>
      </c>
      <c r="R23">
        <f t="shared" si="9"/>
        <v>0.10893256338774253</v>
      </c>
      <c r="S23">
        <f t="shared" si="10"/>
        <v>6.8282622775617766E-2</v>
      </c>
      <c r="T23">
        <f t="shared" si="11"/>
        <v>231.2909024071422</v>
      </c>
      <c r="U23">
        <f t="shared" si="12"/>
        <v>28.824351819112188</v>
      </c>
      <c r="V23">
        <f t="shared" si="13"/>
        <v>28.798906666666699</v>
      </c>
      <c r="W23">
        <f t="shared" si="14"/>
        <v>3.9752107069386935</v>
      </c>
      <c r="X23">
        <f t="shared" si="15"/>
        <v>57.081949190128448</v>
      </c>
      <c r="Y23">
        <f t="shared" si="16"/>
        <v>2.1647137154442775</v>
      </c>
      <c r="Z23">
        <f t="shared" si="17"/>
        <v>3.7922911641192441</v>
      </c>
      <c r="AA23">
        <f t="shared" si="18"/>
        <v>1.810496991494416</v>
      </c>
      <c r="AB23">
        <f t="shared" si="19"/>
        <v>-87.876363123327451</v>
      </c>
      <c r="AC23">
        <f t="shared" si="20"/>
        <v>-129.5260732825642</v>
      </c>
      <c r="AD23">
        <f t="shared" si="21"/>
        <v>-9.5612664134018281</v>
      </c>
      <c r="AE23">
        <f t="shared" si="22"/>
        <v>4.3271995878487246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53760.394573893667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15353.1</v>
      </c>
      <c r="AS23">
        <v>739.43996153846103</v>
      </c>
      <c r="AT23">
        <v>927.41</v>
      </c>
      <c r="AU23">
        <f t="shared" si="27"/>
        <v>0.20268278157615183</v>
      </c>
      <c r="AV23">
        <v>0.5</v>
      </c>
      <c r="AW23">
        <f t="shared" si="28"/>
        <v>1180.185215647663</v>
      </c>
      <c r="AX23">
        <f t="shared" si="29"/>
        <v>8.647444654541971</v>
      </c>
      <c r="AY23">
        <f t="shared" si="30"/>
        <v>119.60161114125945</v>
      </c>
      <c r="AZ23">
        <f t="shared" si="31"/>
        <v>7.8167325026992363E-3</v>
      </c>
      <c r="BA23">
        <f t="shared" si="32"/>
        <v>2.5174086973399037</v>
      </c>
      <c r="BB23" t="s">
        <v>324</v>
      </c>
      <c r="BC23">
        <v>739.43996153846103</v>
      </c>
      <c r="BD23">
        <v>586.41999999999996</v>
      </c>
      <c r="BE23">
        <f t="shared" si="33"/>
        <v>0.36767988268403407</v>
      </c>
      <c r="BF23">
        <f t="shared" si="34"/>
        <v>0.5512479499737204</v>
      </c>
      <c r="BG23">
        <f t="shared" si="35"/>
        <v>0.87255854630259455</v>
      </c>
      <c r="BH23">
        <f t="shared" si="36"/>
        <v>0.88693110669914133</v>
      </c>
      <c r="BI23">
        <f t="shared" si="37"/>
        <v>0.91677812736363129</v>
      </c>
      <c r="BJ23">
        <f t="shared" si="38"/>
        <v>0.43717250843600097</v>
      </c>
      <c r="BK23">
        <f t="shared" si="39"/>
        <v>0.56282749156399903</v>
      </c>
      <c r="BL23">
        <f t="shared" si="40"/>
        <v>1400.00033333333</v>
      </c>
      <c r="BM23">
        <f t="shared" si="41"/>
        <v>1180.185215647663</v>
      </c>
      <c r="BN23">
        <f t="shared" si="42"/>
        <v>0.84298923903660916</v>
      </c>
      <c r="BO23">
        <f t="shared" si="43"/>
        <v>0.19597847807321853</v>
      </c>
      <c r="BP23">
        <v>6</v>
      </c>
      <c r="BQ23">
        <v>0.5</v>
      </c>
      <c r="BR23" t="s">
        <v>296</v>
      </c>
      <c r="BS23">
        <v>2</v>
      </c>
      <c r="BT23">
        <v>1607716137.75</v>
      </c>
      <c r="BU23">
        <v>249.46360000000001</v>
      </c>
      <c r="BV23">
        <v>260.43493333333299</v>
      </c>
      <c r="BW23">
        <v>21.2134966666667</v>
      </c>
      <c r="BX23">
        <v>18.873480000000001</v>
      </c>
      <c r="BY23">
        <v>248.9085</v>
      </c>
      <c r="BZ23">
        <v>20.918476666666699</v>
      </c>
      <c r="CA23">
        <v>500.09643333333298</v>
      </c>
      <c r="CB23">
        <v>101.944233333333</v>
      </c>
      <c r="CC23">
        <v>9.9939273333333301E-2</v>
      </c>
      <c r="CD23">
        <v>27.988476666666699</v>
      </c>
      <c r="CE23">
        <v>28.798906666666699</v>
      </c>
      <c r="CF23">
        <v>999.9</v>
      </c>
      <c r="CG23">
        <v>0</v>
      </c>
      <c r="CH23">
        <v>0</v>
      </c>
      <c r="CI23">
        <v>10006.248666666699</v>
      </c>
      <c r="CJ23">
        <v>0</v>
      </c>
      <c r="CK23">
        <v>232.82316666666699</v>
      </c>
      <c r="CL23">
        <v>1400.00033333333</v>
      </c>
      <c r="CM23">
        <v>0.90000400000000003</v>
      </c>
      <c r="CN23">
        <v>9.9996399999999999E-2</v>
      </c>
      <c r="CO23">
        <v>0</v>
      </c>
      <c r="CP23">
        <v>739.39203333333296</v>
      </c>
      <c r="CQ23">
        <v>4.9994800000000001</v>
      </c>
      <c r="CR23">
        <v>10523.59</v>
      </c>
      <c r="CS23">
        <v>11417.596666666699</v>
      </c>
      <c r="CT23">
        <v>49.233199999999997</v>
      </c>
      <c r="CU23">
        <v>50.737400000000001</v>
      </c>
      <c r="CV23">
        <v>50.25</v>
      </c>
      <c r="CW23">
        <v>50.307866666666598</v>
      </c>
      <c r="CX23">
        <v>50.991599999999998</v>
      </c>
      <c r="CY23">
        <v>1255.51033333333</v>
      </c>
      <c r="CZ23">
        <v>139.49866666666699</v>
      </c>
      <c r="DA23">
        <v>0</v>
      </c>
      <c r="DB23">
        <v>89.599999904632597</v>
      </c>
      <c r="DC23">
        <v>0</v>
      </c>
      <c r="DD23">
        <v>739.43996153846103</v>
      </c>
      <c r="DE23">
        <v>4.8940512852881897</v>
      </c>
      <c r="DF23">
        <v>81.736752120489697</v>
      </c>
      <c r="DG23">
        <v>10524.253846153801</v>
      </c>
      <c r="DH23">
        <v>15</v>
      </c>
      <c r="DI23">
        <v>1607715552.5</v>
      </c>
      <c r="DJ23" t="s">
        <v>297</v>
      </c>
      <c r="DK23">
        <v>1607715548.5</v>
      </c>
      <c r="DL23">
        <v>1607715552.5</v>
      </c>
      <c r="DM23">
        <v>7</v>
      </c>
      <c r="DN23">
        <v>-0.20100000000000001</v>
      </c>
      <c r="DO23">
        <v>-3.6999999999999998E-2</v>
      </c>
      <c r="DP23">
        <v>0.45200000000000001</v>
      </c>
      <c r="DQ23">
        <v>0.3</v>
      </c>
      <c r="DR23">
        <v>408</v>
      </c>
      <c r="DS23">
        <v>21</v>
      </c>
      <c r="DT23">
        <v>0.24</v>
      </c>
      <c r="DU23">
        <v>0.15</v>
      </c>
      <c r="DV23">
        <v>8.6510158704864608</v>
      </c>
      <c r="DW23">
        <v>-7.6762340934098103E-2</v>
      </c>
      <c r="DX23">
        <v>2.5942131818567599E-2</v>
      </c>
      <c r="DY23">
        <v>1</v>
      </c>
      <c r="DZ23">
        <v>-10.973420000000001</v>
      </c>
      <c r="EA23">
        <v>3.7962180200211998E-2</v>
      </c>
      <c r="EB23">
        <v>2.97976665753098E-2</v>
      </c>
      <c r="EC23">
        <v>1</v>
      </c>
      <c r="ED23">
        <v>2.34078433333333</v>
      </c>
      <c r="EE23">
        <v>-8.8749543937708494E-2</v>
      </c>
      <c r="EF23">
        <v>1.6008857898745399E-2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0.55500000000000005</v>
      </c>
      <c r="EN23">
        <v>0.29630000000000001</v>
      </c>
      <c r="EO23">
        <v>0.62489939588005206</v>
      </c>
      <c r="EP23">
        <v>-1.6043650578588901E-5</v>
      </c>
      <c r="EQ23">
        <v>-1.15305589960158E-6</v>
      </c>
      <c r="ER23">
        <v>3.6581349982770798E-10</v>
      </c>
      <c r="ES23">
        <v>-9.8953307109550304E-2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9.9</v>
      </c>
      <c r="FB23">
        <v>9.9</v>
      </c>
      <c r="FC23">
        <v>2</v>
      </c>
      <c r="FD23">
        <v>507.91399999999999</v>
      </c>
      <c r="FE23">
        <v>477.42</v>
      </c>
      <c r="FF23">
        <v>23.835100000000001</v>
      </c>
      <c r="FG23">
        <v>33.270600000000002</v>
      </c>
      <c r="FH23">
        <v>29.9999</v>
      </c>
      <c r="FI23">
        <v>33.321399999999997</v>
      </c>
      <c r="FJ23">
        <v>33.365699999999997</v>
      </c>
      <c r="FK23">
        <v>13.726100000000001</v>
      </c>
      <c r="FL23">
        <v>24.891100000000002</v>
      </c>
      <c r="FM23">
        <v>48.255899999999997</v>
      </c>
      <c r="FN23">
        <v>23.843900000000001</v>
      </c>
      <c r="FO23">
        <v>260.67</v>
      </c>
      <c r="FP23">
        <v>18.909400000000002</v>
      </c>
      <c r="FQ23">
        <v>97.996499999999997</v>
      </c>
      <c r="FR23">
        <v>102.047</v>
      </c>
    </row>
    <row r="24" spans="1:174" x14ac:dyDescent="0.25">
      <c r="A24">
        <v>8</v>
      </c>
      <c r="B24">
        <v>1607716241.5</v>
      </c>
      <c r="C24">
        <v>711</v>
      </c>
      <c r="D24" t="s">
        <v>325</v>
      </c>
      <c r="E24" t="s">
        <v>326</v>
      </c>
      <c r="F24" t="s">
        <v>291</v>
      </c>
      <c r="G24" t="s">
        <v>292</v>
      </c>
      <c r="H24">
        <v>1607716233.75</v>
      </c>
      <c r="I24">
        <f t="shared" si="0"/>
        <v>2.04831225574342E-3</v>
      </c>
      <c r="J24">
        <f t="shared" si="1"/>
        <v>2.0483122557434199</v>
      </c>
      <c r="K24">
        <f t="shared" si="2"/>
        <v>15.227605322560002</v>
      </c>
      <c r="L24">
        <f t="shared" si="3"/>
        <v>399.06913333333301</v>
      </c>
      <c r="M24">
        <f t="shared" si="4"/>
        <v>174.2494498796286</v>
      </c>
      <c r="N24">
        <f t="shared" si="5"/>
        <v>17.782082348923925</v>
      </c>
      <c r="O24">
        <f t="shared" si="6"/>
        <v>40.724835554712712</v>
      </c>
      <c r="P24">
        <f t="shared" si="7"/>
        <v>0.11461880871086957</v>
      </c>
      <c r="Q24">
        <f t="shared" si="8"/>
        <v>2.963134031045207</v>
      </c>
      <c r="R24">
        <f t="shared" si="9"/>
        <v>0.11221148352557586</v>
      </c>
      <c r="S24">
        <f t="shared" si="10"/>
        <v>7.0344254648134111E-2</v>
      </c>
      <c r="T24">
        <f t="shared" si="11"/>
        <v>231.28668418366121</v>
      </c>
      <c r="U24">
        <f t="shared" si="12"/>
        <v>28.809954633123446</v>
      </c>
      <c r="V24">
        <f t="shared" si="13"/>
        <v>28.691203333333299</v>
      </c>
      <c r="W24">
        <f t="shared" si="14"/>
        <v>3.9504664502104156</v>
      </c>
      <c r="X24">
        <f t="shared" si="15"/>
        <v>56.517848167898144</v>
      </c>
      <c r="Y24">
        <f t="shared" si="16"/>
        <v>2.1432676304470699</v>
      </c>
      <c r="Z24">
        <f t="shared" si="17"/>
        <v>3.7921960936659214</v>
      </c>
      <c r="AA24">
        <f t="shared" si="18"/>
        <v>1.8071988197633457</v>
      </c>
      <c r="AB24">
        <f t="shared" si="19"/>
        <v>-90.330570478284827</v>
      </c>
      <c r="AC24">
        <f t="shared" si="20"/>
        <v>-112.32821002499198</v>
      </c>
      <c r="AD24">
        <f t="shared" si="21"/>
        <v>-8.2912129852708141</v>
      </c>
      <c r="AE24">
        <f t="shared" si="22"/>
        <v>20.336690695113575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53719.738127411132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15354.7</v>
      </c>
      <c r="AS24">
        <v>810.35973076923096</v>
      </c>
      <c r="AT24">
        <v>1075.56</v>
      </c>
      <c r="AU24">
        <f t="shared" si="27"/>
        <v>0.24656947936960183</v>
      </c>
      <c r="AV24">
        <v>0.5</v>
      </c>
      <c r="AW24">
        <f t="shared" si="28"/>
        <v>1180.1608215896035</v>
      </c>
      <c r="AX24">
        <f t="shared" si="29"/>
        <v>15.227605322560002</v>
      </c>
      <c r="AY24">
        <f t="shared" si="30"/>
        <v>145.49581967587505</v>
      </c>
      <c r="AZ24">
        <f t="shared" si="31"/>
        <v>1.3392541519118889E-2</v>
      </c>
      <c r="BA24">
        <f t="shared" si="32"/>
        <v>2.0329130871360035</v>
      </c>
      <c r="BB24" t="s">
        <v>328</v>
      </c>
      <c r="BC24">
        <v>810.35973076923096</v>
      </c>
      <c r="BD24">
        <v>607.20000000000005</v>
      </c>
      <c r="BE24">
        <f t="shared" si="33"/>
        <v>0.43545687827736246</v>
      </c>
      <c r="BF24">
        <f t="shared" si="34"/>
        <v>0.56623167911599848</v>
      </c>
      <c r="BG24">
        <f t="shared" si="35"/>
        <v>0.82358524679081535</v>
      </c>
      <c r="BH24">
        <f t="shared" si="36"/>
        <v>0.7364974535790878</v>
      </c>
      <c r="BI24">
        <f t="shared" si="37"/>
        <v>0.85860259096280289</v>
      </c>
      <c r="BJ24">
        <f t="shared" si="38"/>
        <v>0.42427561798124935</v>
      </c>
      <c r="BK24">
        <f t="shared" si="39"/>
        <v>0.57572438201875065</v>
      </c>
      <c r="BL24">
        <f t="shared" si="40"/>
        <v>1399.971</v>
      </c>
      <c r="BM24">
        <f t="shared" si="41"/>
        <v>1180.1608215896035</v>
      </c>
      <c r="BN24">
        <f t="shared" si="42"/>
        <v>0.84298947734603324</v>
      </c>
      <c r="BO24">
        <f t="shared" si="43"/>
        <v>0.19597895469206678</v>
      </c>
      <c r="BP24">
        <v>6</v>
      </c>
      <c r="BQ24">
        <v>0.5</v>
      </c>
      <c r="BR24" t="s">
        <v>296</v>
      </c>
      <c r="BS24">
        <v>2</v>
      </c>
      <c r="BT24">
        <v>1607716233.75</v>
      </c>
      <c r="BU24">
        <v>399.06913333333301</v>
      </c>
      <c r="BV24">
        <v>418.31933333333302</v>
      </c>
      <c r="BW24">
        <v>21.002220000000001</v>
      </c>
      <c r="BX24">
        <v>18.596346666666701</v>
      </c>
      <c r="BY24">
        <v>398.40013333333297</v>
      </c>
      <c r="BZ24">
        <v>20.775220000000001</v>
      </c>
      <c r="CA24">
        <v>500.09943333333302</v>
      </c>
      <c r="CB24">
        <v>101.9496</v>
      </c>
      <c r="CC24">
        <v>9.9975256666666706E-2</v>
      </c>
      <c r="CD24">
        <v>27.988046666666701</v>
      </c>
      <c r="CE24">
        <v>28.691203333333299</v>
      </c>
      <c r="CF24">
        <v>999.9</v>
      </c>
      <c r="CG24">
        <v>0</v>
      </c>
      <c r="CH24">
        <v>0</v>
      </c>
      <c r="CI24">
        <v>9997.7950000000001</v>
      </c>
      <c r="CJ24">
        <v>0</v>
      </c>
      <c r="CK24">
        <v>230.6026</v>
      </c>
      <c r="CL24">
        <v>1399.971</v>
      </c>
      <c r="CM24">
        <v>0.89999403333333305</v>
      </c>
      <c r="CN24">
        <v>0.10000619333333299</v>
      </c>
      <c r="CO24">
        <v>0</v>
      </c>
      <c r="CP24">
        <v>810.10133333333295</v>
      </c>
      <c r="CQ24">
        <v>4.9994800000000001</v>
      </c>
      <c r="CR24">
        <v>11503.4666666667</v>
      </c>
      <c r="CS24">
        <v>11417.333333333299</v>
      </c>
      <c r="CT24">
        <v>49.254066666666702</v>
      </c>
      <c r="CU24">
        <v>50.733199999999997</v>
      </c>
      <c r="CV24">
        <v>50.2624</v>
      </c>
      <c r="CW24">
        <v>50.311999999999998</v>
      </c>
      <c r="CX24">
        <v>51.008200000000002</v>
      </c>
      <c r="CY24">
        <v>1255.4680000000001</v>
      </c>
      <c r="CZ24">
        <v>139.506333333333</v>
      </c>
      <c r="DA24">
        <v>0</v>
      </c>
      <c r="DB24">
        <v>95.599999904632597</v>
      </c>
      <c r="DC24">
        <v>0</v>
      </c>
      <c r="DD24">
        <v>810.35973076923096</v>
      </c>
      <c r="DE24">
        <v>30.699999995155501</v>
      </c>
      <c r="DF24">
        <v>432.85811973908</v>
      </c>
      <c r="DG24">
        <v>11507.25</v>
      </c>
      <c r="DH24">
        <v>15</v>
      </c>
      <c r="DI24">
        <v>1607716268.5</v>
      </c>
      <c r="DJ24" t="s">
        <v>329</v>
      </c>
      <c r="DK24">
        <v>1607716261.5</v>
      </c>
      <c r="DL24">
        <v>1607716268.5</v>
      </c>
      <c r="DM24">
        <v>8</v>
      </c>
      <c r="DN24">
        <v>0.22600000000000001</v>
      </c>
      <c r="DO24">
        <v>3.6999999999999998E-2</v>
      </c>
      <c r="DP24">
        <v>0.66900000000000004</v>
      </c>
      <c r="DQ24">
        <v>0.22700000000000001</v>
      </c>
      <c r="DR24">
        <v>419</v>
      </c>
      <c r="DS24">
        <v>19</v>
      </c>
      <c r="DT24">
        <v>0.04</v>
      </c>
      <c r="DU24">
        <v>0.04</v>
      </c>
      <c r="DV24">
        <v>15.387687782080199</v>
      </c>
      <c r="DW24">
        <v>-0.26044700921848402</v>
      </c>
      <c r="DX24">
        <v>3.4830373140261002E-2</v>
      </c>
      <c r="DY24">
        <v>1</v>
      </c>
      <c r="DZ24">
        <v>-19.46322</v>
      </c>
      <c r="EA24">
        <v>0.18007208008900499</v>
      </c>
      <c r="EB24">
        <v>3.7690842389100497E-2</v>
      </c>
      <c r="EC24">
        <v>1</v>
      </c>
      <c r="ED24">
        <v>2.46652466666667</v>
      </c>
      <c r="EE24">
        <v>0.186890322580649</v>
      </c>
      <c r="EF24">
        <v>1.4056953376255499E-2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0.66900000000000004</v>
      </c>
      <c r="EN24">
        <v>0.22700000000000001</v>
      </c>
      <c r="EO24">
        <v>0.62489939588005206</v>
      </c>
      <c r="EP24">
        <v>-1.6043650578588901E-5</v>
      </c>
      <c r="EQ24">
        <v>-1.15305589960158E-6</v>
      </c>
      <c r="ER24">
        <v>3.6581349982770798E-10</v>
      </c>
      <c r="ES24">
        <v>-9.8953307109550304E-2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11.6</v>
      </c>
      <c r="FB24">
        <v>11.5</v>
      </c>
      <c r="FC24">
        <v>2</v>
      </c>
      <c r="FD24">
        <v>507.923</v>
      </c>
      <c r="FE24">
        <v>477.48500000000001</v>
      </c>
      <c r="FF24">
        <v>23.880199999999999</v>
      </c>
      <c r="FG24">
        <v>33.246000000000002</v>
      </c>
      <c r="FH24">
        <v>29.9999</v>
      </c>
      <c r="FI24">
        <v>33.2941</v>
      </c>
      <c r="FJ24">
        <v>33.338900000000002</v>
      </c>
      <c r="FK24">
        <v>19.827100000000002</v>
      </c>
      <c r="FL24">
        <v>25.543500000000002</v>
      </c>
      <c r="FM24">
        <v>46.753100000000003</v>
      </c>
      <c r="FN24">
        <v>23.886600000000001</v>
      </c>
      <c r="FO24">
        <v>418.72800000000001</v>
      </c>
      <c r="FP24">
        <v>18.6372</v>
      </c>
      <c r="FQ24">
        <v>98.000900000000001</v>
      </c>
      <c r="FR24">
        <v>102.05</v>
      </c>
    </row>
    <row r="25" spans="1:174" x14ac:dyDescent="0.25">
      <c r="A25">
        <v>9</v>
      </c>
      <c r="B25">
        <v>1607716375.5</v>
      </c>
      <c r="C25">
        <v>845</v>
      </c>
      <c r="D25" t="s">
        <v>330</v>
      </c>
      <c r="E25" t="s">
        <v>331</v>
      </c>
      <c r="F25" t="s">
        <v>291</v>
      </c>
      <c r="G25" t="s">
        <v>292</v>
      </c>
      <c r="H25">
        <v>1607716367.5</v>
      </c>
      <c r="I25">
        <f t="shared" si="0"/>
        <v>2.1994395837131651E-3</v>
      </c>
      <c r="J25">
        <f t="shared" si="1"/>
        <v>2.1994395837131653</v>
      </c>
      <c r="K25">
        <f t="shared" si="2"/>
        <v>19.293439039922831</v>
      </c>
      <c r="L25">
        <f t="shared" si="3"/>
        <v>499.48993548387102</v>
      </c>
      <c r="M25">
        <f t="shared" si="4"/>
        <v>234.99397471082995</v>
      </c>
      <c r="N25">
        <f t="shared" si="5"/>
        <v>23.983091236375401</v>
      </c>
      <c r="O25">
        <f t="shared" si="6"/>
        <v>50.977105728357472</v>
      </c>
      <c r="P25">
        <f t="shared" si="7"/>
        <v>0.12401409681123343</v>
      </c>
      <c r="Q25">
        <f t="shared" si="8"/>
        <v>2.962862597702792</v>
      </c>
      <c r="R25">
        <f t="shared" si="9"/>
        <v>0.12120090703342133</v>
      </c>
      <c r="S25">
        <f t="shared" si="10"/>
        <v>7.5998005693601434E-2</v>
      </c>
      <c r="T25">
        <f t="shared" si="11"/>
        <v>231.28943428195774</v>
      </c>
      <c r="U25">
        <f t="shared" si="12"/>
        <v>28.777806304515732</v>
      </c>
      <c r="V25">
        <f t="shared" si="13"/>
        <v>28.6605548387097</v>
      </c>
      <c r="W25">
        <f t="shared" si="14"/>
        <v>3.9434497223713239</v>
      </c>
      <c r="X25">
        <f t="shared" si="15"/>
        <v>56.585160875363727</v>
      </c>
      <c r="Y25">
        <f t="shared" si="16"/>
        <v>2.1466503447046121</v>
      </c>
      <c r="Z25">
        <f t="shared" si="17"/>
        <v>3.79366305847021</v>
      </c>
      <c r="AA25">
        <f t="shared" si="18"/>
        <v>1.7967993776667117</v>
      </c>
      <c r="AB25">
        <f t="shared" si="19"/>
        <v>-96.995285641750584</v>
      </c>
      <c r="AC25">
        <f t="shared" si="20"/>
        <v>-106.36264746399371</v>
      </c>
      <c r="AD25">
        <f t="shared" si="21"/>
        <v>-7.8506601880291464</v>
      </c>
      <c r="AE25">
        <f t="shared" si="22"/>
        <v>20.080840988184306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53710.815150582755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15356.8</v>
      </c>
      <c r="AS25">
        <v>912.04984000000002</v>
      </c>
      <c r="AT25">
        <v>1255.33</v>
      </c>
      <c r="AU25">
        <f t="shared" si="27"/>
        <v>0.27345810265029902</v>
      </c>
      <c r="AV25">
        <v>0.5</v>
      </c>
      <c r="AW25">
        <f t="shared" si="28"/>
        <v>1180.1759009230077</v>
      </c>
      <c r="AX25">
        <f t="shared" si="29"/>
        <v>19.293439039922831</v>
      </c>
      <c r="AY25">
        <f t="shared" si="30"/>
        <v>161.36433133000648</v>
      </c>
      <c r="AZ25">
        <f t="shared" si="31"/>
        <v>1.6837478637038709E-2</v>
      </c>
      <c r="BA25">
        <f t="shared" si="32"/>
        <v>1.5985836393617616</v>
      </c>
      <c r="BB25" t="s">
        <v>333</v>
      </c>
      <c r="BC25">
        <v>912.04984000000002</v>
      </c>
      <c r="BD25">
        <v>641.33000000000004</v>
      </c>
      <c r="BE25">
        <f t="shared" si="33"/>
        <v>0.48911441612962325</v>
      </c>
      <c r="BF25">
        <f t="shared" si="34"/>
        <v>0.55908820846905538</v>
      </c>
      <c r="BG25">
        <f t="shared" si="35"/>
        <v>0.76571592101497665</v>
      </c>
      <c r="BH25">
        <f t="shared" si="36"/>
        <v>0.63587700927175317</v>
      </c>
      <c r="BI25">
        <f t="shared" si="37"/>
        <v>0.78801051415701884</v>
      </c>
      <c r="BJ25">
        <f t="shared" si="38"/>
        <v>0.39313645484270826</v>
      </c>
      <c r="BK25">
        <f t="shared" si="39"/>
        <v>0.60686354515729168</v>
      </c>
      <c r="BL25">
        <f t="shared" si="40"/>
        <v>1399.98903225806</v>
      </c>
      <c r="BM25">
        <f t="shared" si="41"/>
        <v>1180.1759009230077</v>
      </c>
      <c r="BN25">
        <f t="shared" si="42"/>
        <v>0.84298939043792875</v>
      </c>
      <c r="BO25">
        <f t="shared" si="43"/>
        <v>0.19597878087585741</v>
      </c>
      <c r="BP25">
        <v>6</v>
      </c>
      <c r="BQ25">
        <v>0.5</v>
      </c>
      <c r="BR25" t="s">
        <v>296</v>
      </c>
      <c r="BS25">
        <v>2</v>
      </c>
      <c r="BT25">
        <v>1607716367.5</v>
      </c>
      <c r="BU25">
        <v>499.48993548387102</v>
      </c>
      <c r="BV25">
        <v>523.95503225806499</v>
      </c>
      <c r="BW25">
        <v>21.033564516129001</v>
      </c>
      <c r="BX25">
        <v>18.450316129032299</v>
      </c>
      <c r="BY25">
        <v>498.88887096774198</v>
      </c>
      <c r="BZ25">
        <v>20.7105161290323</v>
      </c>
      <c r="CA25">
        <v>500.10929032258099</v>
      </c>
      <c r="CB25">
        <v>101.95829032258101</v>
      </c>
      <c r="CC25">
        <v>0.100033793548387</v>
      </c>
      <c r="CD25">
        <v>27.994680645161299</v>
      </c>
      <c r="CE25">
        <v>28.6605548387097</v>
      </c>
      <c r="CF25">
        <v>999.9</v>
      </c>
      <c r="CG25">
        <v>0</v>
      </c>
      <c r="CH25">
        <v>0</v>
      </c>
      <c r="CI25">
        <v>9995.4051612903204</v>
      </c>
      <c r="CJ25">
        <v>0</v>
      </c>
      <c r="CK25">
        <v>231.60680645161301</v>
      </c>
      <c r="CL25">
        <v>1399.98903225806</v>
      </c>
      <c r="CM25">
        <v>0.89999729032258102</v>
      </c>
      <c r="CN25">
        <v>0.10000279677419401</v>
      </c>
      <c r="CO25">
        <v>0</v>
      </c>
      <c r="CP25">
        <v>911.65196774193601</v>
      </c>
      <c r="CQ25">
        <v>4.9994800000000001</v>
      </c>
      <c r="CR25">
        <v>12907.9032258065</v>
      </c>
      <c r="CS25">
        <v>11417.464516128999</v>
      </c>
      <c r="CT25">
        <v>49.213419354838699</v>
      </c>
      <c r="CU25">
        <v>50.735709677419401</v>
      </c>
      <c r="CV25">
        <v>50.237677419354803</v>
      </c>
      <c r="CW25">
        <v>50.292000000000002</v>
      </c>
      <c r="CX25">
        <v>51.015999999999998</v>
      </c>
      <c r="CY25">
        <v>1255.4864516129001</v>
      </c>
      <c r="CZ25">
        <v>139.50387096774199</v>
      </c>
      <c r="DA25">
        <v>0</v>
      </c>
      <c r="DB25">
        <v>133.299999952316</v>
      </c>
      <c r="DC25">
        <v>0</v>
      </c>
      <c r="DD25">
        <v>912.04984000000002</v>
      </c>
      <c r="DE25">
        <v>31.004538515471001</v>
      </c>
      <c r="DF25">
        <v>433.292308419422</v>
      </c>
      <c r="DG25">
        <v>12913.592000000001</v>
      </c>
      <c r="DH25">
        <v>15</v>
      </c>
      <c r="DI25">
        <v>1607716268.5</v>
      </c>
      <c r="DJ25" t="s">
        <v>329</v>
      </c>
      <c r="DK25">
        <v>1607716261.5</v>
      </c>
      <c r="DL25">
        <v>1607716268.5</v>
      </c>
      <c r="DM25">
        <v>8</v>
      </c>
      <c r="DN25">
        <v>0.22600000000000001</v>
      </c>
      <c r="DO25">
        <v>3.6999999999999998E-2</v>
      </c>
      <c r="DP25">
        <v>0.66900000000000004</v>
      </c>
      <c r="DQ25">
        <v>0.22700000000000001</v>
      </c>
      <c r="DR25">
        <v>419</v>
      </c>
      <c r="DS25">
        <v>19</v>
      </c>
      <c r="DT25">
        <v>0.04</v>
      </c>
      <c r="DU25">
        <v>0.04</v>
      </c>
      <c r="DV25">
        <v>19.291521197288699</v>
      </c>
      <c r="DW25">
        <v>-3.2514520939345502E-2</v>
      </c>
      <c r="DX25">
        <v>3.3900560413778501E-2</v>
      </c>
      <c r="DY25">
        <v>1</v>
      </c>
      <c r="DZ25">
        <v>-24.463163333333299</v>
      </c>
      <c r="EA25">
        <v>7.7499443826419502E-3</v>
      </c>
      <c r="EB25">
        <v>4.0347188942422799E-2</v>
      </c>
      <c r="EC25">
        <v>1</v>
      </c>
      <c r="ED25">
        <v>2.5833680000000001</v>
      </c>
      <c r="EE25">
        <v>-0.114052591768627</v>
      </c>
      <c r="EF25">
        <v>1.2923936294076E-2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0.60099999999999998</v>
      </c>
      <c r="EN25">
        <v>0.32369999999999999</v>
      </c>
      <c r="EO25">
        <v>0.85069183387259295</v>
      </c>
      <c r="EP25">
        <v>-1.6043650578588901E-5</v>
      </c>
      <c r="EQ25">
        <v>-1.15305589960158E-6</v>
      </c>
      <c r="ER25">
        <v>3.6581349982770798E-10</v>
      </c>
      <c r="ES25">
        <v>-6.1985578934206899E-2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1.9</v>
      </c>
      <c r="FB25">
        <v>1.8</v>
      </c>
      <c r="FC25">
        <v>2</v>
      </c>
      <c r="FD25">
        <v>507.875</v>
      </c>
      <c r="FE25">
        <v>477.78399999999999</v>
      </c>
      <c r="FF25">
        <v>23.8767</v>
      </c>
      <c r="FG25">
        <v>33.203800000000001</v>
      </c>
      <c r="FH25">
        <v>29.9998</v>
      </c>
      <c r="FI25">
        <v>33.253</v>
      </c>
      <c r="FJ25">
        <v>33.2973</v>
      </c>
      <c r="FK25">
        <v>23.7227</v>
      </c>
      <c r="FL25">
        <v>24.596399999999999</v>
      </c>
      <c r="FM25">
        <v>45.563200000000002</v>
      </c>
      <c r="FN25">
        <v>23.884</v>
      </c>
      <c r="FO25">
        <v>524.31399999999996</v>
      </c>
      <c r="FP25">
        <v>18.526700000000002</v>
      </c>
      <c r="FQ25">
        <v>98.008399999999995</v>
      </c>
      <c r="FR25">
        <v>102.054</v>
      </c>
    </row>
    <row r="26" spans="1:174" x14ac:dyDescent="0.25">
      <c r="A26">
        <v>10</v>
      </c>
      <c r="B26">
        <v>1607716496</v>
      </c>
      <c r="C26">
        <v>965.5</v>
      </c>
      <c r="D26" t="s">
        <v>334</v>
      </c>
      <c r="E26" t="s">
        <v>335</v>
      </c>
      <c r="F26" t="s">
        <v>291</v>
      </c>
      <c r="G26" t="s">
        <v>292</v>
      </c>
      <c r="H26">
        <v>1607716488</v>
      </c>
      <c r="I26">
        <f t="shared" si="0"/>
        <v>2.3087754561997641E-3</v>
      </c>
      <c r="J26">
        <f t="shared" si="1"/>
        <v>2.308775456199764</v>
      </c>
      <c r="K26">
        <f t="shared" si="2"/>
        <v>22.878824747795761</v>
      </c>
      <c r="L26">
        <f t="shared" si="3"/>
        <v>599.74248387096804</v>
      </c>
      <c r="M26">
        <f t="shared" si="4"/>
        <v>300.03872085045322</v>
      </c>
      <c r="N26">
        <f t="shared" si="5"/>
        <v>30.62369655289794</v>
      </c>
      <c r="O26">
        <f t="shared" si="6"/>
        <v>61.213205361917439</v>
      </c>
      <c r="P26">
        <f t="shared" si="7"/>
        <v>0.1303521500999516</v>
      </c>
      <c r="Q26">
        <f t="shared" si="8"/>
        <v>2.9649852208551146</v>
      </c>
      <c r="R26">
        <f t="shared" si="9"/>
        <v>0.12725010445440893</v>
      </c>
      <c r="S26">
        <f t="shared" si="10"/>
        <v>7.9803873289585409E-2</v>
      </c>
      <c r="T26">
        <f t="shared" si="11"/>
        <v>231.28998535747448</v>
      </c>
      <c r="U26">
        <f t="shared" si="12"/>
        <v>28.748891969778299</v>
      </c>
      <c r="V26">
        <f t="shared" si="13"/>
        <v>28.635945161290302</v>
      </c>
      <c r="W26">
        <f t="shared" si="14"/>
        <v>3.9378234038264779</v>
      </c>
      <c r="X26">
        <f t="shared" si="15"/>
        <v>56.440589898448657</v>
      </c>
      <c r="Y26">
        <f t="shared" si="16"/>
        <v>2.1411287636440202</v>
      </c>
      <c r="Z26">
        <f t="shared" si="17"/>
        <v>3.7935974225224602</v>
      </c>
      <c r="AA26">
        <f t="shared" si="18"/>
        <v>1.7966946401824577</v>
      </c>
      <c r="AB26">
        <f t="shared" si="19"/>
        <v>-101.8169976184096</v>
      </c>
      <c r="AC26">
        <f t="shared" si="20"/>
        <v>-102.55247084280077</v>
      </c>
      <c r="AD26">
        <f t="shared" si="21"/>
        <v>-7.5630724975286503</v>
      </c>
      <c r="AE26">
        <f t="shared" si="22"/>
        <v>19.357444398735453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53773.025466004794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336</v>
      </c>
      <c r="AR26">
        <v>15358.2</v>
      </c>
      <c r="AS26">
        <v>992.97749999999996</v>
      </c>
      <c r="AT26">
        <v>1389.02</v>
      </c>
      <c r="AU26">
        <f t="shared" si="27"/>
        <v>0.28512368432419977</v>
      </c>
      <c r="AV26">
        <v>0.5</v>
      </c>
      <c r="AW26">
        <f t="shared" si="28"/>
        <v>1180.1776554288942</v>
      </c>
      <c r="AX26">
        <f t="shared" si="29"/>
        <v>22.878824747795761</v>
      </c>
      <c r="AY26">
        <f t="shared" si="30"/>
        <v>168.24830063649111</v>
      </c>
      <c r="AZ26">
        <f t="shared" si="31"/>
        <v>1.9875458681758822E-2</v>
      </c>
      <c r="BA26">
        <f t="shared" si="32"/>
        <v>1.3484759038746743</v>
      </c>
      <c r="BB26" t="s">
        <v>337</v>
      </c>
      <c r="BC26">
        <v>992.97749999999996</v>
      </c>
      <c r="BD26">
        <v>666.37</v>
      </c>
      <c r="BE26">
        <f t="shared" si="33"/>
        <v>0.52025888756101424</v>
      </c>
      <c r="BF26">
        <f t="shared" si="34"/>
        <v>0.54804192901127802</v>
      </c>
      <c r="BG26">
        <f t="shared" si="35"/>
        <v>0.7215983295514522</v>
      </c>
      <c r="BH26">
        <f t="shared" si="36"/>
        <v>0.58799876885265745</v>
      </c>
      <c r="BI26">
        <f t="shared" si="37"/>
        <v>0.7355131300096901</v>
      </c>
      <c r="BJ26">
        <f t="shared" si="38"/>
        <v>0.36778144543581837</v>
      </c>
      <c r="BK26">
        <f t="shared" si="39"/>
        <v>0.63221855456418163</v>
      </c>
      <c r="BL26">
        <f t="shared" si="40"/>
        <v>1399.99096774194</v>
      </c>
      <c r="BM26">
        <f t="shared" si="41"/>
        <v>1180.1776554288942</v>
      </c>
      <c r="BN26">
        <f t="shared" si="42"/>
        <v>0.84298947823385961</v>
      </c>
      <c r="BO26">
        <f t="shared" si="43"/>
        <v>0.19597895646771946</v>
      </c>
      <c r="BP26">
        <v>6</v>
      </c>
      <c r="BQ26">
        <v>0.5</v>
      </c>
      <c r="BR26" t="s">
        <v>296</v>
      </c>
      <c r="BS26">
        <v>2</v>
      </c>
      <c r="BT26">
        <v>1607716488</v>
      </c>
      <c r="BU26">
        <v>599.74248387096804</v>
      </c>
      <c r="BV26">
        <v>628.85219354838705</v>
      </c>
      <c r="BW26">
        <v>20.977922580645199</v>
      </c>
      <c r="BX26">
        <v>18.266116129032302</v>
      </c>
      <c r="BY26">
        <v>599.23674193548402</v>
      </c>
      <c r="BZ26">
        <v>20.6571580645161</v>
      </c>
      <c r="CA26">
        <v>500.11138709677402</v>
      </c>
      <c r="CB26">
        <v>101.965838709677</v>
      </c>
      <c r="CC26">
        <v>9.9976216129032194E-2</v>
      </c>
      <c r="CD26">
        <v>27.994383870967699</v>
      </c>
      <c r="CE26">
        <v>28.635945161290302</v>
      </c>
      <c r="CF26">
        <v>999.9</v>
      </c>
      <c r="CG26">
        <v>0</v>
      </c>
      <c r="CH26">
        <v>0</v>
      </c>
      <c r="CI26">
        <v>10006.6935483871</v>
      </c>
      <c r="CJ26">
        <v>0</v>
      </c>
      <c r="CK26">
        <v>233.03261290322601</v>
      </c>
      <c r="CL26">
        <v>1399.99096774194</v>
      </c>
      <c r="CM26">
        <v>0.89999287096774205</v>
      </c>
      <c r="CN26">
        <v>0.10000705483871</v>
      </c>
      <c r="CO26">
        <v>0</v>
      </c>
      <c r="CP26">
        <v>992.77238709677397</v>
      </c>
      <c r="CQ26">
        <v>4.9994800000000001</v>
      </c>
      <c r="CR26">
        <v>14033.587096774199</v>
      </c>
      <c r="CS26">
        <v>11417.5</v>
      </c>
      <c r="CT26">
        <v>49.243774193548397</v>
      </c>
      <c r="CU26">
        <v>50.75</v>
      </c>
      <c r="CV26">
        <v>50.262</v>
      </c>
      <c r="CW26">
        <v>50.298064516129003</v>
      </c>
      <c r="CX26">
        <v>51.001838709677401</v>
      </c>
      <c r="CY26">
        <v>1255.48322580645</v>
      </c>
      <c r="CZ26">
        <v>139.508064516129</v>
      </c>
      <c r="DA26">
        <v>0</v>
      </c>
      <c r="DB26">
        <v>119.90000009536701</v>
      </c>
      <c r="DC26">
        <v>0</v>
      </c>
      <c r="DD26">
        <v>992.97749999999996</v>
      </c>
      <c r="DE26">
        <v>21.497401712042802</v>
      </c>
      <c r="DF26">
        <v>303.69230764509001</v>
      </c>
      <c r="DG26">
        <v>14036.5461538462</v>
      </c>
      <c r="DH26">
        <v>15</v>
      </c>
      <c r="DI26">
        <v>1607716268.5</v>
      </c>
      <c r="DJ26" t="s">
        <v>329</v>
      </c>
      <c r="DK26">
        <v>1607716261.5</v>
      </c>
      <c r="DL26">
        <v>1607716268.5</v>
      </c>
      <c r="DM26">
        <v>8</v>
      </c>
      <c r="DN26">
        <v>0.22600000000000001</v>
      </c>
      <c r="DO26">
        <v>3.6999999999999998E-2</v>
      </c>
      <c r="DP26">
        <v>0.66900000000000004</v>
      </c>
      <c r="DQ26">
        <v>0.22700000000000001</v>
      </c>
      <c r="DR26">
        <v>419</v>
      </c>
      <c r="DS26">
        <v>19</v>
      </c>
      <c r="DT26">
        <v>0.04</v>
      </c>
      <c r="DU26">
        <v>0.04</v>
      </c>
      <c r="DV26">
        <v>22.878753414744999</v>
      </c>
      <c r="DW26">
        <v>0.33507750486055699</v>
      </c>
      <c r="DX26">
        <v>4.8768601862197801E-2</v>
      </c>
      <c r="DY26">
        <v>1</v>
      </c>
      <c r="DZ26">
        <v>-29.1106266666667</v>
      </c>
      <c r="EA26">
        <v>-0.19154082313686099</v>
      </c>
      <c r="EB26">
        <v>5.35791622015706E-2</v>
      </c>
      <c r="EC26">
        <v>1</v>
      </c>
      <c r="ED26">
        <v>2.7106366666666699</v>
      </c>
      <c r="EE26">
        <v>-0.118274349276976</v>
      </c>
      <c r="EF26">
        <v>1.2613429175111599E-2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0.50600000000000001</v>
      </c>
      <c r="EN26">
        <v>0.32100000000000001</v>
      </c>
      <c r="EO26">
        <v>0.85069183387259295</v>
      </c>
      <c r="EP26">
        <v>-1.6043650578588901E-5</v>
      </c>
      <c r="EQ26">
        <v>-1.15305589960158E-6</v>
      </c>
      <c r="ER26">
        <v>3.6581349982770798E-10</v>
      </c>
      <c r="ES26">
        <v>-6.1985578934206899E-2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3.9</v>
      </c>
      <c r="FB26">
        <v>3.8</v>
      </c>
      <c r="FC26">
        <v>2</v>
      </c>
      <c r="FD26">
        <v>507.80900000000003</v>
      </c>
      <c r="FE26">
        <v>478.08</v>
      </c>
      <c r="FF26">
        <v>23.903500000000001</v>
      </c>
      <c r="FG26">
        <v>33.174799999999998</v>
      </c>
      <c r="FH26">
        <v>30</v>
      </c>
      <c r="FI26">
        <v>33.220300000000002</v>
      </c>
      <c r="FJ26">
        <v>33.264699999999998</v>
      </c>
      <c r="FK26">
        <v>27.4724</v>
      </c>
      <c r="FL26">
        <v>23.280799999999999</v>
      </c>
      <c r="FM26">
        <v>44.074100000000001</v>
      </c>
      <c r="FN26">
        <v>23.904699999999998</v>
      </c>
      <c r="FO26">
        <v>628.92700000000002</v>
      </c>
      <c r="FP26">
        <v>18.3476</v>
      </c>
      <c r="FQ26">
        <v>98.013300000000001</v>
      </c>
      <c r="FR26">
        <v>102.05800000000001</v>
      </c>
    </row>
    <row r="27" spans="1:174" x14ac:dyDescent="0.25">
      <c r="A27">
        <v>11</v>
      </c>
      <c r="B27">
        <v>1607716606.5</v>
      </c>
      <c r="C27">
        <v>1076</v>
      </c>
      <c r="D27" t="s">
        <v>338</v>
      </c>
      <c r="E27" t="s">
        <v>339</v>
      </c>
      <c r="F27" t="s">
        <v>291</v>
      </c>
      <c r="G27" t="s">
        <v>292</v>
      </c>
      <c r="H27">
        <v>1607716598.5</v>
      </c>
      <c r="I27">
        <f t="shared" si="0"/>
        <v>2.309138823108404E-3</v>
      </c>
      <c r="J27">
        <f t="shared" si="1"/>
        <v>2.309138823108404</v>
      </c>
      <c r="K27">
        <f t="shared" si="2"/>
        <v>25.699537385294011</v>
      </c>
      <c r="L27">
        <f t="shared" si="3"/>
        <v>699.68532258064499</v>
      </c>
      <c r="M27">
        <f t="shared" si="4"/>
        <v>360.4202411601234</v>
      </c>
      <c r="N27">
        <f t="shared" si="5"/>
        <v>36.78937362333459</v>
      </c>
      <c r="O27">
        <f t="shared" si="6"/>
        <v>71.419364984406698</v>
      </c>
      <c r="P27">
        <f t="shared" si="7"/>
        <v>0.12961009705554652</v>
      </c>
      <c r="Q27">
        <f t="shared" si="8"/>
        <v>2.9640803907222697</v>
      </c>
      <c r="R27">
        <f t="shared" si="9"/>
        <v>0.12654190870038301</v>
      </c>
      <c r="S27">
        <f t="shared" si="10"/>
        <v>7.9358308050676285E-2</v>
      </c>
      <c r="T27">
        <f t="shared" si="11"/>
        <v>231.28896351194911</v>
      </c>
      <c r="U27">
        <f t="shared" si="12"/>
        <v>28.739924736332185</v>
      </c>
      <c r="V27">
        <f t="shared" si="13"/>
        <v>28.650774193548401</v>
      </c>
      <c r="W27">
        <f t="shared" si="14"/>
        <v>3.9412128108506068</v>
      </c>
      <c r="X27">
        <f t="shared" si="15"/>
        <v>56.2825714478547</v>
      </c>
      <c r="Y27">
        <f t="shared" si="16"/>
        <v>2.1340033139751733</v>
      </c>
      <c r="Z27">
        <f t="shared" si="17"/>
        <v>3.791588157894151</v>
      </c>
      <c r="AA27">
        <f t="shared" si="18"/>
        <v>1.8072094968754335</v>
      </c>
      <c r="AB27">
        <f t="shared" si="19"/>
        <v>-101.83302209908062</v>
      </c>
      <c r="AC27">
        <f t="shared" si="20"/>
        <v>-106.34296022152573</v>
      </c>
      <c r="AD27">
        <f t="shared" si="21"/>
        <v>-7.845233721418662</v>
      </c>
      <c r="AE27">
        <f t="shared" si="22"/>
        <v>15.267747469924103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53748.383282791125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15359</v>
      </c>
      <c r="AS27">
        <v>1046.7352000000001</v>
      </c>
      <c r="AT27">
        <v>1469.77</v>
      </c>
      <c r="AU27">
        <f t="shared" si="27"/>
        <v>0.28782380916742067</v>
      </c>
      <c r="AV27">
        <v>0.5</v>
      </c>
      <c r="AW27">
        <f t="shared" si="28"/>
        <v>1180.1751635453641</v>
      </c>
      <c r="AX27">
        <f t="shared" si="29"/>
        <v>25.699537385294011</v>
      </c>
      <c r="AY27">
        <f t="shared" si="30"/>
        <v>169.84125552820518</v>
      </c>
      <c r="AZ27">
        <f t="shared" si="31"/>
        <v>2.2265580294174848E-2</v>
      </c>
      <c r="BA27">
        <f t="shared" si="32"/>
        <v>1.2194493015914054</v>
      </c>
      <c r="BB27" t="s">
        <v>341</v>
      </c>
      <c r="BC27">
        <v>1046.7352000000001</v>
      </c>
      <c r="BD27">
        <v>680.81</v>
      </c>
      <c r="BE27">
        <f t="shared" si="33"/>
        <v>0.53679147077433886</v>
      </c>
      <c r="BF27">
        <f t="shared" si="34"/>
        <v>0.53619296288785223</v>
      </c>
      <c r="BG27">
        <f t="shared" si="35"/>
        <v>0.69435200502078431</v>
      </c>
      <c r="BH27">
        <f t="shared" si="36"/>
        <v>0.56083611654723042</v>
      </c>
      <c r="BI27">
        <f t="shared" si="37"/>
        <v>0.70380422306155044</v>
      </c>
      <c r="BJ27">
        <f t="shared" si="38"/>
        <v>0.34874678052642027</v>
      </c>
      <c r="BK27">
        <f t="shared" si="39"/>
        <v>0.65125321947357973</v>
      </c>
      <c r="BL27">
        <f t="shared" si="40"/>
        <v>1399.9883870967701</v>
      </c>
      <c r="BM27">
        <f t="shared" si="41"/>
        <v>1180.1751635453641</v>
      </c>
      <c r="BN27">
        <f t="shared" si="42"/>
        <v>0.84298925221283838</v>
      </c>
      <c r="BO27">
        <f t="shared" si="43"/>
        <v>0.19597850442567691</v>
      </c>
      <c r="BP27">
        <v>6</v>
      </c>
      <c r="BQ27">
        <v>0.5</v>
      </c>
      <c r="BR27" t="s">
        <v>296</v>
      </c>
      <c r="BS27">
        <v>2</v>
      </c>
      <c r="BT27">
        <v>1607716598.5</v>
      </c>
      <c r="BU27">
        <v>699.68532258064499</v>
      </c>
      <c r="BV27">
        <v>732.45593548387103</v>
      </c>
      <c r="BW27">
        <v>20.906525806451601</v>
      </c>
      <c r="BX27">
        <v>18.1941225806452</v>
      </c>
      <c r="BY27">
        <v>699.28448387096796</v>
      </c>
      <c r="BZ27">
        <v>20.5886903225806</v>
      </c>
      <c r="CA27">
        <v>500.11651612903199</v>
      </c>
      <c r="CB27">
        <v>101.973548387097</v>
      </c>
      <c r="CC27">
        <v>0.100001935483871</v>
      </c>
      <c r="CD27">
        <v>27.9852967741936</v>
      </c>
      <c r="CE27">
        <v>28.650774193548401</v>
      </c>
      <c r="CF27">
        <v>999.9</v>
      </c>
      <c r="CG27">
        <v>0</v>
      </c>
      <c r="CH27">
        <v>0</v>
      </c>
      <c r="CI27">
        <v>10000.8087096774</v>
      </c>
      <c r="CJ27">
        <v>0</v>
      </c>
      <c r="CK27">
        <v>229.36467741935499</v>
      </c>
      <c r="CL27">
        <v>1399.9883870967701</v>
      </c>
      <c r="CM27">
        <v>0.90000187096774198</v>
      </c>
      <c r="CN27">
        <v>9.9997948387096705E-2</v>
      </c>
      <c r="CO27">
        <v>0</v>
      </c>
      <c r="CP27">
        <v>1046.66129032258</v>
      </c>
      <c r="CQ27">
        <v>4.9994800000000001</v>
      </c>
      <c r="CR27">
        <v>14779.874193548399</v>
      </c>
      <c r="CS27">
        <v>11417.5064516129</v>
      </c>
      <c r="CT27">
        <v>49.241870967741903</v>
      </c>
      <c r="CU27">
        <v>50.75</v>
      </c>
      <c r="CV27">
        <v>50.25</v>
      </c>
      <c r="CW27">
        <v>50.311999999999998</v>
      </c>
      <c r="CX27">
        <v>50.9958064516129</v>
      </c>
      <c r="CY27">
        <v>1255.49580645161</v>
      </c>
      <c r="CZ27">
        <v>139.49774193548399</v>
      </c>
      <c r="DA27">
        <v>0</v>
      </c>
      <c r="DB27">
        <v>110</v>
      </c>
      <c r="DC27">
        <v>0</v>
      </c>
      <c r="DD27">
        <v>1046.7352000000001</v>
      </c>
      <c r="DE27">
        <v>5.1984615266723297</v>
      </c>
      <c r="DF27">
        <v>75.753846086142502</v>
      </c>
      <c r="DG27">
        <v>14781.075999999999</v>
      </c>
      <c r="DH27">
        <v>15</v>
      </c>
      <c r="DI27">
        <v>1607716268.5</v>
      </c>
      <c r="DJ27" t="s">
        <v>329</v>
      </c>
      <c r="DK27">
        <v>1607716261.5</v>
      </c>
      <c r="DL27">
        <v>1607716268.5</v>
      </c>
      <c r="DM27">
        <v>8</v>
      </c>
      <c r="DN27">
        <v>0.22600000000000001</v>
      </c>
      <c r="DO27">
        <v>3.6999999999999998E-2</v>
      </c>
      <c r="DP27">
        <v>0.66900000000000004</v>
      </c>
      <c r="DQ27">
        <v>0.22700000000000001</v>
      </c>
      <c r="DR27">
        <v>419</v>
      </c>
      <c r="DS27">
        <v>19</v>
      </c>
      <c r="DT27">
        <v>0.04</v>
      </c>
      <c r="DU27">
        <v>0.04</v>
      </c>
      <c r="DV27">
        <v>25.7092836281738</v>
      </c>
      <c r="DW27">
        <v>-0.32788109334836402</v>
      </c>
      <c r="DX27">
        <v>5.5160090504487197E-2</v>
      </c>
      <c r="DY27">
        <v>1</v>
      </c>
      <c r="DZ27">
        <v>-32.771923333333298</v>
      </c>
      <c r="EA27">
        <v>0.13188787541699401</v>
      </c>
      <c r="EB27">
        <v>5.2877044063458001E-2</v>
      </c>
      <c r="EC27">
        <v>1</v>
      </c>
      <c r="ED27">
        <v>2.71221633333333</v>
      </c>
      <c r="EE27">
        <v>6.8222202447159902E-2</v>
      </c>
      <c r="EF27">
        <v>5.1188263520286197E-3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0.4</v>
      </c>
      <c r="EN27">
        <v>0.31819999999999998</v>
      </c>
      <c r="EO27">
        <v>0.85069183387259295</v>
      </c>
      <c r="EP27">
        <v>-1.6043650578588901E-5</v>
      </c>
      <c r="EQ27">
        <v>-1.15305589960158E-6</v>
      </c>
      <c r="ER27">
        <v>3.6581349982770798E-10</v>
      </c>
      <c r="ES27">
        <v>-6.1985578934206899E-2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5.8</v>
      </c>
      <c r="FB27">
        <v>5.6</v>
      </c>
      <c r="FC27">
        <v>2</v>
      </c>
      <c r="FD27">
        <v>508.02100000000002</v>
      </c>
      <c r="FE27">
        <v>478.161</v>
      </c>
      <c r="FF27">
        <v>23.878499999999999</v>
      </c>
      <c r="FG27">
        <v>33.165900000000001</v>
      </c>
      <c r="FH27">
        <v>30.0001</v>
      </c>
      <c r="FI27">
        <v>33.202500000000001</v>
      </c>
      <c r="FJ27">
        <v>33.2468</v>
      </c>
      <c r="FK27">
        <v>31.0761</v>
      </c>
      <c r="FL27">
        <v>22.374300000000002</v>
      </c>
      <c r="FM27">
        <v>42.579900000000002</v>
      </c>
      <c r="FN27">
        <v>23.8871</v>
      </c>
      <c r="FO27">
        <v>732.36699999999996</v>
      </c>
      <c r="FP27">
        <v>18.197700000000001</v>
      </c>
      <c r="FQ27">
        <v>98.014700000000005</v>
      </c>
      <c r="FR27">
        <v>102.059</v>
      </c>
    </row>
    <row r="28" spans="1:174" x14ac:dyDescent="0.25">
      <c r="A28">
        <v>12</v>
      </c>
      <c r="B28">
        <v>1607716727</v>
      </c>
      <c r="C28">
        <v>1196.5</v>
      </c>
      <c r="D28" t="s">
        <v>342</v>
      </c>
      <c r="E28" t="s">
        <v>343</v>
      </c>
      <c r="F28" t="s">
        <v>291</v>
      </c>
      <c r="G28" t="s">
        <v>292</v>
      </c>
      <c r="H28">
        <v>1607716719</v>
      </c>
      <c r="I28">
        <f t="shared" si="0"/>
        <v>2.1697259294679405E-3</v>
      </c>
      <c r="J28">
        <f t="shared" si="1"/>
        <v>2.1697259294679405</v>
      </c>
      <c r="K28">
        <f t="shared" si="2"/>
        <v>27.322629032273458</v>
      </c>
      <c r="L28">
        <f t="shared" si="3"/>
        <v>799.87738709677399</v>
      </c>
      <c r="M28">
        <f t="shared" si="4"/>
        <v>415.31351090822483</v>
      </c>
      <c r="N28">
        <f t="shared" si="5"/>
        <v>42.39417135245251</v>
      </c>
      <c r="O28">
        <f t="shared" si="6"/>
        <v>81.649496389791238</v>
      </c>
      <c r="P28">
        <f t="shared" si="7"/>
        <v>0.12148160771575461</v>
      </c>
      <c r="Q28">
        <f t="shared" si="8"/>
        <v>2.9644863846707334</v>
      </c>
      <c r="R28">
        <f t="shared" si="9"/>
        <v>0.11878223693295124</v>
      </c>
      <c r="S28">
        <f t="shared" si="10"/>
        <v>7.4476430070510372E-2</v>
      </c>
      <c r="T28">
        <f t="shared" si="11"/>
        <v>231.28932910681593</v>
      </c>
      <c r="U28">
        <f t="shared" si="12"/>
        <v>28.788058050170871</v>
      </c>
      <c r="V28">
        <f t="shared" si="13"/>
        <v>28.690861290322601</v>
      </c>
      <c r="W28">
        <f t="shared" si="14"/>
        <v>3.9503880821564912</v>
      </c>
      <c r="X28">
        <f t="shared" si="15"/>
        <v>56.437773336066869</v>
      </c>
      <c r="Y28">
        <f t="shared" si="16"/>
        <v>2.1414354641635955</v>
      </c>
      <c r="Z28">
        <f t="shared" si="17"/>
        <v>3.7943301756646366</v>
      </c>
      <c r="AA28">
        <f t="shared" si="18"/>
        <v>1.8089526179928956</v>
      </c>
      <c r="AB28">
        <f t="shared" si="19"/>
        <v>-95.684913489536171</v>
      </c>
      <c r="AC28">
        <f t="shared" si="20"/>
        <v>-110.78251644589099</v>
      </c>
      <c r="AD28">
        <f t="shared" si="21"/>
        <v>-8.1737697712402273</v>
      </c>
      <c r="AE28">
        <f t="shared" si="22"/>
        <v>16.648129400148548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53758.113649082472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15359.4</v>
      </c>
      <c r="AS28">
        <v>1067.49</v>
      </c>
      <c r="AT28">
        <v>1499.29</v>
      </c>
      <c r="AU28">
        <f t="shared" si="27"/>
        <v>0.28800298808102498</v>
      </c>
      <c r="AV28">
        <v>0.5</v>
      </c>
      <c r="AW28">
        <f t="shared" si="28"/>
        <v>1180.1760886512261</v>
      </c>
      <c r="AX28">
        <f t="shared" si="29"/>
        <v>27.322629032273458</v>
      </c>
      <c r="AY28">
        <f t="shared" si="30"/>
        <v>169.94711999666487</v>
      </c>
      <c r="AZ28">
        <f t="shared" si="31"/>
        <v>2.3640859004333714E-2</v>
      </c>
      <c r="BA28">
        <f t="shared" si="32"/>
        <v>1.1757498549313341</v>
      </c>
      <c r="BB28" t="s">
        <v>345</v>
      </c>
      <c r="BC28">
        <v>1067.49</v>
      </c>
      <c r="BD28">
        <v>689.53</v>
      </c>
      <c r="BE28">
        <f t="shared" si="33"/>
        <v>0.54009564527209553</v>
      </c>
      <c r="BF28">
        <f t="shared" si="34"/>
        <v>0.53324441809918988</v>
      </c>
      <c r="BG28">
        <f t="shared" si="35"/>
        <v>0.6852306077627256</v>
      </c>
      <c r="BH28">
        <f t="shared" si="36"/>
        <v>0.55089665216490968</v>
      </c>
      <c r="BI28">
        <f t="shared" si="37"/>
        <v>0.69221231057722743</v>
      </c>
      <c r="BJ28">
        <f t="shared" si="38"/>
        <v>0.34444165623278383</v>
      </c>
      <c r="BK28">
        <f t="shared" si="39"/>
        <v>0.65555834376721611</v>
      </c>
      <c r="BL28">
        <f t="shared" si="40"/>
        <v>1399.9893548387099</v>
      </c>
      <c r="BM28">
        <f t="shared" si="41"/>
        <v>1180.1760886512261</v>
      </c>
      <c r="BN28">
        <f t="shared" si="42"/>
        <v>0.8429893302918664</v>
      </c>
      <c r="BO28">
        <f t="shared" si="43"/>
        <v>0.19597866058373276</v>
      </c>
      <c r="BP28">
        <v>6</v>
      </c>
      <c r="BQ28">
        <v>0.5</v>
      </c>
      <c r="BR28" t="s">
        <v>296</v>
      </c>
      <c r="BS28">
        <v>2</v>
      </c>
      <c r="BT28">
        <v>1607716719</v>
      </c>
      <c r="BU28">
        <v>799.87738709677399</v>
      </c>
      <c r="BV28">
        <v>834.73954838709699</v>
      </c>
      <c r="BW28">
        <v>20.978522580645201</v>
      </c>
      <c r="BX28">
        <v>18.430029032258101</v>
      </c>
      <c r="BY28">
        <v>799.58967741935498</v>
      </c>
      <c r="BZ28">
        <v>20.657722580645199</v>
      </c>
      <c r="CA28">
        <v>500.10916129032302</v>
      </c>
      <c r="CB28">
        <v>101.977516129032</v>
      </c>
      <c r="CC28">
        <v>9.9999383870967795E-2</v>
      </c>
      <c r="CD28">
        <v>27.9976967741935</v>
      </c>
      <c r="CE28">
        <v>28.690861290322601</v>
      </c>
      <c r="CF28">
        <v>999.9</v>
      </c>
      <c r="CG28">
        <v>0</v>
      </c>
      <c r="CH28">
        <v>0</v>
      </c>
      <c r="CI28">
        <v>10002.720322580601</v>
      </c>
      <c r="CJ28">
        <v>0</v>
      </c>
      <c r="CK28">
        <v>228.33761290322599</v>
      </c>
      <c r="CL28">
        <v>1399.9893548387099</v>
      </c>
      <c r="CM28">
        <v>0.89999903225806399</v>
      </c>
      <c r="CN28">
        <v>0.100000812903226</v>
      </c>
      <c r="CO28">
        <v>0</v>
      </c>
      <c r="CP28">
        <v>1067.5429032258101</v>
      </c>
      <c r="CQ28">
        <v>4.9994800000000001</v>
      </c>
      <c r="CR28">
        <v>15070.7870967742</v>
      </c>
      <c r="CS28">
        <v>11417.4935483871</v>
      </c>
      <c r="CT28">
        <v>49.237806451612897</v>
      </c>
      <c r="CU28">
        <v>50.753999999999998</v>
      </c>
      <c r="CV28">
        <v>50.26</v>
      </c>
      <c r="CW28">
        <v>50.330290322580602</v>
      </c>
      <c r="CX28">
        <v>51.003935483870997</v>
      </c>
      <c r="CY28">
        <v>1255.4883870967701</v>
      </c>
      <c r="CZ28">
        <v>139.500967741935</v>
      </c>
      <c r="DA28">
        <v>0</v>
      </c>
      <c r="DB28">
        <v>119.700000047684</v>
      </c>
      <c r="DC28">
        <v>0</v>
      </c>
      <c r="DD28">
        <v>1067.49</v>
      </c>
      <c r="DE28">
        <v>-8.7063248024445095</v>
      </c>
      <c r="DF28">
        <v>-114.82393161637999</v>
      </c>
      <c r="DG28">
        <v>15070.1</v>
      </c>
      <c r="DH28">
        <v>15</v>
      </c>
      <c r="DI28">
        <v>1607716268.5</v>
      </c>
      <c r="DJ28" t="s">
        <v>329</v>
      </c>
      <c r="DK28">
        <v>1607716261.5</v>
      </c>
      <c r="DL28">
        <v>1607716268.5</v>
      </c>
      <c r="DM28">
        <v>8</v>
      </c>
      <c r="DN28">
        <v>0.22600000000000001</v>
      </c>
      <c r="DO28">
        <v>3.6999999999999998E-2</v>
      </c>
      <c r="DP28">
        <v>0.66900000000000004</v>
      </c>
      <c r="DQ28">
        <v>0.22700000000000001</v>
      </c>
      <c r="DR28">
        <v>419</v>
      </c>
      <c r="DS28">
        <v>19</v>
      </c>
      <c r="DT28">
        <v>0.04</v>
      </c>
      <c r="DU28">
        <v>0.04</v>
      </c>
      <c r="DV28">
        <v>27.324431994269201</v>
      </c>
      <c r="DW28">
        <v>-0.45961610971792</v>
      </c>
      <c r="DX28">
        <v>5.0375640557507602E-2</v>
      </c>
      <c r="DY28">
        <v>1</v>
      </c>
      <c r="DZ28">
        <v>-34.861473333333301</v>
      </c>
      <c r="EA28">
        <v>0.55548654060053804</v>
      </c>
      <c r="EB28">
        <v>5.92270598816306E-2</v>
      </c>
      <c r="EC28">
        <v>0</v>
      </c>
      <c r="ED28">
        <v>2.5483076666666702</v>
      </c>
      <c r="EE28">
        <v>5.5822825361514297E-2</v>
      </c>
      <c r="EF28">
        <v>6.3531455113895099E-3</v>
      </c>
      <c r="EG28">
        <v>1</v>
      </c>
      <c r="EH28">
        <v>2</v>
      </c>
      <c r="EI28">
        <v>3</v>
      </c>
      <c r="EJ28" t="s">
        <v>303</v>
      </c>
      <c r="EK28">
        <v>100</v>
      </c>
      <c r="EL28">
        <v>100</v>
      </c>
      <c r="EM28">
        <v>0.28699999999999998</v>
      </c>
      <c r="EN28">
        <v>0.32079999999999997</v>
      </c>
      <c r="EO28">
        <v>0.85069183387259295</v>
      </c>
      <c r="EP28">
        <v>-1.6043650578588901E-5</v>
      </c>
      <c r="EQ28">
        <v>-1.15305589960158E-6</v>
      </c>
      <c r="ER28">
        <v>3.6581349982770798E-10</v>
      </c>
      <c r="ES28">
        <v>-6.1985578934206899E-2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7.8</v>
      </c>
      <c r="FB28">
        <v>7.6</v>
      </c>
      <c r="FC28">
        <v>2</v>
      </c>
      <c r="FD28">
        <v>507.73899999999998</v>
      </c>
      <c r="FE28">
        <v>478.584</v>
      </c>
      <c r="FF28">
        <v>23.9114</v>
      </c>
      <c r="FG28">
        <v>33.162999999999997</v>
      </c>
      <c r="FH28">
        <v>30.0001</v>
      </c>
      <c r="FI28">
        <v>33.193600000000004</v>
      </c>
      <c r="FJ28">
        <v>33.234999999999999</v>
      </c>
      <c r="FK28">
        <v>34.571300000000001</v>
      </c>
      <c r="FL28">
        <v>20.321899999999999</v>
      </c>
      <c r="FM28">
        <v>41.839300000000001</v>
      </c>
      <c r="FN28">
        <v>23.9117</v>
      </c>
      <c r="FO28">
        <v>834.66800000000001</v>
      </c>
      <c r="FP28">
        <v>18.496099999999998</v>
      </c>
      <c r="FQ28">
        <v>98.0137</v>
      </c>
      <c r="FR28">
        <v>102.05800000000001</v>
      </c>
    </row>
    <row r="29" spans="1:174" x14ac:dyDescent="0.25">
      <c r="A29">
        <v>13</v>
      </c>
      <c r="B29">
        <v>1607716838.5</v>
      </c>
      <c r="C29">
        <v>1308</v>
      </c>
      <c r="D29" t="s">
        <v>346</v>
      </c>
      <c r="E29" t="s">
        <v>347</v>
      </c>
      <c r="F29" t="s">
        <v>291</v>
      </c>
      <c r="G29" t="s">
        <v>292</v>
      </c>
      <c r="H29">
        <v>1607716830.5</v>
      </c>
      <c r="I29">
        <f t="shared" si="0"/>
        <v>1.9286311188089632E-3</v>
      </c>
      <c r="J29">
        <f t="shared" si="1"/>
        <v>1.9286311188089631</v>
      </c>
      <c r="K29">
        <f t="shared" si="2"/>
        <v>28.197616279732411</v>
      </c>
      <c r="L29">
        <f t="shared" si="3"/>
        <v>899.82441935483905</v>
      </c>
      <c r="M29">
        <f t="shared" si="4"/>
        <v>453.56224518092307</v>
      </c>
      <c r="N29">
        <f t="shared" si="5"/>
        <v>46.297843476487692</v>
      </c>
      <c r="O29">
        <f t="shared" si="6"/>
        <v>91.850524522811384</v>
      </c>
      <c r="P29">
        <f t="shared" si="7"/>
        <v>0.10760131480297451</v>
      </c>
      <c r="Q29">
        <f t="shared" si="8"/>
        <v>2.963991134808861</v>
      </c>
      <c r="R29">
        <f t="shared" si="9"/>
        <v>0.10547739828233904</v>
      </c>
      <c r="S29">
        <f t="shared" si="10"/>
        <v>6.6110707574191768E-2</v>
      </c>
      <c r="T29">
        <f t="shared" si="11"/>
        <v>231.29154582472052</v>
      </c>
      <c r="U29">
        <f t="shared" si="12"/>
        <v>28.838286545476894</v>
      </c>
      <c r="V29">
        <f t="shared" si="13"/>
        <v>28.733477419354799</v>
      </c>
      <c r="W29">
        <f t="shared" si="14"/>
        <v>3.9601626304087989</v>
      </c>
      <c r="X29">
        <f t="shared" si="15"/>
        <v>56.691773684116711</v>
      </c>
      <c r="Y29">
        <f t="shared" si="16"/>
        <v>2.1495820484879111</v>
      </c>
      <c r="Z29">
        <f t="shared" si="17"/>
        <v>3.791700115902632</v>
      </c>
      <c r="AA29">
        <f t="shared" si="18"/>
        <v>1.8105805819208878</v>
      </c>
      <c r="AB29">
        <f t="shared" si="19"/>
        <v>-85.052632339475281</v>
      </c>
      <c r="AC29">
        <f t="shared" si="20"/>
        <v>-119.47436602378873</v>
      </c>
      <c r="AD29">
        <f t="shared" si="21"/>
        <v>-8.817896094372081</v>
      </c>
      <c r="AE29">
        <f t="shared" si="22"/>
        <v>17.946651367084414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53745.739265308308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15359.3</v>
      </c>
      <c r="AS29">
        <v>1073.9328</v>
      </c>
      <c r="AT29">
        <v>1508.86</v>
      </c>
      <c r="AU29">
        <f t="shared" si="27"/>
        <v>0.28824887663534049</v>
      </c>
      <c r="AV29">
        <v>0.5</v>
      </c>
      <c r="AW29">
        <f t="shared" si="28"/>
        <v>1180.1874983286441</v>
      </c>
      <c r="AX29">
        <f t="shared" si="29"/>
        <v>28.197616279732411</v>
      </c>
      <c r="AY29">
        <f t="shared" si="30"/>
        <v>170.09386030615221</v>
      </c>
      <c r="AZ29">
        <f t="shared" si="31"/>
        <v>2.4382027262871097E-2</v>
      </c>
      <c r="BA29">
        <f t="shared" si="32"/>
        <v>1.1619500815184975</v>
      </c>
      <c r="BB29" t="s">
        <v>349</v>
      </c>
      <c r="BC29">
        <v>1073.9328</v>
      </c>
      <c r="BD29">
        <v>691.42</v>
      </c>
      <c r="BE29">
        <f t="shared" si="33"/>
        <v>0.54176000424161286</v>
      </c>
      <c r="BF29">
        <f t="shared" si="34"/>
        <v>0.53206009003718913</v>
      </c>
      <c r="BG29">
        <f t="shared" si="35"/>
        <v>0.68201162347412736</v>
      </c>
      <c r="BH29">
        <f t="shared" si="36"/>
        <v>0.54819319021367097</v>
      </c>
      <c r="BI29">
        <f t="shared" si="37"/>
        <v>0.68845436333891541</v>
      </c>
      <c r="BJ29">
        <f t="shared" si="38"/>
        <v>0.34255121684849671</v>
      </c>
      <c r="BK29">
        <f t="shared" si="39"/>
        <v>0.65744878315150324</v>
      </c>
      <c r="BL29">
        <f t="shared" si="40"/>
        <v>1400.0029032258101</v>
      </c>
      <c r="BM29">
        <f t="shared" si="41"/>
        <v>1180.1874983286441</v>
      </c>
      <c r="BN29">
        <f t="shared" si="42"/>
        <v>0.84298932210020472</v>
      </c>
      <c r="BO29">
        <f t="shared" si="43"/>
        <v>0.19597864420040934</v>
      </c>
      <c r="BP29">
        <v>6</v>
      </c>
      <c r="BQ29">
        <v>0.5</v>
      </c>
      <c r="BR29" t="s">
        <v>296</v>
      </c>
      <c r="BS29">
        <v>2</v>
      </c>
      <c r="BT29">
        <v>1607716830.5</v>
      </c>
      <c r="BU29">
        <v>899.82441935483905</v>
      </c>
      <c r="BV29">
        <v>935.73603225806403</v>
      </c>
      <c r="BW29">
        <v>21.058632258064499</v>
      </c>
      <c r="BX29">
        <v>18.793519354838701</v>
      </c>
      <c r="BY29">
        <v>899.65512903225795</v>
      </c>
      <c r="BZ29">
        <v>20.7345516129032</v>
      </c>
      <c r="CA29">
        <v>500.11196774193598</v>
      </c>
      <c r="CB29">
        <v>101.976032258065</v>
      </c>
      <c r="CC29">
        <v>0.10002007741935499</v>
      </c>
      <c r="CD29">
        <v>27.9858032258064</v>
      </c>
      <c r="CE29">
        <v>28.733477419354799</v>
      </c>
      <c r="CF29">
        <v>999.9</v>
      </c>
      <c r="CG29">
        <v>0</v>
      </c>
      <c r="CH29">
        <v>0</v>
      </c>
      <c r="CI29">
        <v>10000.059354838701</v>
      </c>
      <c r="CJ29">
        <v>0</v>
      </c>
      <c r="CK29">
        <v>232.264193548387</v>
      </c>
      <c r="CL29">
        <v>1400.0029032258101</v>
      </c>
      <c r="CM29">
        <v>0.89999974193548404</v>
      </c>
      <c r="CN29">
        <v>0.100000096774194</v>
      </c>
      <c r="CO29">
        <v>0</v>
      </c>
      <c r="CP29">
        <v>1074.0329032258101</v>
      </c>
      <c r="CQ29">
        <v>4.9994800000000001</v>
      </c>
      <c r="CR29">
        <v>15170.0516129032</v>
      </c>
      <c r="CS29">
        <v>11417.603225806501</v>
      </c>
      <c r="CT29">
        <v>49.258000000000003</v>
      </c>
      <c r="CU29">
        <v>50.758000000000003</v>
      </c>
      <c r="CV29">
        <v>50.281999999999996</v>
      </c>
      <c r="CW29">
        <v>50.336387096774203</v>
      </c>
      <c r="CX29">
        <v>51.024000000000001</v>
      </c>
      <c r="CY29">
        <v>1255.50096774194</v>
      </c>
      <c r="CZ29">
        <v>139.50193548387099</v>
      </c>
      <c r="DA29">
        <v>0</v>
      </c>
      <c r="DB29">
        <v>110.59999990463299</v>
      </c>
      <c r="DC29">
        <v>0</v>
      </c>
      <c r="DD29">
        <v>1073.9328</v>
      </c>
      <c r="DE29">
        <v>-11.516153873346401</v>
      </c>
      <c r="DF29">
        <v>-162.91538497644299</v>
      </c>
      <c r="DG29">
        <v>15168.412</v>
      </c>
      <c r="DH29">
        <v>15</v>
      </c>
      <c r="DI29">
        <v>1607716268.5</v>
      </c>
      <c r="DJ29" t="s">
        <v>329</v>
      </c>
      <c r="DK29">
        <v>1607716261.5</v>
      </c>
      <c r="DL29">
        <v>1607716268.5</v>
      </c>
      <c r="DM29">
        <v>8</v>
      </c>
      <c r="DN29">
        <v>0.22600000000000001</v>
      </c>
      <c r="DO29">
        <v>3.6999999999999998E-2</v>
      </c>
      <c r="DP29">
        <v>0.66900000000000004</v>
      </c>
      <c r="DQ29">
        <v>0.22700000000000001</v>
      </c>
      <c r="DR29">
        <v>419</v>
      </c>
      <c r="DS29">
        <v>19</v>
      </c>
      <c r="DT29">
        <v>0.04</v>
      </c>
      <c r="DU29">
        <v>0.04</v>
      </c>
      <c r="DV29">
        <v>28.199990611862699</v>
      </c>
      <c r="DW29">
        <v>0.22157611461423499</v>
      </c>
      <c r="DX29">
        <v>4.3609908838356998E-2</v>
      </c>
      <c r="DY29">
        <v>1</v>
      </c>
      <c r="DZ29">
        <v>-35.912186666666699</v>
      </c>
      <c r="EA29">
        <v>-0.18553414905451601</v>
      </c>
      <c r="EB29">
        <v>4.0990858601508799E-2</v>
      </c>
      <c r="EC29">
        <v>1</v>
      </c>
      <c r="ED29">
        <v>2.265228</v>
      </c>
      <c r="EE29">
        <v>-0.17651399332592199</v>
      </c>
      <c r="EF29">
        <v>1.7590587331486902E-2</v>
      </c>
      <c r="EG29">
        <v>1</v>
      </c>
      <c r="EH29">
        <v>3</v>
      </c>
      <c r="EI29">
        <v>3</v>
      </c>
      <c r="EJ29" t="s">
        <v>308</v>
      </c>
      <c r="EK29">
        <v>100</v>
      </c>
      <c r="EL29">
        <v>100</v>
      </c>
      <c r="EM29">
        <v>0.16900000000000001</v>
      </c>
      <c r="EN29">
        <v>0.32490000000000002</v>
      </c>
      <c r="EO29">
        <v>0.85069183387259295</v>
      </c>
      <c r="EP29">
        <v>-1.6043650578588901E-5</v>
      </c>
      <c r="EQ29">
        <v>-1.15305589960158E-6</v>
      </c>
      <c r="ER29">
        <v>3.6581349982770798E-10</v>
      </c>
      <c r="ES29">
        <v>-6.1985578934206899E-2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9.6</v>
      </c>
      <c r="FB29">
        <v>9.5</v>
      </c>
      <c r="FC29">
        <v>2</v>
      </c>
      <c r="FD29">
        <v>507.56799999999998</v>
      </c>
      <c r="FE29">
        <v>479.20800000000003</v>
      </c>
      <c r="FF29">
        <v>23.852599999999999</v>
      </c>
      <c r="FG29">
        <v>33.168799999999997</v>
      </c>
      <c r="FH29">
        <v>30.0001</v>
      </c>
      <c r="FI29">
        <v>33.190600000000003</v>
      </c>
      <c r="FJ29">
        <v>33.231999999999999</v>
      </c>
      <c r="FK29">
        <v>37.949300000000001</v>
      </c>
      <c r="FL29">
        <v>18.275700000000001</v>
      </c>
      <c r="FM29">
        <v>41.839300000000001</v>
      </c>
      <c r="FN29">
        <v>23.8567</v>
      </c>
      <c r="FO29">
        <v>935.846</v>
      </c>
      <c r="FP29">
        <v>18.835599999999999</v>
      </c>
      <c r="FQ29">
        <v>98.012</v>
      </c>
      <c r="FR29">
        <v>102.056</v>
      </c>
    </row>
    <row r="30" spans="1:174" x14ac:dyDescent="0.25">
      <c r="A30">
        <v>14</v>
      </c>
      <c r="B30">
        <v>1607716959</v>
      </c>
      <c r="C30">
        <v>1428.5</v>
      </c>
      <c r="D30" t="s">
        <v>350</v>
      </c>
      <c r="E30" t="s">
        <v>351</v>
      </c>
      <c r="F30" t="s">
        <v>291</v>
      </c>
      <c r="G30" t="s">
        <v>292</v>
      </c>
      <c r="H30">
        <v>1607716951</v>
      </c>
      <c r="I30">
        <f t="shared" si="0"/>
        <v>1.5482845491582868E-3</v>
      </c>
      <c r="J30">
        <f t="shared" si="1"/>
        <v>1.5482845491582868</v>
      </c>
      <c r="K30">
        <f t="shared" si="2"/>
        <v>30.11790459699936</v>
      </c>
      <c r="L30">
        <f t="shared" si="3"/>
        <v>1200.05125806452</v>
      </c>
      <c r="M30">
        <f t="shared" si="4"/>
        <v>603.52574654962916</v>
      </c>
      <c r="N30">
        <f t="shared" si="5"/>
        <v>61.604113966016214</v>
      </c>
      <c r="O30">
        <f t="shared" si="6"/>
        <v>122.49368794871879</v>
      </c>
      <c r="P30">
        <f t="shared" si="7"/>
        <v>8.5688063625385072E-2</v>
      </c>
      <c r="Q30">
        <f t="shared" si="8"/>
        <v>2.9646673824047682</v>
      </c>
      <c r="R30">
        <f t="shared" si="9"/>
        <v>8.4335581508454716E-2</v>
      </c>
      <c r="S30">
        <f t="shared" si="10"/>
        <v>5.2829475342469609E-2</v>
      </c>
      <c r="T30">
        <f t="shared" si="11"/>
        <v>231.29097841713562</v>
      </c>
      <c r="U30">
        <f t="shared" si="12"/>
        <v>28.941404087723718</v>
      </c>
      <c r="V30">
        <f t="shared" si="13"/>
        <v>28.802229032258101</v>
      </c>
      <c r="W30">
        <f t="shared" si="14"/>
        <v>3.9759761465053858</v>
      </c>
      <c r="X30">
        <f t="shared" si="15"/>
        <v>56.90468155522219</v>
      </c>
      <c r="Y30">
        <f t="shared" si="16"/>
        <v>2.1583529462609676</v>
      </c>
      <c r="Z30">
        <f t="shared" si="17"/>
        <v>3.7929268511351397</v>
      </c>
      <c r="AA30">
        <f t="shared" si="18"/>
        <v>1.8176232002444181</v>
      </c>
      <c r="AB30">
        <f t="shared" si="19"/>
        <v>-68.279348617880444</v>
      </c>
      <c r="AC30">
        <f t="shared" si="20"/>
        <v>-129.6034687580682</v>
      </c>
      <c r="AD30">
        <f t="shared" si="21"/>
        <v>-9.5668400491929599</v>
      </c>
      <c r="AE30">
        <f t="shared" si="22"/>
        <v>23.841320991994024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53764.453519094692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15358.5</v>
      </c>
      <c r="AS30">
        <v>1041.50692307692</v>
      </c>
      <c r="AT30">
        <v>1442.67</v>
      </c>
      <c r="AU30">
        <f t="shared" si="27"/>
        <v>0.27806988217893214</v>
      </c>
      <c r="AV30">
        <v>0.5</v>
      </c>
      <c r="AW30">
        <f t="shared" si="28"/>
        <v>1180.1857351444871</v>
      </c>
      <c r="AX30">
        <f t="shared" si="29"/>
        <v>30.11790459699936</v>
      </c>
      <c r="AY30">
        <f t="shared" si="30"/>
        <v>164.08705416044197</v>
      </c>
      <c r="AZ30">
        <f t="shared" si="31"/>
        <v>2.6009170559121862E-2</v>
      </c>
      <c r="BA30">
        <f t="shared" si="32"/>
        <v>1.2611408014306804</v>
      </c>
      <c r="BB30" t="s">
        <v>353</v>
      </c>
      <c r="BC30">
        <v>1041.50692307692</v>
      </c>
      <c r="BD30">
        <v>678.75</v>
      </c>
      <c r="BE30">
        <f t="shared" si="33"/>
        <v>0.52951818503191994</v>
      </c>
      <c r="BF30">
        <f t="shared" si="34"/>
        <v>0.52513754964273751</v>
      </c>
      <c r="BG30">
        <f t="shared" si="35"/>
        <v>0.7042886506950331</v>
      </c>
      <c r="BH30">
        <f t="shared" si="36"/>
        <v>0.55165964810954238</v>
      </c>
      <c r="BI30">
        <f t="shared" si="37"/>
        <v>0.71444585003733474</v>
      </c>
      <c r="BJ30">
        <f t="shared" si="38"/>
        <v>0.34223210995754816</v>
      </c>
      <c r="BK30">
        <f t="shared" si="39"/>
        <v>0.65776789004245184</v>
      </c>
      <c r="BL30">
        <f t="shared" si="40"/>
        <v>1400.00096774194</v>
      </c>
      <c r="BM30">
        <f t="shared" si="41"/>
        <v>1180.1857351444871</v>
      </c>
      <c r="BN30">
        <f t="shared" si="42"/>
        <v>0.84298922810604004</v>
      </c>
      <c r="BO30">
        <f t="shared" si="43"/>
        <v>0.19597845621208027</v>
      </c>
      <c r="BP30">
        <v>6</v>
      </c>
      <c r="BQ30">
        <v>0.5</v>
      </c>
      <c r="BR30" t="s">
        <v>296</v>
      </c>
      <c r="BS30">
        <v>2</v>
      </c>
      <c r="BT30">
        <v>1607716951</v>
      </c>
      <c r="BU30">
        <v>1200.05125806452</v>
      </c>
      <c r="BV30">
        <v>1238.4141935483899</v>
      </c>
      <c r="BW30">
        <v>21.145041935483899</v>
      </c>
      <c r="BX30">
        <v>19.326774193548399</v>
      </c>
      <c r="BY30">
        <v>1199.8022580645199</v>
      </c>
      <c r="BZ30">
        <v>20.899041935483901</v>
      </c>
      <c r="CA30">
        <v>500.10654838709701</v>
      </c>
      <c r="CB30">
        <v>101.973774193548</v>
      </c>
      <c r="CC30">
        <v>9.9939012903225793E-2</v>
      </c>
      <c r="CD30">
        <v>27.991351612903198</v>
      </c>
      <c r="CE30">
        <v>28.802229032258101</v>
      </c>
      <c r="CF30">
        <v>999.9</v>
      </c>
      <c r="CG30">
        <v>0</v>
      </c>
      <c r="CH30">
        <v>0</v>
      </c>
      <c r="CI30">
        <v>10004.113225806501</v>
      </c>
      <c r="CJ30">
        <v>0</v>
      </c>
      <c r="CK30">
        <v>238.023290322581</v>
      </c>
      <c r="CL30">
        <v>1400.00096774194</v>
      </c>
      <c r="CM30">
        <v>0.90000258064516103</v>
      </c>
      <c r="CN30">
        <v>9.9997232258064506E-2</v>
      </c>
      <c r="CO30">
        <v>0</v>
      </c>
      <c r="CP30">
        <v>1041.72774193548</v>
      </c>
      <c r="CQ30">
        <v>4.9994800000000001</v>
      </c>
      <c r="CR30">
        <v>14738.2419354839</v>
      </c>
      <c r="CS30">
        <v>11417.5967741935</v>
      </c>
      <c r="CT30">
        <v>49.249935483870999</v>
      </c>
      <c r="CU30">
        <v>50.77</v>
      </c>
      <c r="CV30">
        <v>50.286000000000001</v>
      </c>
      <c r="CW30">
        <v>50.336387096774203</v>
      </c>
      <c r="CX30">
        <v>51.0401290322581</v>
      </c>
      <c r="CY30">
        <v>1255.5070967741899</v>
      </c>
      <c r="CZ30">
        <v>139.49774193548399</v>
      </c>
      <c r="DA30">
        <v>0</v>
      </c>
      <c r="DB30">
        <v>119.59999990463299</v>
      </c>
      <c r="DC30">
        <v>0</v>
      </c>
      <c r="DD30">
        <v>1041.50692307692</v>
      </c>
      <c r="DE30">
        <v>-35.011282060339198</v>
      </c>
      <c r="DF30">
        <v>-501.952136801574</v>
      </c>
      <c r="DG30">
        <v>14735.103846153799</v>
      </c>
      <c r="DH30">
        <v>15</v>
      </c>
      <c r="DI30">
        <v>1607716996</v>
      </c>
      <c r="DJ30" t="s">
        <v>354</v>
      </c>
      <c r="DK30">
        <v>1607716996</v>
      </c>
      <c r="DL30">
        <v>1607716981</v>
      </c>
      <c r="DM30">
        <v>9</v>
      </c>
      <c r="DN30">
        <v>0.49199999999999999</v>
      </c>
      <c r="DO30">
        <v>-1.0999999999999999E-2</v>
      </c>
      <c r="DP30">
        <v>0.249</v>
      </c>
      <c r="DQ30">
        <v>0.246</v>
      </c>
      <c r="DR30">
        <v>1238</v>
      </c>
      <c r="DS30">
        <v>19</v>
      </c>
      <c r="DT30">
        <v>7.0000000000000007E-2</v>
      </c>
      <c r="DU30">
        <v>0.04</v>
      </c>
      <c r="DV30">
        <v>30.407573539760602</v>
      </c>
      <c r="DW30">
        <v>-0.97990700845382905</v>
      </c>
      <c r="DX30">
        <v>0.127690013128791</v>
      </c>
      <c r="DY30">
        <v>0</v>
      </c>
      <c r="DZ30">
        <v>-38.805123333333299</v>
      </c>
      <c r="EA30">
        <v>1.0549935483872701</v>
      </c>
      <c r="EB30">
        <v>0.147710190764062</v>
      </c>
      <c r="EC30">
        <v>0</v>
      </c>
      <c r="ED30">
        <v>1.90397966666667</v>
      </c>
      <c r="EE30">
        <v>0.122902157953277</v>
      </c>
      <c r="EF30">
        <v>1.12787329321851E-2</v>
      </c>
      <c r="EG30">
        <v>1</v>
      </c>
      <c r="EH30">
        <v>1</v>
      </c>
      <c r="EI30">
        <v>3</v>
      </c>
      <c r="EJ30" t="s">
        <v>355</v>
      </c>
      <c r="EK30">
        <v>100</v>
      </c>
      <c r="EL30">
        <v>100</v>
      </c>
      <c r="EM30">
        <v>0.249</v>
      </c>
      <c r="EN30">
        <v>0.246</v>
      </c>
      <c r="EO30">
        <v>0.85069183387259295</v>
      </c>
      <c r="EP30">
        <v>-1.6043650578588901E-5</v>
      </c>
      <c r="EQ30">
        <v>-1.15305589960158E-6</v>
      </c>
      <c r="ER30">
        <v>3.6581349982770798E-10</v>
      </c>
      <c r="ES30">
        <v>-6.1985578934206899E-2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11.6</v>
      </c>
      <c r="FB30">
        <v>11.5</v>
      </c>
      <c r="FC30">
        <v>2</v>
      </c>
      <c r="FD30">
        <v>507.47500000000002</v>
      </c>
      <c r="FE30">
        <v>480.50799999999998</v>
      </c>
      <c r="FF30">
        <v>23.882100000000001</v>
      </c>
      <c r="FG30">
        <v>33.171799999999998</v>
      </c>
      <c r="FH30">
        <v>30</v>
      </c>
      <c r="FI30">
        <v>33.193600000000004</v>
      </c>
      <c r="FJ30">
        <v>33.234999999999999</v>
      </c>
      <c r="FK30">
        <v>47.687600000000003</v>
      </c>
      <c r="FL30">
        <v>14.655900000000001</v>
      </c>
      <c r="FM30">
        <v>41.839300000000001</v>
      </c>
      <c r="FN30">
        <v>23.884</v>
      </c>
      <c r="FO30">
        <v>1238.3499999999999</v>
      </c>
      <c r="FP30">
        <v>19.415800000000001</v>
      </c>
      <c r="FQ30">
        <v>98.012100000000004</v>
      </c>
      <c r="FR30">
        <v>102.056</v>
      </c>
    </row>
    <row r="31" spans="1:174" x14ac:dyDescent="0.25">
      <c r="A31">
        <v>15</v>
      </c>
      <c r="B31">
        <v>1607717117</v>
      </c>
      <c r="C31">
        <v>1586.5</v>
      </c>
      <c r="D31" t="s">
        <v>356</v>
      </c>
      <c r="E31" t="s">
        <v>357</v>
      </c>
      <c r="F31" t="s">
        <v>291</v>
      </c>
      <c r="G31" t="s">
        <v>292</v>
      </c>
      <c r="H31">
        <v>1607717109</v>
      </c>
      <c r="I31">
        <f t="shared" si="0"/>
        <v>1.3757696391820866E-3</v>
      </c>
      <c r="J31">
        <f t="shared" si="1"/>
        <v>1.3757696391820866</v>
      </c>
      <c r="K31">
        <f t="shared" si="2"/>
        <v>29.413130759265744</v>
      </c>
      <c r="L31">
        <f t="shared" si="3"/>
        <v>1399.75870967742</v>
      </c>
      <c r="M31">
        <f t="shared" si="4"/>
        <v>750.44718392497668</v>
      </c>
      <c r="N31">
        <f t="shared" si="5"/>
        <v>76.593579303611563</v>
      </c>
      <c r="O31">
        <f t="shared" si="6"/>
        <v>142.86485715737811</v>
      </c>
      <c r="P31">
        <f t="shared" si="7"/>
        <v>7.7063449952575719E-2</v>
      </c>
      <c r="Q31">
        <f t="shared" si="8"/>
        <v>2.9644510865899538</v>
      </c>
      <c r="R31">
        <f t="shared" si="9"/>
        <v>7.5967568552085696E-2</v>
      </c>
      <c r="S31">
        <f t="shared" si="10"/>
        <v>4.757689264282057E-2</v>
      </c>
      <c r="T31">
        <f t="shared" si="11"/>
        <v>231.2950974868177</v>
      </c>
      <c r="U31">
        <f t="shared" si="12"/>
        <v>28.994349102978198</v>
      </c>
      <c r="V31">
        <f t="shared" si="13"/>
        <v>28.835503225806502</v>
      </c>
      <c r="W31">
        <f t="shared" si="14"/>
        <v>3.9836492781966304</v>
      </c>
      <c r="X31">
        <f t="shared" si="15"/>
        <v>57.741709983472177</v>
      </c>
      <c r="Y31">
        <f t="shared" si="16"/>
        <v>2.1911888395993708</v>
      </c>
      <c r="Z31">
        <f t="shared" si="17"/>
        <v>3.7948111343196631</v>
      </c>
      <c r="AA31">
        <f t="shared" si="18"/>
        <v>1.7924604385972596</v>
      </c>
      <c r="AB31">
        <f t="shared" si="19"/>
        <v>-60.67144108793002</v>
      </c>
      <c r="AC31">
        <f t="shared" si="20"/>
        <v>-133.55031878802237</v>
      </c>
      <c r="AD31">
        <f t="shared" si="21"/>
        <v>-9.8609528313822139</v>
      </c>
      <c r="AE31">
        <f t="shared" si="22"/>
        <v>27.212384779483102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53756.401769635726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358</v>
      </c>
      <c r="AR31">
        <v>15357.7</v>
      </c>
      <c r="AS31">
        <v>989.09292000000005</v>
      </c>
      <c r="AT31">
        <v>1362.43</v>
      </c>
      <c r="AU31">
        <f t="shared" si="27"/>
        <v>0.27402294429805563</v>
      </c>
      <c r="AV31">
        <v>0.5</v>
      </c>
      <c r="AW31">
        <f t="shared" si="28"/>
        <v>1180.2032715579298</v>
      </c>
      <c r="AX31">
        <f t="shared" si="29"/>
        <v>29.413130759265744</v>
      </c>
      <c r="AY31">
        <f t="shared" si="30"/>
        <v>161.70138767125081</v>
      </c>
      <c r="AZ31">
        <f t="shared" si="31"/>
        <v>2.5411620999399913E-2</v>
      </c>
      <c r="BA31">
        <f t="shared" si="32"/>
        <v>1.3943101663938695</v>
      </c>
      <c r="BB31" t="s">
        <v>359</v>
      </c>
      <c r="BC31">
        <v>989.09292000000005</v>
      </c>
      <c r="BD31">
        <v>668.99</v>
      </c>
      <c r="BE31">
        <f t="shared" si="33"/>
        <v>0.50897293805920307</v>
      </c>
      <c r="BF31">
        <f t="shared" si="34"/>
        <v>0.53838411398246422</v>
      </c>
      <c r="BG31">
        <f t="shared" si="35"/>
        <v>0.73258159184602145</v>
      </c>
      <c r="BH31">
        <f t="shared" si="36"/>
        <v>0.57706979581208462</v>
      </c>
      <c r="BI31">
        <f t="shared" si="37"/>
        <v>0.74595449020474935</v>
      </c>
      <c r="BJ31">
        <f t="shared" si="38"/>
        <v>0.36414535088687999</v>
      </c>
      <c r="BK31">
        <f t="shared" si="39"/>
        <v>0.63585464911312006</v>
      </c>
      <c r="BL31">
        <f t="shared" si="40"/>
        <v>1400.0212903225799</v>
      </c>
      <c r="BM31">
        <f t="shared" si="41"/>
        <v>1180.2032715579298</v>
      </c>
      <c r="BN31">
        <f t="shared" si="42"/>
        <v>0.84298951717084125</v>
      </c>
      <c r="BO31">
        <f t="shared" si="43"/>
        <v>0.1959790343416826</v>
      </c>
      <c r="BP31">
        <v>6</v>
      </c>
      <c r="BQ31">
        <v>0.5</v>
      </c>
      <c r="BR31" t="s">
        <v>296</v>
      </c>
      <c r="BS31">
        <v>2</v>
      </c>
      <c r="BT31">
        <v>1607717109</v>
      </c>
      <c r="BU31">
        <v>1399.75870967742</v>
      </c>
      <c r="BV31">
        <v>1437.35838709677</v>
      </c>
      <c r="BW31">
        <v>21.468790322580599</v>
      </c>
      <c r="BX31">
        <v>19.853609677419399</v>
      </c>
      <c r="BY31">
        <v>1399.6938709677399</v>
      </c>
      <c r="BZ31">
        <v>21.138712903225802</v>
      </c>
      <c r="CA31">
        <v>500.09274193548401</v>
      </c>
      <c r="CB31">
        <v>101.96396774193499</v>
      </c>
      <c r="CC31">
        <v>9.9949538709677405E-2</v>
      </c>
      <c r="CD31">
        <v>27.999870967741899</v>
      </c>
      <c r="CE31">
        <v>28.835503225806502</v>
      </c>
      <c r="CF31">
        <v>999.9</v>
      </c>
      <c r="CG31">
        <v>0</v>
      </c>
      <c r="CH31">
        <v>0</v>
      </c>
      <c r="CI31">
        <v>10003.8493548387</v>
      </c>
      <c r="CJ31">
        <v>0</v>
      </c>
      <c r="CK31">
        <v>245.95522580645201</v>
      </c>
      <c r="CL31">
        <v>1400.0212903225799</v>
      </c>
      <c r="CM31">
        <v>0.899992129032258</v>
      </c>
      <c r="CN31">
        <v>0.100007812903226</v>
      </c>
      <c r="CO31">
        <v>0</v>
      </c>
      <c r="CP31">
        <v>989.45538709677396</v>
      </c>
      <c r="CQ31">
        <v>4.9994800000000001</v>
      </c>
      <c r="CR31">
        <v>14025.419354838699</v>
      </c>
      <c r="CS31">
        <v>11417.725806451601</v>
      </c>
      <c r="CT31">
        <v>49.223516129032198</v>
      </c>
      <c r="CU31">
        <v>50.792000000000002</v>
      </c>
      <c r="CV31">
        <v>50.265999999999998</v>
      </c>
      <c r="CW31">
        <v>50.332322580645098</v>
      </c>
      <c r="CX31">
        <v>50.9958064516129</v>
      </c>
      <c r="CY31">
        <v>1255.50870967742</v>
      </c>
      <c r="CZ31">
        <v>139.51290322580601</v>
      </c>
      <c r="DA31">
        <v>0</v>
      </c>
      <c r="DB31">
        <v>157.40000009536701</v>
      </c>
      <c r="DC31">
        <v>0</v>
      </c>
      <c r="DD31">
        <v>989.09292000000005</v>
      </c>
      <c r="DE31">
        <v>-23.343153816492599</v>
      </c>
      <c r="DF31">
        <v>-325.63076875444102</v>
      </c>
      <c r="DG31">
        <v>14020.407999999999</v>
      </c>
      <c r="DH31">
        <v>15</v>
      </c>
      <c r="DI31">
        <v>1607716996</v>
      </c>
      <c r="DJ31" t="s">
        <v>354</v>
      </c>
      <c r="DK31">
        <v>1607716996</v>
      </c>
      <c r="DL31">
        <v>1607716981</v>
      </c>
      <c r="DM31">
        <v>9</v>
      </c>
      <c r="DN31">
        <v>0.49199999999999999</v>
      </c>
      <c r="DO31">
        <v>-1.0999999999999999E-2</v>
      </c>
      <c r="DP31">
        <v>0.249</v>
      </c>
      <c r="DQ31">
        <v>0.246</v>
      </c>
      <c r="DR31">
        <v>1238</v>
      </c>
      <c r="DS31">
        <v>19</v>
      </c>
      <c r="DT31">
        <v>7.0000000000000007E-2</v>
      </c>
      <c r="DU31">
        <v>0.04</v>
      </c>
      <c r="DV31">
        <v>29.421057020168998</v>
      </c>
      <c r="DW31">
        <v>-0.641305552362467</v>
      </c>
      <c r="DX31">
        <v>9.7849618515656198E-2</v>
      </c>
      <c r="DY31">
        <v>0</v>
      </c>
      <c r="DZ31">
        <v>-37.59151</v>
      </c>
      <c r="EA31">
        <v>0.32570322580650801</v>
      </c>
      <c r="EB31">
        <v>0.12367652256323</v>
      </c>
      <c r="EC31">
        <v>0</v>
      </c>
      <c r="ED31">
        <v>1.6142586666666701</v>
      </c>
      <c r="EE31">
        <v>0.23316840934371599</v>
      </c>
      <c r="EF31">
        <v>2.4582912457414199E-2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0.06</v>
      </c>
      <c r="EN31">
        <v>0.32990000000000003</v>
      </c>
      <c r="EO31">
        <v>1.3426610436255899</v>
      </c>
      <c r="EP31">
        <v>-1.6043650578588901E-5</v>
      </c>
      <c r="EQ31">
        <v>-1.15305589960158E-6</v>
      </c>
      <c r="ER31">
        <v>3.6581349982770798E-10</v>
      </c>
      <c r="ES31">
        <v>-7.3402869401566401E-2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2.2999999999999998</v>
      </c>
      <c r="FC31">
        <v>2</v>
      </c>
      <c r="FD31">
        <v>507.37599999999998</v>
      </c>
      <c r="FE31">
        <v>481.53800000000001</v>
      </c>
      <c r="FF31">
        <v>23.892199999999999</v>
      </c>
      <c r="FG31">
        <v>33.168799999999997</v>
      </c>
      <c r="FH31">
        <v>30.0002</v>
      </c>
      <c r="FI31">
        <v>33.193600000000004</v>
      </c>
      <c r="FJ31">
        <v>33.233699999999999</v>
      </c>
      <c r="FK31">
        <v>53.848999999999997</v>
      </c>
      <c r="FL31">
        <v>15.3748</v>
      </c>
      <c r="FM31">
        <v>44.134799999999998</v>
      </c>
      <c r="FN31">
        <v>23.8309</v>
      </c>
      <c r="FO31">
        <v>1437.54</v>
      </c>
      <c r="FP31">
        <v>19.7624</v>
      </c>
      <c r="FQ31">
        <v>98.014300000000006</v>
      </c>
      <c r="FR31">
        <v>102.054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2020-12-11T14:06:26Z</dcterms:created>
  <dcterms:modified xsi:type="dcterms:W3CDTF">2021-05-04T23:14:52Z</dcterms:modified>
</cp:coreProperties>
</file>